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19.xml" ContentType="application/vnd.openxmlformats-officedocument.drawingml.chart+xml"/>
  <Override PartName="/xl/drawings/drawing36.xml" ContentType="application/vnd.openxmlformats-officedocument.drawing+xml"/>
  <Override PartName="/xl/charts/chart20.xml" ContentType="application/vnd.openxmlformats-officedocument.drawingml.chart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drawings/drawing41.xml" ContentType="application/vnd.openxmlformats-officedocument.drawing+xml"/>
  <Override PartName="/xl/charts/chart25.xml" ContentType="application/vnd.openxmlformats-officedocument.drawingml.chart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1935" yWindow="120" windowWidth="26895" windowHeight="12795" tabRatio="791"/>
  </bookViews>
  <sheets>
    <sheet name="年齢別受診率" sheetId="59" r:id="rId1"/>
    <sheet name="健診受診率グラフ" sheetId="60" r:id="rId2"/>
    <sheet name="地区別_健診受診率" sheetId="37" r:id="rId3"/>
    <sheet name="地区別_健診受診率グラフ" sheetId="73" r:id="rId4"/>
    <sheet name="地区別_健診受診率MAP" sheetId="99" r:id="rId5"/>
    <sheet name="市区町村別_健診受診率" sheetId="36" r:id="rId6"/>
    <sheet name="市区町村別_健診受診率グラフ" sheetId="43" r:id="rId7"/>
    <sheet name="市区町村別_健診受診率MAP" sheetId="100" r:id="rId8"/>
    <sheet name="有所見者割合" sheetId="78" r:id="rId9"/>
    <sheet name="地区別_有所見者割合" sheetId="41" r:id="rId10"/>
    <sheet name="地区別_歯垢グラフ" sheetId="84" r:id="rId11"/>
    <sheet name="地区別_歯垢MAP" sheetId="101" r:id="rId12"/>
    <sheet name="地区別_食渣グラフ" sheetId="86" r:id="rId13"/>
    <sheet name="地区別_食渣MAP" sheetId="102" r:id="rId14"/>
    <sheet name="地区別_口臭グラフ" sheetId="88" r:id="rId15"/>
    <sheet name="地区別_口臭MAP" sheetId="103" r:id="rId16"/>
    <sheet name="地区別_口腔乾燥グラフ" sheetId="90" r:id="rId17"/>
    <sheet name="地区別_口腔乾燥MAP" sheetId="104" r:id="rId18"/>
    <sheet name="地区別_咀嚼能力グラフ" sheetId="92" r:id="rId19"/>
    <sheet name="地区別_咀嚼能力MAP" sheetId="105" r:id="rId20"/>
    <sheet name="地区別_舌機能グラフ" sheetId="94" r:id="rId21"/>
    <sheet name="地区別_舌機能MAP" sheetId="106" r:id="rId22"/>
    <sheet name="地区別_嚥下機能グラフ" sheetId="96" r:id="rId23"/>
    <sheet name="地区別_嚥下機能MAP" sheetId="107" r:id="rId24"/>
    <sheet name="市区町村別_有所見者割合" sheetId="40" r:id="rId25"/>
    <sheet name="市区町村別_歯垢グラフ" sheetId="46" r:id="rId26"/>
    <sheet name="市区町村別_歯垢MAP" sheetId="108" r:id="rId27"/>
    <sheet name="市区町村別_食渣グラフ" sheetId="47" r:id="rId28"/>
    <sheet name="市区町村別_食渣MAP" sheetId="109" r:id="rId29"/>
    <sheet name="市区町村別_口臭グラフ" sheetId="48" r:id="rId30"/>
    <sheet name="市区町村別_口臭MAP" sheetId="111" r:id="rId31"/>
    <sheet name="市区町村別_口腔乾燥グラフ" sheetId="112" r:id="rId32"/>
    <sheet name="市区町村別_口腔乾燥MAP" sheetId="110" r:id="rId33"/>
    <sheet name="市区町村別_咀嚼能力グラフ" sheetId="50" r:id="rId34"/>
    <sheet name="市区町村別_咀嚼能力MAP" sheetId="113" r:id="rId35"/>
    <sheet name="市区町村別_舌機能グラフ" sheetId="51" r:id="rId36"/>
    <sheet name="市区町村別_舌機能MAP" sheetId="114" r:id="rId37"/>
    <sheet name="市区町村別_嚥下機能グラフ" sheetId="52" r:id="rId38"/>
    <sheet name="市区町村別_嚥下機能MAP" sheetId="115" r:id="rId39"/>
    <sheet name="EAT10別" sheetId="79" r:id="rId40"/>
    <sheet name="地区別_EAT10別" sheetId="69" r:id="rId41"/>
    <sheet name="地区別_EAT10別グラフ" sheetId="97" r:id="rId42"/>
    <sheet name="市区町村別_EAT10別" sheetId="53" r:id="rId43"/>
    <sheet name="市区町村別_EAT10別グラフ" sheetId="75" r:id="rId44"/>
    <sheet name="市区町村別_EAT10別MAP" sheetId="116" r:id="rId45"/>
    <sheet name="EAT10別高齢者の疾病" sheetId="80" r:id="rId46"/>
    <sheet name="地区別_EAT10別高齢者の疾病" sheetId="71" r:id="rId47"/>
    <sheet name="地区別_3点以上高齢者の疾病患者割合グラフ" sheetId="98" r:id="rId48"/>
    <sheet name="市区町村別_EAT10別高齢者の疾病" sheetId="70" r:id="rId49"/>
    <sheet name="市区町村別_3点以上高齢者の疾病患者割合グラフ" sheetId="76" r:id="rId50"/>
    <sheet name="市区町村別_3点以上高齢者の疾病患者割合MAP" sheetId="117" r:id="rId51"/>
  </sheets>
  <definedNames>
    <definedName name="_xlnm._FilterDatabase" localSheetId="50" hidden="1">市区町村別_3点以上高齢者の疾病患者割合MAP!$A$6:$R$6</definedName>
    <definedName name="_xlnm._FilterDatabase" localSheetId="44" hidden="1">市区町村別_EAT10別MAP!$A$6:$R$6</definedName>
    <definedName name="_xlnm._FilterDatabase" localSheetId="48" hidden="1">市区町村別_EAT10別高齢者の疾病!$A$4:$AU$1279</definedName>
    <definedName name="_xlnm._FilterDatabase" localSheetId="7" hidden="1">市区町村別_健診受診率MAP!$A$6:$R$6</definedName>
    <definedName name="_xlnm._FilterDatabase" localSheetId="32" hidden="1">市区町村別_口腔乾燥MAP!$A$6:$R$6</definedName>
    <definedName name="_xlnm._FilterDatabase" localSheetId="30" hidden="1">市区町村別_口臭MAP!$A$6:$R$6</definedName>
    <definedName name="_xlnm._FilterDatabase" localSheetId="26" hidden="1">市区町村別_歯垢MAP!$A$6:$R$6</definedName>
    <definedName name="_xlnm._FilterDatabase" localSheetId="28" hidden="1">市区町村別_食渣MAP!$A$6:$R$6</definedName>
    <definedName name="_xlnm._FilterDatabase" localSheetId="36" hidden="1">市区町村別_舌機能MAP!$A$6:$R$6</definedName>
    <definedName name="_xlnm._FilterDatabase" localSheetId="34" hidden="1">市区町村別_咀嚼能力MAP!$A$6:$R$6</definedName>
    <definedName name="_xlnm._FilterDatabase" localSheetId="38" hidden="1">市区町村別_嚥下機能MAP!$A$6:$R$6</definedName>
    <definedName name="_xlnm._FilterDatabase" localSheetId="46" hidden="1">地区別_EAT10別高齢者の疾病!$A$4:$AQ$157</definedName>
    <definedName name="_Order1" hidden="1">255</definedName>
    <definedName name="_xlnm.Print_Area" localSheetId="39">EAT10別!$A$1:$O$52</definedName>
    <definedName name="_xlnm.Print_Area" localSheetId="45">EAT10別高齢者の疾病!$A$1:$K$95</definedName>
    <definedName name="_xlnm.Print_Area" localSheetId="1">健診受診率グラフ!$A$1:$I$77</definedName>
    <definedName name="_xlnm.Print_Area" localSheetId="50">市区町村別_3点以上高齢者の疾病患者割合MAP!$A$1:$Q$85</definedName>
    <definedName name="_xlnm.Print_Area" localSheetId="49">市区町村別_3点以上高齢者の疾病患者割合グラフ!$A$1:$J$77</definedName>
    <definedName name="_xlnm.Print_Area" localSheetId="42">市区町村別_EAT10別!$A$1:$AB$304</definedName>
    <definedName name="_xlnm.Print_Area" localSheetId="44">市区町村別_EAT10別MAP!$A$1:$Q$85</definedName>
    <definedName name="_xlnm.Print_Area" localSheetId="43">市区町村別_EAT10別グラフ!$A$1:$J$77</definedName>
    <definedName name="_xlnm.Print_Area" localSheetId="48">市区町村別_EAT10別高齢者の疾病!$A$1:$AQ$1279</definedName>
    <definedName name="_xlnm.Print_Area" localSheetId="5">市区町村別_健診受診率!$A$1:$AA$79</definedName>
    <definedName name="_xlnm.Print_Area" localSheetId="7">市区町村別_健診受診率MAP!$A$1:$Q$85</definedName>
    <definedName name="_xlnm.Print_Area" localSheetId="6">市区町村別_健診受診率グラフ!$A$1:$J$77</definedName>
    <definedName name="_xlnm.Print_Area" localSheetId="32">市区町村別_口腔乾燥MAP!$A$1:$Q$85</definedName>
    <definedName name="_xlnm.Print_Area" localSheetId="31">市区町村別_口腔乾燥グラフ!$A$1:$J$77</definedName>
    <definedName name="_xlnm.Print_Area" localSheetId="30">市区町村別_口臭MAP!$A$1:$Q$85</definedName>
    <definedName name="_xlnm.Print_Area" localSheetId="29">市区町村別_口臭グラフ!$A$1:$J$77</definedName>
    <definedName name="_xlnm.Print_Area" localSheetId="26">市区町村別_歯垢MAP!$A$1:$Q$85</definedName>
    <definedName name="_xlnm.Print_Area" localSheetId="25">市区町村別_歯垢グラフ!$A$1:$J$77</definedName>
    <definedName name="_xlnm.Print_Area" localSheetId="28">市区町村別_食渣MAP!$A$1:$Q$85</definedName>
    <definedName name="_xlnm.Print_Area" localSheetId="27">市区町村別_食渣グラフ!$A$1:$J$77</definedName>
    <definedName name="_xlnm.Print_Area" localSheetId="36">市区町村別_舌機能MAP!$A$1:$Q$85</definedName>
    <definedName name="_xlnm.Print_Area" localSheetId="35">市区町村別_舌機能グラフ!$A$1:$J$77</definedName>
    <definedName name="_xlnm.Print_Area" localSheetId="24">市区町村別_有所見者割合!$A$1:$X$80</definedName>
    <definedName name="_xlnm.Print_Area" localSheetId="34">市区町村別_咀嚼能力MAP!$A$1:$Q$85</definedName>
    <definedName name="_xlnm.Print_Area" localSheetId="33">市区町村別_咀嚼能力グラフ!$A$1:$J$77</definedName>
    <definedName name="_xlnm.Print_Area" localSheetId="38">市区町村別_嚥下機能MAP!$A$1:$Q$85</definedName>
    <definedName name="_xlnm.Print_Area" localSheetId="37">市区町村別_嚥下機能グラフ!$A$1:$J$77</definedName>
    <definedName name="_xlnm.Print_Area" localSheetId="47">地区別_3点以上高齢者の疾病患者割合グラフ!$A$1:$J$77</definedName>
    <definedName name="_xlnm.Print_Area" localSheetId="40">地区別_EAT10別!$A$1:$AB$40</definedName>
    <definedName name="_xlnm.Print_Area" localSheetId="41">地区別_EAT10別グラフ!$A$1:$J$76</definedName>
    <definedName name="_xlnm.Print_Area" localSheetId="46">地区別_EAT10別高齢者の疾病!$A$1:$AQ$157</definedName>
    <definedName name="_xlnm.Print_Area" localSheetId="2">地区別_健診受診率!$A$1:$AA$13</definedName>
    <definedName name="_xlnm.Print_Area" localSheetId="4">地区別_健診受診率MAP!$A$1:$Q$85</definedName>
    <definedName name="_xlnm.Print_Area" localSheetId="3">地区別_健診受診率グラフ!$A$1:$J$76</definedName>
    <definedName name="_xlnm.Print_Area" localSheetId="17">地区別_口腔乾燥MAP!$A$1:$Q$85</definedName>
    <definedName name="_xlnm.Print_Area" localSheetId="16">地区別_口腔乾燥グラフ!$A$1:$J$77</definedName>
    <definedName name="_xlnm.Print_Area" localSheetId="15">地区別_口臭MAP!$A$1:$Q$85</definedName>
    <definedName name="_xlnm.Print_Area" localSheetId="14">地区別_口臭グラフ!$A$1:$J$77</definedName>
    <definedName name="_xlnm.Print_Area" localSheetId="11">地区別_歯垢MAP!$A$1:$Q$85</definedName>
    <definedName name="_xlnm.Print_Area" localSheetId="10">地区別_歯垢グラフ!$A$1:$J$77</definedName>
    <definedName name="_xlnm.Print_Area" localSheetId="13">地区別_食渣MAP!$A$1:$Q$85</definedName>
    <definedName name="_xlnm.Print_Area" localSheetId="12">地区別_食渣グラフ!$A$1:$J$77</definedName>
    <definedName name="_xlnm.Print_Area" localSheetId="21">地区別_舌機能MAP!$A$1:$Q$85</definedName>
    <definedName name="_xlnm.Print_Area" localSheetId="20">地区別_舌機能グラフ!$A$1:$J$77</definedName>
    <definedName name="_xlnm.Print_Area" localSheetId="9">地区別_有所見者割合!$A$1:$X$15</definedName>
    <definedName name="_xlnm.Print_Area" localSheetId="19">地区別_咀嚼能力MAP!$A$1:$Q$85</definedName>
    <definedName name="_xlnm.Print_Area" localSheetId="18">地区別_咀嚼能力グラフ!$A$1:$J$77</definedName>
    <definedName name="_xlnm.Print_Area" localSheetId="23">地区別_嚥下機能MAP!$A$1:$Q$85</definedName>
    <definedName name="_xlnm.Print_Area" localSheetId="22">地区別_嚥下機能グラフ!$A$1:$J$77</definedName>
    <definedName name="_xlnm.Print_Area" localSheetId="0">年齢別受診率!$A$1:$F$48</definedName>
    <definedName name="_xlnm.Print_Area" localSheetId="8">有所見者割合!$A$1:$K$50</definedName>
    <definedName name="_xlnm.Print_Titles" localSheetId="42">市区町村別_EAT10別!$1:$4</definedName>
    <definedName name="_xlnm.Print_Titles" localSheetId="48">市区町村別_EAT10別高齢者の疾病!$A:$C,市区町村別_EAT10別高齢者の疾病!$1:$4</definedName>
    <definedName name="_xlnm.Print_Titles" localSheetId="46">地区別_EAT10別高齢者の疾病!$A:$C,地区別_EAT10別高齢者の疾病!$1:$4</definedName>
  </definedNames>
  <calcPr calcId="145621" calcMode="manual"/>
</workbook>
</file>

<file path=xl/calcChain.xml><?xml version="1.0" encoding="utf-8"?>
<calcChain xmlns="http://schemas.openxmlformats.org/spreadsheetml/2006/main">
  <c r="AT7" i="40" l="1"/>
  <c r="AU7" i="40"/>
  <c r="AT8" i="40"/>
  <c r="AU8" i="40"/>
  <c r="AT9" i="40"/>
  <c r="AU9" i="40"/>
  <c r="AT10" i="40"/>
  <c r="AU10" i="40"/>
  <c r="AT11" i="40"/>
  <c r="AU11" i="40"/>
  <c r="AT12" i="40"/>
  <c r="AU12" i="40"/>
  <c r="AT13" i="40"/>
  <c r="AU13" i="40"/>
  <c r="AT14" i="40"/>
  <c r="AU14" i="40"/>
  <c r="AT15" i="40"/>
  <c r="AU15" i="40"/>
  <c r="AT16" i="40"/>
  <c r="AU16" i="40"/>
  <c r="AT17" i="40"/>
  <c r="AU17" i="40"/>
  <c r="AT18" i="40"/>
  <c r="AU18" i="40"/>
  <c r="AT19" i="40"/>
  <c r="AU19" i="40"/>
  <c r="AT20" i="40"/>
  <c r="AU20" i="40"/>
  <c r="AT21" i="40"/>
  <c r="AU21" i="40"/>
  <c r="AT22" i="40"/>
  <c r="AU22" i="40"/>
  <c r="AT23" i="40"/>
  <c r="AU23" i="40"/>
  <c r="AT24" i="40"/>
  <c r="AU24" i="40"/>
  <c r="AT25" i="40"/>
  <c r="AU25" i="40"/>
  <c r="AT26" i="40"/>
  <c r="AU26" i="40"/>
  <c r="AT27" i="40"/>
  <c r="AU27" i="40"/>
  <c r="AT28" i="40"/>
  <c r="AU28" i="40"/>
  <c r="AT29" i="40"/>
  <c r="AU29" i="40"/>
  <c r="AT30" i="40"/>
  <c r="AU30" i="40"/>
  <c r="AT31" i="40"/>
  <c r="AU31" i="40"/>
  <c r="AT32" i="40"/>
  <c r="AU32" i="40"/>
  <c r="AT33" i="40"/>
  <c r="AU33" i="40"/>
  <c r="AT34" i="40"/>
  <c r="AU34" i="40"/>
  <c r="AT35" i="40"/>
  <c r="AU35" i="40"/>
  <c r="AT36" i="40"/>
  <c r="AU36" i="40"/>
  <c r="AT37" i="40"/>
  <c r="AU37" i="40"/>
  <c r="AT38" i="40"/>
  <c r="AU38" i="40"/>
  <c r="AT39" i="40"/>
  <c r="AU39" i="40"/>
  <c r="AT40" i="40"/>
  <c r="AU40" i="40"/>
  <c r="AT41" i="40"/>
  <c r="AU41" i="40"/>
  <c r="AT42" i="40"/>
  <c r="AU42" i="40"/>
  <c r="AT43" i="40"/>
  <c r="AU43" i="40"/>
  <c r="AT44" i="40"/>
  <c r="AU44" i="40"/>
  <c r="AT45" i="40"/>
  <c r="AU45" i="40"/>
  <c r="AT46" i="40"/>
  <c r="AU46" i="40"/>
  <c r="AT47" i="40"/>
  <c r="AU47" i="40"/>
  <c r="AT48" i="40"/>
  <c r="AU48" i="40"/>
  <c r="AT49" i="40"/>
  <c r="AU49" i="40"/>
  <c r="AT50" i="40"/>
  <c r="AU50" i="40"/>
  <c r="AT51" i="40"/>
  <c r="AU51" i="40"/>
  <c r="AT52" i="40"/>
  <c r="AU52" i="40"/>
  <c r="AT53" i="40"/>
  <c r="AU53" i="40"/>
  <c r="AT54" i="40"/>
  <c r="AU54" i="40"/>
  <c r="AT55" i="40"/>
  <c r="AU55" i="40"/>
  <c r="AT56" i="40"/>
  <c r="AU56" i="40"/>
  <c r="AT57" i="40"/>
  <c r="AU57" i="40"/>
  <c r="AT58" i="40"/>
  <c r="AU58" i="40"/>
  <c r="AT59" i="40"/>
  <c r="AU59" i="40"/>
  <c r="AT60" i="40"/>
  <c r="AU60" i="40"/>
  <c r="AT61" i="40"/>
  <c r="AU61" i="40"/>
  <c r="AT62" i="40"/>
  <c r="AU62" i="40"/>
  <c r="AT63" i="40"/>
  <c r="AU63" i="40"/>
  <c r="AT64" i="40"/>
  <c r="AU64" i="40"/>
  <c r="AT65" i="40"/>
  <c r="AU65" i="40"/>
  <c r="AT66" i="40"/>
  <c r="AU66" i="40"/>
  <c r="AT67" i="40"/>
  <c r="AU67" i="40"/>
  <c r="AT68" i="40"/>
  <c r="AU68" i="40"/>
  <c r="AT69" i="40"/>
  <c r="AU69" i="40"/>
  <c r="AT70" i="40"/>
  <c r="AU70" i="40"/>
  <c r="AT71" i="40"/>
  <c r="AU71" i="40"/>
  <c r="AT72" i="40"/>
  <c r="AU72" i="40"/>
  <c r="AT73" i="40"/>
  <c r="AU73" i="40"/>
  <c r="AT74" i="40"/>
  <c r="AU74" i="40"/>
  <c r="AT75" i="40"/>
  <c r="AU75" i="40"/>
  <c r="AT76" i="40"/>
  <c r="AU76" i="40"/>
  <c r="AT77" i="40"/>
  <c r="AU77" i="40"/>
  <c r="AT78" i="40"/>
  <c r="AU78" i="40"/>
  <c r="AT79" i="40"/>
  <c r="AU79" i="40"/>
  <c r="AU6" i="40"/>
  <c r="AT6" i="40"/>
  <c r="AU7" i="41"/>
  <c r="AU8" i="41"/>
  <c r="AU9" i="41"/>
  <c r="AU10" i="41"/>
  <c r="AU11" i="41"/>
  <c r="AU12" i="41"/>
  <c r="AU13" i="41"/>
  <c r="AU6" i="41"/>
  <c r="AT7" i="41"/>
  <c r="AT8" i="41"/>
  <c r="AT9" i="41"/>
  <c r="AT10" i="41"/>
  <c r="AT11" i="41"/>
  <c r="AT12" i="41"/>
  <c r="AT13" i="41"/>
  <c r="AT6" i="41"/>
  <c r="D4" i="59" l="1"/>
  <c r="C4" i="59"/>
  <c r="AO1262" i="70" l="1"/>
  <c r="AH1262" i="70"/>
  <c r="AE1262" i="70"/>
  <c r="AF1262" i="70" s="1"/>
  <c r="Z1262" i="70"/>
  <c r="W1262" i="70"/>
  <c r="X1262" i="70" s="1"/>
  <c r="R1262" i="70"/>
  <c r="O1262" i="70"/>
  <c r="P1262" i="70" s="1"/>
  <c r="J1262" i="70"/>
  <c r="G1262" i="70"/>
  <c r="H1262" i="70" s="1"/>
  <c r="AO1261" i="70"/>
  <c r="AM1261" i="70"/>
  <c r="AI1261" i="70"/>
  <c r="AH1261" i="70"/>
  <c r="AF1261" i="70"/>
  <c r="AA1261" i="70"/>
  <c r="Z1261" i="70"/>
  <c r="X1261" i="70"/>
  <c r="S1261" i="70"/>
  <c r="R1261" i="70"/>
  <c r="P1261" i="70"/>
  <c r="K1261" i="70"/>
  <c r="J1261" i="70"/>
  <c r="H1261" i="70"/>
  <c r="AO1260" i="70"/>
  <c r="AM1260" i="70"/>
  <c r="AI1260" i="70"/>
  <c r="AH1260" i="70"/>
  <c r="AF1260" i="70"/>
  <c r="AA1260" i="70"/>
  <c r="Z1260" i="70"/>
  <c r="X1260" i="70"/>
  <c r="S1260" i="70"/>
  <c r="R1260" i="70"/>
  <c r="P1260" i="70"/>
  <c r="K1260" i="70"/>
  <c r="J1260" i="70"/>
  <c r="H1260" i="70"/>
  <c r="AO1259" i="70"/>
  <c r="AM1259" i="70"/>
  <c r="AI1259" i="70"/>
  <c r="AH1259" i="70"/>
  <c r="AF1259" i="70"/>
  <c r="AA1259" i="70"/>
  <c r="Z1259" i="70"/>
  <c r="X1259" i="70"/>
  <c r="S1259" i="70"/>
  <c r="R1259" i="70"/>
  <c r="P1259" i="70"/>
  <c r="K1259" i="70"/>
  <c r="J1259" i="70"/>
  <c r="H1259" i="70"/>
  <c r="AO1258" i="70"/>
  <c r="AM1258" i="70"/>
  <c r="AI1258" i="70"/>
  <c r="AH1258" i="70"/>
  <c r="AF1258" i="70"/>
  <c r="AA1258" i="70"/>
  <c r="Z1258" i="70"/>
  <c r="X1258" i="70"/>
  <c r="S1258" i="70"/>
  <c r="R1258" i="70"/>
  <c r="P1258" i="70"/>
  <c r="K1258" i="70"/>
  <c r="J1258" i="70"/>
  <c r="H1258" i="70"/>
  <c r="AO1257" i="70"/>
  <c r="AM1257" i="70"/>
  <c r="AI1257" i="70"/>
  <c r="AH1257" i="70"/>
  <c r="AF1257" i="70"/>
  <c r="AA1257" i="70"/>
  <c r="Z1257" i="70"/>
  <c r="X1257" i="70"/>
  <c r="S1257" i="70"/>
  <c r="R1257" i="70"/>
  <c r="P1257" i="70"/>
  <c r="K1257" i="70"/>
  <c r="J1257" i="70"/>
  <c r="H1257" i="70"/>
  <c r="AO1256" i="70"/>
  <c r="AM1256" i="70"/>
  <c r="AI1256" i="70"/>
  <c r="AH1256" i="70"/>
  <c r="AF1256" i="70"/>
  <c r="AA1256" i="70"/>
  <c r="Z1256" i="70"/>
  <c r="X1256" i="70"/>
  <c r="S1256" i="70"/>
  <c r="R1256" i="70"/>
  <c r="P1256" i="70"/>
  <c r="K1256" i="70"/>
  <c r="J1256" i="70"/>
  <c r="H1256" i="70"/>
  <c r="AO1255" i="70"/>
  <c r="AM1255" i="70"/>
  <c r="AI1255" i="70"/>
  <c r="AH1255" i="70"/>
  <c r="AF1255" i="70"/>
  <c r="AA1255" i="70"/>
  <c r="Z1255" i="70"/>
  <c r="X1255" i="70"/>
  <c r="S1255" i="70"/>
  <c r="R1255" i="70"/>
  <c r="P1255" i="70"/>
  <c r="K1255" i="70"/>
  <c r="J1255" i="70"/>
  <c r="H1255" i="70"/>
  <c r="AO1254" i="70"/>
  <c r="AM1254" i="70"/>
  <c r="AI1254" i="70"/>
  <c r="AH1254" i="70"/>
  <c r="AF1254" i="70"/>
  <c r="AA1254" i="70"/>
  <c r="Z1254" i="70"/>
  <c r="X1254" i="70"/>
  <c r="S1254" i="70"/>
  <c r="R1254" i="70"/>
  <c r="P1254" i="70"/>
  <c r="K1254" i="70"/>
  <c r="J1254" i="70"/>
  <c r="H1254" i="70"/>
  <c r="AO1253" i="70"/>
  <c r="AM1253" i="70"/>
  <c r="AI1253" i="70"/>
  <c r="AH1253" i="70"/>
  <c r="AF1253" i="70"/>
  <c r="AA1253" i="70"/>
  <c r="Z1253" i="70"/>
  <c r="X1253" i="70"/>
  <c r="S1253" i="70"/>
  <c r="R1253" i="70"/>
  <c r="P1253" i="70"/>
  <c r="K1253" i="70"/>
  <c r="J1253" i="70"/>
  <c r="H1253" i="70"/>
  <c r="AO1252" i="70"/>
  <c r="AM1252" i="70"/>
  <c r="AI1252" i="70"/>
  <c r="AH1252" i="70"/>
  <c r="AF1252" i="70"/>
  <c r="AA1252" i="70"/>
  <c r="Z1252" i="70"/>
  <c r="X1252" i="70"/>
  <c r="S1252" i="70"/>
  <c r="R1252" i="70"/>
  <c r="P1252" i="70"/>
  <c r="K1252" i="70"/>
  <c r="J1252" i="70"/>
  <c r="H1252" i="70"/>
  <c r="AO1251" i="70"/>
  <c r="AM1251" i="70"/>
  <c r="AI1251" i="70"/>
  <c r="AH1251" i="70"/>
  <c r="AF1251" i="70"/>
  <c r="AA1251" i="70"/>
  <c r="Z1251" i="70"/>
  <c r="X1251" i="70"/>
  <c r="S1251" i="70"/>
  <c r="R1251" i="70"/>
  <c r="P1251" i="70"/>
  <c r="K1251" i="70"/>
  <c r="J1251" i="70"/>
  <c r="H1251" i="70"/>
  <c r="AO1250" i="70"/>
  <c r="AM1250" i="70"/>
  <c r="AI1250" i="70"/>
  <c r="AH1250" i="70"/>
  <c r="AF1250" i="70"/>
  <c r="AA1250" i="70"/>
  <c r="Z1250" i="70"/>
  <c r="X1250" i="70"/>
  <c r="S1250" i="70"/>
  <c r="R1250" i="70"/>
  <c r="P1250" i="70"/>
  <c r="K1250" i="70"/>
  <c r="J1250" i="70"/>
  <c r="H1250" i="70"/>
  <c r="AO1249" i="70"/>
  <c r="AM1249" i="70"/>
  <c r="AI1249" i="70"/>
  <c r="AH1249" i="70"/>
  <c r="AF1249" i="70"/>
  <c r="AA1249" i="70"/>
  <c r="Z1249" i="70"/>
  <c r="X1249" i="70"/>
  <c r="S1249" i="70"/>
  <c r="R1249" i="70"/>
  <c r="P1249" i="70"/>
  <c r="K1249" i="70"/>
  <c r="J1249" i="70"/>
  <c r="H1249" i="70"/>
  <c r="AO1248" i="70"/>
  <c r="AM1248" i="70"/>
  <c r="AI1248" i="70"/>
  <c r="AH1248" i="70"/>
  <c r="AF1248" i="70"/>
  <c r="AA1248" i="70"/>
  <c r="Z1248" i="70"/>
  <c r="X1248" i="70"/>
  <c r="S1248" i="70"/>
  <c r="R1248" i="70"/>
  <c r="P1248" i="70"/>
  <c r="K1248" i="70"/>
  <c r="J1248" i="70"/>
  <c r="H1248" i="70"/>
  <c r="AO1247" i="70"/>
  <c r="AM1247" i="70"/>
  <c r="AI1247" i="70"/>
  <c r="AH1247" i="70"/>
  <c r="AF1247" i="70"/>
  <c r="AA1247" i="70"/>
  <c r="Z1247" i="70"/>
  <c r="X1247" i="70"/>
  <c r="S1247" i="70"/>
  <c r="R1247" i="70"/>
  <c r="P1247" i="70"/>
  <c r="K1247" i="70"/>
  <c r="J1247" i="70"/>
  <c r="H1247" i="70"/>
  <c r="AO1246" i="70"/>
  <c r="AM1246" i="70"/>
  <c r="AK1246" i="70"/>
  <c r="AJ1246" i="70"/>
  <c r="AI1246" i="70"/>
  <c r="AH1246" i="70"/>
  <c r="AF1246" i="70"/>
  <c r="AA1246" i="70"/>
  <c r="Z1246" i="70"/>
  <c r="X1246" i="70"/>
  <c r="S1246" i="70"/>
  <c r="R1246" i="70"/>
  <c r="P1246" i="70"/>
  <c r="K1246" i="70"/>
  <c r="J1246" i="70"/>
  <c r="H1246" i="70"/>
  <c r="AO1245" i="70"/>
  <c r="AH1245" i="70"/>
  <c r="AE1245" i="70"/>
  <c r="AF1245" i="70" s="1"/>
  <c r="Z1245" i="70"/>
  <c r="W1245" i="70"/>
  <c r="R1245" i="70"/>
  <c r="O1245" i="70"/>
  <c r="P1245" i="70" s="1"/>
  <c r="J1245" i="70"/>
  <c r="G1245" i="70"/>
  <c r="AO1244" i="70"/>
  <c r="AM1244" i="70"/>
  <c r="AI1244" i="70"/>
  <c r="AH1244" i="70"/>
  <c r="AF1244" i="70"/>
  <c r="AA1244" i="70"/>
  <c r="Z1244" i="70"/>
  <c r="X1244" i="70"/>
  <c r="S1244" i="70"/>
  <c r="R1244" i="70"/>
  <c r="P1244" i="70"/>
  <c r="K1244" i="70"/>
  <c r="J1244" i="70"/>
  <c r="H1244" i="70"/>
  <c r="AO1243" i="70"/>
  <c r="AM1243" i="70"/>
  <c r="AI1243" i="70"/>
  <c r="AH1243" i="70"/>
  <c r="AF1243" i="70"/>
  <c r="AA1243" i="70"/>
  <c r="Z1243" i="70"/>
  <c r="X1243" i="70"/>
  <c r="S1243" i="70"/>
  <c r="R1243" i="70"/>
  <c r="P1243" i="70"/>
  <c r="K1243" i="70"/>
  <c r="J1243" i="70"/>
  <c r="H1243" i="70"/>
  <c r="AO1242" i="70"/>
  <c r="AM1242" i="70"/>
  <c r="AQ1242" i="70" s="1"/>
  <c r="AI1242" i="70"/>
  <c r="AH1242" i="70"/>
  <c r="AF1242" i="70"/>
  <c r="AA1242" i="70"/>
  <c r="Z1242" i="70"/>
  <c r="X1242" i="70"/>
  <c r="S1242" i="70"/>
  <c r="R1242" i="70"/>
  <c r="P1242" i="70"/>
  <c r="K1242" i="70"/>
  <c r="J1242" i="70"/>
  <c r="H1242" i="70"/>
  <c r="AO1241" i="70"/>
  <c r="AM1241" i="70"/>
  <c r="AI1241" i="70"/>
  <c r="AH1241" i="70"/>
  <c r="AF1241" i="70"/>
  <c r="AA1241" i="70"/>
  <c r="Z1241" i="70"/>
  <c r="X1241" i="70"/>
  <c r="S1241" i="70"/>
  <c r="R1241" i="70"/>
  <c r="P1241" i="70"/>
  <c r="K1241" i="70"/>
  <c r="J1241" i="70"/>
  <c r="H1241" i="70"/>
  <c r="AO1240" i="70"/>
  <c r="AM1240" i="70"/>
  <c r="AI1240" i="70"/>
  <c r="AH1240" i="70"/>
  <c r="AF1240" i="70"/>
  <c r="AA1240" i="70"/>
  <c r="Z1240" i="70"/>
  <c r="X1240" i="70"/>
  <c r="S1240" i="70"/>
  <c r="R1240" i="70"/>
  <c r="P1240" i="70"/>
  <c r="K1240" i="70"/>
  <c r="J1240" i="70"/>
  <c r="H1240" i="70"/>
  <c r="AO1239" i="70"/>
  <c r="AM1239" i="70"/>
  <c r="AI1239" i="70"/>
  <c r="AH1239" i="70"/>
  <c r="AF1239" i="70"/>
  <c r="AA1239" i="70"/>
  <c r="Z1239" i="70"/>
  <c r="X1239" i="70"/>
  <c r="S1239" i="70"/>
  <c r="R1239" i="70"/>
  <c r="P1239" i="70"/>
  <c r="K1239" i="70"/>
  <c r="J1239" i="70"/>
  <c r="H1239" i="70"/>
  <c r="AO1238" i="70"/>
  <c r="AM1238" i="70"/>
  <c r="AI1238" i="70"/>
  <c r="AH1238" i="70"/>
  <c r="AF1238" i="70"/>
  <c r="AA1238" i="70"/>
  <c r="Z1238" i="70"/>
  <c r="X1238" i="70"/>
  <c r="S1238" i="70"/>
  <c r="R1238" i="70"/>
  <c r="P1238" i="70"/>
  <c r="K1238" i="70"/>
  <c r="J1238" i="70"/>
  <c r="H1238" i="70"/>
  <c r="AO1237" i="70"/>
  <c r="AM1237" i="70"/>
  <c r="AI1237" i="70"/>
  <c r="AH1237" i="70"/>
  <c r="AF1237" i="70"/>
  <c r="AA1237" i="70"/>
  <c r="Z1237" i="70"/>
  <c r="X1237" i="70"/>
  <c r="S1237" i="70"/>
  <c r="R1237" i="70"/>
  <c r="P1237" i="70"/>
  <c r="K1237" i="70"/>
  <c r="J1237" i="70"/>
  <c r="H1237" i="70"/>
  <c r="AO1236" i="70"/>
  <c r="AM1236" i="70"/>
  <c r="AI1236" i="70"/>
  <c r="AH1236" i="70"/>
  <c r="AF1236" i="70"/>
  <c r="AA1236" i="70"/>
  <c r="Z1236" i="70"/>
  <c r="X1236" i="70"/>
  <c r="S1236" i="70"/>
  <c r="R1236" i="70"/>
  <c r="P1236" i="70"/>
  <c r="K1236" i="70"/>
  <c r="J1236" i="70"/>
  <c r="H1236" i="70"/>
  <c r="AO1235" i="70"/>
  <c r="AM1235" i="70"/>
  <c r="AN1235" i="70" s="1"/>
  <c r="AI1235" i="70"/>
  <c r="AH1235" i="70"/>
  <c r="AF1235" i="70"/>
  <c r="AA1235" i="70"/>
  <c r="Z1235" i="70"/>
  <c r="X1235" i="70"/>
  <c r="S1235" i="70"/>
  <c r="R1235" i="70"/>
  <c r="P1235" i="70"/>
  <c r="K1235" i="70"/>
  <c r="J1235" i="70"/>
  <c r="H1235" i="70"/>
  <c r="AO1234" i="70"/>
  <c r="AM1234" i="70"/>
  <c r="AI1234" i="70"/>
  <c r="AH1234" i="70"/>
  <c r="AF1234" i="70"/>
  <c r="AA1234" i="70"/>
  <c r="Z1234" i="70"/>
  <c r="X1234" i="70"/>
  <c r="S1234" i="70"/>
  <c r="R1234" i="70"/>
  <c r="P1234" i="70"/>
  <c r="K1234" i="70"/>
  <c r="J1234" i="70"/>
  <c r="H1234" i="70"/>
  <c r="AO1233" i="70"/>
  <c r="AM1233" i="70"/>
  <c r="AI1233" i="70"/>
  <c r="AH1233" i="70"/>
  <c r="AF1233" i="70"/>
  <c r="AA1233" i="70"/>
  <c r="Z1233" i="70"/>
  <c r="X1233" i="70"/>
  <c r="S1233" i="70"/>
  <c r="R1233" i="70"/>
  <c r="P1233" i="70"/>
  <c r="K1233" i="70"/>
  <c r="J1233" i="70"/>
  <c r="H1233" i="70"/>
  <c r="AO1232" i="70"/>
  <c r="AM1232" i="70"/>
  <c r="AI1232" i="70"/>
  <c r="AH1232" i="70"/>
  <c r="AF1232" i="70"/>
  <c r="AA1232" i="70"/>
  <c r="Z1232" i="70"/>
  <c r="X1232" i="70"/>
  <c r="S1232" i="70"/>
  <c r="R1232" i="70"/>
  <c r="P1232" i="70"/>
  <c r="K1232" i="70"/>
  <c r="J1232" i="70"/>
  <c r="H1232" i="70"/>
  <c r="AO1231" i="70"/>
  <c r="AM1231" i="70"/>
  <c r="AI1231" i="70"/>
  <c r="AH1231" i="70"/>
  <c r="AF1231" i="70"/>
  <c r="AA1231" i="70"/>
  <c r="Z1231" i="70"/>
  <c r="X1231" i="70"/>
  <c r="S1231" i="70"/>
  <c r="R1231" i="70"/>
  <c r="P1231" i="70"/>
  <c r="K1231" i="70"/>
  <c r="J1231" i="70"/>
  <c r="H1231" i="70"/>
  <c r="AO1230" i="70"/>
  <c r="AM1230" i="70"/>
  <c r="AI1230" i="70"/>
  <c r="AH1230" i="70"/>
  <c r="AF1230" i="70"/>
  <c r="AA1230" i="70"/>
  <c r="Z1230" i="70"/>
  <c r="X1230" i="70"/>
  <c r="S1230" i="70"/>
  <c r="R1230" i="70"/>
  <c r="P1230" i="70"/>
  <c r="K1230" i="70"/>
  <c r="J1230" i="70"/>
  <c r="H1230" i="70"/>
  <c r="AO1229" i="70"/>
  <c r="AM1229" i="70"/>
  <c r="AK1229" i="70"/>
  <c r="AP1231" i="70" s="1"/>
  <c r="AJ1229" i="70"/>
  <c r="AI1229" i="70"/>
  <c r="AH1229" i="70"/>
  <c r="AF1229" i="70"/>
  <c r="AA1229" i="70"/>
  <c r="Z1229" i="70"/>
  <c r="X1229" i="70"/>
  <c r="S1229" i="70"/>
  <c r="R1229" i="70"/>
  <c r="P1229" i="70"/>
  <c r="K1229" i="70"/>
  <c r="J1229" i="70"/>
  <c r="H1229" i="70"/>
  <c r="AO1228" i="70"/>
  <c r="AH1228" i="70"/>
  <c r="AU76" i="70" s="1"/>
  <c r="AE1228" i="70"/>
  <c r="AI1228" i="70" s="1"/>
  <c r="Z1228" i="70"/>
  <c r="W1228" i="70"/>
  <c r="AA1228" i="70" s="1"/>
  <c r="R1228" i="70"/>
  <c r="O1228" i="70"/>
  <c r="S1228" i="70" s="1"/>
  <c r="J1228" i="70"/>
  <c r="G1228" i="70"/>
  <c r="K1228" i="70" s="1"/>
  <c r="AO1227" i="70"/>
  <c r="AM1227" i="70"/>
  <c r="AI1227" i="70"/>
  <c r="AH1227" i="70"/>
  <c r="AF1227" i="70"/>
  <c r="AA1227" i="70"/>
  <c r="Z1227" i="70"/>
  <c r="X1227" i="70"/>
  <c r="S1227" i="70"/>
  <c r="R1227" i="70"/>
  <c r="P1227" i="70"/>
  <c r="K1227" i="70"/>
  <c r="J1227" i="70"/>
  <c r="H1227" i="70"/>
  <c r="AO1226" i="70"/>
  <c r="AM1226" i="70"/>
  <c r="AI1226" i="70"/>
  <c r="AH1226" i="70"/>
  <c r="AF1226" i="70"/>
  <c r="AA1226" i="70"/>
  <c r="Z1226" i="70"/>
  <c r="X1226" i="70"/>
  <c r="S1226" i="70"/>
  <c r="R1226" i="70"/>
  <c r="P1226" i="70"/>
  <c r="K1226" i="70"/>
  <c r="J1226" i="70"/>
  <c r="H1226" i="70"/>
  <c r="AO1225" i="70"/>
  <c r="AM1225" i="70"/>
  <c r="AI1225" i="70"/>
  <c r="AH1225" i="70"/>
  <c r="AF1225" i="70"/>
  <c r="AA1225" i="70"/>
  <c r="Z1225" i="70"/>
  <c r="X1225" i="70"/>
  <c r="S1225" i="70"/>
  <c r="R1225" i="70"/>
  <c r="P1225" i="70"/>
  <c r="K1225" i="70"/>
  <c r="J1225" i="70"/>
  <c r="H1225" i="70"/>
  <c r="AO1224" i="70"/>
  <c r="AM1224" i="70"/>
  <c r="AI1224" i="70"/>
  <c r="AH1224" i="70"/>
  <c r="AF1224" i="70"/>
  <c r="AA1224" i="70"/>
  <c r="Z1224" i="70"/>
  <c r="X1224" i="70"/>
  <c r="S1224" i="70"/>
  <c r="R1224" i="70"/>
  <c r="P1224" i="70"/>
  <c r="K1224" i="70"/>
  <c r="J1224" i="70"/>
  <c r="H1224" i="70"/>
  <c r="AO1223" i="70"/>
  <c r="AM1223" i="70"/>
  <c r="AI1223" i="70"/>
  <c r="AH1223" i="70"/>
  <c r="AF1223" i="70"/>
  <c r="AA1223" i="70"/>
  <c r="Z1223" i="70"/>
  <c r="X1223" i="70"/>
  <c r="S1223" i="70"/>
  <c r="R1223" i="70"/>
  <c r="P1223" i="70"/>
  <c r="K1223" i="70"/>
  <c r="J1223" i="70"/>
  <c r="H1223" i="70"/>
  <c r="AO1222" i="70"/>
  <c r="AM1222" i="70"/>
  <c r="AI1222" i="70"/>
  <c r="AH1222" i="70"/>
  <c r="AF1222" i="70"/>
  <c r="AA1222" i="70"/>
  <c r="Z1222" i="70"/>
  <c r="X1222" i="70"/>
  <c r="S1222" i="70"/>
  <c r="R1222" i="70"/>
  <c r="P1222" i="70"/>
  <c r="K1222" i="70"/>
  <c r="J1222" i="70"/>
  <c r="H1222" i="70"/>
  <c r="AO1221" i="70"/>
  <c r="AM1221" i="70"/>
  <c r="AI1221" i="70"/>
  <c r="AH1221" i="70"/>
  <c r="AF1221" i="70"/>
  <c r="AA1221" i="70"/>
  <c r="Z1221" i="70"/>
  <c r="X1221" i="70"/>
  <c r="S1221" i="70"/>
  <c r="R1221" i="70"/>
  <c r="P1221" i="70"/>
  <c r="K1221" i="70"/>
  <c r="J1221" i="70"/>
  <c r="H1221" i="70"/>
  <c r="AO1220" i="70"/>
  <c r="AM1220" i="70"/>
  <c r="AI1220" i="70"/>
  <c r="AH1220" i="70"/>
  <c r="AF1220" i="70"/>
  <c r="AA1220" i="70"/>
  <c r="Z1220" i="70"/>
  <c r="X1220" i="70"/>
  <c r="S1220" i="70"/>
  <c r="R1220" i="70"/>
  <c r="P1220" i="70"/>
  <c r="K1220" i="70"/>
  <c r="J1220" i="70"/>
  <c r="H1220" i="70"/>
  <c r="AO1219" i="70"/>
  <c r="AM1219" i="70"/>
  <c r="AI1219" i="70"/>
  <c r="AH1219" i="70"/>
  <c r="AF1219" i="70"/>
  <c r="AA1219" i="70"/>
  <c r="Z1219" i="70"/>
  <c r="X1219" i="70"/>
  <c r="S1219" i="70"/>
  <c r="R1219" i="70"/>
  <c r="P1219" i="70"/>
  <c r="K1219" i="70"/>
  <c r="J1219" i="70"/>
  <c r="H1219" i="70"/>
  <c r="AO1218" i="70"/>
  <c r="AM1218" i="70"/>
  <c r="AI1218" i="70"/>
  <c r="AH1218" i="70"/>
  <c r="AF1218" i="70"/>
  <c r="AA1218" i="70"/>
  <c r="Z1218" i="70"/>
  <c r="X1218" i="70"/>
  <c r="S1218" i="70"/>
  <c r="R1218" i="70"/>
  <c r="P1218" i="70"/>
  <c r="K1218" i="70"/>
  <c r="J1218" i="70"/>
  <c r="H1218" i="70"/>
  <c r="AO1217" i="70"/>
  <c r="AM1217" i="70"/>
  <c r="AI1217" i="70"/>
  <c r="AH1217" i="70"/>
  <c r="AF1217" i="70"/>
  <c r="AA1217" i="70"/>
  <c r="Z1217" i="70"/>
  <c r="X1217" i="70"/>
  <c r="S1217" i="70"/>
  <c r="R1217" i="70"/>
  <c r="P1217" i="70"/>
  <c r="K1217" i="70"/>
  <c r="J1217" i="70"/>
  <c r="H1217" i="70"/>
  <c r="AO1216" i="70"/>
  <c r="AM1216" i="70"/>
  <c r="AI1216" i="70"/>
  <c r="AH1216" i="70"/>
  <c r="AF1216" i="70"/>
  <c r="AA1216" i="70"/>
  <c r="Z1216" i="70"/>
  <c r="X1216" i="70"/>
  <c r="S1216" i="70"/>
  <c r="R1216" i="70"/>
  <c r="P1216" i="70"/>
  <c r="K1216" i="70"/>
  <c r="J1216" i="70"/>
  <c r="H1216" i="70"/>
  <c r="AO1215" i="70"/>
  <c r="AM1215" i="70"/>
  <c r="AI1215" i="70"/>
  <c r="AH1215" i="70"/>
  <c r="AF1215" i="70"/>
  <c r="AA1215" i="70"/>
  <c r="Z1215" i="70"/>
  <c r="X1215" i="70"/>
  <c r="S1215" i="70"/>
  <c r="R1215" i="70"/>
  <c r="P1215" i="70"/>
  <c r="K1215" i="70"/>
  <c r="J1215" i="70"/>
  <c r="H1215" i="70"/>
  <c r="AO1214" i="70"/>
  <c r="AM1214" i="70"/>
  <c r="AI1214" i="70"/>
  <c r="AH1214" i="70"/>
  <c r="AF1214" i="70"/>
  <c r="AA1214" i="70"/>
  <c r="Z1214" i="70"/>
  <c r="X1214" i="70"/>
  <c r="S1214" i="70"/>
  <c r="R1214" i="70"/>
  <c r="P1214" i="70"/>
  <c r="K1214" i="70"/>
  <c r="J1214" i="70"/>
  <c r="H1214" i="70"/>
  <c r="AO1213" i="70"/>
  <c r="AM1213" i="70"/>
  <c r="AI1213" i="70"/>
  <c r="AH1213" i="70"/>
  <c r="AF1213" i="70"/>
  <c r="AA1213" i="70"/>
  <c r="Z1213" i="70"/>
  <c r="X1213" i="70"/>
  <c r="S1213" i="70"/>
  <c r="R1213" i="70"/>
  <c r="P1213" i="70"/>
  <c r="K1213" i="70"/>
  <c r="J1213" i="70"/>
  <c r="H1213" i="70"/>
  <c r="AO1212" i="70"/>
  <c r="AM1212" i="70"/>
  <c r="AK1212" i="70"/>
  <c r="AJ1212" i="70"/>
  <c r="AI1212" i="70"/>
  <c r="AH1212" i="70"/>
  <c r="AF1212" i="70"/>
  <c r="AA1212" i="70"/>
  <c r="Z1212" i="70"/>
  <c r="X1212" i="70"/>
  <c r="S1212" i="70"/>
  <c r="R1212" i="70"/>
  <c r="P1212" i="70"/>
  <c r="K1212" i="70"/>
  <c r="J1212" i="70"/>
  <c r="H1212" i="70"/>
  <c r="AO1211" i="70"/>
  <c r="AH1211" i="70"/>
  <c r="AE1211" i="70"/>
  <c r="AI1211" i="70" s="1"/>
  <c r="Z1211" i="70"/>
  <c r="W1211" i="70"/>
  <c r="AA1211" i="70" s="1"/>
  <c r="R1211" i="70"/>
  <c r="O1211" i="70"/>
  <c r="J1211" i="70"/>
  <c r="G1211" i="70"/>
  <c r="AO1210" i="70"/>
  <c r="AM1210" i="70"/>
  <c r="AI1210" i="70"/>
  <c r="AH1210" i="70"/>
  <c r="AF1210" i="70"/>
  <c r="AA1210" i="70"/>
  <c r="Z1210" i="70"/>
  <c r="X1210" i="70"/>
  <c r="S1210" i="70"/>
  <c r="R1210" i="70"/>
  <c r="P1210" i="70"/>
  <c r="K1210" i="70"/>
  <c r="J1210" i="70"/>
  <c r="H1210" i="70"/>
  <c r="AO1209" i="70"/>
  <c r="AM1209" i="70"/>
  <c r="AI1209" i="70"/>
  <c r="AH1209" i="70"/>
  <c r="AF1209" i="70"/>
  <c r="AA1209" i="70"/>
  <c r="Z1209" i="70"/>
  <c r="X1209" i="70"/>
  <c r="S1209" i="70"/>
  <c r="R1209" i="70"/>
  <c r="P1209" i="70"/>
  <c r="K1209" i="70"/>
  <c r="J1209" i="70"/>
  <c r="H1209" i="70"/>
  <c r="AO1208" i="70"/>
  <c r="AM1208" i="70"/>
  <c r="AI1208" i="70"/>
  <c r="AH1208" i="70"/>
  <c r="AF1208" i="70"/>
  <c r="AA1208" i="70"/>
  <c r="Z1208" i="70"/>
  <c r="X1208" i="70"/>
  <c r="S1208" i="70"/>
  <c r="R1208" i="70"/>
  <c r="P1208" i="70"/>
  <c r="K1208" i="70"/>
  <c r="J1208" i="70"/>
  <c r="H1208" i="70"/>
  <c r="AO1207" i="70"/>
  <c r="AM1207" i="70"/>
  <c r="AI1207" i="70"/>
  <c r="AH1207" i="70"/>
  <c r="AF1207" i="70"/>
  <c r="AA1207" i="70"/>
  <c r="Z1207" i="70"/>
  <c r="X1207" i="70"/>
  <c r="S1207" i="70"/>
  <c r="R1207" i="70"/>
  <c r="P1207" i="70"/>
  <c r="K1207" i="70"/>
  <c r="J1207" i="70"/>
  <c r="H1207" i="70"/>
  <c r="AO1206" i="70"/>
  <c r="AM1206" i="70"/>
  <c r="AI1206" i="70"/>
  <c r="AH1206" i="70"/>
  <c r="AF1206" i="70"/>
  <c r="AA1206" i="70"/>
  <c r="Z1206" i="70"/>
  <c r="X1206" i="70"/>
  <c r="S1206" i="70"/>
  <c r="R1206" i="70"/>
  <c r="P1206" i="70"/>
  <c r="K1206" i="70"/>
  <c r="J1206" i="70"/>
  <c r="H1206" i="70"/>
  <c r="AO1205" i="70"/>
  <c r="AM1205" i="70"/>
  <c r="AI1205" i="70"/>
  <c r="AH1205" i="70"/>
  <c r="AF1205" i="70"/>
  <c r="AA1205" i="70"/>
  <c r="Z1205" i="70"/>
  <c r="X1205" i="70"/>
  <c r="S1205" i="70"/>
  <c r="R1205" i="70"/>
  <c r="P1205" i="70"/>
  <c r="K1205" i="70"/>
  <c r="J1205" i="70"/>
  <c r="H1205" i="70"/>
  <c r="AO1204" i="70"/>
  <c r="AM1204" i="70"/>
  <c r="AI1204" i="70"/>
  <c r="AH1204" i="70"/>
  <c r="AF1204" i="70"/>
  <c r="AA1204" i="70"/>
  <c r="Z1204" i="70"/>
  <c r="X1204" i="70"/>
  <c r="S1204" i="70"/>
  <c r="R1204" i="70"/>
  <c r="P1204" i="70"/>
  <c r="K1204" i="70"/>
  <c r="J1204" i="70"/>
  <c r="H1204" i="70"/>
  <c r="AO1203" i="70"/>
  <c r="AM1203" i="70"/>
  <c r="AI1203" i="70"/>
  <c r="AH1203" i="70"/>
  <c r="AF1203" i="70"/>
  <c r="AA1203" i="70"/>
  <c r="Z1203" i="70"/>
  <c r="X1203" i="70"/>
  <c r="S1203" i="70"/>
  <c r="R1203" i="70"/>
  <c r="P1203" i="70"/>
  <c r="K1203" i="70"/>
  <c r="J1203" i="70"/>
  <c r="H1203" i="70"/>
  <c r="AO1202" i="70"/>
  <c r="AM1202" i="70"/>
  <c r="AI1202" i="70"/>
  <c r="AH1202" i="70"/>
  <c r="AF1202" i="70"/>
  <c r="AA1202" i="70"/>
  <c r="Z1202" i="70"/>
  <c r="X1202" i="70"/>
  <c r="S1202" i="70"/>
  <c r="R1202" i="70"/>
  <c r="P1202" i="70"/>
  <c r="K1202" i="70"/>
  <c r="J1202" i="70"/>
  <c r="H1202" i="70"/>
  <c r="AO1201" i="70"/>
  <c r="AM1201" i="70"/>
  <c r="AI1201" i="70"/>
  <c r="AH1201" i="70"/>
  <c r="AF1201" i="70"/>
  <c r="AA1201" i="70"/>
  <c r="Z1201" i="70"/>
  <c r="X1201" i="70"/>
  <c r="S1201" i="70"/>
  <c r="R1201" i="70"/>
  <c r="P1201" i="70"/>
  <c r="K1201" i="70"/>
  <c r="J1201" i="70"/>
  <c r="H1201" i="70"/>
  <c r="AO1200" i="70"/>
  <c r="AM1200" i="70"/>
  <c r="AI1200" i="70"/>
  <c r="AH1200" i="70"/>
  <c r="AF1200" i="70"/>
  <c r="AA1200" i="70"/>
  <c r="Z1200" i="70"/>
  <c r="X1200" i="70"/>
  <c r="S1200" i="70"/>
  <c r="R1200" i="70"/>
  <c r="P1200" i="70"/>
  <c r="K1200" i="70"/>
  <c r="J1200" i="70"/>
  <c r="H1200" i="70"/>
  <c r="AO1199" i="70"/>
  <c r="AM1199" i="70"/>
  <c r="AI1199" i="70"/>
  <c r="AH1199" i="70"/>
  <c r="AF1199" i="70"/>
  <c r="AA1199" i="70"/>
  <c r="Z1199" i="70"/>
  <c r="X1199" i="70"/>
  <c r="S1199" i="70"/>
  <c r="R1199" i="70"/>
  <c r="P1199" i="70"/>
  <c r="K1199" i="70"/>
  <c r="J1199" i="70"/>
  <c r="H1199" i="70"/>
  <c r="AO1198" i="70"/>
  <c r="AM1198" i="70"/>
  <c r="AI1198" i="70"/>
  <c r="AH1198" i="70"/>
  <c r="AF1198" i="70"/>
  <c r="AA1198" i="70"/>
  <c r="Z1198" i="70"/>
  <c r="X1198" i="70"/>
  <c r="S1198" i="70"/>
  <c r="R1198" i="70"/>
  <c r="P1198" i="70"/>
  <c r="K1198" i="70"/>
  <c r="J1198" i="70"/>
  <c r="H1198" i="70"/>
  <c r="AO1197" i="70"/>
  <c r="AM1197" i="70"/>
  <c r="AI1197" i="70"/>
  <c r="AH1197" i="70"/>
  <c r="AF1197" i="70"/>
  <c r="AA1197" i="70"/>
  <c r="Z1197" i="70"/>
  <c r="X1197" i="70"/>
  <c r="S1197" i="70"/>
  <c r="R1197" i="70"/>
  <c r="P1197" i="70"/>
  <c r="K1197" i="70"/>
  <c r="J1197" i="70"/>
  <c r="H1197" i="70"/>
  <c r="AO1196" i="70"/>
  <c r="AM1196" i="70"/>
  <c r="AI1196" i="70"/>
  <c r="AH1196" i="70"/>
  <c r="AF1196" i="70"/>
  <c r="AA1196" i="70"/>
  <c r="Z1196" i="70"/>
  <c r="X1196" i="70"/>
  <c r="S1196" i="70"/>
  <c r="R1196" i="70"/>
  <c r="P1196" i="70"/>
  <c r="K1196" i="70"/>
  <c r="J1196" i="70"/>
  <c r="H1196" i="70"/>
  <c r="AO1195" i="70"/>
  <c r="AM1195" i="70"/>
  <c r="AK1195" i="70"/>
  <c r="AJ1195" i="70"/>
  <c r="AI1195" i="70"/>
  <c r="AH1195" i="70"/>
  <c r="AF1195" i="70"/>
  <c r="AA1195" i="70"/>
  <c r="Z1195" i="70"/>
  <c r="X1195" i="70"/>
  <c r="S1195" i="70"/>
  <c r="R1195" i="70"/>
  <c r="P1195" i="70"/>
  <c r="K1195" i="70"/>
  <c r="J1195" i="70"/>
  <c r="H1195" i="70"/>
  <c r="AO1194" i="70"/>
  <c r="AH1194" i="70"/>
  <c r="AU74" i="70" s="1"/>
  <c r="AE1194" i="70"/>
  <c r="AF1194" i="70" s="1"/>
  <c r="Z1194" i="70"/>
  <c r="W1194" i="70"/>
  <c r="X1194" i="70" s="1"/>
  <c r="R1194" i="70"/>
  <c r="O1194" i="70"/>
  <c r="P1194" i="70" s="1"/>
  <c r="J1194" i="70"/>
  <c r="G1194" i="70"/>
  <c r="H1194" i="70" s="1"/>
  <c r="AO1193" i="70"/>
  <c r="AM1193" i="70"/>
  <c r="AI1193" i="70"/>
  <c r="AH1193" i="70"/>
  <c r="AF1193" i="70"/>
  <c r="AA1193" i="70"/>
  <c r="Z1193" i="70"/>
  <c r="X1193" i="70"/>
  <c r="S1193" i="70"/>
  <c r="R1193" i="70"/>
  <c r="P1193" i="70"/>
  <c r="K1193" i="70"/>
  <c r="J1193" i="70"/>
  <c r="H1193" i="70"/>
  <c r="AO1192" i="70"/>
  <c r="AM1192" i="70"/>
  <c r="AI1192" i="70"/>
  <c r="AH1192" i="70"/>
  <c r="AF1192" i="70"/>
  <c r="AA1192" i="70"/>
  <c r="Z1192" i="70"/>
  <c r="X1192" i="70"/>
  <c r="S1192" i="70"/>
  <c r="R1192" i="70"/>
  <c r="P1192" i="70"/>
  <c r="K1192" i="70"/>
  <c r="J1192" i="70"/>
  <c r="H1192" i="70"/>
  <c r="AO1191" i="70"/>
  <c r="AM1191" i="70"/>
  <c r="AI1191" i="70"/>
  <c r="AH1191" i="70"/>
  <c r="AF1191" i="70"/>
  <c r="AA1191" i="70"/>
  <c r="Z1191" i="70"/>
  <c r="X1191" i="70"/>
  <c r="S1191" i="70"/>
  <c r="R1191" i="70"/>
  <c r="P1191" i="70"/>
  <c r="K1191" i="70"/>
  <c r="J1191" i="70"/>
  <c r="H1191" i="70"/>
  <c r="AO1190" i="70"/>
  <c r="AM1190" i="70"/>
  <c r="AI1190" i="70"/>
  <c r="AH1190" i="70"/>
  <c r="AF1190" i="70"/>
  <c r="AA1190" i="70"/>
  <c r="Z1190" i="70"/>
  <c r="X1190" i="70"/>
  <c r="S1190" i="70"/>
  <c r="R1190" i="70"/>
  <c r="P1190" i="70"/>
  <c r="K1190" i="70"/>
  <c r="J1190" i="70"/>
  <c r="H1190" i="70"/>
  <c r="AO1189" i="70"/>
  <c r="AM1189" i="70"/>
  <c r="AI1189" i="70"/>
  <c r="AH1189" i="70"/>
  <c r="AF1189" i="70"/>
  <c r="AA1189" i="70"/>
  <c r="Z1189" i="70"/>
  <c r="X1189" i="70"/>
  <c r="S1189" i="70"/>
  <c r="R1189" i="70"/>
  <c r="P1189" i="70"/>
  <c r="K1189" i="70"/>
  <c r="J1189" i="70"/>
  <c r="H1189" i="70"/>
  <c r="AO1188" i="70"/>
  <c r="AM1188" i="70"/>
  <c r="AI1188" i="70"/>
  <c r="AH1188" i="70"/>
  <c r="AF1188" i="70"/>
  <c r="AA1188" i="70"/>
  <c r="Z1188" i="70"/>
  <c r="X1188" i="70"/>
  <c r="S1188" i="70"/>
  <c r="R1188" i="70"/>
  <c r="P1188" i="70"/>
  <c r="K1188" i="70"/>
  <c r="J1188" i="70"/>
  <c r="H1188" i="70"/>
  <c r="AO1187" i="70"/>
  <c r="AM1187" i="70"/>
  <c r="AI1187" i="70"/>
  <c r="AH1187" i="70"/>
  <c r="AF1187" i="70"/>
  <c r="AA1187" i="70"/>
  <c r="Z1187" i="70"/>
  <c r="X1187" i="70"/>
  <c r="S1187" i="70"/>
  <c r="R1187" i="70"/>
  <c r="P1187" i="70"/>
  <c r="K1187" i="70"/>
  <c r="J1187" i="70"/>
  <c r="H1187" i="70"/>
  <c r="AO1186" i="70"/>
  <c r="AM1186" i="70"/>
  <c r="AI1186" i="70"/>
  <c r="AH1186" i="70"/>
  <c r="AF1186" i="70"/>
  <c r="AA1186" i="70"/>
  <c r="Z1186" i="70"/>
  <c r="X1186" i="70"/>
  <c r="S1186" i="70"/>
  <c r="R1186" i="70"/>
  <c r="P1186" i="70"/>
  <c r="K1186" i="70"/>
  <c r="J1186" i="70"/>
  <c r="H1186" i="70"/>
  <c r="AO1185" i="70"/>
  <c r="AM1185" i="70"/>
  <c r="AI1185" i="70"/>
  <c r="AH1185" i="70"/>
  <c r="AF1185" i="70"/>
  <c r="AA1185" i="70"/>
  <c r="Z1185" i="70"/>
  <c r="X1185" i="70"/>
  <c r="S1185" i="70"/>
  <c r="R1185" i="70"/>
  <c r="P1185" i="70"/>
  <c r="K1185" i="70"/>
  <c r="J1185" i="70"/>
  <c r="H1185" i="70"/>
  <c r="AO1184" i="70"/>
  <c r="AM1184" i="70"/>
  <c r="AI1184" i="70"/>
  <c r="AH1184" i="70"/>
  <c r="AF1184" i="70"/>
  <c r="AA1184" i="70"/>
  <c r="Z1184" i="70"/>
  <c r="X1184" i="70"/>
  <c r="S1184" i="70"/>
  <c r="R1184" i="70"/>
  <c r="P1184" i="70"/>
  <c r="K1184" i="70"/>
  <c r="J1184" i="70"/>
  <c r="H1184" i="70"/>
  <c r="AO1183" i="70"/>
  <c r="AM1183" i="70"/>
  <c r="AI1183" i="70"/>
  <c r="AH1183" i="70"/>
  <c r="AF1183" i="70"/>
  <c r="AA1183" i="70"/>
  <c r="Z1183" i="70"/>
  <c r="X1183" i="70"/>
  <c r="S1183" i="70"/>
  <c r="R1183" i="70"/>
  <c r="P1183" i="70"/>
  <c r="K1183" i="70"/>
  <c r="J1183" i="70"/>
  <c r="H1183" i="70"/>
  <c r="AO1182" i="70"/>
  <c r="AM1182" i="70"/>
  <c r="AI1182" i="70"/>
  <c r="AH1182" i="70"/>
  <c r="AF1182" i="70"/>
  <c r="AA1182" i="70"/>
  <c r="Z1182" i="70"/>
  <c r="X1182" i="70"/>
  <c r="S1182" i="70"/>
  <c r="R1182" i="70"/>
  <c r="P1182" i="70"/>
  <c r="K1182" i="70"/>
  <c r="J1182" i="70"/>
  <c r="H1182" i="70"/>
  <c r="AO1181" i="70"/>
  <c r="AM1181" i="70"/>
  <c r="AI1181" i="70"/>
  <c r="AH1181" i="70"/>
  <c r="AF1181" i="70"/>
  <c r="AA1181" i="70"/>
  <c r="Z1181" i="70"/>
  <c r="X1181" i="70"/>
  <c r="S1181" i="70"/>
  <c r="R1181" i="70"/>
  <c r="P1181" i="70"/>
  <c r="K1181" i="70"/>
  <c r="J1181" i="70"/>
  <c r="H1181" i="70"/>
  <c r="AO1180" i="70"/>
  <c r="AM1180" i="70"/>
  <c r="AI1180" i="70"/>
  <c r="AH1180" i="70"/>
  <c r="AF1180" i="70"/>
  <c r="AA1180" i="70"/>
  <c r="Z1180" i="70"/>
  <c r="X1180" i="70"/>
  <c r="S1180" i="70"/>
  <c r="R1180" i="70"/>
  <c r="P1180" i="70"/>
  <c r="K1180" i="70"/>
  <c r="J1180" i="70"/>
  <c r="H1180" i="70"/>
  <c r="AO1179" i="70"/>
  <c r="AM1179" i="70"/>
  <c r="AI1179" i="70"/>
  <c r="AH1179" i="70"/>
  <c r="AF1179" i="70"/>
  <c r="AA1179" i="70"/>
  <c r="Z1179" i="70"/>
  <c r="X1179" i="70"/>
  <c r="S1179" i="70"/>
  <c r="R1179" i="70"/>
  <c r="P1179" i="70"/>
  <c r="K1179" i="70"/>
  <c r="J1179" i="70"/>
  <c r="H1179" i="70"/>
  <c r="AO1178" i="70"/>
  <c r="AM1178" i="70"/>
  <c r="AK1178" i="70"/>
  <c r="AP1189" i="70" s="1"/>
  <c r="AJ1178" i="70"/>
  <c r="AI1178" i="70"/>
  <c r="AH1178" i="70"/>
  <c r="AF1178" i="70"/>
  <c r="AA1178" i="70"/>
  <c r="Z1178" i="70"/>
  <c r="X1178" i="70"/>
  <c r="S1178" i="70"/>
  <c r="R1178" i="70"/>
  <c r="P1178" i="70"/>
  <c r="K1178" i="70"/>
  <c r="J1178" i="70"/>
  <c r="H1178" i="70"/>
  <c r="AO1177" i="70"/>
  <c r="AH1177" i="70"/>
  <c r="AE1177" i="70"/>
  <c r="AI1177" i="70" s="1"/>
  <c r="Z1177" i="70"/>
  <c r="W1177" i="70"/>
  <c r="AA1177" i="70" s="1"/>
  <c r="R1177" i="70"/>
  <c r="O1177" i="70"/>
  <c r="S1177" i="70" s="1"/>
  <c r="J1177" i="70"/>
  <c r="G1177" i="70"/>
  <c r="K1177" i="70" s="1"/>
  <c r="AO1176" i="70"/>
  <c r="AM1176" i="70"/>
  <c r="AI1176" i="70"/>
  <c r="AH1176" i="70"/>
  <c r="AF1176" i="70"/>
  <c r="AA1176" i="70"/>
  <c r="Z1176" i="70"/>
  <c r="X1176" i="70"/>
  <c r="S1176" i="70"/>
  <c r="R1176" i="70"/>
  <c r="P1176" i="70"/>
  <c r="K1176" i="70"/>
  <c r="J1176" i="70"/>
  <c r="H1176" i="70"/>
  <c r="AO1175" i="70"/>
  <c r="AM1175" i="70"/>
  <c r="AI1175" i="70"/>
  <c r="AH1175" i="70"/>
  <c r="AF1175" i="70"/>
  <c r="AA1175" i="70"/>
  <c r="Z1175" i="70"/>
  <c r="X1175" i="70"/>
  <c r="S1175" i="70"/>
  <c r="R1175" i="70"/>
  <c r="P1175" i="70"/>
  <c r="K1175" i="70"/>
  <c r="J1175" i="70"/>
  <c r="H1175" i="70"/>
  <c r="AO1174" i="70"/>
  <c r="AM1174" i="70"/>
  <c r="AI1174" i="70"/>
  <c r="AH1174" i="70"/>
  <c r="AF1174" i="70"/>
  <c r="AA1174" i="70"/>
  <c r="Z1174" i="70"/>
  <c r="X1174" i="70"/>
  <c r="S1174" i="70"/>
  <c r="R1174" i="70"/>
  <c r="P1174" i="70"/>
  <c r="K1174" i="70"/>
  <c r="J1174" i="70"/>
  <c r="H1174" i="70"/>
  <c r="AO1173" i="70"/>
  <c r="AM1173" i="70"/>
  <c r="AI1173" i="70"/>
  <c r="AH1173" i="70"/>
  <c r="AF1173" i="70"/>
  <c r="AA1173" i="70"/>
  <c r="Z1173" i="70"/>
  <c r="X1173" i="70"/>
  <c r="S1173" i="70"/>
  <c r="R1173" i="70"/>
  <c r="P1173" i="70"/>
  <c r="K1173" i="70"/>
  <c r="J1173" i="70"/>
  <c r="H1173" i="70"/>
  <c r="AO1172" i="70"/>
  <c r="AM1172" i="70"/>
  <c r="AI1172" i="70"/>
  <c r="AH1172" i="70"/>
  <c r="AF1172" i="70"/>
  <c r="AA1172" i="70"/>
  <c r="Z1172" i="70"/>
  <c r="X1172" i="70"/>
  <c r="S1172" i="70"/>
  <c r="R1172" i="70"/>
  <c r="P1172" i="70"/>
  <c r="K1172" i="70"/>
  <c r="J1172" i="70"/>
  <c r="H1172" i="70"/>
  <c r="AO1171" i="70"/>
  <c r="AM1171" i="70"/>
  <c r="AI1171" i="70"/>
  <c r="AH1171" i="70"/>
  <c r="AF1171" i="70"/>
  <c r="AA1171" i="70"/>
  <c r="Z1171" i="70"/>
  <c r="X1171" i="70"/>
  <c r="S1171" i="70"/>
  <c r="R1171" i="70"/>
  <c r="P1171" i="70"/>
  <c r="K1171" i="70"/>
  <c r="J1171" i="70"/>
  <c r="H1171" i="70"/>
  <c r="AO1170" i="70"/>
  <c r="AM1170" i="70"/>
  <c r="AI1170" i="70"/>
  <c r="AH1170" i="70"/>
  <c r="AF1170" i="70"/>
  <c r="AA1170" i="70"/>
  <c r="Z1170" i="70"/>
  <c r="X1170" i="70"/>
  <c r="S1170" i="70"/>
  <c r="R1170" i="70"/>
  <c r="P1170" i="70"/>
  <c r="K1170" i="70"/>
  <c r="J1170" i="70"/>
  <c r="H1170" i="70"/>
  <c r="AO1169" i="70"/>
  <c r="AM1169" i="70"/>
  <c r="AI1169" i="70"/>
  <c r="AH1169" i="70"/>
  <c r="AF1169" i="70"/>
  <c r="AA1169" i="70"/>
  <c r="Z1169" i="70"/>
  <c r="X1169" i="70"/>
  <c r="S1169" i="70"/>
  <c r="R1169" i="70"/>
  <c r="P1169" i="70"/>
  <c r="K1169" i="70"/>
  <c r="J1169" i="70"/>
  <c r="H1169" i="70"/>
  <c r="AO1168" i="70"/>
  <c r="AM1168" i="70"/>
  <c r="AI1168" i="70"/>
  <c r="AH1168" i="70"/>
  <c r="AF1168" i="70"/>
  <c r="AA1168" i="70"/>
  <c r="Z1168" i="70"/>
  <c r="X1168" i="70"/>
  <c r="S1168" i="70"/>
  <c r="R1168" i="70"/>
  <c r="P1168" i="70"/>
  <c r="K1168" i="70"/>
  <c r="J1168" i="70"/>
  <c r="H1168" i="70"/>
  <c r="AO1167" i="70"/>
  <c r="AM1167" i="70"/>
  <c r="AI1167" i="70"/>
  <c r="AH1167" i="70"/>
  <c r="AF1167" i="70"/>
  <c r="AA1167" i="70"/>
  <c r="Z1167" i="70"/>
  <c r="X1167" i="70"/>
  <c r="S1167" i="70"/>
  <c r="R1167" i="70"/>
  <c r="P1167" i="70"/>
  <c r="K1167" i="70"/>
  <c r="J1167" i="70"/>
  <c r="H1167" i="70"/>
  <c r="AO1166" i="70"/>
  <c r="AM1166" i="70"/>
  <c r="AI1166" i="70"/>
  <c r="AH1166" i="70"/>
  <c r="AF1166" i="70"/>
  <c r="AA1166" i="70"/>
  <c r="Z1166" i="70"/>
  <c r="X1166" i="70"/>
  <c r="S1166" i="70"/>
  <c r="R1166" i="70"/>
  <c r="P1166" i="70"/>
  <c r="K1166" i="70"/>
  <c r="J1166" i="70"/>
  <c r="H1166" i="70"/>
  <c r="AO1165" i="70"/>
  <c r="AM1165" i="70"/>
  <c r="AI1165" i="70"/>
  <c r="AH1165" i="70"/>
  <c r="AF1165" i="70"/>
  <c r="AA1165" i="70"/>
  <c r="Z1165" i="70"/>
  <c r="X1165" i="70"/>
  <c r="S1165" i="70"/>
  <c r="R1165" i="70"/>
  <c r="P1165" i="70"/>
  <c r="K1165" i="70"/>
  <c r="J1165" i="70"/>
  <c r="H1165" i="70"/>
  <c r="AO1164" i="70"/>
  <c r="AM1164" i="70"/>
  <c r="AI1164" i="70"/>
  <c r="AH1164" i="70"/>
  <c r="AF1164" i="70"/>
  <c r="AA1164" i="70"/>
  <c r="Z1164" i="70"/>
  <c r="X1164" i="70"/>
  <c r="S1164" i="70"/>
  <c r="R1164" i="70"/>
  <c r="P1164" i="70"/>
  <c r="K1164" i="70"/>
  <c r="J1164" i="70"/>
  <c r="H1164" i="70"/>
  <c r="AO1163" i="70"/>
  <c r="AM1163" i="70"/>
  <c r="AI1163" i="70"/>
  <c r="AH1163" i="70"/>
  <c r="AF1163" i="70"/>
  <c r="AA1163" i="70"/>
  <c r="Z1163" i="70"/>
  <c r="X1163" i="70"/>
  <c r="S1163" i="70"/>
  <c r="R1163" i="70"/>
  <c r="P1163" i="70"/>
  <c r="K1163" i="70"/>
  <c r="J1163" i="70"/>
  <c r="H1163" i="70"/>
  <c r="AO1162" i="70"/>
  <c r="AM1162" i="70"/>
  <c r="AI1162" i="70"/>
  <c r="AH1162" i="70"/>
  <c r="AF1162" i="70"/>
  <c r="AA1162" i="70"/>
  <c r="Z1162" i="70"/>
  <c r="X1162" i="70"/>
  <c r="S1162" i="70"/>
  <c r="R1162" i="70"/>
  <c r="P1162" i="70"/>
  <c r="K1162" i="70"/>
  <c r="J1162" i="70"/>
  <c r="H1162" i="70"/>
  <c r="AO1161" i="70"/>
  <c r="AM1161" i="70"/>
  <c r="AK1161" i="70"/>
  <c r="AP1164" i="70" s="1"/>
  <c r="AJ1161" i="70"/>
  <c r="AI1161" i="70"/>
  <c r="AH1161" i="70"/>
  <c r="AF1161" i="70"/>
  <c r="AA1161" i="70"/>
  <c r="Z1161" i="70"/>
  <c r="X1161" i="70"/>
  <c r="S1161" i="70"/>
  <c r="R1161" i="70"/>
  <c r="P1161" i="70"/>
  <c r="K1161" i="70"/>
  <c r="J1161" i="70"/>
  <c r="H1161" i="70"/>
  <c r="AO1160" i="70"/>
  <c r="AH1160" i="70"/>
  <c r="AE1160" i="70"/>
  <c r="AF1160" i="70" s="1"/>
  <c r="Z1160" i="70"/>
  <c r="W1160" i="70"/>
  <c r="X1160" i="70" s="1"/>
  <c r="R1160" i="70"/>
  <c r="O1160" i="70"/>
  <c r="S1160" i="70" s="1"/>
  <c r="J1160" i="70"/>
  <c r="G1160" i="70"/>
  <c r="H1160" i="70" s="1"/>
  <c r="AO1159" i="70"/>
  <c r="AM1159" i="70"/>
  <c r="AI1159" i="70"/>
  <c r="AH1159" i="70"/>
  <c r="AF1159" i="70"/>
  <c r="AA1159" i="70"/>
  <c r="Z1159" i="70"/>
  <c r="X1159" i="70"/>
  <c r="S1159" i="70"/>
  <c r="R1159" i="70"/>
  <c r="P1159" i="70"/>
  <c r="K1159" i="70"/>
  <c r="J1159" i="70"/>
  <c r="H1159" i="70"/>
  <c r="AO1158" i="70"/>
  <c r="AM1158" i="70"/>
  <c r="AI1158" i="70"/>
  <c r="AH1158" i="70"/>
  <c r="AF1158" i="70"/>
  <c r="AA1158" i="70"/>
  <c r="Z1158" i="70"/>
  <c r="X1158" i="70"/>
  <c r="S1158" i="70"/>
  <c r="R1158" i="70"/>
  <c r="P1158" i="70"/>
  <c r="K1158" i="70"/>
  <c r="J1158" i="70"/>
  <c r="H1158" i="70"/>
  <c r="AO1157" i="70"/>
  <c r="AM1157" i="70"/>
  <c r="AI1157" i="70"/>
  <c r="AH1157" i="70"/>
  <c r="AF1157" i="70"/>
  <c r="AA1157" i="70"/>
  <c r="Z1157" i="70"/>
  <c r="X1157" i="70"/>
  <c r="S1157" i="70"/>
  <c r="R1157" i="70"/>
  <c r="P1157" i="70"/>
  <c r="K1157" i="70"/>
  <c r="J1157" i="70"/>
  <c r="H1157" i="70"/>
  <c r="AO1156" i="70"/>
  <c r="AM1156" i="70"/>
  <c r="AI1156" i="70"/>
  <c r="AH1156" i="70"/>
  <c r="AF1156" i="70"/>
  <c r="AA1156" i="70"/>
  <c r="Z1156" i="70"/>
  <c r="X1156" i="70"/>
  <c r="S1156" i="70"/>
  <c r="R1156" i="70"/>
  <c r="P1156" i="70"/>
  <c r="K1156" i="70"/>
  <c r="J1156" i="70"/>
  <c r="H1156" i="70"/>
  <c r="AO1155" i="70"/>
  <c r="AM1155" i="70"/>
  <c r="AI1155" i="70"/>
  <c r="AH1155" i="70"/>
  <c r="AF1155" i="70"/>
  <c r="AA1155" i="70"/>
  <c r="Z1155" i="70"/>
  <c r="X1155" i="70"/>
  <c r="S1155" i="70"/>
  <c r="R1155" i="70"/>
  <c r="P1155" i="70"/>
  <c r="K1155" i="70"/>
  <c r="J1155" i="70"/>
  <c r="H1155" i="70"/>
  <c r="AO1154" i="70"/>
  <c r="AM1154" i="70"/>
  <c r="AI1154" i="70"/>
  <c r="AH1154" i="70"/>
  <c r="AF1154" i="70"/>
  <c r="AA1154" i="70"/>
  <c r="Z1154" i="70"/>
  <c r="X1154" i="70"/>
  <c r="S1154" i="70"/>
  <c r="R1154" i="70"/>
  <c r="P1154" i="70"/>
  <c r="K1154" i="70"/>
  <c r="J1154" i="70"/>
  <c r="H1154" i="70"/>
  <c r="AO1153" i="70"/>
  <c r="AM1153" i="70"/>
  <c r="AI1153" i="70"/>
  <c r="AH1153" i="70"/>
  <c r="AF1153" i="70"/>
  <c r="AA1153" i="70"/>
  <c r="Z1153" i="70"/>
  <c r="X1153" i="70"/>
  <c r="S1153" i="70"/>
  <c r="R1153" i="70"/>
  <c r="P1153" i="70"/>
  <c r="K1153" i="70"/>
  <c r="J1153" i="70"/>
  <c r="H1153" i="70"/>
  <c r="AO1152" i="70"/>
  <c r="AM1152" i="70"/>
  <c r="AI1152" i="70"/>
  <c r="AH1152" i="70"/>
  <c r="AF1152" i="70"/>
  <c r="AA1152" i="70"/>
  <c r="Z1152" i="70"/>
  <c r="X1152" i="70"/>
  <c r="S1152" i="70"/>
  <c r="R1152" i="70"/>
  <c r="P1152" i="70"/>
  <c r="K1152" i="70"/>
  <c r="J1152" i="70"/>
  <c r="H1152" i="70"/>
  <c r="AO1151" i="70"/>
  <c r="AM1151" i="70"/>
  <c r="AI1151" i="70"/>
  <c r="AH1151" i="70"/>
  <c r="AF1151" i="70"/>
  <c r="AA1151" i="70"/>
  <c r="Z1151" i="70"/>
  <c r="X1151" i="70"/>
  <c r="S1151" i="70"/>
  <c r="R1151" i="70"/>
  <c r="P1151" i="70"/>
  <c r="K1151" i="70"/>
  <c r="J1151" i="70"/>
  <c r="H1151" i="70"/>
  <c r="AO1150" i="70"/>
  <c r="AM1150" i="70"/>
  <c r="AI1150" i="70"/>
  <c r="AH1150" i="70"/>
  <c r="AF1150" i="70"/>
  <c r="AA1150" i="70"/>
  <c r="Z1150" i="70"/>
  <c r="X1150" i="70"/>
  <c r="S1150" i="70"/>
  <c r="R1150" i="70"/>
  <c r="P1150" i="70"/>
  <c r="K1150" i="70"/>
  <c r="J1150" i="70"/>
  <c r="H1150" i="70"/>
  <c r="AO1149" i="70"/>
  <c r="AM1149" i="70"/>
  <c r="AI1149" i="70"/>
  <c r="AH1149" i="70"/>
  <c r="AF1149" i="70"/>
  <c r="AA1149" i="70"/>
  <c r="Z1149" i="70"/>
  <c r="X1149" i="70"/>
  <c r="S1149" i="70"/>
  <c r="R1149" i="70"/>
  <c r="P1149" i="70"/>
  <c r="K1149" i="70"/>
  <c r="J1149" i="70"/>
  <c r="H1149" i="70"/>
  <c r="AO1148" i="70"/>
  <c r="AM1148" i="70"/>
  <c r="AI1148" i="70"/>
  <c r="AH1148" i="70"/>
  <c r="AF1148" i="70"/>
  <c r="AA1148" i="70"/>
  <c r="Z1148" i="70"/>
  <c r="X1148" i="70"/>
  <c r="S1148" i="70"/>
  <c r="R1148" i="70"/>
  <c r="P1148" i="70"/>
  <c r="K1148" i="70"/>
  <c r="J1148" i="70"/>
  <c r="H1148" i="70"/>
  <c r="AO1147" i="70"/>
  <c r="AM1147" i="70"/>
  <c r="AI1147" i="70"/>
  <c r="AH1147" i="70"/>
  <c r="AF1147" i="70"/>
  <c r="AA1147" i="70"/>
  <c r="Z1147" i="70"/>
  <c r="X1147" i="70"/>
  <c r="S1147" i="70"/>
  <c r="R1147" i="70"/>
  <c r="P1147" i="70"/>
  <c r="K1147" i="70"/>
  <c r="J1147" i="70"/>
  <c r="H1147" i="70"/>
  <c r="AO1146" i="70"/>
  <c r="AM1146" i="70"/>
  <c r="AI1146" i="70"/>
  <c r="AH1146" i="70"/>
  <c r="AF1146" i="70"/>
  <c r="AA1146" i="70"/>
  <c r="Z1146" i="70"/>
  <c r="X1146" i="70"/>
  <c r="S1146" i="70"/>
  <c r="R1146" i="70"/>
  <c r="P1146" i="70"/>
  <c r="K1146" i="70"/>
  <c r="J1146" i="70"/>
  <c r="H1146" i="70"/>
  <c r="AO1145" i="70"/>
  <c r="AM1145" i="70"/>
  <c r="AI1145" i="70"/>
  <c r="AH1145" i="70"/>
  <c r="AF1145" i="70"/>
  <c r="AA1145" i="70"/>
  <c r="Z1145" i="70"/>
  <c r="X1145" i="70"/>
  <c r="S1145" i="70"/>
  <c r="R1145" i="70"/>
  <c r="P1145" i="70"/>
  <c r="K1145" i="70"/>
  <c r="J1145" i="70"/>
  <c r="H1145" i="70"/>
  <c r="AO1144" i="70"/>
  <c r="AM1144" i="70"/>
  <c r="AK1144" i="70"/>
  <c r="AJ1144" i="70"/>
  <c r="AI1144" i="70"/>
  <c r="AH1144" i="70"/>
  <c r="AF1144" i="70"/>
  <c r="AA1144" i="70"/>
  <c r="Z1144" i="70"/>
  <c r="X1144" i="70"/>
  <c r="S1144" i="70"/>
  <c r="R1144" i="70"/>
  <c r="P1144" i="70"/>
  <c r="K1144" i="70"/>
  <c r="J1144" i="70"/>
  <c r="H1144" i="70"/>
  <c r="AO1143" i="70"/>
  <c r="AH1143" i="70"/>
  <c r="AE1143" i="70"/>
  <c r="AF1143" i="70" s="1"/>
  <c r="Z1143" i="70"/>
  <c r="W1143" i="70"/>
  <c r="X1143" i="70" s="1"/>
  <c r="R1143" i="70"/>
  <c r="O1143" i="70"/>
  <c r="P1143" i="70" s="1"/>
  <c r="J1143" i="70"/>
  <c r="G1143" i="70"/>
  <c r="H1143" i="70" s="1"/>
  <c r="AO1142" i="70"/>
  <c r="AM1142" i="70"/>
  <c r="AI1142" i="70"/>
  <c r="AH1142" i="70"/>
  <c r="AF1142" i="70"/>
  <c r="AA1142" i="70"/>
  <c r="Z1142" i="70"/>
  <c r="X1142" i="70"/>
  <c r="S1142" i="70"/>
  <c r="R1142" i="70"/>
  <c r="P1142" i="70"/>
  <c r="K1142" i="70"/>
  <c r="J1142" i="70"/>
  <c r="H1142" i="70"/>
  <c r="AO1141" i="70"/>
  <c r="AM1141" i="70"/>
  <c r="AI1141" i="70"/>
  <c r="AH1141" i="70"/>
  <c r="AF1141" i="70"/>
  <c r="AA1141" i="70"/>
  <c r="Z1141" i="70"/>
  <c r="X1141" i="70"/>
  <c r="S1141" i="70"/>
  <c r="R1141" i="70"/>
  <c r="P1141" i="70"/>
  <c r="K1141" i="70"/>
  <c r="J1141" i="70"/>
  <c r="H1141" i="70"/>
  <c r="AO1140" i="70"/>
  <c r="AM1140" i="70"/>
  <c r="AI1140" i="70"/>
  <c r="AH1140" i="70"/>
  <c r="AF1140" i="70"/>
  <c r="AA1140" i="70"/>
  <c r="Z1140" i="70"/>
  <c r="X1140" i="70"/>
  <c r="S1140" i="70"/>
  <c r="R1140" i="70"/>
  <c r="P1140" i="70"/>
  <c r="K1140" i="70"/>
  <c r="J1140" i="70"/>
  <c r="H1140" i="70"/>
  <c r="AO1139" i="70"/>
  <c r="AM1139" i="70"/>
  <c r="AI1139" i="70"/>
  <c r="AH1139" i="70"/>
  <c r="AF1139" i="70"/>
  <c r="AA1139" i="70"/>
  <c r="Z1139" i="70"/>
  <c r="X1139" i="70"/>
  <c r="S1139" i="70"/>
  <c r="R1139" i="70"/>
  <c r="P1139" i="70"/>
  <c r="K1139" i="70"/>
  <c r="J1139" i="70"/>
  <c r="H1139" i="70"/>
  <c r="AO1138" i="70"/>
  <c r="AM1138" i="70"/>
  <c r="AI1138" i="70"/>
  <c r="AH1138" i="70"/>
  <c r="AF1138" i="70"/>
  <c r="AA1138" i="70"/>
  <c r="Z1138" i="70"/>
  <c r="X1138" i="70"/>
  <c r="S1138" i="70"/>
  <c r="R1138" i="70"/>
  <c r="P1138" i="70"/>
  <c r="K1138" i="70"/>
  <c r="J1138" i="70"/>
  <c r="H1138" i="70"/>
  <c r="AO1137" i="70"/>
  <c r="AM1137" i="70"/>
  <c r="AI1137" i="70"/>
  <c r="AH1137" i="70"/>
  <c r="AF1137" i="70"/>
  <c r="AA1137" i="70"/>
  <c r="Z1137" i="70"/>
  <c r="X1137" i="70"/>
  <c r="S1137" i="70"/>
  <c r="R1137" i="70"/>
  <c r="P1137" i="70"/>
  <c r="K1137" i="70"/>
  <c r="J1137" i="70"/>
  <c r="H1137" i="70"/>
  <c r="AO1136" i="70"/>
  <c r="AM1136" i="70"/>
  <c r="AI1136" i="70"/>
  <c r="AH1136" i="70"/>
  <c r="AF1136" i="70"/>
  <c r="AA1136" i="70"/>
  <c r="Z1136" i="70"/>
  <c r="X1136" i="70"/>
  <c r="S1136" i="70"/>
  <c r="R1136" i="70"/>
  <c r="P1136" i="70"/>
  <c r="K1136" i="70"/>
  <c r="J1136" i="70"/>
  <c r="H1136" i="70"/>
  <c r="AO1135" i="70"/>
  <c r="AM1135" i="70"/>
  <c r="AI1135" i="70"/>
  <c r="AH1135" i="70"/>
  <c r="AF1135" i="70"/>
  <c r="AA1135" i="70"/>
  <c r="Z1135" i="70"/>
  <c r="X1135" i="70"/>
  <c r="S1135" i="70"/>
  <c r="R1135" i="70"/>
  <c r="P1135" i="70"/>
  <c r="K1135" i="70"/>
  <c r="J1135" i="70"/>
  <c r="H1135" i="70"/>
  <c r="AO1134" i="70"/>
  <c r="AM1134" i="70"/>
  <c r="AI1134" i="70"/>
  <c r="AH1134" i="70"/>
  <c r="AF1134" i="70"/>
  <c r="AA1134" i="70"/>
  <c r="Z1134" i="70"/>
  <c r="X1134" i="70"/>
  <c r="S1134" i="70"/>
  <c r="R1134" i="70"/>
  <c r="P1134" i="70"/>
  <c r="K1134" i="70"/>
  <c r="J1134" i="70"/>
  <c r="H1134" i="70"/>
  <c r="AO1133" i="70"/>
  <c r="AM1133" i="70"/>
  <c r="AI1133" i="70"/>
  <c r="AH1133" i="70"/>
  <c r="AF1133" i="70"/>
  <c r="AA1133" i="70"/>
  <c r="Z1133" i="70"/>
  <c r="X1133" i="70"/>
  <c r="S1133" i="70"/>
  <c r="R1133" i="70"/>
  <c r="P1133" i="70"/>
  <c r="K1133" i="70"/>
  <c r="J1133" i="70"/>
  <c r="H1133" i="70"/>
  <c r="AO1132" i="70"/>
  <c r="AM1132" i="70"/>
  <c r="AI1132" i="70"/>
  <c r="AH1132" i="70"/>
  <c r="AF1132" i="70"/>
  <c r="AA1132" i="70"/>
  <c r="Z1132" i="70"/>
  <c r="X1132" i="70"/>
  <c r="S1132" i="70"/>
  <c r="R1132" i="70"/>
  <c r="P1132" i="70"/>
  <c r="K1132" i="70"/>
  <c r="J1132" i="70"/>
  <c r="H1132" i="70"/>
  <c r="AO1131" i="70"/>
  <c r="AM1131" i="70"/>
  <c r="AI1131" i="70"/>
  <c r="AH1131" i="70"/>
  <c r="AF1131" i="70"/>
  <c r="AA1131" i="70"/>
  <c r="Z1131" i="70"/>
  <c r="X1131" i="70"/>
  <c r="S1131" i="70"/>
  <c r="R1131" i="70"/>
  <c r="P1131" i="70"/>
  <c r="K1131" i="70"/>
  <c r="J1131" i="70"/>
  <c r="H1131" i="70"/>
  <c r="AO1130" i="70"/>
  <c r="AM1130" i="70"/>
  <c r="AI1130" i="70"/>
  <c r="AH1130" i="70"/>
  <c r="AF1130" i="70"/>
  <c r="AA1130" i="70"/>
  <c r="Z1130" i="70"/>
  <c r="X1130" i="70"/>
  <c r="S1130" i="70"/>
  <c r="R1130" i="70"/>
  <c r="P1130" i="70"/>
  <c r="K1130" i="70"/>
  <c r="J1130" i="70"/>
  <c r="H1130" i="70"/>
  <c r="AO1129" i="70"/>
  <c r="AM1129" i="70"/>
  <c r="AI1129" i="70"/>
  <c r="AH1129" i="70"/>
  <c r="AF1129" i="70"/>
  <c r="AA1129" i="70"/>
  <c r="Z1129" i="70"/>
  <c r="X1129" i="70"/>
  <c r="S1129" i="70"/>
  <c r="R1129" i="70"/>
  <c r="P1129" i="70"/>
  <c r="K1129" i="70"/>
  <c r="J1129" i="70"/>
  <c r="H1129" i="70"/>
  <c r="AO1128" i="70"/>
  <c r="AM1128" i="70"/>
  <c r="AI1128" i="70"/>
  <c r="AH1128" i="70"/>
  <c r="AF1128" i="70"/>
  <c r="AA1128" i="70"/>
  <c r="Z1128" i="70"/>
  <c r="X1128" i="70"/>
  <c r="S1128" i="70"/>
  <c r="R1128" i="70"/>
  <c r="P1128" i="70"/>
  <c r="K1128" i="70"/>
  <c r="J1128" i="70"/>
  <c r="H1128" i="70"/>
  <c r="AO1127" i="70"/>
  <c r="AM1127" i="70"/>
  <c r="AK1127" i="70"/>
  <c r="AJ1127" i="70"/>
  <c r="AI1127" i="70"/>
  <c r="AH1127" i="70"/>
  <c r="AF1127" i="70"/>
  <c r="AA1127" i="70"/>
  <c r="Z1127" i="70"/>
  <c r="X1127" i="70"/>
  <c r="S1127" i="70"/>
  <c r="R1127" i="70"/>
  <c r="P1127" i="70"/>
  <c r="K1127" i="70"/>
  <c r="J1127" i="70"/>
  <c r="H1127" i="70"/>
  <c r="AO1126" i="70"/>
  <c r="AH1126" i="70"/>
  <c r="AE1126" i="70"/>
  <c r="AF1126" i="70" s="1"/>
  <c r="Z1126" i="70"/>
  <c r="W1126" i="70"/>
  <c r="X1126" i="70" s="1"/>
  <c r="R1126" i="70"/>
  <c r="O1126" i="70"/>
  <c r="P1126" i="70" s="1"/>
  <c r="J1126" i="70"/>
  <c r="G1126" i="70"/>
  <c r="H1126" i="70" s="1"/>
  <c r="AO1125" i="70"/>
  <c r="AM1125" i="70"/>
  <c r="AI1125" i="70"/>
  <c r="AH1125" i="70"/>
  <c r="AF1125" i="70"/>
  <c r="AA1125" i="70"/>
  <c r="Z1125" i="70"/>
  <c r="X1125" i="70"/>
  <c r="S1125" i="70"/>
  <c r="R1125" i="70"/>
  <c r="P1125" i="70"/>
  <c r="K1125" i="70"/>
  <c r="J1125" i="70"/>
  <c r="H1125" i="70"/>
  <c r="AO1124" i="70"/>
  <c r="AM1124" i="70"/>
  <c r="AI1124" i="70"/>
  <c r="AH1124" i="70"/>
  <c r="AF1124" i="70"/>
  <c r="AA1124" i="70"/>
  <c r="Z1124" i="70"/>
  <c r="X1124" i="70"/>
  <c r="S1124" i="70"/>
  <c r="R1124" i="70"/>
  <c r="P1124" i="70"/>
  <c r="K1124" i="70"/>
  <c r="J1124" i="70"/>
  <c r="H1124" i="70"/>
  <c r="AO1123" i="70"/>
  <c r="AM1123" i="70"/>
  <c r="AI1123" i="70"/>
  <c r="AH1123" i="70"/>
  <c r="AF1123" i="70"/>
  <c r="AA1123" i="70"/>
  <c r="Z1123" i="70"/>
  <c r="X1123" i="70"/>
  <c r="S1123" i="70"/>
  <c r="R1123" i="70"/>
  <c r="P1123" i="70"/>
  <c r="K1123" i="70"/>
  <c r="J1123" i="70"/>
  <c r="H1123" i="70"/>
  <c r="AO1122" i="70"/>
  <c r="AM1122" i="70"/>
  <c r="AI1122" i="70"/>
  <c r="AH1122" i="70"/>
  <c r="AF1122" i="70"/>
  <c r="AA1122" i="70"/>
  <c r="Z1122" i="70"/>
  <c r="X1122" i="70"/>
  <c r="S1122" i="70"/>
  <c r="R1122" i="70"/>
  <c r="P1122" i="70"/>
  <c r="K1122" i="70"/>
  <c r="J1122" i="70"/>
  <c r="H1122" i="70"/>
  <c r="AO1121" i="70"/>
  <c r="AM1121" i="70"/>
  <c r="AI1121" i="70"/>
  <c r="AH1121" i="70"/>
  <c r="AF1121" i="70"/>
  <c r="AA1121" i="70"/>
  <c r="Z1121" i="70"/>
  <c r="X1121" i="70"/>
  <c r="S1121" i="70"/>
  <c r="R1121" i="70"/>
  <c r="P1121" i="70"/>
  <c r="K1121" i="70"/>
  <c r="J1121" i="70"/>
  <c r="H1121" i="70"/>
  <c r="AO1120" i="70"/>
  <c r="AM1120" i="70"/>
  <c r="AI1120" i="70"/>
  <c r="AH1120" i="70"/>
  <c r="AF1120" i="70"/>
  <c r="AA1120" i="70"/>
  <c r="Z1120" i="70"/>
  <c r="X1120" i="70"/>
  <c r="S1120" i="70"/>
  <c r="R1120" i="70"/>
  <c r="P1120" i="70"/>
  <c r="K1120" i="70"/>
  <c r="J1120" i="70"/>
  <c r="H1120" i="70"/>
  <c r="AO1119" i="70"/>
  <c r="AM1119" i="70"/>
  <c r="AI1119" i="70"/>
  <c r="AH1119" i="70"/>
  <c r="AF1119" i="70"/>
  <c r="AA1119" i="70"/>
  <c r="Z1119" i="70"/>
  <c r="X1119" i="70"/>
  <c r="S1119" i="70"/>
  <c r="R1119" i="70"/>
  <c r="P1119" i="70"/>
  <c r="K1119" i="70"/>
  <c r="J1119" i="70"/>
  <c r="H1119" i="70"/>
  <c r="AO1118" i="70"/>
  <c r="AM1118" i="70"/>
  <c r="AI1118" i="70"/>
  <c r="AH1118" i="70"/>
  <c r="AF1118" i="70"/>
  <c r="AA1118" i="70"/>
  <c r="Z1118" i="70"/>
  <c r="X1118" i="70"/>
  <c r="S1118" i="70"/>
  <c r="R1118" i="70"/>
  <c r="P1118" i="70"/>
  <c r="K1118" i="70"/>
  <c r="J1118" i="70"/>
  <c r="H1118" i="70"/>
  <c r="AO1117" i="70"/>
  <c r="AM1117" i="70"/>
  <c r="AI1117" i="70"/>
  <c r="AH1117" i="70"/>
  <c r="AF1117" i="70"/>
  <c r="AA1117" i="70"/>
  <c r="Z1117" i="70"/>
  <c r="X1117" i="70"/>
  <c r="S1117" i="70"/>
  <c r="R1117" i="70"/>
  <c r="P1117" i="70"/>
  <c r="K1117" i="70"/>
  <c r="J1117" i="70"/>
  <c r="H1117" i="70"/>
  <c r="AO1116" i="70"/>
  <c r="AM1116" i="70"/>
  <c r="AI1116" i="70"/>
  <c r="AH1116" i="70"/>
  <c r="AF1116" i="70"/>
  <c r="AA1116" i="70"/>
  <c r="Z1116" i="70"/>
  <c r="X1116" i="70"/>
  <c r="S1116" i="70"/>
  <c r="R1116" i="70"/>
  <c r="P1116" i="70"/>
  <c r="K1116" i="70"/>
  <c r="J1116" i="70"/>
  <c r="H1116" i="70"/>
  <c r="AO1115" i="70"/>
  <c r="AM1115" i="70"/>
  <c r="AI1115" i="70"/>
  <c r="AH1115" i="70"/>
  <c r="AF1115" i="70"/>
  <c r="AA1115" i="70"/>
  <c r="Z1115" i="70"/>
  <c r="X1115" i="70"/>
  <c r="S1115" i="70"/>
  <c r="R1115" i="70"/>
  <c r="P1115" i="70"/>
  <c r="K1115" i="70"/>
  <c r="J1115" i="70"/>
  <c r="H1115" i="70"/>
  <c r="AO1114" i="70"/>
  <c r="AM1114" i="70"/>
  <c r="AI1114" i="70"/>
  <c r="AH1114" i="70"/>
  <c r="AF1114" i="70"/>
  <c r="AA1114" i="70"/>
  <c r="Z1114" i="70"/>
  <c r="X1114" i="70"/>
  <c r="S1114" i="70"/>
  <c r="R1114" i="70"/>
  <c r="P1114" i="70"/>
  <c r="K1114" i="70"/>
  <c r="J1114" i="70"/>
  <c r="H1114" i="70"/>
  <c r="AO1113" i="70"/>
  <c r="AM1113" i="70"/>
  <c r="AI1113" i="70"/>
  <c r="AH1113" i="70"/>
  <c r="AF1113" i="70"/>
  <c r="AA1113" i="70"/>
  <c r="Z1113" i="70"/>
  <c r="X1113" i="70"/>
  <c r="S1113" i="70"/>
  <c r="R1113" i="70"/>
  <c r="P1113" i="70"/>
  <c r="K1113" i="70"/>
  <c r="J1113" i="70"/>
  <c r="H1113" i="70"/>
  <c r="AO1112" i="70"/>
  <c r="AM1112" i="70"/>
  <c r="AI1112" i="70"/>
  <c r="AH1112" i="70"/>
  <c r="AF1112" i="70"/>
  <c r="AA1112" i="70"/>
  <c r="Z1112" i="70"/>
  <c r="X1112" i="70"/>
  <c r="S1112" i="70"/>
  <c r="R1112" i="70"/>
  <c r="P1112" i="70"/>
  <c r="K1112" i="70"/>
  <c r="J1112" i="70"/>
  <c r="H1112" i="70"/>
  <c r="AO1111" i="70"/>
  <c r="AM1111" i="70"/>
  <c r="AI1111" i="70"/>
  <c r="AH1111" i="70"/>
  <c r="AF1111" i="70"/>
  <c r="AA1111" i="70"/>
  <c r="Z1111" i="70"/>
  <c r="X1111" i="70"/>
  <c r="S1111" i="70"/>
  <c r="R1111" i="70"/>
  <c r="P1111" i="70"/>
  <c r="K1111" i="70"/>
  <c r="J1111" i="70"/>
  <c r="H1111" i="70"/>
  <c r="AO1110" i="70"/>
  <c r="AM1110" i="70"/>
  <c r="AK1110" i="70"/>
  <c r="AJ1110" i="70"/>
  <c r="AI1110" i="70"/>
  <c r="AH1110" i="70"/>
  <c r="AF1110" i="70"/>
  <c r="AA1110" i="70"/>
  <c r="Z1110" i="70"/>
  <c r="X1110" i="70"/>
  <c r="S1110" i="70"/>
  <c r="R1110" i="70"/>
  <c r="P1110" i="70"/>
  <c r="K1110" i="70"/>
  <c r="J1110" i="70"/>
  <c r="H1110" i="70"/>
  <c r="AO1109" i="70"/>
  <c r="AH1109" i="70"/>
  <c r="AU69" i="70" s="1"/>
  <c r="AE1109" i="70"/>
  <c r="Z1109" i="70"/>
  <c r="W1109" i="70"/>
  <c r="X1109" i="70" s="1"/>
  <c r="R1109" i="70"/>
  <c r="O1109" i="70"/>
  <c r="P1109" i="70" s="1"/>
  <c r="J1109" i="70"/>
  <c r="G1109" i="70"/>
  <c r="H1109" i="70" s="1"/>
  <c r="AO1108" i="70"/>
  <c r="AM1108" i="70"/>
  <c r="AI1108" i="70"/>
  <c r="AH1108" i="70"/>
  <c r="AF1108" i="70"/>
  <c r="AA1108" i="70"/>
  <c r="Z1108" i="70"/>
  <c r="X1108" i="70"/>
  <c r="S1108" i="70"/>
  <c r="R1108" i="70"/>
  <c r="P1108" i="70"/>
  <c r="K1108" i="70"/>
  <c r="J1108" i="70"/>
  <c r="H1108" i="70"/>
  <c r="AO1107" i="70"/>
  <c r="AM1107" i="70"/>
  <c r="AI1107" i="70"/>
  <c r="AH1107" i="70"/>
  <c r="AF1107" i="70"/>
  <c r="AA1107" i="70"/>
  <c r="Z1107" i="70"/>
  <c r="X1107" i="70"/>
  <c r="S1107" i="70"/>
  <c r="R1107" i="70"/>
  <c r="P1107" i="70"/>
  <c r="K1107" i="70"/>
  <c r="J1107" i="70"/>
  <c r="H1107" i="70"/>
  <c r="AO1106" i="70"/>
  <c r="AM1106" i="70"/>
  <c r="AI1106" i="70"/>
  <c r="AH1106" i="70"/>
  <c r="AF1106" i="70"/>
  <c r="AA1106" i="70"/>
  <c r="Z1106" i="70"/>
  <c r="X1106" i="70"/>
  <c r="S1106" i="70"/>
  <c r="R1106" i="70"/>
  <c r="P1106" i="70"/>
  <c r="K1106" i="70"/>
  <c r="J1106" i="70"/>
  <c r="H1106" i="70"/>
  <c r="AO1105" i="70"/>
  <c r="AM1105" i="70"/>
  <c r="AI1105" i="70"/>
  <c r="AH1105" i="70"/>
  <c r="AF1105" i="70"/>
  <c r="AA1105" i="70"/>
  <c r="Z1105" i="70"/>
  <c r="X1105" i="70"/>
  <c r="S1105" i="70"/>
  <c r="R1105" i="70"/>
  <c r="P1105" i="70"/>
  <c r="K1105" i="70"/>
  <c r="J1105" i="70"/>
  <c r="H1105" i="70"/>
  <c r="AO1104" i="70"/>
  <c r="AM1104" i="70"/>
  <c r="AI1104" i="70"/>
  <c r="AH1104" i="70"/>
  <c r="AF1104" i="70"/>
  <c r="AA1104" i="70"/>
  <c r="Z1104" i="70"/>
  <c r="X1104" i="70"/>
  <c r="S1104" i="70"/>
  <c r="R1104" i="70"/>
  <c r="P1104" i="70"/>
  <c r="K1104" i="70"/>
  <c r="J1104" i="70"/>
  <c r="H1104" i="70"/>
  <c r="AO1103" i="70"/>
  <c r="AM1103" i="70"/>
  <c r="AI1103" i="70"/>
  <c r="AH1103" i="70"/>
  <c r="AF1103" i="70"/>
  <c r="AA1103" i="70"/>
  <c r="Z1103" i="70"/>
  <c r="X1103" i="70"/>
  <c r="S1103" i="70"/>
  <c r="R1103" i="70"/>
  <c r="P1103" i="70"/>
  <c r="K1103" i="70"/>
  <c r="J1103" i="70"/>
  <c r="H1103" i="70"/>
  <c r="AO1102" i="70"/>
  <c r="AM1102" i="70"/>
  <c r="AI1102" i="70"/>
  <c r="AH1102" i="70"/>
  <c r="AF1102" i="70"/>
  <c r="AA1102" i="70"/>
  <c r="Z1102" i="70"/>
  <c r="X1102" i="70"/>
  <c r="S1102" i="70"/>
  <c r="R1102" i="70"/>
  <c r="P1102" i="70"/>
  <c r="K1102" i="70"/>
  <c r="J1102" i="70"/>
  <c r="H1102" i="70"/>
  <c r="AO1101" i="70"/>
  <c r="AM1101" i="70"/>
  <c r="AI1101" i="70"/>
  <c r="AH1101" i="70"/>
  <c r="AF1101" i="70"/>
  <c r="AA1101" i="70"/>
  <c r="Z1101" i="70"/>
  <c r="X1101" i="70"/>
  <c r="S1101" i="70"/>
  <c r="R1101" i="70"/>
  <c r="P1101" i="70"/>
  <c r="K1101" i="70"/>
  <c r="J1101" i="70"/>
  <c r="H1101" i="70"/>
  <c r="AO1100" i="70"/>
  <c r="AM1100" i="70"/>
  <c r="AI1100" i="70"/>
  <c r="AH1100" i="70"/>
  <c r="AF1100" i="70"/>
  <c r="AA1100" i="70"/>
  <c r="Z1100" i="70"/>
  <c r="X1100" i="70"/>
  <c r="S1100" i="70"/>
  <c r="R1100" i="70"/>
  <c r="P1100" i="70"/>
  <c r="K1100" i="70"/>
  <c r="J1100" i="70"/>
  <c r="H1100" i="70"/>
  <c r="AO1099" i="70"/>
  <c r="AM1099" i="70"/>
  <c r="AI1099" i="70"/>
  <c r="AH1099" i="70"/>
  <c r="AF1099" i="70"/>
  <c r="AA1099" i="70"/>
  <c r="Z1099" i="70"/>
  <c r="X1099" i="70"/>
  <c r="S1099" i="70"/>
  <c r="R1099" i="70"/>
  <c r="P1099" i="70"/>
  <c r="K1099" i="70"/>
  <c r="J1099" i="70"/>
  <c r="H1099" i="70"/>
  <c r="AO1098" i="70"/>
  <c r="AM1098" i="70"/>
  <c r="AI1098" i="70"/>
  <c r="AH1098" i="70"/>
  <c r="AF1098" i="70"/>
  <c r="AA1098" i="70"/>
  <c r="Z1098" i="70"/>
  <c r="X1098" i="70"/>
  <c r="S1098" i="70"/>
  <c r="R1098" i="70"/>
  <c r="P1098" i="70"/>
  <c r="K1098" i="70"/>
  <c r="J1098" i="70"/>
  <c r="H1098" i="70"/>
  <c r="AO1097" i="70"/>
  <c r="AM1097" i="70"/>
  <c r="AI1097" i="70"/>
  <c r="AH1097" i="70"/>
  <c r="AF1097" i="70"/>
  <c r="AA1097" i="70"/>
  <c r="Z1097" i="70"/>
  <c r="X1097" i="70"/>
  <c r="S1097" i="70"/>
  <c r="R1097" i="70"/>
  <c r="P1097" i="70"/>
  <c r="K1097" i="70"/>
  <c r="J1097" i="70"/>
  <c r="H1097" i="70"/>
  <c r="AO1096" i="70"/>
  <c r="AM1096" i="70"/>
  <c r="AI1096" i="70"/>
  <c r="AH1096" i="70"/>
  <c r="AF1096" i="70"/>
  <c r="AA1096" i="70"/>
  <c r="Z1096" i="70"/>
  <c r="X1096" i="70"/>
  <c r="S1096" i="70"/>
  <c r="R1096" i="70"/>
  <c r="P1096" i="70"/>
  <c r="K1096" i="70"/>
  <c r="J1096" i="70"/>
  <c r="H1096" i="70"/>
  <c r="AO1095" i="70"/>
  <c r="AM1095" i="70"/>
  <c r="AI1095" i="70"/>
  <c r="AH1095" i="70"/>
  <c r="AF1095" i="70"/>
  <c r="AA1095" i="70"/>
  <c r="Z1095" i="70"/>
  <c r="X1095" i="70"/>
  <c r="S1095" i="70"/>
  <c r="R1095" i="70"/>
  <c r="P1095" i="70"/>
  <c r="K1095" i="70"/>
  <c r="J1095" i="70"/>
  <c r="H1095" i="70"/>
  <c r="AO1094" i="70"/>
  <c r="AM1094" i="70"/>
  <c r="AI1094" i="70"/>
  <c r="AH1094" i="70"/>
  <c r="AF1094" i="70"/>
  <c r="AA1094" i="70"/>
  <c r="Z1094" i="70"/>
  <c r="X1094" i="70"/>
  <c r="S1094" i="70"/>
  <c r="R1094" i="70"/>
  <c r="P1094" i="70"/>
  <c r="K1094" i="70"/>
  <c r="J1094" i="70"/>
  <c r="H1094" i="70"/>
  <c r="AO1093" i="70"/>
  <c r="AM1093" i="70"/>
  <c r="AK1093" i="70"/>
  <c r="AJ1093" i="70"/>
  <c r="AN1108" i="70" s="1"/>
  <c r="AI1093" i="70"/>
  <c r="AH1093" i="70"/>
  <c r="AF1093" i="70"/>
  <c r="AA1093" i="70"/>
  <c r="Z1093" i="70"/>
  <c r="X1093" i="70"/>
  <c r="S1093" i="70"/>
  <c r="R1093" i="70"/>
  <c r="P1093" i="70"/>
  <c r="K1093" i="70"/>
  <c r="J1093" i="70"/>
  <c r="H1093" i="70"/>
  <c r="AO1092" i="70"/>
  <c r="AH1092" i="70"/>
  <c r="AU68" i="70" s="1"/>
  <c r="AE1092" i="70"/>
  <c r="AF1092" i="70" s="1"/>
  <c r="Z1092" i="70"/>
  <c r="W1092" i="70"/>
  <c r="X1092" i="70" s="1"/>
  <c r="R1092" i="70"/>
  <c r="O1092" i="70"/>
  <c r="P1092" i="70" s="1"/>
  <c r="J1092" i="70"/>
  <c r="G1092" i="70"/>
  <c r="H1092" i="70" s="1"/>
  <c r="AO1091" i="70"/>
  <c r="AM1091" i="70"/>
  <c r="AI1091" i="70"/>
  <c r="AH1091" i="70"/>
  <c r="AF1091" i="70"/>
  <c r="AA1091" i="70"/>
  <c r="Z1091" i="70"/>
  <c r="X1091" i="70"/>
  <c r="S1091" i="70"/>
  <c r="R1091" i="70"/>
  <c r="P1091" i="70"/>
  <c r="K1091" i="70"/>
  <c r="J1091" i="70"/>
  <c r="H1091" i="70"/>
  <c r="AO1090" i="70"/>
  <c r="AM1090" i="70"/>
  <c r="AI1090" i="70"/>
  <c r="AH1090" i="70"/>
  <c r="AF1090" i="70"/>
  <c r="AA1090" i="70"/>
  <c r="Z1090" i="70"/>
  <c r="X1090" i="70"/>
  <c r="S1090" i="70"/>
  <c r="R1090" i="70"/>
  <c r="P1090" i="70"/>
  <c r="K1090" i="70"/>
  <c r="J1090" i="70"/>
  <c r="H1090" i="70"/>
  <c r="AO1089" i="70"/>
  <c r="AM1089" i="70"/>
  <c r="AI1089" i="70"/>
  <c r="AH1089" i="70"/>
  <c r="AF1089" i="70"/>
  <c r="AA1089" i="70"/>
  <c r="Z1089" i="70"/>
  <c r="X1089" i="70"/>
  <c r="S1089" i="70"/>
  <c r="R1089" i="70"/>
  <c r="P1089" i="70"/>
  <c r="K1089" i="70"/>
  <c r="J1089" i="70"/>
  <c r="H1089" i="70"/>
  <c r="AO1088" i="70"/>
  <c r="AM1088" i="70"/>
  <c r="AI1088" i="70"/>
  <c r="AH1088" i="70"/>
  <c r="AF1088" i="70"/>
  <c r="AA1088" i="70"/>
  <c r="Z1088" i="70"/>
  <c r="X1088" i="70"/>
  <c r="S1088" i="70"/>
  <c r="R1088" i="70"/>
  <c r="P1088" i="70"/>
  <c r="K1088" i="70"/>
  <c r="J1088" i="70"/>
  <c r="H1088" i="70"/>
  <c r="AO1087" i="70"/>
  <c r="AM1087" i="70"/>
  <c r="AI1087" i="70"/>
  <c r="AH1087" i="70"/>
  <c r="AF1087" i="70"/>
  <c r="AA1087" i="70"/>
  <c r="Z1087" i="70"/>
  <c r="X1087" i="70"/>
  <c r="S1087" i="70"/>
  <c r="R1087" i="70"/>
  <c r="P1087" i="70"/>
  <c r="K1087" i="70"/>
  <c r="J1087" i="70"/>
  <c r="H1087" i="70"/>
  <c r="AO1086" i="70"/>
  <c r="AM1086" i="70"/>
  <c r="AI1086" i="70"/>
  <c r="AH1086" i="70"/>
  <c r="AF1086" i="70"/>
  <c r="AA1086" i="70"/>
  <c r="Z1086" i="70"/>
  <c r="X1086" i="70"/>
  <c r="S1086" i="70"/>
  <c r="R1086" i="70"/>
  <c r="P1086" i="70"/>
  <c r="K1086" i="70"/>
  <c r="J1086" i="70"/>
  <c r="H1086" i="70"/>
  <c r="AO1085" i="70"/>
  <c r="AM1085" i="70"/>
  <c r="AI1085" i="70"/>
  <c r="AH1085" i="70"/>
  <c r="AF1085" i="70"/>
  <c r="AA1085" i="70"/>
  <c r="Z1085" i="70"/>
  <c r="X1085" i="70"/>
  <c r="S1085" i="70"/>
  <c r="R1085" i="70"/>
  <c r="P1085" i="70"/>
  <c r="K1085" i="70"/>
  <c r="J1085" i="70"/>
  <c r="H1085" i="70"/>
  <c r="AO1084" i="70"/>
  <c r="AM1084" i="70"/>
  <c r="AI1084" i="70"/>
  <c r="AH1084" i="70"/>
  <c r="AF1084" i="70"/>
  <c r="AA1084" i="70"/>
  <c r="Z1084" i="70"/>
  <c r="X1084" i="70"/>
  <c r="S1084" i="70"/>
  <c r="R1084" i="70"/>
  <c r="P1084" i="70"/>
  <c r="K1084" i="70"/>
  <c r="J1084" i="70"/>
  <c r="H1084" i="70"/>
  <c r="AO1083" i="70"/>
  <c r="AM1083" i="70"/>
  <c r="AI1083" i="70"/>
  <c r="AH1083" i="70"/>
  <c r="AF1083" i="70"/>
  <c r="AA1083" i="70"/>
  <c r="Z1083" i="70"/>
  <c r="X1083" i="70"/>
  <c r="S1083" i="70"/>
  <c r="R1083" i="70"/>
  <c r="P1083" i="70"/>
  <c r="K1083" i="70"/>
  <c r="J1083" i="70"/>
  <c r="H1083" i="70"/>
  <c r="AO1082" i="70"/>
  <c r="AM1082" i="70"/>
  <c r="AI1082" i="70"/>
  <c r="AH1082" i="70"/>
  <c r="AF1082" i="70"/>
  <c r="AA1082" i="70"/>
  <c r="Z1082" i="70"/>
  <c r="X1082" i="70"/>
  <c r="S1082" i="70"/>
  <c r="R1082" i="70"/>
  <c r="P1082" i="70"/>
  <c r="K1082" i="70"/>
  <c r="J1082" i="70"/>
  <c r="H1082" i="70"/>
  <c r="AO1081" i="70"/>
  <c r="AM1081" i="70"/>
  <c r="AI1081" i="70"/>
  <c r="AH1081" i="70"/>
  <c r="AF1081" i="70"/>
  <c r="AA1081" i="70"/>
  <c r="Z1081" i="70"/>
  <c r="X1081" i="70"/>
  <c r="S1081" i="70"/>
  <c r="R1081" i="70"/>
  <c r="P1081" i="70"/>
  <c r="K1081" i="70"/>
  <c r="J1081" i="70"/>
  <c r="H1081" i="70"/>
  <c r="AO1080" i="70"/>
  <c r="AM1080" i="70"/>
  <c r="AI1080" i="70"/>
  <c r="AH1080" i="70"/>
  <c r="AF1080" i="70"/>
  <c r="AA1080" i="70"/>
  <c r="Z1080" i="70"/>
  <c r="X1080" i="70"/>
  <c r="S1080" i="70"/>
  <c r="R1080" i="70"/>
  <c r="P1080" i="70"/>
  <c r="K1080" i="70"/>
  <c r="J1080" i="70"/>
  <c r="H1080" i="70"/>
  <c r="AO1079" i="70"/>
  <c r="AM1079" i="70"/>
  <c r="AI1079" i="70"/>
  <c r="AH1079" i="70"/>
  <c r="AF1079" i="70"/>
  <c r="AA1079" i="70"/>
  <c r="Z1079" i="70"/>
  <c r="X1079" i="70"/>
  <c r="S1079" i="70"/>
  <c r="R1079" i="70"/>
  <c r="P1079" i="70"/>
  <c r="K1079" i="70"/>
  <c r="J1079" i="70"/>
  <c r="H1079" i="70"/>
  <c r="AO1078" i="70"/>
  <c r="AM1078" i="70"/>
  <c r="AI1078" i="70"/>
  <c r="AH1078" i="70"/>
  <c r="AF1078" i="70"/>
  <c r="AA1078" i="70"/>
  <c r="Z1078" i="70"/>
  <c r="X1078" i="70"/>
  <c r="S1078" i="70"/>
  <c r="R1078" i="70"/>
  <c r="P1078" i="70"/>
  <c r="K1078" i="70"/>
  <c r="J1078" i="70"/>
  <c r="H1078" i="70"/>
  <c r="AO1077" i="70"/>
  <c r="AM1077" i="70"/>
  <c r="AI1077" i="70"/>
  <c r="AH1077" i="70"/>
  <c r="AF1077" i="70"/>
  <c r="AA1077" i="70"/>
  <c r="Z1077" i="70"/>
  <c r="X1077" i="70"/>
  <c r="S1077" i="70"/>
  <c r="R1077" i="70"/>
  <c r="P1077" i="70"/>
  <c r="K1077" i="70"/>
  <c r="J1077" i="70"/>
  <c r="H1077" i="70"/>
  <c r="AO1076" i="70"/>
  <c r="AM1076" i="70"/>
  <c r="AK1076" i="70"/>
  <c r="AP1087" i="70" s="1"/>
  <c r="AJ1076" i="70"/>
  <c r="AI1076" i="70"/>
  <c r="AH1076" i="70"/>
  <c r="AF1076" i="70"/>
  <c r="AA1076" i="70"/>
  <c r="Z1076" i="70"/>
  <c r="X1076" i="70"/>
  <c r="S1076" i="70"/>
  <c r="R1076" i="70"/>
  <c r="P1076" i="70"/>
  <c r="K1076" i="70"/>
  <c r="J1076" i="70"/>
  <c r="H1076" i="70"/>
  <c r="AO1075" i="70"/>
  <c r="AH1075" i="70"/>
  <c r="AE1075" i="70"/>
  <c r="AF1075" i="70" s="1"/>
  <c r="Z1075" i="70"/>
  <c r="W1075" i="70"/>
  <c r="X1075" i="70" s="1"/>
  <c r="R1075" i="70"/>
  <c r="O1075" i="70"/>
  <c r="P1075" i="70" s="1"/>
  <c r="J1075" i="70"/>
  <c r="G1075" i="70"/>
  <c r="H1075" i="70" s="1"/>
  <c r="AO1074" i="70"/>
  <c r="AM1074" i="70"/>
  <c r="AI1074" i="70"/>
  <c r="AH1074" i="70"/>
  <c r="AF1074" i="70"/>
  <c r="AA1074" i="70"/>
  <c r="Z1074" i="70"/>
  <c r="X1074" i="70"/>
  <c r="S1074" i="70"/>
  <c r="R1074" i="70"/>
  <c r="P1074" i="70"/>
  <c r="K1074" i="70"/>
  <c r="J1074" i="70"/>
  <c r="H1074" i="70"/>
  <c r="AO1073" i="70"/>
  <c r="AM1073" i="70"/>
  <c r="AI1073" i="70"/>
  <c r="AH1073" i="70"/>
  <c r="AF1073" i="70"/>
  <c r="AA1073" i="70"/>
  <c r="Z1073" i="70"/>
  <c r="X1073" i="70"/>
  <c r="S1073" i="70"/>
  <c r="R1073" i="70"/>
  <c r="P1073" i="70"/>
  <c r="K1073" i="70"/>
  <c r="J1073" i="70"/>
  <c r="H1073" i="70"/>
  <c r="AO1072" i="70"/>
  <c r="AM1072" i="70"/>
  <c r="AI1072" i="70"/>
  <c r="AH1072" i="70"/>
  <c r="AF1072" i="70"/>
  <c r="AA1072" i="70"/>
  <c r="Z1072" i="70"/>
  <c r="X1072" i="70"/>
  <c r="S1072" i="70"/>
  <c r="R1072" i="70"/>
  <c r="P1072" i="70"/>
  <c r="K1072" i="70"/>
  <c r="J1072" i="70"/>
  <c r="H1072" i="70"/>
  <c r="AO1071" i="70"/>
  <c r="AM1071" i="70"/>
  <c r="AI1071" i="70"/>
  <c r="AH1071" i="70"/>
  <c r="AF1071" i="70"/>
  <c r="AA1071" i="70"/>
  <c r="Z1071" i="70"/>
  <c r="X1071" i="70"/>
  <c r="S1071" i="70"/>
  <c r="R1071" i="70"/>
  <c r="P1071" i="70"/>
  <c r="K1071" i="70"/>
  <c r="J1071" i="70"/>
  <c r="H1071" i="70"/>
  <c r="AO1070" i="70"/>
  <c r="AM1070" i="70"/>
  <c r="AI1070" i="70"/>
  <c r="AH1070" i="70"/>
  <c r="AF1070" i="70"/>
  <c r="AA1070" i="70"/>
  <c r="Z1070" i="70"/>
  <c r="X1070" i="70"/>
  <c r="S1070" i="70"/>
  <c r="R1070" i="70"/>
  <c r="P1070" i="70"/>
  <c r="K1070" i="70"/>
  <c r="J1070" i="70"/>
  <c r="H1070" i="70"/>
  <c r="AO1069" i="70"/>
  <c r="AM1069" i="70"/>
  <c r="AI1069" i="70"/>
  <c r="AH1069" i="70"/>
  <c r="AF1069" i="70"/>
  <c r="AA1069" i="70"/>
  <c r="Z1069" i="70"/>
  <c r="X1069" i="70"/>
  <c r="S1069" i="70"/>
  <c r="R1069" i="70"/>
  <c r="P1069" i="70"/>
  <c r="K1069" i="70"/>
  <c r="J1069" i="70"/>
  <c r="H1069" i="70"/>
  <c r="AO1068" i="70"/>
  <c r="AM1068" i="70"/>
  <c r="AI1068" i="70"/>
  <c r="AH1068" i="70"/>
  <c r="AF1068" i="70"/>
  <c r="AA1068" i="70"/>
  <c r="Z1068" i="70"/>
  <c r="X1068" i="70"/>
  <c r="S1068" i="70"/>
  <c r="R1068" i="70"/>
  <c r="P1068" i="70"/>
  <c r="K1068" i="70"/>
  <c r="J1068" i="70"/>
  <c r="H1068" i="70"/>
  <c r="AO1067" i="70"/>
  <c r="AM1067" i="70"/>
  <c r="AI1067" i="70"/>
  <c r="AH1067" i="70"/>
  <c r="AF1067" i="70"/>
  <c r="AA1067" i="70"/>
  <c r="Z1067" i="70"/>
  <c r="X1067" i="70"/>
  <c r="S1067" i="70"/>
  <c r="R1067" i="70"/>
  <c r="P1067" i="70"/>
  <c r="K1067" i="70"/>
  <c r="J1067" i="70"/>
  <c r="H1067" i="70"/>
  <c r="AO1066" i="70"/>
  <c r="AM1066" i="70"/>
  <c r="AI1066" i="70"/>
  <c r="AH1066" i="70"/>
  <c r="AF1066" i="70"/>
  <c r="AA1066" i="70"/>
  <c r="Z1066" i="70"/>
  <c r="X1066" i="70"/>
  <c r="S1066" i="70"/>
  <c r="R1066" i="70"/>
  <c r="P1066" i="70"/>
  <c r="K1066" i="70"/>
  <c r="J1066" i="70"/>
  <c r="H1066" i="70"/>
  <c r="AO1065" i="70"/>
  <c r="AM1065" i="70"/>
  <c r="AI1065" i="70"/>
  <c r="AH1065" i="70"/>
  <c r="AF1065" i="70"/>
  <c r="AA1065" i="70"/>
  <c r="Z1065" i="70"/>
  <c r="X1065" i="70"/>
  <c r="S1065" i="70"/>
  <c r="R1065" i="70"/>
  <c r="P1065" i="70"/>
  <c r="K1065" i="70"/>
  <c r="J1065" i="70"/>
  <c r="H1065" i="70"/>
  <c r="AO1064" i="70"/>
  <c r="AM1064" i="70"/>
  <c r="AI1064" i="70"/>
  <c r="AH1064" i="70"/>
  <c r="AF1064" i="70"/>
  <c r="AA1064" i="70"/>
  <c r="Z1064" i="70"/>
  <c r="X1064" i="70"/>
  <c r="S1064" i="70"/>
  <c r="R1064" i="70"/>
  <c r="P1064" i="70"/>
  <c r="K1064" i="70"/>
  <c r="J1064" i="70"/>
  <c r="H1064" i="70"/>
  <c r="AO1063" i="70"/>
  <c r="AM1063" i="70"/>
  <c r="AI1063" i="70"/>
  <c r="AH1063" i="70"/>
  <c r="AF1063" i="70"/>
  <c r="AA1063" i="70"/>
  <c r="Z1063" i="70"/>
  <c r="X1063" i="70"/>
  <c r="S1063" i="70"/>
  <c r="R1063" i="70"/>
  <c r="P1063" i="70"/>
  <c r="K1063" i="70"/>
  <c r="J1063" i="70"/>
  <c r="H1063" i="70"/>
  <c r="AO1062" i="70"/>
  <c r="AM1062" i="70"/>
  <c r="AI1062" i="70"/>
  <c r="AH1062" i="70"/>
  <c r="AF1062" i="70"/>
  <c r="AA1062" i="70"/>
  <c r="Z1062" i="70"/>
  <c r="X1062" i="70"/>
  <c r="S1062" i="70"/>
  <c r="R1062" i="70"/>
  <c r="P1062" i="70"/>
  <c r="K1062" i="70"/>
  <c r="J1062" i="70"/>
  <c r="H1062" i="70"/>
  <c r="AO1061" i="70"/>
  <c r="AM1061" i="70"/>
  <c r="AI1061" i="70"/>
  <c r="AH1061" i="70"/>
  <c r="AF1061" i="70"/>
  <c r="AA1061" i="70"/>
  <c r="Z1061" i="70"/>
  <c r="X1061" i="70"/>
  <c r="S1061" i="70"/>
  <c r="R1061" i="70"/>
  <c r="P1061" i="70"/>
  <c r="K1061" i="70"/>
  <c r="J1061" i="70"/>
  <c r="H1061" i="70"/>
  <c r="AO1060" i="70"/>
  <c r="AM1060" i="70"/>
  <c r="AI1060" i="70"/>
  <c r="AH1060" i="70"/>
  <c r="AF1060" i="70"/>
  <c r="AA1060" i="70"/>
  <c r="Z1060" i="70"/>
  <c r="X1060" i="70"/>
  <c r="S1060" i="70"/>
  <c r="R1060" i="70"/>
  <c r="P1060" i="70"/>
  <c r="K1060" i="70"/>
  <c r="J1060" i="70"/>
  <c r="H1060" i="70"/>
  <c r="AO1059" i="70"/>
  <c r="AM1059" i="70"/>
  <c r="AK1059" i="70"/>
  <c r="AJ1059" i="70"/>
  <c r="AN1067" i="70" s="1"/>
  <c r="AI1059" i="70"/>
  <c r="AH1059" i="70"/>
  <c r="AF1059" i="70"/>
  <c r="AA1059" i="70"/>
  <c r="Z1059" i="70"/>
  <c r="X1059" i="70"/>
  <c r="S1059" i="70"/>
  <c r="R1059" i="70"/>
  <c r="P1059" i="70"/>
  <c r="K1059" i="70"/>
  <c r="J1059" i="70"/>
  <c r="H1059" i="70"/>
  <c r="AO1058" i="70"/>
  <c r="AH1058" i="70"/>
  <c r="AE1058" i="70"/>
  <c r="AF1058" i="70" s="1"/>
  <c r="Z1058" i="70"/>
  <c r="W1058" i="70"/>
  <c r="X1058" i="70" s="1"/>
  <c r="R1058" i="70"/>
  <c r="O1058" i="70"/>
  <c r="P1058" i="70" s="1"/>
  <c r="J1058" i="70"/>
  <c r="G1058" i="70"/>
  <c r="H1058" i="70" s="1"/>
  <c r="AO1057" i="70"/>
  <c r="AM1057" i="70"/>
  <c r="AI1057" i="70"/>
  <c r="AH1057" i="70"/>
  <c r="AF1057" i="70"/>
  <c r="AA1057" i="70"/>
  <c r="Z1057" i="70"/>
  <c r="X1057" i="70"/>
  <c r="S1057" i="70"/>
  <c r="R1057" i="70"/>
  <c r="P1057" i="70"/>
  <c r="K1057" i="70"/>
  <c r="J1057" i="70"/>
  <c r="H1057" i="70"/>
  <c r="AO1056" i="70"/>
  <c r="AM1056" i="70"/>
  <c r="AI1056" i="70"/>
  <c r="AH1056" i="70"/>
  <c r="AF1056" i="70"/>
  <c r="AA1056" i="70"/>
  <c r="Z1056" i="70"/>
  <c r="X1056" i="70"/>
  <c r="S1056" i="70"/>
  <c r="R1056" i="70"/>
  <c r="P1056" i="70"/>
  <c r="K1056" i="70"/>
  <c r="J1056" i="70"/>
  <c r="H1056" i="70"/>
  <c r="AO1055" i="70"/>
  <c r="AM1055" i="70"/>
  <c r="AI1055" i="70"/>
  <c r="AH1055" i="70"/>
  <c r="AF1055" i="70"/>
  <c r="AA1055" i="70"/>
  <c r="Z1055" i="70"/>
  <c r="X1055" i="70"/>
  <c r="S1055" i="70"/>
  <c r="R1055" i="70"/>
  <c r="P1055" i="70"/>
  <c r="K1055" i="70"/>
  <c r="J1055" i="70"/>
  <c r="H1055" i="70"/>
  <c r="AO1054" i="70"/>
  <c r="AM1054" i="70"/>
  <c r="AI1054" i="70"/>
  <c r="AH1054" i="70"/>
  <c r="AF1054" i="70"/>
  <c r="AA1054" i="70"/>
  <c r="Z1054" i="70"/>
  <c r="X1054" i="70"/>
  <c r="S1054" i="70"/>
  <c r="R1054" i="70"/>
  <c r="P1054" i="70"/>
  <c r="K1054" i="70"/>
  <c r="J1054" i="70"/>
  <c r="H1054" i="70"/>
  <c r="AO1053" i="70"/>
  <c r="AM1053" i="70"/>
  <c r="AI1053" i="70"/>
  <c r="AH1053" i="70"/>
  <c r="AF1053" i="70"/>
  <c r="AA1053" i="70"/>
  <c r="Z1053" i="70"/>
  <c r="X1053" i="70"/>
  <c r="S1053" i="70"/>
  <c r="R1053" i="70"/>
  <c r="P1053" i="70"/>
  <c r="K1053" i="70"/>
  <c r="J1053" i="70"/>
  <c r="H1053" i="70"/>
  <c r="AO1052" i="70"/>
  <c r="AM1052" i="70"/>
  <c r="AI1052" i="70"/>
  <c r="AH1052" i="70"/>
  <c r="AF1052" i="70"/>
  <c r="AA1052" i="70"/>
  <c r="Z1052" i="70"/>
  <c r="X1052" i="70"/>
  <c r="S1052" i="70"/>
  <c r="R1052" i="70"/>
  <c r="P1052" i="70"/>
  <c r="K1052" i="70"/>
  <c r="J1052" i="70"/>
  <c r="H1052" i="70"/>
  <c r="AO1051" i="70"/>
  <c r="AM1051" i="70"/>
  <c r="AI1051" i="70"/>
  <c r="AH1051" i="70"/>
  <c r="AF1051" i="70"/>
  <c r="AA1051" i="70"/>
  <c r="Z1051" i="70"/>
  <c r="X1051" i="70"/>
  <c r="S1051" i="70"/>
  <c r="R1051" i="70"/>
  <c r="P1051" i="70"/>
  <c r="K1051" i="70"/>
  <c r="J1051" i="70"/>
  <c r="H1051" i="70"/>
  <c r="AO1050" i="70"/>
  <c r="AM1050" i="70"/>
  <c r="AI1050" i="70"/>
  <c r="AH1050" i="70"/>
  <c r="AF1050" i="70"/>
  <c r="AA1050" i="70"/>
  <c r="Z1050" i="70"/>
  <c r="X1050" i="70"/>
  <c r="S1050" i="70"/>
  <c r="R1050" i="70"/>
  <c r="P1050" i="70"/>
  <c r="K1050" i="70"/>
  <c r="J1050" i="70"/>
  <c r="H1050" i="70"/>
  <c r="AO1049" i="70"/>
  <c r="AM1049" i="70"/>
  <c r="AQ1049" i="70" s="1"/>
  <c r="AI1049" i="70"/>
  <c r="AH1049" i="70"/>
  <c r="AF1049" i="70"/>
  <c r="AA1049" i="70"/>
  <c r="Z1049" i="70"/>
  <c r="X1049" i="70"/>
  <c r="S1049" i="70"/>
  <c r="R1049" i="70"/>
  <c r="P1049" i="70"/>
  <c r="K1049" i="70"/>
  <c r="J1049" i="70"/>
  <c r="H1049" i="70"/>
  <c r="AO1048" i="70"/>
  <c r="AM1048" i="70"/>
  <c r="AI1048" i="70"/>
  <c r="AH1048" i="70"/>
  <c r="AF1048" i="70"/>
  <c r="AA1048" i="70"/>
  <c r="Z1048" i="70"/>
  <c r="X1048" i="70"/>
  <c r="S1048" i="70"/>
  <c r="R1048" i="70"/>
  <c r="P1048" i="70"/>
  <c r="K1048" i="70"/>
  <c r="J1048" i="70"/>
  <c r="H1048" i="70"/>
  <c r="AO1047" i="70"/>
  <c r="AM1047" i="70"/>
  <c r="AI1047" i="70"/>
  <c r="AH1047" i="70"/>
  <c r="AF1047" i="70"/>
  <c r="AA1047" i="70"/>
  <c r="Z1047" i="70"/>
  <c r="X1047" i="70"/>
  <c r="S1047" i="70"/>
  <c r="R1047" i="70"/>
  <c r="P1047" i="70"/>
  <c r="K1047" i="70"/>
  <c r="J1047" i="70"/>
  <c r="H1047" i="70"/>
  <c r="AO1046" i="70"/>
  <c r="AM1046" i="70"/>
  <c r="AI1046" i="70"/>
  <c r="AH1046" i="70"/>
  <c r="AF1046" i="70"/>
  <c r="AA1046" i="70"/>
  <c r="Z1046" i="70"/>
  <c r="X1046" i="70"/>
  <c r="S1046" i="70"/>
  <c r="R1046" i="70"/>
  <c r="P1046" i="70"/>
  <c r="K1046" i="70"/>
  <c r="J1046" i="70"/>
  <c r="H1046" i="70"/>
  <c r="AO1045" i="70"/>
  <c r="AM1045" i="70"/>
  <c r="AI1045" i="70"/>
  <c r="AH1045" i="70"/>
  <c r="AF1045" i="70"/>
  <c r="AA1045" i="70"/>
  <c r="Z1045" i="70"/>
  <c r="X1045" i="70"/>
  <c r="S1045" i="70"/>
  <c r="R1045" i="70"/>
  <c r="P1045" i="70"/>
  <c r="K1045" i="70"/>
  <c r="J1045" i="70"/>
  <c r="H1045" i="70"/>
  <c r="AO1044" i="70"/>
  <c r="AM1044" i="70"/>
  <c r="AI1044" i="70"/>
  <c r="AH1044" i="70"/>
  <c r="AF1044" i="70"/>
  <c r="AA1044" i="70"/>
  <c r="Z1044" i="70"/>
  <c r="X1044" i="70"/>
  <c r="S1044" i="70"/>
  <c r="R1044" i="70"/>
  <c r="P1044" i="70"/>
  <c r="K1044" i="70"/>
  <c r="J1044" i="70"/>
  <c r="H1044" i="70"/>
  <c r="AO1043" i="70"/>
  <c r="AM1043" i="70"/>
  <c r="AI1043" i="70"/>
  <c r="AH1043" i="70"/>
  <c r="AF1043" i="70"/>
  <c r="AA1043" i="70"/>
  <c r="Z1043" i="70"/>
  <c r="X1043" i="70"/>
  <c r="S1043" i="70"/>
  <c r="R1043" i="70"/>
  <c r="P1043" i="70"/>
  <c r="K1043" i="70"/>
  <c r="J1043" i="70"/>
  <c r="H1043" i="70"/>
  <c r="AO1042" i="70"/>
  <c r="AM1042" i="70"/>
  <c r="AK1042" i="70"/>
  <c r="AJ1042" i="70"/>
  <c r="AI1042" i="70"/>
  <c r="AH1042" i="70"/>
  <c r="AF1042" i="70"/>
  <c r="AA1042" i="70"/>
  <c r="Z1042" i="70"/>
  <c r="X1042" i="70"/>
  <c r="S1042" i="70"/>
  <c r="R1042" i="70"/>
  <c r="P1042" i="70"/>
  <c r="K1042" i="70"/>
  <c r="J1042" i="70"/>
  <c r="H1042" i="70"/>
  <c r="AO1041" i="70"/>
  <c r="AH1041" i="70"/>
  <c r="AE1041" i="70"/>
  <c r="Z1041" i="70"/>
  <c r="W1041" i="70"/>
  <c r="R1041" i="70"/>
  <c r="O1041" i="70"/>
  <c r="J1041" i="70"/>
  <c r="G1041" i="70"/>
  <c r="H1041" i="70" s="1"/>
  <c r="AO1040" i="70"/>
  <c r="AM1040" i="70"/>
  <c r="AI1040" i="70"/>
  <c r="AH1040" i="70"/>
  <c r="AF1040" i="70"/>
  <c r="AA1040" i="70"/>
  <c r="Z1040" i="70"/>
  <c r="X1040" i="70"/>
  <c r="S1040" i="70"/>
  <c r="R1040" i="70"/>
  <c r="P1040" i="70"/>
  <c r="K1040" i="70"/>
  <c r="J1040" i="70"/>
  <c r="H1040" i="70"/>
  <c r="AO1039" i="70"/>
  <c r="AM1039" i="70"/>
  <c r="AI1039" i="70"/>
  <c r="AH1039" i="70"/>
  <c r="AF1039" i="70"/>
  <c r="AA1039" i="70"/>
  <c r="Z1039" i="70"/>
  <c r="X1039" i="70"/>
  <c r="S1039" i="70"/>
  <c r="R1039" i="70"/>
  <c r="P1039" i="70"/>
  <c r="K1039" i="70"/>
  <c r="J1039" i="70"/>
  <c r="H1039" i="70"/>
  <c r="AO1038" i="70"/>
  <c r="AM1038" i="70"/>
  <c r="AI1038" i="70"/>
  <c r="AH1038" i="70"/>
  <c r="AF1038" i="70"/>
  <c r="AA1038" i="70"/>
  <c r="Z1038" i="70"/>
  <c r="X1038" i="70"/>
  <c r="S1038" i="70"/>
  <c r="R1038" i="70"/>
  <c r="P1038" i="70"/>
  <c r="K1038" i="70"/>
  <c r="J1038" i="70"/>
  <c r="H1038" i="70"/>
  <c r="AO1037" i="70"/>
  <c r="AM1037" i="70"/>
  <c r="AI1037" i="70"/>
  <c r="AH1037" i="70"/>
  <c r="AF1037" i="70"/>
  <c r="AA1037" i="70"/>
  <c r="Z1037" i="70"/>
  <c r="X1037" i="70"/>
  <c r="S1037" i="70"/>
  <c r="R1037" i="70"/>
  <c r="P1037" i="70"/>
  <c r="K1037" i="70"/>
  <c r="J1037" i="70"/>
  <c r="H1037" i="70"/>
  <c r="AO1036" i="70"/>
  <c r="AM1036" i="70"/>
  <c r="AI1036" i="70"/>
  <c r="AH1036" i="70"/>
  <c r="AF1036" i="70"/>
  <c r="AA1036" i="70"/>
  <c r="Z1036" i="70"/>
  <c r="X1036" i="70"/>
  <c r="S1036" i="70"/>
  <c r="R1036" i="70"/>
  <c r="P1036" i="70"/>
  <c r="K1036" i="70"/>
  <c r="J1036" i="70"/>
  <c r="H1036" i="70"/>
  <c r="AO1035" i="70"/>
  <c r="AM1035" i="70"/>
  <c r="AI1035" i="70"/>
  <c r="AH1035" i="70"/>
  <c r="AF1035" i="70"/>
  <c r="AA1035" i="70"/>
  <c r="Z1035" i="70"/>
  <c r="X1035" i="70"/>
  <c r="S1035" i="70"/>
  <c r="R1035" i="70"/>
  <c r="P1035" i="70"/>
  <c r="K1035" i="70"/>
  <c r="J1035" i="70"/>
  <c r="H1035" i="70"/>
  <c r="AO1034" i="70"/>
  <c r="AM1034" i="70"/>
  <c r="AI1034" i="70"/>
  <c r="AH1034" i="70"/>
  <c r="AF1034" i="70"/>
  <c r="AA1034" i="70"/>
  <c r="Z1034" i="70"/>
  <c r="X1034" i="70"/>
  <c r="S1034" i="70"/>
  <c r="R1034" i="70"/>
  <c r="P1034" i="70"/>
  <c r="K1034" i="70"/>
  <c r="J1034" i="70"/>
  <c r="H1034" i="70"/>
  <c r="AO1033" i="70"/>
  <c r="AM1033" i="70"/>
  <c r="AI1033" i="70"/>
  <c r="AH1033" i="70"/>
  <c r="AF1033" i="70"/>
  <c r="AA1033" i="70"/>
  <c r="Z1033" i="70"/>
  <c r="X1033" i="70"/>
  <c r="S1033" i="70"/>
  <c r="R1033" i="70"/>
  <c r="P1033" i="70"/>
  <c r="K1033" i="70"/>
  <c r="J1033" i="70"/>
  <c r="H1033" i="70"/>
  <c r="AO1032" i="70"/>
  <c r="AM1032" i="70"/>
  <c r="AI1032" i="70"/>
  <c r="AH1032" i="70"/>
  <c r="AF1032" i="70"/>
  <c r="AA1032" i="70"/>
  <c r="Z1032" i="70"/>
  <c r="X1032" i="70"/>
  <c r="S1032" i="70"/>
  <c r="R1032" i="70"/>
  <c r="P1032" i="70"/>
  <c r="K1032" i="70"/>
  <c r="J1032" i="70"/>
  <c r="H1032" i="70"/>
  <c r="AO1031" i="70"/>
  <c r="AM1031" i="70"/>
  <c r="AI1031" i="70"/>
  <c r="AH1031" i="70"/>
  <c r="AF1031" i="70"/>
  <c r="AA1031" i="70"/>
  <c r="Z1031" i="70"/>
  <c r="X1031" i="70"/>
  <c r="S1031" i="70"/>
  <c r="R1031" i="70"/>
  <c r="P1031" i="70"/>
  <c r="K1031" i="70"/>
  <c r="J1031" i="70"/>
  <c r="H1031" i="70"/>
  <c r="AO1030" i="70"/>
  <c r="AM1030" i="70"/>
  <c r="AI1030" i="70"/>
  <c r="AH1030" i="70"/>
  <c r="AF1030" i="70"/>
  <c r="AA1030" i="70"/>
  <c r="Z1030" i="70"/>
  <c r="X1030" i="70"/>
  <c r="S1030" i="70"/>
  <c r="R1030" i="70"/>
  <c r="P1030" i="70"/>
  <c r="K1030" i="70"/>
  <c r="J1030" i="70"/>
  <c r="H1030" i="70"/>
  <c r="AO1029" i="70"/>
  <c r="AM1029" i="70"/>
  <c r="AI1029" i="70"/>
  <c r="AH1029" i="70"/>
  <c r="AF1029" i="70"/>
  <c r="AA1029" i="70"/>
  <c r="Z1029" i="70"/>
  <c r="X1029" i="70"/>
  <c r="S1029" i="70"/>
  <c r="R1029" i="70"/>
  <c r="P1029" i="70"/>
  <c r="K1029" i="70"/>
  <c r="J1029" i="70"/>
  <c r="H1029" i="70"/>
  <c r="AO1028" i="70"/>
  <c r="AM1028" i="70"/>
  <c r="AI1028" i="70"/>
  <c r="AH1028" i="70"/>
  <c r="AF1028" i="70"/>
  <c r="AA1028" i="70"/>
  <c r="Z1028" i="70"/>
  <c r="X1028" i="70"/>
  <c r="S1028" i="70"/>
  <c r="R1028" i="70"/>
  <c r="P1028" i="70"/>
  <c r="K1028" i="70"/>
  <c r="J1028" i="70"/>
  <c r="H1028" i="70"/>
  <c r="AO1027" i="70"/>
  <c r="AM1027" i="70"/>
  <c r="AI1027" i="70"/>
  <c r="AH1027" i="70"/>
  <c r="AF1027" i="70"/>
  <c r="AA1027" i="70"/>
  <c r="Z1027" i="70"/>
  <c r="X1027" i="70"/>
  <c r="S1027" i="70"/>
  <c r="R1027" i="70"/>
  <c r="P1027" i="70"/>
  <c r="K1027" i="70"/>
  <c r="J1027" i="70"/>
  <c r="H1027" i="70"/>
  <c r="AO1026" i="70"/>
  <c r="AM1026" i="70"/>
  <c r="AI1026" i="70"/>
  <c r="AH1026" i="70"/>
  <c r="AF1026" i="70"/>
  <c r="AA1026" i="70"/>
  <c r="Z1026" i="70"/>
  <c r="X1026" i="70"/>
  <c r="S1026" i="70"/>
  <c r="R1026" i="70"/>
  <c r="P1026" i="70"/>
  <c r="K1026" i="70"/>
  <c r="J1026" i="70"/>
  <c r="H1026" i="70"/>
  <c r="AO1025" i="70"/>
  <c r="AM1025" i="70"/>
  <c r="AK1025" i="70"/>
  <c r="AJ1025" i="70"/>
  <c r="AI1025" i="70"/>
  <c r="AH1025" i="70"/>
  <c r="AF1025" i="70"/>
  <c r="AA1025" i="70"/>
  <c r="Z1025" i="70"/>
  <c r="X1025" i="70"/>
  <c r="S1025" i="70"/>
  <c r="R1025" i="70"/>
  <c r="P1025" i="70"/>
  <c r="K1025" i="70"/>
  <c r="J1025" i="70"/>
  <c r="H1025" i="70"/>
  <c r="AO1024" i="70"/>
  <c r="AH1024" i="70"/>
  <c r="AU64" i="70" s="1"/>
  <c r="AE1024" i="70"/>
  <c r="AI1024" i="70" s="1"/>
  <c r="Z1024" i="70"/>
  <c r="W1024" i="70"/>
  <c r="AA1024" i="70" s="1"/>
  <c r="R1024" i="70"/>
  <c r="O1024" i="70"/>
  <c r="S1024" i="70" s="1"/>
  <c r="J1024" i="70"/>
  <c r="G1024" i="70"/>
  <c r="K1024" i="70" s="1"/>
  <c r="AO1023" i="70"/>
  <c r="AM1023" i="70"/>
  <c r="AI1023" i="70"/>
  <c r="AH1023" i="70"/>
  <c r="AF1023" i="70"/>
  <c r="AA1023" i="70"/>
  <c r="Z1023" i="70"/>
  <c r="X1023" i="70"/>
  <c r="S1023" i="70"/>
  <c r="R1023" i="70"/>
  <c r="P1023" i="70"/>
  <c r="K1023" i="70"/>
  <c r="J1023" i="70"/>
  <c r="H1023" i="70"/>
  <c r="AO1022" i="70"/>
  <c r="AM1022" i="70"/>
  <c r="AI1022" i="70"/>
  <c r="AH1022" i="70"/>
  <c r="AF1022" i="70"/>
  <c r="AA1022" i="70"/>
  <c r="Z1022" i="70"/>
  <c r="X1022" i="70"/>
  <c r="S1022" i="70"/>
  <c r="R1022" i="70"/>
  <c r="P1022" i="70"/>
  <c r="K1022" i="70"/>
  <c r="J1022" i="70"/>
  <c r="H1022" i="70"/>
  <c r="AO1021" i="70"/>
  <c r="AM1021" i="70"/>
  <c r="AI1021" i="70"/>
  <c r="AH1021" i="70"/>
  <c r="AF1021" i="70"/>
  <c r="AA1021" i="70"/>
  <c r="Z1021" i="70"/>
  <c r="X1021" i="70"/>
  <c r="S1021" i="70"/>
  <c r="R1021" i="70"/>
  <c r="P1021" i="70"/>
  <c r="K1021" i="70"/>
  <c r="J1021" i="70"/>
  <c r="H1021" i="70"/>
  <c r="AO1020" i="70"/>
  <c r="AM1020" i="70"/>
  <c r="AI1020" i="70"/>
  <c r="AH1020" i="70"/>
  <c r="AF1020" i="70"/>
  <c r="AA1020" i="70"/>
  <c r="Z1020" i="70"/>
  <c r="X1020" i="70"/>
  <c r="S1020" i="70"/>
  <c r="R1020" i="70"/>
  <c r="P1020" i="70"/>
  <c r="K1020" i="70"/>
  <c r="J1020" i="70"/>
  <c r="H1020" i="70"/>
  <c r="AO1019" i="70"/>
  <c r="AM1019" i="70"/>
  <c r="AI1019" i="70"/>
  <c r="AH1019" i="70"/>
  <c r="AF1019" i="70"/>
  <c r="AA1019" i="70"/>
  <c r="Z1019" i="70"/>
  <c r="X1019" i="70"/>
  <c r="S1019" i="70"/>
  <c r="R1019" i="70"/>
  <c r="P1019" i="70"/>
  <c r="K1019" i="70"/>
  <c r="J1019" i="70"/>
  <c r="H1019" i="70"/>
  <c r="AO1018" i="70"/>
  <c r="AM1018" i="70"/>
  <c r="AI1018" i="70"/>
  <c r="AH1018" i="70"/>
  <c r="AF1018" i="70"/>
  <c r="AA1018" i="70"/>
  <c r="Z1018" i="70"/>
  <c r="X1018" i="70"/>
  <c r="S1018" i="70"/>
  <c r="R1018" i="70"/>
  <c r="P1018" i="70"/>
  <c r="K1018" i="70"/>
  <c r="J1018" i="70"/>
  <c r="H1018" i="70"/>
  <c r="AO1017" i="70"/>
  <c r="AM1017" i="70"/>
  <c r="AI1017" i="70"/>
  <c r="AH1017" i="70"/>
  <c r="AF1017" i="70"/>
  <c r="AA1017" i="70"/>
  <c r="Z1017" i="70"/>
  <c r="X1017" i="70"/>
  <c r="S1017" i="70"/>
  <c r="R1017" i="70"/>
  <c r="P1017" i="70"/>
  <c r="K1017" i="70"/>
  <c r="J1017" i="70"/>
  <c r="H1017" i="70"/>
  <c r="AO1016" i="70"/>
  <c r="AM1016" i="70"/>
  <c r="AI1016" i="70"/>
  <c r="AH1016" i="70"/>
  <c r="AF1016" i="70"/>
  <c r="AA1016" i="70"/>
  <c r="Z1016" i="70"/>
  <c r="X1016" i="70"/>
  <c r="S1016" i="70"/>
  <c r="R1016" i="70"/>
  <c r="P1016" i="70"/>
  <c r="K1016" i="70"/>
  <c r="J1016" i="70"/>
  <c r="H1016" i="70"/>
  <c r="AO1015" i="70"/>
  <c r="AM1015" i="70"/>
  <c r="AI1015" i="70"/>
  <c r="AH1015" i="70"/>
  <c r="AF1015" i="70"/>
  <c r="AA1015" i="70"/>
  <c r="Z1015" i="70"/>
  <c r="X1015" i="70"/>
  <c r="S1015" i="70"/>
  <c r="R1015" i="70"/>
  <c r="P1015" i="70"/>
  <c r="K1015" i="70"/>
  <c r="J1015" i="70"/>
  <c r="H1015" i="70"/>
  <c r="AO1014" i="70"/>
  <c r="AM1014" i="70"/>
  <c r="AI1014" i="70"/>
  <c r="AH1014" i="70"/>
  <c r="AF1014" i="70"/>
  <c r="AA1014" i="70"/>
  <c r="Z1014" i="70"/>
  <c r="X1014" i="70"/>
  <c r="S1014" i="70"/>
  <c r="R1014" i="70"/>
  <c r="P1014" i="70"/>
  <c r="K1014" i="70"/>
  <c r="J1014" i="70"/>
  <c r="H1014" i="70"/>
  <c r="AO1013" i="70"/>
  <c r="AM1013" i="70"/>
  <c r="AI1013" i="70"/>
  <c r="AH1013" i="70"/>
  <c r="AF1013" i="70"/>
  <c r="AA1013" i="70"/>
  <c r="Z1013" i="70"/>
  <c r="X1013" i="70"/>
  <c r="S1013" i="70"/>
  <c r="R1013" i="70"/>
  <c r="P1013" i="70"/>
  <c r="K1013" i="70"/>
  <c r="J1013" i="70"/>
  <c r="H1013" i="70"/>
  <c r="AO1012" i="70"/>
  <c r="AM1012" i="70"/>
  <c r="AI1012" i="70"/>
  <c r="AH1012" i="70"/>
  <c r="AF1012" i="70"/>
  <c r="AA1012" i="70"/>
  <c r="Z1012" i="70"/>
  <c r="X1012" i="70"/>
  <c r="S1012" i="70"/>
  <c r="R1012" i="70"/>
  <c r="P1012" i="70"/>
  <c r="K1012" i="70"/>
  <c r="J1012" i="70"/>
  <c r="H1012" i="70"/>
  <c r="AO1011" i="70"/>
  <c r="AM1011" i="70"/>
  <c r="AI1011" i="70"/>
  <c r="AH1011" i="70"/>
  <c r="AF1011" i="70"/>
  <c r="AA1011" i="70"/>
  <c r="Z1011" i="70"/>
  <c r="X1011" i="70"/>
  <c r="S1011" i="70"/>
  <c r="R1011" i="70"/>
  <c r="P1011" i="70"/>
  <c r="K1011" i="70"/>
  <c r="J1011" i="70"/>
  <c r="H1011" i="70"/>
  <c r="AO1010" i="70"/>
  <c r="AM1010" i="70"/>
  <c r="AI1010" i="70"/>
  <c r="AH1010" i="70"/>
  <c r="AF1010" i="70"/>
  <c r="AA1010" i="70"/>
  <c r="Z1010" i="70"/>
  <c r="X1010" i="70"/>
  <c r="S1010" i="70"/>
  <c r="R1010" i="70"/>
  <c r="P1010" i="70"/>
  <c r="K1010" i="70"/>
  <c r="J1010" i="70"/>
  <c r="H1010" i="70"/>
  <c r="AO1009" i="70"/>
  <c r="AP1009" i="70" s="1"/>
  <c r="AM1009" i="70"/>
  <c r="AI1009" i="70"/>
  <c r="AH1009" i="70"/>
  <c r="AF1009" i="70"/>
  <c r="AA1009" i="70"/>
  <c r="Z1009" i="70"/>
  <c r="X1009" i="70"/>
  <c r="S1009" i="70"/>
  <c r="R1009" i="70"/>
  <c r="P1009" i="70"/>
  <c r="K1009" i="70"/>
  <c r="J1009" i="70"/>
  <c r="H1009" i="70"/>
  <c r="AO1008" i="70"/>
  <c r="AM1008" i="70"/>
  <c r="AK1008" i="70"/>
  <c r="AP1013" i="70" s="1"/>
  <c r="AJ1008" i="70"/>
  <c r="AN1023" i="70" s="1"/>
  <c r="AI1008" i="70"/>
  <c r="AH1008" i="70"/>
  <c r="AF1008" i="70"/>
  <c r="AA1008" i="70"/>
  <c r="Z1008" i="70"/>
  <c r="X1008" i="70"/>
  <c r="S1008" i="70"/>
  <c r="R1008" i="70"/>
  <c r="P1008" i="70"/>
  <c r="K1008" i="70"/>
  <c r="J1008" i="70"/>
  <c r="H1008" i="70"/>
  <c r="AO1007" i="70"/>
  <c r="AH1007" i="70"/>
  <c r="AE1007" i="70"/>
  <c r="AF1007" i="70" s="1"/>
  <c r="Z1007" i="70"/>
  <c r="W1007" i="70"/>
  <c r="AA1007" i="70" s="1"/>
  <c r="R1007" i="70"/>
  <c r="O1007" i="70"/>
  <c r="S1007" i="70" s="1"/>
  <c r="J1007" i="70"/>
  <c r="G1007" i="70"/>
  <c r="K1007" i="70" s="1"/>
  <c r="AO1006" i="70"/>
  <c r="AM1006" i="70"/>
  <c r="AI1006" i="70"/>
  <c r="AH1006" i="70"/>
  <c r="AF1006" i="70"/>
  <c r="AA1006" i="70"/>
  <c r="Z1006" i="70"/>
  <c r="X1006" i="70"/>
  <c r="S1006" i="70"/>
  <c r="R1006" i="70"/>
  <c r="P1006" i="70"/>
  <c r="K1006" i="70"/>
  <c r="J1006" i="70"/>
  <c r="H1006" i="70"/>
  <c r="AO1005" i="70"/>
  <c r="AM1005" i="70"/>
  <c r="AI1005" i="70"/>
  <c r="AH1005" i="70"/>
  <c r="AF1005" i="70"/>
  <c r="AA1005" i="70"/>
  <c r="Z1005" i="70"/>
  <c r="X1005" i="70"/>
  <c r="S1005" i="70"/>
  <c r="R1005" i="70"/>
  <c r="P1005" i="70"/>
  <c r="K1005" i="70"/>
  <c r="J1005" i="70"/>
  <c r="H1005" i="70"/>
  <c r="AO1004" i="70"/>
  <c r="AM1004" i="70"/>
  <c r="AI1004" i="70"/>
  <c r="AH1004" i="70"/>
  <c r="AF1004" i="70"/>
  <c r="AA1004" i="70"/>
  <c r="Z1004" i="70"/>
  <c r="X1004" i="70"/>
  <c r="S1004" i="70"/>
  <c r="R1004" i="70"/>
  <c r="P1004" i="70"/>
  <c r="K1004" i="70"/>
  <c r="J1004" i="70"/>
  <c r="H1004" i="70"/>
  <c r="AO1003" i="70"/>
  <c r="AM1003" i="70"/>
  <c r="AI1003" i="70"/>
  <c r="AH1003" i="70"/>
  <c r="AF1003" i="70"/>
  <c r="AA1003" i="70"/>
  <c r="Z1003" i="70"/>
  <c r="X1003" i="70"/>
  <c r="S1003" i="70"/>
  <c r="R1003" i="70"/>
  <c r="P1003" i="70"/>
  <c r="K1003" i="70"/>
  <c r="J1003" i="70"/>
  <c r="H1003" i="70"/>
  <c r="AO1002" i="70"/>
  <c r="AM1002" i="70"/>
  <c r="AI1002" i="70"/>
  <c r="AH1002" i="70"/>
  <c r="AF1002" i="70"/>
  <c r="AA1002" i="70"/>
  <c r="Z1002" i="70"/>
  <c r="X1002" i="70"/>
  <c r="S1002" i="70"/>
  <c r="R1002" i="70"/>
  <c r="P1002" i="70"/>
  <c r="K1002" i="70"/>
  <c r="J1002" i="70"/>
  <c r="H1002" i="70"/>
  <c r="AO1001" i="70"/>
  <c r="AM1001" i="70"/>
  <c r="AI1001" i="70"/>
  <c r="AH1001" i="70"/>
  <c r="AF1001" i="70"/>
  <c r="AA1001" i="70"/>
  <c r="Z1001" i="70"/>
  <c r="X1001" i="70"/>
  <c r="S1001" i="70"/>
  <c r="R1001" i="70"/>
  <c r="P1001" i="70"/>
  <c r="K1001" i="70"/>
  <c r="J1001" i="70"/>
  <c r="H1001" i="70"/>
  <c r="AO1000" i="70"/>
  <c r="AM1000" i="70"/>
  <c r="AI1000" i="70"/>
  <c r="AH1000" i="70"/>
  <c r="AF1000" i="70"/>
  <c r="AA1000" i="70"/>
  <c r="Z1000" i="70"/>
  <c r="X1000" i="70"/>
  <c r="S1000" i="70"/>
  <c r="R1000" i="70"/>
  <c r="P1000" i="70"/>
  <c r="K1000" i="70"/>
  <c r="J1000" i="70"/>
  <c r="H1000" i="70"/>
  <c r="AO999" i="70"/>
  <c r="AM999" i="70"/>
  <c r="AI999" i="70"/>
  <c r="AH999" i="70"/>
  <c r="AF999" i="70"/>
  <c r="AA999" i="70"/>
  <c r="Z999" i="70"/>
  <c r="X999" i="70"/>
  <c r="S999" i="70"/>
  <c r="R999" i="70"/>
  <c r="P999" i="70"/>
  <c r="K999" i="70"/>
  <c r="J999" i="70"/>
  <c r="H999" i="70"/>
  <c r="AO998" i="70"/>
  <c r="AM998" i="70"/>
  <c r="AI998" i="70"/>
  <c r="AH998" i="70"/>
  <c r="AF998" i="70"/>
  <c r="AA998" i="70"/>
  <c r="Z998" i="70"/>
  <c r="X998" i="70"/>
  <c r="S998" i="70"/>
  <c r="R998" i="70"/>
  <c r="P998" i="70"/>
  <c r="K998" i="70"/>
  <c r="J998" i="70"/>
  <c r="H998" i="70"/>
  <c r="AO997" i="70"/>
  <c r="AM997" i="70"/>
  <c r="AI997" i="70"/>
  <c r="AH997" i="70"/>
  <c r="AF997" i="70"/>
  <c r="AA997" i="70"/>
  <c r="Z997" i="70"/>
  <c r="X997" i="70"/>
  <c r="S997" i="70"/>
  <c r="R997" i="70"/>
  <c r="P997" i="70"/>
  <c r="K997" i="70"/>
  <c r="J997" i="70"/>
  <c r="H997" i="70"/>
  <c r="AO996" i="70"/>
  <c r="AM996" i="70"/>
  <c r="AI996" i="70"/>
  <c r="AH996" i="70"/>
  <c r="AF996" i="70"/>
  <c r="AA996" i="70"/>
  <c r="Z996" i="70"/>
  <c r="X996" i="70"/>
  <c r="S996" i="70"/>
  <c r="R996" i="70"/>
  <c r="P996" i="70"/>
  <c r="K996" i="70"/>
  <c r="J996" i="70"/>
  <c r="H996" i="70"/>
  <c r="AO995" i="70"/>
  <c r="AM995" i="70"/>
  <c r="AQ995" i="70" s="1"/>
  <c r="AI995" i="70"/>
  <c r="AH995" i="70"/>
  <c r="AF995" i="70"/>
  <c r="AA995" i="70"/>
  <c r="Z995" i="70"/>
  <c r="X995" i="70"/>
  <c r="S995" i="70"/>
  <c r="R995" i="70"/>
  <c r="P995" i="70"/>
  <c r="K995" i="70"/>
  <c r="J995" i="70"/>
  <c r="H995" i="70"/>
  <c r="AO994" i="70"/>
  <c r="AM994" i="70"/>
  <c r="AI994" i="70"/>
  <c r="AH994" i="70"/>
  <c r="AF994" i="70"/>
  <c r="AA994" i="70"/>
  <c r="Z994" i="70"/>
  <c r="X994" i="70"/>
  <c r="S994" i="70"/>
  <c r="R994" i="70"/>
  <c r="P994" i="70"/>
  <c r="K994" i="70"/>
  <c r="J994" i="70"/>
  <c r="H994" i="70"/>
  <c r="AO993" i="70"/>
  <c r="AM993" i="70"/>
  <c r="AI993" i="70"/>
  <c r="AH993" i="70"/>
  <c r="AF993" i="70"/>
  <c r="AA993" i="70"/>
  <c r="Z993" i="70"/>
  <c r="X993" i="70"/>
  <c r="S993" i="70"/>
  <c r="R993" i="70"/>
  <c r="P993" i="70"/>
  <c r="K993" i="70"/>
  <c r="J993" i="70"/>
  <c r="H993" i="70"/>
  <c r="AO992" i="70"/>
  <c r="AM992" i="70"/>
  <c r="AI992" i="70"/>
  <c r="AH992" i="70"/>
  <c r="AF992" i="70"/>
  <c r="AA992" i="70"/>
  <c r="Z992" i="70"/>
  <c r="X992" i="70"/>
  <c r="S992" i="70"/>
  <c r="R992" i="70"/>
  <c r="P992" i="70"/>
  <c r="K992" i="70"/>
  <c r="J992" i="70"/>
  <c r="H992" i="70"/>
  <c r="AO991" i="70"/>
  <c r="AM991" i="70"/>
  <c r="AK991" i="70"/>
  <c r="AJ991" i="70"/>
  <c r="AI991" i="70"/>
  <c r="AH991" i="70"/>
  <c r="AF991" i="70"/>
  <c r="AA991" i="70"/>
  <c r="Z991" i="70"/>
  <c r="X991" i="70"/>
  <c r="S991" i="70"/>
  <c r="R991" i="70"/>
  <c r="P991" i="70"/>
  <c r="K991" i="70"/>
  <c r="J991" i="70"/>
  <c r="H991" i="70"/>
  <c r="AO990" i="70"/>
  <c r="AH990" i="70"/>
  <c r="AU62" i="70" s="1"/>
  <c r="AE990" i="70"/>
  <c r="AF990" i="70" s="1"/>
  <c r="Z990" i="70"/>
  <c r="W990" i="70"/>
  <c r="X990" i="70" s="1"/>
  <c r="R990" i="70"/>
  <c r="O990" i="70"/>
  <c r="P990" i="70" s="1"/>
  <c r="J990" i="70"/>
  <c r="G990" i="70"/>
  <c r="H990" i="70" s="1"/>
  <c r="AO989" i="70"/>
  <c r="AM989" i="70"/>
  <c r="AI989" i="70"/>
  <c r="AH989" i="70"/>
  <c r="AF989" i="70"/>
  <c r="AA989" i="70"/>
  <c r="Z989" i="70"/>
  <c r="X989" i="70"/>
  <c r="S989" i="70"/>
  <c r="R989" i="70"/>
  <c r="P989" i="70"/>
  <c r="K989" i="70"/>
  <c r="J989" i="70"/>
  <c r="H989" i="70"/>
  <c r="AO988" i="70"/>
  <c r="AM988" i="70"/>
  <c r="AI988" i="70"/>
  <c r="AH988" i="70"/>
  <c r="AF988" i="70"/>
  <c r="AA988" i="70"/>
  <c r="Z988" i="70"/>
  <c r="X988" i="70"/>
  <c r="S988" i="70"/>
  <c r="R988" i="70"/>
  <c r="P988" i="70"/>
  <c r="K988" i="70"/>
  <c r="J988" i="70"/>
  <c r="H988" i="70"/>
  <c r="AO987" i="70"/>
  <c r="AM987" i="70"/>
  <c r="AI987" i="70"/>
  <c r="AH987" i="70"/>
  <c r="AF987" i="70"/>
  <c r="AA987" i="70"/>
  <c r="Z987" i="70"/>
  <c r="X987" i="70"/>
  <c r="S987" i="70"/>
  <c r="R987" i="70"/>
  <c r="P987" i="70"/>
  <c r="K987" i="70"/>
  <c r="J987" i="70"/>
  <c r="H987" i="70"/>
  <c r="AO986" i="70"/>
  <c r="AM986" i="70"/>
  <c r="AI986" i="70"/>
  <c r="AH986" i="70"/>
  <c r="AF986" i="70"/>
  <c r="AA986" i="70"/>
  <c r="Z986" i="70"/>
  <c r="X986" i="70"/>
  <c r="S986" i="70"/>
  <c r="R986" i="70"/>
  <c r="P986" i="70"/>
  <c r="K986" i="70"/>
  <c r="J986" i="70"/>
  <c r="H986" i="70"/>
  <c r="AO985" i="70"/>
  <c r="AM985" i="70"/>
  <c r="AI985" i="70"/>
  <c r="AH985" i="70"/>
  <c r="AF985" i="70"/>
  <c r="AA985" i="70"/>
  <c r="Z985" i="70"/>
  <c r="X985" i="70"/>
  <c r="S985" i="70"/>
  <c r="R985" i="70"/>
  <c r="P985" i="70"/>
  <c r="K985" i="70"/>
  <c r="J985" i="70"/>
  <c r="H985" i="70"/>
  <c r="AO984" i="70"/>
  <c r="AM984" i="70"/>
  <c r="AI984" i="70"/>
  <c r="AH984" i="70"/>
  <c r="AF984" i="70"/>
  <c r="AA984" i="70"/>
  <c r="Z984" i="70"/>
  <c r="X984" i="70"/>
  <c r="S984" i="70"/>
  <c r="R984" i="70"/>
  <c r="P984" i="70"/>
  <c r="K984" i="70"/>
  <c r="J984" i="70"/>
  <c r="H984" i="70"/>
  <c r="AO983" i="70"/>
  <c r="AM983" i="70"/>
  <c r="AI983" i="70"/>
  <c r="AH983" i="70"/>
  <c r="AF983" i="70"/>
  <c r="AA983" i="70"/>
  <c r="Z983" i="70"/>
  <c r="X983" i="70"/>
  <c r="S983" i="70"/>
  <c r="R983" i="70"/>
  <c r="P983" i="70"/>
  <c r="K983" i="70"/>
  <c r="J983" i="70"/>
  <c r="H983" i="70"/>
  <c r="AO982" i="70"/>
  <c r="AM982" i="70"/>
  <c r="AI982" i="70"/>
  <c r="AH982" i="70"/>
  <c r="AF982" i="70"/>
  <c r="AA982" i="70"/>
  <c r="Z982" i="70"/>
  <c r="X982" i="70"/>
  <c r="S982" i="70"/>
  <c r="R982" i="70"/>
  <c r="P982" i="70"/>
  <c r="K982" i="70"/>
  <c r="J982" i="70"/>
  <c r="H982" i="70"/>
  <c r="AO981" i="70"/>
  <c r="AM981" i="70"/>
  <c r="AI981" i="70"/>
  <c r="AH981" i="70"/>
  <c r="AF981" i="70"/>
  <c r="AA981" i="70"/>
  <c r="Z981" i="70"/>
  <c r="X981" i="70"/>
  <c r="S981" i="70"/>
  <c r="R981" i="70"/>
  <c r="P981" i="70"/>
  <c r="K981" i="70"/>
  <c r="J981" i="70"/>
  <c r="H981" i="70"/>
  <c r="AO980" i="70"/>
  <c r="AM980" i="70"/>
  <c r="AI980" i="70"/>
  <c r="AH980" i="70"/>
  <c r="AF980" i="70"/>
  <c r="AA980" i="70"/>
  <c r="Z980" i="70"/>
  <c r="X980" i="70"/>
  <c r="S980" i="70"/>
  <c r="R980" i="70"/>
  <c r="P980" i="70"/>
  <c r="K980" i="70"/>
  <c r="J980" i="70"/>
  <c r="H980" i="70"/>
  <c r="AO979" i="70"/>
  <c r="AM979" i="70"/>
  <c r="AI979" i="70"/>
  <c r="AH979" i="70"/>
  <c r="AF979" i="70"/>
  <c r="AA979" i="70"/>
  <c r="Z979" i="70"/>
  <c r="X979" i="70"/>
  <c r="S979" i="70"/>
  <c r="R979" i="70"/>
  <c r="P979" i="70"/>
  <c r="K979" i="70"/>
  <c r="J979" i="70"/>
  <c r="H979" i="70"/>
  <c r="AO978" i="70"/>
  <c r="AM978" i="70"/>
  <c r="AI978" i="70"/>
  <c r="AH978" i="70"/>
  <c r="AF978" i="70"/>
  <c r="AA978" i="70"/>
  <c r="Z978" i="70"/>
  <c r="X978" i="70"/>
  <c r="S978" i="70"/>
  <c r="R978" i="70"/>
  <c r="P978" i="70"/>
  <c r="K978" i="70"/>
  <c r="J978" i="70"/>
  <c r="H978" i="70"/>
  <c r="AO977" i="70"/>
  <c r="AM977" i="70"/>
  <c r="AI977" i="70"/>
  <c r="AH977" i="70"/>
  <c r="AF977" i="70"/>
  <c r="AA977" i="70"/>
  <c r="Z977" i="70"/>
  <c r="X977" i="70"/>
  <c r="S977" i="70"/>
  <c r="R977" i="70"/>
  <c r="P977" i="70"/>
  <c r="K977" i="70"/>
  <c r="J977" i="70"/>
  <c r="H977" i="70"/>
  <c r="AO976" i="70"/>
  <c r="AM976" i="70"/>
  <c r="AI976" i="70"/>
  <c r="AH976" i="70"/>
  <c r="AF976" i="70"/>
  <c r="AA976" i="70"/>
  <c r="Z976" i="70"/>
  <c r="X976" i="70"/>
  <c r="S976" i="70"/>
  <c r="R976" i="70"/>
  <c r="P976" i="70"/>
  <c r="K976" i="70"/>
  <c r="J976" i="70"/>
  <c r="H976" i="70"/>
  <c r="AO975" i="70"/>
  <c r="AM975" i="70"/>
  <c r="AI975" i="70"/>
  <c r="AH975" i="70"/>
  <c r="AF975" i="70"/>
  <c r="AA975" i="70"/>
  <c r="Z975" i="70"/>
  <c r="X975" i="70"/>
  <c r="S975" i="70"/>
  <c r="R975" i="70"/>
  <c r="P975" i="70"/>
  <c r="K975" i="70"/>
  <c r="J975" i="70"/>
  <c r="H975" i="70"/>
  <c r="AO974" i="70"/>
  <c r="AM974" i="70"/>
  <c r="AK974" i="70"/>
  <c r="AJ974" i="70"/>
  <c r="AI974" i="70"/>
  <c r="AH974" i="70"/>
  <c r="AF974" i="70"/>
  <c r="AA974" i="70"/>
  <c r="Z974" i="70"/>
  <c r="X974" i="70"/>
  <c r="S974" i="70"/>
  <c r="R974" i="70"/>
  <c r="P974" i="70"/>
  <c r="K974" i="70"/>
  <c r="J974" i="70"/>
  <c r="H974" i="70"/>
  <c r="AO973" i="70"/>
  <c r="AH973" i="70"/>
  <c r="AE973" i="70"/>
  <c r="Z973" i="70"/>
  <c r="W973" i="70"/>
  <c r="R973" i="70"/>
  <c r="O973" i="70"/>
  <c r="J973" i="70"/>
  <c r="G973" i="70"/>
  <c r="AO972" i="70"/>
  <c r="AM972" i="70"/>
  <c r="AI972" i="70"/>
  <c r="AH972" i="70"/>
  <c r="AF972" i="70"/>
  <c r="AA972" i="70"/>
  <c r="Z972" i="70"/>
  <c r="X972" i="70"/>
  <c r="S972" i="70"/>
  <c r="R972" i="70"/>
  <c r="P972" i="70"/>
  <c r="K972" i="70"/>
  <c r="J972" i="70"/>
  <c r="H972" i="70"/>
  <c r="AO971" i="70"/>
  <c r="AM971" i="70"/>
  <c r="AI971" i="70"/>
  <c r="AH971" i="70"/>
  <c r="AF971" i="70"/>
  <c r="AA971" i="70"/>
  <c r="Z971" i="70"/>
  <c r="X971" i="70"/>
  <c r="S971" i="70"/>
  <c r="R971" i="70"/>
  <c r="P971" i="70"/>
  <c r="K971" i="70"/>
  <c r="J971" i="70"/>
  <c r="H971" i="70"/>
  <c r="AO970" i="70"/>
  <c r="AM970" i="70"/>
  <c r="AI970" i="70"/>
  <c r="AH970" i="70"/>
  <c r="AF970" i="70"/>
  <c r="AA970" i="70"/>
  <c r="Z970" i="70"/>
  <c r="X970" i="70"/>
  <c r="S970" i="70"/>
  <c r="R970" i="70"/>
  <c r="P970" i="70"/>
  <c r="K970" i="70"/>
  <c r="J970" i="70"/>
  <c r="H970" i="70"/>
  <c r="AO969" i="70"/>
  <c r="AM969" i="70"/>
  <c r="AI969" i="70"/>
  <c r="AH969" i="70"/>
  <c r="AF969" i="70"/>
  <c r="AA969" i="70"/>
  <c r="Z969" i="70"/>
  <c r="X969" i="70"/>
  <c r="S969" i="70"/>
  <c r="R969" i="70"/>
  <c r="P969" i="70"/>
  <c r="K969" i="70"/>
  <c r="J969" i="70"/>
  <c r="H969" i="70"/>
  <c r="AO968" i="70"/>
  <c r="AM968" i="70"/>
  <c r="AI968" i="70"/>
  <c r="AH968" i="70"/>
  <c r="AF968" i="70"/>
  <c r="AA968" i="70"/>
  <c r="Z968" i="70"/>
  <c r="X968" i="70"/>
  <c r="S968" i="70"/>
  <c r="R968" i="70"/>
  <c r="P968" i="70"/>
  <c r="K968" i="70"/>
  <c r="J968" i="70"/>
  <c r="H968" i="70"/>
  <c r="AO967" i="70"/>
  <c r="AM967" i="70"/>
  <c r="AI967" i="70"/>
  <c r="AH967" i="70"/>
  <c r="AF967" i="70"/>
  <c r="AA967" i="70"/>
  <c r="Z967" i="70"/>
  <c r="X967" i="70"/>
  <c r="S967" i="70"/>
  <c r="R967" i="70"/>
  <c r="P967" i="70"/>
  <c r="K967" i="70"/>
  <c r="J967" i="70"/>
  <c r="H967" i="70"/>
  <c r="AO966" i="70"/>
  <c r="AM966" i="70"/>
  <c r="AI966" i="70"/>
  <c r="AH966" i="70"/>
  <c r="AF966" i="70"/>
  <c r="AA966" i="70"/>
  <c r="Z966" i="70"/>
  <c r="X966" i="70"/>
  <c r="S966" i="70"/>
  <c r="R966" i="70"/>
  <c r="P966" i="70"/>
  <c r="K966" i="70"/>
  <c r="J966" i="70"/>
  <c r="H966" i="70"/>
  <c r="AO965" i="70"/>
  <c r="AM965" i="70"/>
  <c r="AI965" i="70"/>
  <c r="AH965" i="70"/>
  <c r="AF965" i="70"/>
  <c r="AA965" i="70"/>
  <c r="Z965" i="70"/>
  <c r="X965" i="70"/>
  <c r="S965" i="70"/>
  <c r="R965" i="70"/>
  <c r="P965" i="70"/>
  <c r="K965" i="70"/>
  <c r="J965" i="70"/>
  <c r="H965" i="70"/>
  <c r="AO964" i="70"/>
  <c r="AM964" i="70"/>
  <c r="AI964" i="70"/>
  <c r="AH964" i="70"/>
  <c r="AF964" i="70"/>
  <c r="AA964" i="70"/>
  <c r="Z964" i="70"/>
  <c r="X964" i="70"/>
  <c r="S964" i="70"/>
  <c r="R964" i="70"/>
  <c r="P964" i="70"/>
  <c r="K964" i="70"/>
  <c r="J964" i="70"/>
  <c r="H964" i="70"/>
  <c r="AO963" i="70"/>
  <c r="AM963" i="70"/>
  <c r="AI963" i="70"/>
  <c r="AH963" i="70"/>
  <c r="AF963" i="70"/>
  <c r="AA963" i="70"/>
  <c r="Z963" i="70"/>
  <c r="X963" i="70"/>
  <c r="S963" i="70"/>
  <c r="R963" i="70"/>
  <c r="P963" i="70"/>
  <c r="K963" i="70"/>
  <c r="J963" i="70"/>
  <c r="H963" i="70"/>
  <c r="AO962" i="70"/>
  <c r="AM962" i="70"/>
  <c r="AI962" i="70"/>
  <c r="AH962" i="70"/>
  <c r="AF962" i="70"/>
  <c r="AA962" i="70"/>
  <c r="Z962" i="70"/>
  <c r="X962" i="70"/>
  <c r="S962" i="70"/>
  <c r="R962" i="70"/>
  <c r="P962" i="70"/>
  <c r="K962" i="70"/>
  <c r="J962" i="70"/>
  <c r="H962" i="70"/>
  <c r="AO961" i="70"/>
  <c r="AM961" i="70"/>
  <c r="AI961" i="70"/>
  <c r="AH961" i="70"/>
  <c r="AF961" i="70"/>
  <c r="AA961" i="70"/>
  <c r="Z961" i="70"/>
  <c r="X961" i="70"/>
  <c r="S961" i="70"/>
  <c r="R961" i="70"/>
  <c r="P961" i="70"/>
  <c r="K961" i="70"/>
  <c r="J961" i="70"/>
  <c r="H961" i="70"/>
  <c r="AO960" i="70"/>
  <c r="AM960" i="70"/>
  <c r="AI960" i="70"/>
  <c r="AH960" i="70"/>
  <c r="AF960" i="70"/>
  <c r="AA960" i="70"/>
  <c r="Z960" i="70"/>
  <c r="X960" i="70"/>
  <c r="S960" i="70"/>
  <c r="R960" i="70"/>
  <c r="P960" i="70"/>
  <c r="K960" i="70"/>
  <c r="J960" i="70"/>
  <c r="H960" i="70"/>
  <c r="AO959" i="70"/>
  <c r="AM959" i="70"/>
  <c r="AI959" i="70"/>
  <c r="AH959" i="70"/>
  <c r="AF959" i="70"/>
  <c r="AA959" i="70"/>
  <c r="Z959" i="70"/>
  <c r="X959" i="70"/>
  <c r="S959" i="70"/>
  <c r="R959" i="70"/>
  <c r="P959" i="70"/>
  <c r="K959" i="70"/>
  <c r="J959" i="70"/>
  <c r="H959" i="70"/>
  <c r="AO958" i="70"/>
  <c r="AM958" i="70"/>
  <c r="AI958" i="70"/>
  <c r="AH958" i="70"/>
  <c r="AF958" i="70"/>
  <c r="AA958" i="70"/>
  <c r="Z958" i="70"/>
  <c r="X958" i="70"/>
  <c r="S958" i="70"/>
  <c r="R958" i="70"/>
  <c r="P958" i="70"/>
  <c r="K958" i="70"/>
  <c r="J958" i="70"/>
  <c r="H958" i="70"/>
  <c r="AO957" i="70"/>
  <c r="AM957" i="70"/>
  <c r="AK957" i="70"/>
  <c r="AP971" i="70" s="1"/>
  <c r="AJ957" i="70"/>
  <c r="AN967" i="70" s="1"/>
  <c r="AI957" i="70"/>
  <c r="AH957" i="70"/>
  <c r="AF957" i="70"/>
  <c r="AA957" i="70"/>
  <c r="Z957" i="70"/>
  <c r="X957" i="70"/>
  <c r="S957" i="70"/>
  <c r="R957" i="70"/>
  <c r="P957" i="70"/>
  <c r="K957" i="70"/>
  <c r="J957" i="70"/>
  <c r="H957" i="70"/>
  <c r="AO956" i="70"/>
  <c r="AH956" i="70"/>
  <c r="AE956" i="70"/>
  <c r="AF956" i="70" s="1"/>
  <c r="Z956" i="70"/>
  <c r="W956" i="70"/>
  <c r="X956" i="70" s="1"/>
  <c r="R956" i="70"/>
  <c r="O956" i="70"/>
  <c r="J956" i="70"/>
  <c r="G956" i="70"/>
  <c r="H956" i="70" s="1"/>
  <c r="AO955" i="70"/>
  <c r="AM955" i="70"/>
  <c r="AI955" i="70"/>
  <c r="AH955" i="70"/>
  <c r="AF955" i="70"/>
  <c r="AA955" i="70"/>
  <c r="Z955" i="70"/>
  <c r="X955" i="70"/>
  <c r="S955" i="70"/>
  <c r="R955" i="70"/>
  <c r="P955" i="70"/>
  <c r="K955" i="70"/>
  <c r="J955" i="70"/>
  <c r="H955" i="70"/>
  <c r="AO954" i="70"/>
  <c r="AM954" i="70"/>
  <c r="AI954" i="70"/>
  <c r="AH954" i="70"/>
  <c r="AF954" i="70"/>
  <c r="AA954" i="70"/>
  <c r="Z954" i="70"/>
  <c r="X954" i="70"/>
  <c r="S954" i="70"/>
  <c r="R954" i="70"/>
  <c r="P954" i="70"/>
  <c r="K954" i="70"/>
  <c r="J954" i="70"/>
  <c r="H954" i="70"/>
  <c r="AO953" i="70"/>
  <c r="AM953" i="70"/>
  <c r="AI953" i="70"/>
  <c r="AH953" i="70"/>
  <c r="AF953" i="70"/>
  <c r="AA953" i="70"/>
  <c r="Z953" i="70"/>
  <c r="X953" i="70"/>
  <c r="S953" i="70"/>
  <c r="R953" i="70"/>
  <c r="P953" i="70"/>
  <c r="K953" i="70"/>
  <c r="J953" i="70"/>
  <c r="H953" i="70"/>
  <c r="AO952" i="70"/>
  <c r="AM952" i="70"/>
  <c r="AI952" i="70"/>
  <c r="AH952" i="70"/>
  <c r="AF952" i="70"/>
  <c r="AA952" i="70"/>
  <c r="Z952" i="70"/>
  <c r="X952" i="70"/>
  <c r="S952" i="70"/>
  <c r="R952" i="70"/>
  <c r="P952" i="70"/>
  <c r="K952" i="70"/>
  <c r="J952" i="70"/>
  <c r="H952" i="70"/>
  <c r="AO951" i="70"/>
  <c r="AM951" i="70"/>
  <c r="AI951" i="70"/>
  <c r="AH951" i="70"/>
  <c r="AF951" i="70"/>
  <c r="AA951" i="70"/>
  <c r="Z951" i="70"/>
  <c r="X951" i="70"/>
  <c r="S951" i="70"/>
  <c r="R951" i="70"/>
  <c r="P951" i="70"/>
  <c r="K951" i="70"/>
  <c r="J951" i="70"/>
  <c r="H951" i="70"/>
  <c r="AO950" i="70"/>
  <c r="AM950" i="70"/>
  <c r="AI950" i="70"/>
  <c r="AH950" i="70"/>
  <c r="AF950" i="70"/>
  <c r="AA950" i="70"/>
  <c r="Z950" i="70"/>
  <c r="X950" i="70"/>
  <c r="S950" i="70"/>
  <c r="R950" i="70"/>
  <c r="P950" i="70"/>
  <c r="K950" i="70"/>
  <c r="J950" i="70"/>
  <c r="H950" i="70"/>
  <c r="AO949" i="70"/>
  <c r="AM949" i="70"/>
  <c r="AI949" i="70"/>
  <c r="AH949" i="70"/>
  <c r="AF949" i="70"/>
  <c r="AA949" i="70"/>
  <c r="Z949" i="70"/>
  <c r="X949" i="70"/>
  <c r="S949" i="70"/>
  <c r="R949" i="70"/>
  <c r="P949" i="70"/>
  <c r="K949" i="70"/>
  <c r="J949" i="70"/>
  <c r="H949" i="70"/>
  <c r="AO948" i="70"/>
  <c r="AM948" i="70"/>
  <c r="AI948" i="70"/>
  <c r="AH948" i="70"/>
  <c r="AF948" i="70"/>
  <c r="AA948" i="70"/>
  <c r="Z948" i="70"/>
  <c r="X948" i="70"/>
  <c r="S948" i="70"/>
  <c r="R948" i="70"/>
  <c r="P948" i="70"/>
  <c r="K948" i="70"/>
  <c r="J948" i="70"/>
  <c r="H948" i="70"/>
  <c r="AO947" i="70"/>
  <c r="AM947" i="70"/>
  <c r="AI947" i="70"/>
  <c r="AH947" i="70"/>
  <c r="AF947" i="70"/>
  <c r="AA947" i="70"/>
  <c r="Z947" i="70"/>
  <c r="X947" i="70"/>
  <c r="S947" i="70"/>
  <c r="R947" i="70"/>
  <c r="P947" i="70"/>
  <c r="K947" i="70"/>
  <c r="J947" i="70"/>
  <c r="H947" i="70"/>
  <c r="AO946" i="70"/>
  <c r="AM946" i="70"/>
  <c r="AI946" i="70"/>
  <c r="AH946" i="70"/>
  <c r="AF946" i="70"/>
  <c r="AA946" i="70"/>
  <c r="Z946" i="70"/>
  <c r="X946" i="70"/>
  <c r="S946" i="70"/>
  <c r="R946" i="70"/>
  <c r="P946" i="70"/>
  <c r="K946" i="70"/>
  <c r="J946" i="70"/>
  <c r="H946" i="70"/>
  <c r="AO945" i="70"/>
  <c r="AM945" i="70"/>
  <c r="AI945" i="70"/>
  <c r="AH945" i="70"/>
  <c r="AF945" i="70"/>
  <c r="AA945" i="70"/>
  <c r="Z945" i="70"/>
  <c r="X945" i="70"/>
  <c r="S945" i="70"/>
  <c r="R945" i="70"/>
  <c r="P945" i="70"/>
  <c r="K945" i="70"/>
  <c r="J945" i="70"/>
  <c r="H945" i="70"/>
  <c r="AO944" i="70"/>
  <c r="AM944" i="70"/>
  <c r="AI944" i="70"/>
  <c r="AH944" i="70"/>
  <c r="AF944" i="70"/>
  <c r="AA944" i="70"/>
  <c r="Z944" i="70"/>
  <c r="X944" i="70"/>
  <c r="S944" i="70"/>
  <c r="R944" i="70"/>
  <c r="P944" i="70"/>
  <c r="K944" i="70"/>
  <c r="J944" i="70"/>
  <c r="H944" i="70"/>
  <c r="AO943" i="70"/>
  <c r="AM943" i="70"/>
  <c r="AI943" i="70"/>
  <c r="AH943" i="70"/>
  <c r="AF943" i="70"/>
  <c r="AA943" i="70"/>
  <c r="Z943" i="70"/>
  <c r="X943" i="70"/>
  <c r="S943" i="70"/>
  <c r="R943" i="70"/>
  <c r="P943" i="70"/>
  <c r="K943" i="70"/>
  <c r="J943" i="70"/>
  <c r="H943" i="70"/>
  <c r="AO942" i="70"/>
  <c r="AM942" i="70"/>
  <c r="AI942" i="70"/>
  <c r="AH942" i="70"/>
  <c r="AF942" i="70"/>
  <c r="AA942" i="70"/>
  <c r="Z942" i="70"/>
  <c r="X942" i="70"/>
  <c r="S942" i="70"/>
  <c r="R942" i="70"/>
  <c r="P942" i="70"/>
  <c r="K942" i="70"/>
  <c r="J942" i="70"/>
  <c r="H942" i="70"/>
  <c r="AO941" i="70"/>
  <c r="AM941" i="70"/>
  <c r="AI941" i="70"/>
  <c r="AH941" i="70"/>
  <c r="AF941" i="70"/>
  <c r="AA941" i="70"/>
  <c r="Z941" i="70"/>
  <c r="X941" i="70"/>
  <c r="S941" i="70"/>
  <c r="R941" i="70"/>
  <c r="P941" i="70"/>
  <c r="K941" i="70"/>
  <c r="J941" i="70"/>
  <c r="H941" i="70"/>
  <c r="AO940" i="70"/>
  <c r="AM940" i="70"/>
  <c r="AK940" i="70"/>
  <c r="AJ940" i="70"/>
  <c r="AN945" i="70" s="1"/>
  <c r="AI940" i="70"/>
  <c r="AH940" i="70"/>
  <c r="AF940" i="70"/>
  <c r="AA940" i="70"/>
  <c r="Z940" i="70"/>
  <c r="X940" i="70"/>
  <c r="S940" i="70"/>
  <c r="R940" i="70"/>
  <c r="P940" i="70"/>
  <c r="K940" i="70"/>
  <c r="J940" i="70"/>
  <c r="H940" i="70"/>
  <c r="AO939" i="70"/>
  <c r="AH939" i="70"/>
  <c r="AU59" i="70" s="1"/>
  <c r="AE939" i="70"/>
  <c r="AF939" i="70" s="1"/>
  <c r="Z939" i="70"/>
  <c r="W939" i="70"/>
  <c r="R939" i="70"/>
  <c r="O939" i="70"/>
  <c r="P939" i="70" s="1"/>
  <c r="J939" i="70"/>
  <c r="G939" i="70"/>
  <c r="AO938" i="70"/>
  <c r="AM938" i="70"/>
  <c r="AI938" i="70"/>
  <c r="AH938" i="70"/>
  <c r="AF938" i="70"/>
  <c r="AA938" i="70"/>
  <c r="Z938" i="70"/>
  <c r="X938" i="70"/>
  <c r="S938" i="70"/>
  <c r="R938" i="70"/>
  <c r="P938" i="70"/>
  <c r="K938" i="70"/>
  <c r="J938" i="70"/>
  <c r="H938" i="70"/>
  <c r="AO937" i="70"/>
  <c r="AM937" i="70"/>
  <c r="AI937" i="70"/>
  <c r="AH937" i="70"/>
  <c r="AF937" i="70"/>
  <c r="AA937" i="70"/>
  <c r="Z937" i="70"/>
  <c r="X937" i="70"/>
  <c r="S937" i="70"/>
  <c r="R937" i="70"/>
  <c r="P937" i="70"/>
  <c r="K937" i="70"/>
  <c r="J937" i="70"/>
  <c r="H937" i="70"/>
  <c r="AO936" i="70"/>
  <c r="AM936" i="70"/>
  <c r="AI936" i="70"/>
  <c r="AH936" i="70"/>
  <c r="AF936" i="70"/>
  <c r="AA936" i="70"/>
  <c r="Z936" i="70"/>
  <c r="X936" i="70"/>
  <c r="S936" i="70"/>
  <c r="R936" i="70"/>
  <c r="P936" i="70"/>
  <c r="K936" i="70"/>
  <c r="J936" i="70"/>
  <c r="H936" i="70"/>
  <c r="AO935" i="70"/>
  <c r="AM935" i="70"/>
  <c r="AI935" i="70"/>
  <c r="AH935" i="70"/>
  <c r="AF935" i="70"/>
  <c r="AA935" i="70"/>
  <c r="Z935" i="70"/>
  <c r="X935" i="70"/>
  <c r="S935" i="70"/>
  <c r="R935" i="70"/>
  <c r="P935" i="70"/>
  <c r="K935" i="70"/>
  <c r="J935" i="70"/>
  <c r="H935" i="70"/>
  <c r="AO934" i="70"/>
  <c r="AM934" i="70"/>
  <c r="AI934" i="70"/>
  <c r="AH934" i="70"/>
  <c r="AF934" i="70"/>
  <c r="AA934" i="70"/>
  <c r="Z934" i="70"/>
  <c r="X934" i="70"/>
  <c r="S934" i="70"/>
  <c r="R934" i="70"/>
  <c r="P934" i="70"/>
  <c r="K934" i="70"/>
  <c r="J934" i="70"/>
  <c r="H934" i="70"/>
  <c r="AO933" i="70"/>
  <c r="AM933" i="70"/>
  <c r="AI933" i="70"/>
  <c r="AH933" i="70"/>
  <c r="AF933" i="70"/>
  <c r="AA933" i="70"/>
  <c r="Z933" i="70"/>
  <c r="X933" i="70"/>
  <c r="S933" i="70"/>
  <c r="R933" i="70"/>
  <c r="P933" i="70"/>
  <c r="K933" i="70"/>
  <c r="J933" i="70"/>
  <c r="H933" i="70"/>
  <c r="AO932" i="70"/>
  <c r="AM932" i="70"/>
  <c r="AI932" i="70"/>
  <c r="AH932" i="70"/>
  <c r="AF932" i="70"/>
  <c r="AA932" i="70"/>
  <c r="Z932" i="70"/>
  <c r="X932" i="70"/>
  <c r="S932" i="70"/>
  <c r="R932" i="70"/>
  <c r="P932" i="70"/>
  <c r="K932" i="70"/>
  <c r="J932" i="70"/>
  <c r="H932" i="70"/>
  <c r="AO931" i="70"/>
  <c r="AM931" i="70"/>
  <c r="AI931" i="70"/>
  <c r="AH931" i="70"/>
  <c r="AF931" i="70"/>
  <c r="AA931" i="70"/>
  <c r="Z931" i="70"/>
  <c r="X931" i="70"/>
  <c r="S931" i="70"/>
  <c r="R931" i="70"/>
  <c r="P931" i="70"/>
  <c r="K931" i="70"/>
  <c r="J931" i="70"/>
  <c r="H931" i="70"/>
  <c r="AO930" i="70"/>
  <c r="AM930" i="70"/>
  <c r="AI930" i="70"/>
  <c r="AH930" i="70"/>
  <c r="AF930" i="70"/>
  <c r="AA930" i="70"/>
  <c r="Z930" i="70"/>
  <c r="X930" i="70"/>
  <c r="S930" i="70"/>
  <c r="R930" i="70"/>
  <c r="P930" i="70"/>
  <c r="K930" i="70"/>
  <c r="J930" i="70"/>
  <c r="H930" i="70"/>
  <c r="AO929" i="70"/>
  <c r="AM929" i="70"/>
  <c r="AI929" i="70"/>
  <c r="AH929" i="70"/>
  <c r="AF929" i="70"/>
  <c r="AA929" i="70"/>
  <c r="Z929" i="70"/>
  <c r="X929" i="70"/>
  <c r="S929" i="70"/>
  <c r="R929" i="70"/>
  <c r="P929" i="70"/>
  <c r="K929" i="70"/>
  <c r="J929" i="70"/>
  <c r="H929" i="70"/>
  <c r="AO928" i="70"/>
  <c r="AM928" i="70"/>
  <c r="AI928" i="70"/>
  <c r="AH928" i="70"/>
  <c r="AF928" i="70"/>
  <c r="AA928" i="70"/>
  <c r="Z928" i="70"/>
  <c r="X928" i="70"/>
  <c r="S928" i="70"/>
  <c r="R928" i="70"/>
  <c r="P928" i="70"/>
  <c r="K928" i="70"/>
  <c r="J928" i="70"/>
  <c r="H928" i="70"/>
  <c r="AO927" i="70"/>
  <c r="AM927" i="70"/>
  <c r="AI927" i="70"/>
  <c r="AH927" i="70"/>
  <c r="AF927" i="70"/>
  <c r="AA927" i="70"/>
  <c r="Z927" i="70"/>
  <c r="X927" i="70"/>
  <c r="S927" i="70"/>
  <c r="R927" i="70"/>
  <c r="P927" i="70"/>
  <c r="K927" i="70"/>
  <c r="J927" i="70"/>
  <c r="H927" i="70"/>
  <c r="AO926" i="70"/>
  <c r="AM926" i="70"/>
  <c r="AI926" i="70"/>
  <c r="AH926" i="70"/>
  <c r="AF926" i="70"/>
  <c r="AA926" i="70"/>
  <c r="Z926" i="70"/>
  <c r="X926" i="70"/>
  <c r="S926" i="70"/>
  <c r="R926" i="70"/>
  <c r="P926" i="70"/>
  <c r="K926" i="70"/>
  <c r="J926" i="70"/>
  <c r="H926" i="70"/>
  <c r="AO925" i="70"/>
  <c r="AM925" i="70"/>
  <c r="AI925" i="70"/>
  <c r="AH925" i="70"/>
  <c r="AF925" i="70"/>
  <c r="AA925" i="70"/>
  <c r="Z925" i="70"/>
  <c r="X925" i="70"/>
  <c r="S925" i="70"/>
  <c r="R925" i="70"/>
  <c r="P925" i="70"/>
  <c r="K925" i="70"/>
  <c r="J925" i="70"/>
  <c r="H925" i="70"/>
  <c r="AO924" i="70"/>
  <c r="AM924" i="70"/>
  <c r="AI924" i="70"/>
  <c r="AH924" i="70"/>
  <c r="AF924" i="70"/>
  <c r="AA924" i="70"/>
  <c r="Z924" i="70"/>
  <c r="X924" i="70"/>
  <c r="S924" i="70"/>
  <c r="R924" i="70"/>
  <c r="P924" i="70"/>
  <c r="K924" i="70"/>
  <c r="J924" i="70"/>
  <c r="H924" i="70"/>
  <c r="AO923" i="70"/>
  <c r="AM923" i="70"/>
  <c r="AK923" i="70"/>
  <c r="AJ923" i="70"/>
  <c r="AI923" i="70"/>
  <c r="AH923" i="70"/>
  <c r="AF923" i="70"/>
  <c r="AA923" i="70"/>
  <c r="Z923" i="70"/>
  <c r="X923" i="70"/>
  <c r="S923" i="70"/>
  <c r="R923" i="70"/>
  <c r="P923" i="70"/>
  <c r="K923" i="70"/>
  <c r="J923" i="70"/>
  <c r="H923" i="70"/>
  <c r="AO922" i="70"/>
  <c r="AH922" i="70"/>
  <c r="AE922" i="70"/>
  <c r="AI922" i="70" s="1"/>
  <c r="Z922" i="70"/>
  <c r="W922" i="70"/>
  <c r="R922" i="70"/>
  <c r="O922" i="70"/>
  <c r="S922" i="70" s="1"/>
  <c r="J922" i="70"/>
  <c r="G922" i="70"/>
  <c r="AO921" i="70"/>
  <c r="AM921" i="70"/>
  <c r="AI921" i="70"/>
  <c r="AH921" i="70"/>
  <c r="AF921" i="70"/>
  <c r="AA921" i="70"/>
  <c r="Z921" i="70"/>
  <c r="X921" i="70"/>
  <c r="S921" i="70"/>
  <c r="R921" i="70"/>
  <c r="P921" i="70"/>
  <c r="K921" i="70"/>
  <c r="J921" i="70"/>
  <c r="H921" i="70"/>
  <c r="AO920" i="70"/>
  <c r="AM920" i="70"/>
  <c r="AI920" i="70"/>
  <c r="AH920" i="70"/>
  <c r="AF920" i="70"/>
  <c r="AA920" i="70"/>
  <c r="Z920" i="70"/>
  <c r="X920" i="70"/>
  <c r="S920" i="70"/>
  <c r="R920" i="70"/>
  <c r="P920" i="70"/>
  <c r="K920" i="70"/>
  <c r="J920" i="70"/>
  <c r="H920" i="70"/>
  <c r="AO919" i="70"/>
  <c r="AM919" i="70"/>
  <c r="AI919" i="70"/>
  <c r="AH919" i="70"/>
  <c r="AF919" i="70"/>
  <c r="AA919" i="70"/>
  <c r="Z919" i="70"/>
  <c r="X919" i="70"/>
  <c r="S919" i="70"/>
  <c r="R919" i="70"/>
  <c r="P919" i="70"/>
  <c r="K919" i="70"/>
  <c r="J919" i="70"/>
  <c r="H919" i="70"/>
  <c r="AO918" i="70"/>
  <c r="AM918" i="70"/>
  <c r="AI918" i="70"/>
  <c r="AH918" i="70"/>
  <c r="AF918" i="70"/>
  <c r="AA918" i="70"/>
  <c r="Z918" i="70"/>
  <c r="X918" i="70"/>
  <c r="S918" i="70"/>
  <c r="R918" i="70"/>
  <c r="P918" i="70"/>
  <c r="K918" i="70"/>
  <c r="J918" i="70"/>
  <c r="H918" i="70"/>
  <c r="AO917" i="70"/>
  <c r="AM917" i="70"/>
  <c r="AI917" i="70"/>
  <c r="AH917" i="70"/>
  <c r="AF917" i="70"/>
  <c r="AA917" i="70"/>
  <c r="Z917" i="70"/>
  <c r="X917" i="70"/>
  <c r="S917" i="70"/>
  <c r="R917" i="70"/>
  <c r="P917" i="70"/>
  <c r="K917" i="70"/>
  <c r="J917" i="70"/>
  <c r="H917" i="70"/>
  <c r="AO916" i="70"/>
  <c r="AM916" i="70"/>
  <c r="AI916" i="70"/>
  <c r="AH916" i="70"/>
  <c r="AF916" i="70"/>
  <c r="AA916" i="70"/>
  <c r="Z916" i="70"/>
  <c r="X916" i="70"/>
  <c r="S916" i="70"/>
  <c r="R916" i="70"/>
  <c r="P916" i="70"/>
  <c r="K916" i="70"/>
  <c r="J916" i="70"/>
  <c r="H916" i="70"/>
  <c r="AO915" i="70"/>
  <c r="AM915" i="70"/>
  <c r="AI915" i="70"/>
  <c r="AH915" i="70"/>
  <c r="AF915" i="70"/>
  <c r="AA915" i="70"/>
  <c r="Z915" i="70"/>
  <c r="X915" i="70"/>
  <c r="S915" i="70"/>
  <c r="R915" i="70"/>
  <c r="P915" i="70"/>
  <c r="K915" i="70"/>
  <c r="J915" i="70"/>
  <c r="H915" i="70"/>
  <c r="AO914" i="70"/>
  <c r="AM914" i="70"/>
  <c r="AI914" i="70"/>
  <c r="AH914" i="70"/>
  <c r="AF914" i="70"/>
  <c r="AA914" i="70"/>
  <c r="Z914" i="70"/>
  <c r="X914" i="70"/>
  <c r="S914" i="70"/>
  <c r="R914" i="70"/>
  <c r="P914" i="70"/>
  <c r="K914" i="70"/>
  <c r="J914" i="70"/>
  <c r="H914" i="70"/>
  <c r="AO913" i="70"/>
  <c r="AM913" i="70"/>
  <c r="AI913" i="70"/>
  <c r="AH913" i="70"/>
  <c r="AF913" i="70"/>
  <c r="AA913" i="70"/>
  <c r="Z913" i="70"/>
  <c r="X913" i="70"/>
  <c r="S913" i="70"/>
  <c r="R913" i="70"/>
  <c r="P913" i="70"/>
  <c r="K913" i="70"/>
  <c r="J913" i="70"/>
  <c r="H913" i="70"/>
  <c r="AO912" i="70"/>
  <c r="AM912" i="70"/>
  <c r="AI912" i="70"/>
  <c r="AH912" i="70"/>
  <c r="AF912" i="70"/>
  <c r="AA912" i="70"/>
  <c r="Z912" i="70"/>
  <c r="X912" i="70"/>
  <c r="S912" i="70"/>
  <c r="R912" i="70"/>
  <c r="P912" i="70"/>
  <c r="K912" i="70"/>
  <c r="J912" i="70"/>
  <c r="H912" i="70"/>
  <c r="AO911" i="70"/>
  <c r="AM911" i="70"/>
  <c r="AI911" i="70"/>
  <c r="AH911" i="70"/>
  <c r="AF911" i="70"/>
  <c r="AA911" i="70"/>
  <c r="Z911" i="70"/>
  <c r="X911" i="70"/>
  <c r="S911" i="70"/>
  <c r="R911" i="70"/>
  <c r="P911" i="70"/>
  <c r="K911" i="70"/>
  <c r="J911" i="70"/>
  <c r="H911" i="70"/>
  <c r="AO910" i="70"/>
  <c r="AM910" i="70"/>
  <c r="AI910" i="70"/>
  <c r="AH910" i="70"/>
  <c r="AF910" i="70"/>
  <c r="AA910" i="70"/>
  <c r="Z910" i="70"/>
  <c r="X910" i="70"/>
  <c r="S910" i="70"/>
  <c r="R910" i="70"/>
  <c r="P910" i="70"/>
  <c r="K910" i="70"/>
  <c r="J910" i="70"/>
  <c r="H910" i="70"/>
  <c r="AO909" i="70"/>
  <c r="AM909" i="70"/>
  <c r="AI909" i="70"/>
  <c r="AH909" i="70"/>
  <c r="AF909" i="70"/>
  <c r="AA909" i="70"/>
  <c r="Z909" i="70"/>
  <c r="X909" i="70"/>
  <c r="S909" i="70"/>
  <c r="R909" i="70"/>
  <c r="P909" i="70"/>
  <c r="K909" i="70"/>
  <c r="J909" i="70"/>
  <c r="H909" i="70"/>
  <c r="AO908" i="70"/>
  <c r="AM908" i="70"/>
  <c r="AI908" i="70"/>
  <c r="AH908" i="70"/>
  <c r="AF908" i="70"/>
  <c r="AA908" i="70"/>
  <c r="Z908" i="70"/>
  <c r="X908" i="70"/>
  <c r="S908" i="70"/>
  <c r="R908" i="70"/>
  <c r="P908" i="70"/>
  <c r="K908" i="70"/>
  <c r="J908" i="70"/>
  <c r="H908" i="70"/>
  <c r="AO907" i="70"/>
  <c r="AM907" i="70"/>
  <c r="AI907" i="70"/>
  <c r="AH907" i="70"/>
  <c r="AF907" i="70"/>
  <c r="AA907" i="70"/>
  <c r="Z907" i="70"/>
  <c r="X907" i="70"/>
  <c r="S907" i="70"/>
  <c r="R907" i="70"/>
  <c r="P907" i="70"/>
  <c r="K907" i="70"/>
  <c r="J907" i="70"/>
  <c r="H907" i="70"/>
  <c r="AO906" i="70"/>
  <c r="AM906" i="70"/>
  <c r="AK906" i="70"/>
  <c r="AJ906" i="70"/>
  <c r="AN920" i="70" s="1"/>
  <c r="AI906" i="70"/>
  <c r="AH906" i="70"/>
  <c r="AF906" i="70"/>
  <c r="AA906" i="70"/>
  <c r="Z906" i="70"/>
  <c r="X906" i="70"/>
  <c r="S906" i="70"/>
  <c r="R906" i="70"/>
  <c r="P906" i="70"/>
  <c r="K906" i="70"/>
  <c r="J906" i="70"/>
  <c r="H906" i="70"/>
  <c r="AO905" i="70"/>
  <c r="AH905" i="70"/>
  <c r="AU57" i="70" s="1"/>
  <c r="AE905" i="70"/>
  <c r="AI905" i="70" s="1"/>
  <c r="Z905" i="70"/>
  <c r="W905" i="70"/>
  <c r="AA905" i="70" s="1"/>
  <c r="R905" i="70"/>
  <c r="O905" i="70"/>
  <c r="S905" i="70" s="1"/>
  <c r="J905" i="70"/>
  <c r="G905" i="70"/>
  <c r="AO904" i="70"/>
  <c r="AM904" i="70"/>
  <c r="AI904" i="70"/>
  <c r="AH904" i="70"/>
  <c r="AF904" i="70"/>
  <c r="AA904" i="70"/>
  <c r="Z904" i="70"/>
  <c r="X904" i="70"/>
  <c r="S904" i="70"/>
  <c r="R904" i="70"/>
  <c r="P904" i="70"/>
  <c r="K904" i="70"/>
  <c r="J904" i="70"/>
  <c r="H904" i="70"/>
  <c r="AO903" i="70"/>
  <c r="AM903" i="70"/>
  <c r="AI903" i="70"/>
  <c r="AH903" i="70"/>
  <c r="AF903" i="70"/>
  <c r="AA903" i="70"/>
  <c r="Z903" i="70"/>
  <c r="X903" i="70"/>
  <c r="S903" i="70"/>
  <c r="R903" i="70"/>
  <c r="P903" i="70"/>
  <c r="K903" i="70"/>
  <c r="J903" i="70"/>
  <c r="H903" i="70"/>
  <c r="AO902" i="70"/>
  <c r="AM902" i="70"/>
  <c r="AI902" i="70"/>
  <c r="AH902" i="70"/>
  <c r="AF902" i="70"/>
  <c r="AA902" i="70"/>
  <c r="Z902" i="70"/>
  <c r="X902" i="70"/>
  <c r="S902" i="70"/>
  <c r="R902" i="70"/>
  <c r="P902" i="70"/>
  <c r="K902" i="70"/>
  <c r="J902" i="70"/>
  <c r="H902" i="70"/>
  <c r="AO901" i="70"/>
  <c r="AM901" i="70"/>
  <c r="AI901" i="70"/>
  <c r="AH901" i="70"/>
  <c r="AF901" i="70"/>
  <c r="AA901" i="70"/>
  <c r="Z901" i="70"/>
  <c r="X901" i="70"/>
  <c r="S901" i="70"/>
  <c r="R901" i="70"/>
  <c r="P901" i="70"/>
  <c r="K901" i="70"/>
  <c r="J901" i="70"/>
  <c r="H901" i="70"/>
  <c r="AO900" i="70"/>
  <c r="AM900" i="70"/>
  <c r="AI900" i="70"/>
  <c r="AH900" i="70"/>
  <c r="AF900" i="70"/>
  <c r="AA900" i="70"/>
  <c r="Z900" i="70"/>
  <c r="X900" i="70"/>
  <c r="S900" i="70"/>
  <c r="R900" i="70"/>
  <c r="P900" i="70"/>
  <c r="K900" i="70"/>
  <c r="J900" i="70"/>
  <c r="H900" i="70"/>
  <c r="AO899" i="70"/>
  <c r="AM899" i="70"/>
  <c r="AI899" i="70"/>
  <c r="AH899" i="70"/>
  <c r="AF899" i="70"/>
  <c r="AA899" i="70"/>
  <c r="Z899" i="70"/>
  <c r="X899" i="70"/>
  <c r="S899" i="70"/>
  <c r="R899" i="70"/>
  <c r="P899" i="70"/>
  <c r="K899" i="70"/>
  <c r="J899" i="70"/>
  <c r="H899" i="70"/>
  <c r="AO898" i="70"/>
  <c r="AM898" i="70"/>
  <c r="AI898" i="70"/>
  <c r="AH898" i="70"/>
  <c r="AF898" i="70"/>
  <c r="AA898" i="70"/>
  <c r="Z898" i="70"/>
  <c r="X898" i="70"/>
  <c r="S898" i="70"/>
  <c r="R898" i="70"/>
  <c r="P898" i="70"/>
  <c r="K898" i="70"/>
  <c r="J898" i="70"/>
  <c r="H898" i="70"/>
  <c r="AO897" i="70"/>
  <c r="AM897" i="70"/>
  <c r="AI897" i="70"/>
  <c r="AH897" i="70"/>
  <c r="AF897" i="70"/>
  <c r="AA897" i="70"/>
  <c r="Z897" i="70"/>
  <c r="X897" i="70"/>
  <c r="S897" i="70"/>
  <c r="R897" i="70"/>
  <c r="P897" i="70"/>
  <c r="K897" i="70"/>
  <c r="J897" i="70"/>
  <c r="H897" i="70"/>
  <c r="AO896" i="70"/>
  <c r="AM896" i="70"/>
  <c r="AI896" i="70"/>
  <c r="AH896" i="70"/>
  <c r="AF896" i="70"/>
  <c r="AA896" i="70"/>
  <c r="Z896" i="70"/>
  <c r="X896" i="70"/>
  <c r="S896" i="70"/>
  <c r="R896" i="70"/>
  <c r="P896" i="70"/>
  <c r="K896" i="70"/>
  <c r="J896" i="70"/>
  <c r="H896" i="70"/>
  <c r="AO895" i="70"/>
  <c r="AM895" i="70"/>
  <c r="AI895" i="70"/>
  <c r="AH895" i="70"/>
  <c r="AF895" i="70"/>
  <c r="AA895" i="70"/>
  <c r="Z895" i="70"/>
  <c r="X895" i="70"/>
  <c r="S895" i="70"/>
  <c r="R895" i="70"/>
  <c r="P895" i="70"/>
  <c r="K895" i="70"/>
  <c r="J895" i="70"/>
  <c r="H895" i="70"/>
  <c r="AO894" i="70"/>
  <c r="AM894" i="70"/>
  <c r="AI894" i="70"/>
  <c r="AH894" i="70"/>
  <c r="AF894" i="70"/>
  <c r="AA894" i="70"/>
  <c r="Z894" i="70"/>
  <c r="X894" i="70"/>
  <c r="S894" i="70"/>
  <c r="R894" i="70"/>
  <c r="P894" i="70"/>
  <c r="K894" i="70"/>
  <c r="J894" i="70"/>
  <c r="H894" i="70"/>
  <c r="AO893" i="70"/>
  <c r="AM893" i="70"/>
  <c r="AI893" i="70"/>
  <c r="AH893" i="70"/>
  <c r="AF893" i="70"/>
  <c r="AA893" i="70"/>
  <c r="Z893" i="70"/>
  <c r="X893" i="70"/>
  <c r="S893" i="70"/>
  <c r="R893" i="70"/>
  <c r="P893" i="70"/>
  <c r="K893" i="70"/>
  <c r="J893" i="70"/>
  <c r="H893" i="70"/>
  <c r="AO892" i="70"/>
  <c r="AM892" i="70"/>
  <c r="AI892" i="70"/>
  <c r="AH892" i="70"/>
  <c r="AF892" i="70"/>
  <c r="AA892" i="70"/>
  <c r="Z892" i="70"/>
  <c r="X892" i="70"/>
  <c r="S892" i="70"/>
  <c r="R892" i="70"/>
  <c r="P892" i="70"/>
  <c r="K892" i="70"/>
  <c r="J892" i="70"/>
  <c r="H892" i="70"/>
  <c r="AO891" i="70"/>
  <c r="AM891" i="70"/>
  <c r="AI891" i="70"/>
  <c r="AH891" i="70"/>
  <c r="AF891" i="70"/>
  <c r="AA891" i="70"/>
  <c r="Z891" i="70"/>
  <c r="X891" i="70"/>
  <c r="S891" i="70"/>
  <c r="R891" i="70"/>
  <c r="P891" i="70"/>
  <c r="K891" i="70"/>
  <c r="J891" i="70"/>
  <c r="H891" i="70"/>
  <c r="AO890" i="70"/>
  <c r="AM890" i="70"/>
  <c r="AI890" i="70"/>
  <c r="AH890" i="70"/>
  <c r="AF890" i="70"/>
  <c r="AA890" i="70"/>
  <c r="Z890" i="70"/>
  <c r="X890" i="70"/>
  <c r="S890" i="70"/>
  <c r="R890" i="70"/>
  <c r="P890" i="70"/>
  <c r="K890" i="70"/>
  <c r="J890" i="70"/>
  <c r="H890" i="70"/>
  <c r="AO889" i="70"/>
  <c r="AM889" i="70"/>
  <c r="AK889" i="70"/>
  <c r="AJ889" i="70"/>
  <c r="AI889" i="70"/>
  <c r="AH889" i="70"/>
  <c r="AF889" i="70"/>
  <c r="AA889" i="70"/>
  <c r="Z889" i="70"/>
  <c r="X889" i="70"/>
  <c r="S889" i="70"/>
  <c r="R889" i="70"/>
  <c r="P889" i="70"/>
  <c r="K889" i="70"/>
  <c r="J889" i="70"/>
  <c r="H889" i="70"/>
  <c r="AO888" i="70"/>
  <c r="AH888" i="70"/>
  <c r="AE888" i="70"/>
  <c r="AI888" i="70" s="1"/>
  <c r="Z888" i="70"/>
  <c r="W888" i="70"/>
  <c r="R888" i="70"/>
  <c r="O888" i="70"/>
  <c r="S888" i="70" s="1"/>
  <c r="J888" i="70"/>
  <c r="G888" i="70"/>
  <c r="K888" i="70" s="1"/>
  <c r="AO887" i="70"/>
  <c r="AM887" i="70"/>
  <c r="AI887" i="70"/>
  <c r="AH887" i="70"/>
  <c r="AF887" i="70"/>
  <c r="AA887" i="70"/>
  <c r="Z887" i="70"/>
  <c r="X887" i="70"/>
  <c r="S887" i="70"/>
  <c r="R887" i="70"/>
  <c r="P887" i="70"/>
  <c r="K887" i="70"/>
  <c r="J887" i="70"/>
  <c r="H887" i="70"/>
  <c r="AO886" i="70"/>
  <c r="AM886" i="70"/>
  <c r="AI886" i="70"/>
  <c r="AH886" i="70"/>
  <c r="AF886" i="70"/>
  <c r="AA886" i="70"/>
  <c r="Z886" i="70"/>
  <c r="X886" i="70"/>
  <c r="S886" i="70"/>
  <c r="R886" i="70"/>
  <c r="P886" i="70"/>
  <c r="K886" i="70"/>
  <c r="J886" i="70"/>
  <c r="H886" i="70"/>
  <c r="AO885" i="70"/>
  <c r="AM885" i="70"/>
  <c r="AI885" i="70"/>
  <c r="AH885" i="70"/>
  <c r="AF885" i="70"/>
  <c r="AA885" i="70"/>
  <c r="Z885" i="70"/>
  <c r="X885" i="70"/>
  <c r="S885" i="70"/>
  <c r="R885" i="70"/>
  <c r="P885" i="70"/>
  <c r="K885" i="70"/>
  <c r="J885" i="70"/>
  <c r="H885" i="70"/>
  <c r="AO884" i="70"/>
  <c r="AM884" i="70"/>
  <c r="AI884" i="70"/>
  <c r="AH884" i="70"/>
  <c r="AF884" i="70"/>
  <c r="AA884" i="70"/>
  <c r="Z884" i="70"/>
  <c r="X884" i="70"/>
  <c r="S884" i="70"/>
  <c r="R884" i="70"/>
  <c r="P884" i="70"/>
  <c r="K884" i="70"/>
  <c r="J884" i="70"/>
  <c r="H884" i="70"/>
  <c r="AO883" i="70"/>
  <c r="AM883" i="70"/>
  <c r="AI883" i="70"/>
  <c r="AH883" i="70"/>
  <c r="AF883" i="70"/>
  <c r="AA883" i="70"/>
  <c r="Z883" i="70"/>
  <c r="X883" i="70"/>
  <c r="S883" i="70"/>
  <c r="R883" i="70"/>
  <c r="P883" i="70"/>
  <c r="K883" i="70"/>
  <c r="J883" i="70"/>
  <c r="H883" i="70"/>
  <c r="AO882" i="70"/>
  <c r="AM882" i="70"/>
  <c r="AI882" i="70"/>
  <c r="AH882" i="70"/>
  <c r="AF882" i="70"/>
  <c r="AA882" i="70"/>
  <c r="Z882" i="70"/>
  <c r="X882" i="70"/>
  <c r="S882" i="70"/>
  <c r="R882" i="70"/>
  <c r="P882" i="70"/>
  <c r="K882" i="70"/>
  <c r="J882" i="70"/>
  <c r="H882" i="70"/>
  <c r="AO881" i="70"/>
  <c r="AM881" i="70"/>
  <c r="AI881" i="70"/>
  <c r="AH881" i="70"/>
  <c r="AF881" i="70"/>
  <c r="AA881" i="70"/>
  <c r="Z881" i="70"/>
  <c r="X881" i="70"/>
  <c r="S881" i="70"/>
  <c r="R881" i="70"/>
  <c r="P881" i="70"/>
  <c r="K881" i="70"/>
  <c r="J881" i="70"/>
  <c r="H881" i="70"/>
  <c r="AO880" i="70"/>
  <c r="AM880" i="70"/>
  <c r="AI880" i="70"/>
  <c r="AH880" i="70"/>
  <c r="AF880" i="70"/>
  <c r="AA880" i="70"/>
  <c r="Z880" i="70"/>
  <c r="X880" i="70"/>
  <c r="S880" i="70"/>
  <c r="R880" i="70"/>
  <c r="P880" i="70"/>
  <c r="K880" i="70"/>
  <c r="J880" i="70"/>
  <c r="H880" i="70"/>
  <c r="AO879" i="70"/>
  <c r="AM879" i="70"/>
  <c r="AI879" i="70"/>
  <c r="AH879" i="70"/>
  <c r="AF879" i="70"/>
  <c r="AA879" i="70"/>
  <c r="Z879" i="70"/>
  <c r="X879" i="70"/>
  <c r="S879" i="70"/>
  <c r="R879" i="70"/>
  <c r="P879" i="70"/>
  <c r="K879" i="70"/>
  <c r="J879" i="70"/>
  <c r="H879" i="70"/>
  <c r="AO878" i="70"/>
  <c r="AM878" i="70"/>
  <c r="AI878" i="70"/>
  <c r="AH878" i="70"/>
  <c r="AF878" i="70"/>
  <c r="AA878" i="70"/>
  <c r="Z878" i="70"/>
  <c r="X878" i="70"/>
  <c r="S878" i="70"/>
  <c r="R878" i="70"/>
  <c r="P878" i="70"/>
  <c r="K878" i="70"/>
  <c r="J878" i="70"/>
  <c r="H878" i="70"/>
  <c r="AO877" i="70"/>
  <c r="AM877" i="70"/>
  <c r="AQ877" i="70" s="1"/>
  <c r="AI877" i="70"/>
  <c r="AH877" i="70"/>
  <c r="AF877" i="70"/>
  <c r="AA877" i="70"/>
  <c r="Z877" i="70"/>
  <c r="X877" i="70"/>
  <c r="S877" i="70"/>
  <c r="R877" i="70"/>
  <c r="P877" i="70"/>
  <c r="K877" i="70"/>
  <c r="J877" i="70"/>
  <c r="H877" i="70"/>
  <c r="AO876" i="70"/>
  <c r="AM876" i="70"/>
  <c r="AI876" i="70"/>
  <c r="AH876" i="70"/>
  <c r="AF876" i="70"/>
  <c r="AA876" i="70"/>
  <c r="Z876" i="70"/>
  <c r="X876" i="70"/>
  <c r="S876" i="70"/>
  <c r="R876" i="70"/>
  <c r="P876" i="70"/>
  <c r="K876" i="70"/>
  <c r="J876" i="70"/>
  <c r="H876" i="70"/>
  <c r="AO875" i="70"/>
  <c r="AM875" i="70"/>
  <c r="AI875" i="70"/>
  <c r="AH875" i="70"/>
  <c r="AF875" i="70"/>
  <c r="AA875" i="70"/>
  <c r="Z875" i="70"/>
  <c r="X875" i="70"/>
  <c r="S875" i="70"/>
  <c r="R875" i="70"/>
  <c r="P875" i="70"/>
  <c r="K875" i="70"/>
  <c r="J875" i="70"/>
  <c r="H875" i="70"/>
  <c r="AO874" i="70"/>
  <c r="AM874" i="70"/>
  <c r="AI874" i="70"/>
  <c r="AH874" i="70"/>
  <c r="AF874" i="70"/>
  <c r="AA874" i="70"/>
  <c r="Z874" i="70"/>
  <c r="X874" i="70"/>
  <c r="S874" i="70"/>
  <c r="R874" i="70"/>
  <c r="P874" i="70"/>
  <c r="K874" i="70"/>
  <c r="J874" i="70"/>
  <c r="H874" i="70"/>
  <c r="AO873" i="70"/>
  <c r="AM873" i="70"/>
  <c r="AI873" i="70"/>
  <c r="AH873" i="70"/>
  <c r="AF873" i="70"/>
  <c r="AA873" i="70"/>
  <c r="Z873" i="70"/>
  <c r="X873" i="70"/>
  <c r="S873" i="70"/>
  <c r="R873" i="70"/>
  <c r="P873" i="70"/>
  <c r="K873" i="70"/>
  <c r="J873" i="70"/>
  <c r="H873" i="70"/>
  <c r="AO872" i="70"/>
  <c r="AM872" i="70"/>
  <c r="AK872" i="70"/>
  <c r="AP886" i="70" s="1"/>
  <c r="AJ872" i="70"/>
  <c r="AI872" i="70"/>
  <c r="AH872" i="70"/>
  <c r="AF872" i="70"/>
  <c r="AA872" i="70"/>
  <c r="Z872" i="70"/>
  <c r="X872" i="70"/>
  <c r="S872" i="70"/>
  <c r="R872" i="70"/>
  <c r="P872" i="70"/>
  <c r="K872" i="70"/>
  <c r="J872" i="70"/>
  <c r="H872" i="70"/>
  <c r="AO871" i="70"/>
  <c r="AH871" i="70"/>
  <c r="AE871" i="70"/>
  <c r="AI871" i="70" s="1"/>
  <c r="Z871" i="70"/>
  <c r="W871" i="70"/>
  <c r="AA871" i="70" s="1"/>
  <c r="R871" i="70"/>
  <c r="O871" i="70"/>
  <c r="S871" i="70" s="1"/>
  <c r="J871" i="70"/>
  <c r="G871" i="70"/>
  <c r="K871" i="70" s="1"/>
  <c r="AO870" i="70"/>
  <c r="AM870" i="70"/>
  <c r="AI870" i="70"/>
  <c r="AH870" i="70"/>
  <c r="AF870" i="70"/>
  <c r="AA870" i="70"/>
  <c r="Z870" i="70"/>
  <c r="X870" i="70"/>
  <c r="S870" i="70"/>
  <c r="R870" i="70"/>
  <c r="P870" i="70"/>
  <c r="K870" i="70"/>
  <c r="J870" i="70"/>
  <c r="H870" i="70"/>
  <c r="AO869" i="70"/>
  <c r="AM869" i="70"/>
  <c r="AI869" i="70"/>
  <c r="AH869" i="70"/>
  <c r="AF869" i="70"/>
  <c r="AA869" i="70"/>
  <c r="Z869" i="70"/>
  <c r="X869" i="70"/>
  <c r="S869" i="70"/>
  <c r="R869" i="70"/>
  <c r="P869" i="70"/>
  <c r="K869" i="70"/>
  <c r="J869" i="70"/>
  <c r="H869" i="70"/>
  <c r="AO868" i="70"/>
  <c r="AM868" i="70"/>
  <c r="AI868" i="70"/>
  <c r="AH868" i="70"/>
  <c r="AF868" i="70"/>
  <c r="AA868" i="70"/>
  <c r="Z868" i="70"/>
  <c r="X868" i="70"/>
  <c r="S868" i="70"/>
  <c r="R868" i="70"/>
  <c r="P868" i="70"/>
  <c r="K868" i="70"/>
  <c r="J868" i="70"/>
  <c r="H868" i="70"/>
  <c r="AO867" i="70"/>
  <c r="AM867" i="70"/>
  <c r="AI867" i="70"/>
  <c r="AH867" i="70"/>
  <c r="AF867" i="70"/>
  <c r="AA867" i="70"/>
  <c r="Z867" i="70"/>
  <c r="X867" i="70"/>
  <c r="S867" i="70"/>
  <c r="R867" i="70"/>
  <c r="P867" i="70"/>
  <c r="K867" i="70"/>
  <c r="J867" i="70"/>
  <c r="H867" i="70"/>
  <c r="AO866" i="70"/>
  <c r="AM866" i="70"/>
  <c r="AI866" i="70"/>
  <c r="AH866" i="70"/>
  <c r="AF866" i="70"/>
  <c r="AA866" i="70"/>
  <c r="Z866" i="70"/>
  <c r="X866" i="70"/>
  <c r="S866" i="70"/>
  <c r="R866" i="70"/>
  <c r="P866" i="70"/>
  <c r="K866" i="70"/>
  <c r="J866" i="70"/>
  <c r="H866" i="70"/>
  <c r="AO865" i="70"/>
  <c r="AM865" i="70"/>
  <c r="AQ865" i="70" s="1"/>
  <c r="AI865" i="70"/>
  <c r="AH865" i="70"/>
  <c r="AF865" i="70"/>
  <c r="AA865" i="70"/>
  <c r="Z865" i="70"/>
  <c r="X865" i="70"/>
  <c r="S865" i="70"/>
  <c r="R865" i="70"/>
  <c r="P865" i="70"/>
  <c r="K865" i="70"/>
  <c r="J865" i="70"/>
  <c r="H865" i="70"/>
  <c r="AO864" i="70"/>
  <c r="AM864" i="70"/>
  <c r="AI864" i="70"/>
  <c r="AH864" i="70"/>
  <c r="AF864" i="70"/>
  <c r="AA864" i="70"/>
  <c r="Z864" i="70"/>
  <c r="X864" i="70"/>
  <c r="S864" i="70"/>
  <c r="R864" i="70"/>
  <c r="P864" i="70"/>
  <c r="K864" i="70"/>
  <c r="J864" i="70"/>
  <c r="H864" i="70"/>
  <c r="AO863" i="70"/>
  <c r="AM863" i="70"/>
  <c r="AI863" i="70"/>
  <c r="AH863" i="70"/>
  <c r="AF863" i="70"/>
  <c r="AA863" i="70"/>
  <c r="Z863" i="70"/>
  <c r="X863" i="70"/>
  <c r="S863" i="70"/>
  <c r="R863" i="70"/>
  <c r="P863" i="70"/>
  <c r="K863" i="70"/>
  <c r="J863" i="70"/>
  <c r="H863" i="70"/>
  <c r="AO862" i="70"/>
  <c r="AM862" i="70"/>
  <c r="AI862" i="70"/>
  <c r="AH862" i="70"/>
  <c r="AF862" i="70"/>
  <c r="AA862" i="70"/>
  <c r="Z862" i="70"/>
  <c r="X862" i="70"/>
  <c r="S862" i="70"/>
  <c r="R862" i="70"/>
  <c r="P862" i="70"/>
  <c r="K862" i="70"/>
  <c r="J862" i="70"/>
  <c r="H862" i="70"/>
  <c r="AO861" i="70"/>
  <c r="AM861" i="70"/>
  <c r="AI861" i="70"/>
  <c r="AH861" i="70"/>
  <c r="AF861" i="70"/>
  <c r="AA861" i="70"/>
  <c r="Z861" i="70"/>
  <c r="X861" i="70"/>
  <c r="S861" i="70"/>
  <c r="R861" i="70"/>
  <c r="P861" i="70"/>
  <c r="K861" i="70"/>
  <c r="J861" i="70"/>
  <c r="H861" i="70"/>
  <c r="AO860" i="70"/>
  <c r="AM860" i="70"/>
  <c r="AI860" i="70"/>
  <c r="AH860" i="70"/>
  <c r="AF860" i="70"/>
  <c r="AA860" i="70"/>
  <c r="Z860" i="70"/>
  <c r="X860" i="70"/>
  <c r="S860" i="70"/>
  <c r="R860" i="70"/>
  <c r="P860" i="70"/>
  <c r="K860" i="70"/>
  <c r="J860" i="70"/>
  <c r="H860" i="70"/>
  <c r="AO859" i="70"/>
  <c r="AM859" i="70"/>
  <c r="AQ859" i="70" s="1"/>
  <c r="AI859" i="70"/>
  <c r="AH859" i="70"/>
  <c r="AF859" i="70"/>
  <c r="AA859" i="70"/>
  <c r="Z859" i="70"/>
  <c r="X859" i="70"/>
  <c r="S859" i="70"/>
  <c r="R859" i="70"/>
  <c r="P859" i="70"/>
  <c r="K859" i="70"/>
  <c r="J859" i="70"/>
  <c r="H859" i="70"/>
  <c r="AO858" i="70"/>
  <c r="AM858" i="70"/>
  <c r="AI858" i="70"/>
  <c r="AH858" i="70"/>
  <c r="AF858" i="70"/>
  <c r="AA858" i="70"/>
  <c r="Z858" i="70"/>
  <c r="X858" i="70"/>
  <c r="S858" i="70"/>
  <c r="R858" i="70"/>
  <c r="P858" i="70"/>
  <c r="K858" i="70"/>
  <c r="J858" i="70"/>
  <c r="H858" i="70"/>
  <c r="AO857" i="70"/>
  <c r="AM857" i="70"/>
  <c r="AI857" i="70"/>
  <c r="AH857" i="70"/>
  <c r="AF857" i="70"/>
  <c r="AA857" i="70"/>
  <c r="Z857" i="70"/>
  <c r="X857" i="70"/>
  <c r="S857" i="70"/>
  <c r="R857" i="70"/>
  <c r="P857" i="70"/>
  <c r="K857" i="70"/>
  <c r="J857" i="70"/>
  <c r="H857" i="70"/>
  <c r="AO856" i="70"/>
  <c r="AM856" i="70"/>
  <c r="AI856" i="70"/>
  <c r="AH856" i="70"/>
  <c r="AF856" i="70"/>
  <c r="AA856" i="70"/>
  <c r="Z856" i="70"/>
  <c r="X856" i="70"/>
  <c r="S856" i="70"/>
  <c r="R856" i="70"/>
  <c r="P856" i="70"/>
  <c r="K856" i="70"/>
  <c r="J856" i="70"/>
  <c r="H856" i="70"/>
  <c r="AO855" i="70"/>
  <c r="AM855" i="70"/>
  <c r="AK855" i="70"/>
  <c r="AP868" i="70" s="1"/>
  <c r="AJ855" i="70"/>
  <c r="AI855" i="70"/>
  <c r="AH855" i="70"/>
  <c r="AF855" i="70"/>
  <c r="AA855" i="70"/>
  <c r="Z855" i="70"/>
  <c r="X855" i="70"/>
  <c r="S855" i="70"/>
  <c r="R855" i="70"/>
  <c r="P855" i="70"/>
  <c r="K855" i="70"/>
  <c r="J855" i="70"/>
  <c r="H855" i="70"/>
  <c r="AO854" i="70"/>
  <c r="AH854" i="70"/>
  <c r="AU54" i="70" s="1"/>
  <c r="AE854" i="70"/>
  <c r="AI854" i="70" s="1"/>
  <c r="Z854" i="70"/>
  <c r="W854" i="70"/>
  <c r="AA854" i="70" s="1"/>
  <c r="R854" i="70"/>
  <c r="O854" i="70"/>
  <c r="S854" i="70" s="1"/>
  <c r="J854" i="70"/>
  <c r="G854" i="70"/>
  <c r="K854" i="70" s="1"/>
  <c r="AO853" i="70"/>
  <c r="AM853" i="70"/>
  <c r="AI853" i="70"/>
  <c r="AH853" i="70"/>
  <c r="AF853" i="70"/>
  <c r="AA853" i="70"/>
  <c r="Z853" i="70"/>
  <c r="X853" i="70"/>
  <c r="S853" i="70"/>
  <c r="R853" i="70"/>
  <c r="P853" i="70"/>
  <c r="K853" i="70"/>
  <c r="J853" i="70"/>
  <c r="H853" i="70"/>
  <c r="AO852" i="70"/>
  <c r="AM852" i="70"/>
  <c r="AI852" i="70"/>
  <c r="AH852" i="70"/>
  <c r="AF852" i="70"/>
  <c r="AA852" i="70"/>
  <c r="Z852" i="70"/>
  <c r="X852" i="70"/>
  <c r="S852" i="70"/>
  <c r="R852" i="70"/>
  <c r="P852" i="70"/>
  <c r="K852" i="70"/>
  <c r="J852" i="70"/>
  <c r="H852" i="70"/>
  <c r="AO851" i="70"/>
  <c r="AM851" i="70"/>
  <c r="AI851" i="70"/>
  <c r="AH851" i="70"/>
  <c r="AF851" i="70"/>
  <c r="AA851" i="70"/>
  <c r="Z851" i="70"/>
  <c r="X851" i="70"/>
  <c r="S851" i="70"/>
  <c r="R851" i="70"/>
  <c r="P851" i="70"/>
  <c r="K851" i="70"/>
  <c r="J851" i="70"/>
  <c r="H851" i="70"/>
  <c r="AO850" i="70"/>
  <c r="AM850" i="70"/>
  <c r="AI850" i="70"/>
  <c r="AH850" i="70"/>
  <c r="AF850" i="70"/>
  <c r="AA850" i="70"/>
  <c r="Z850" i="70"/>
  <c r="X850" i="70"/>
  <c r="S850" i="70"/>
  <c r="R850" i="70"/>
  <c r="P850" i="70"/>
  <c r="K850" i="70"/>
  <c r="J850" i="70"/>
  <c r="H850" i="70"/>
  <c r="AO849" i="70"/>
  <c r="AM849" i="70"/>
  <c r="AI849" i="70"/>
  <c r="AH849" i="70"/>
  <c r="AF849" i="70"/>
  <c r="AA849" i="70"/>
  <c r="Z849" i="70"/>
  <c r="X849" i="70"/>
  <c r="S849" i="70"/>
  <c r="R849" i="70"/>
  <c r="P849" i="70"/>
  <c r="K849" i="70"/>
  <c r="J849" i="70"/>
  <c r="H849" i="70"/>
  <c r="AO848" i="70"/>
  <c r="AM848" i="70"/>
  <c r="AI848" i="70"/>
  <c r="AH848" i="70"/>
  <c r="AF848" i="70"/>
  <c r="AA848" i="70"/>
  <c r="Z848" i="70"/>
  <c r="X848" i="70"/>
  <c r="S848" i="70"/>
  <c r="R848" i="70"/>
  <c r="P848" i="70"/>
  <c r="K848" i="70"/>
  <c r="J848" i="70"/>
  <c r="H848" i="70"/>
  <c r="AO847" i="70"/>
  <c r="AM847" i="70"/>
  <c r="AI847" i="70"/>
  <c r="AH847" i="70"/>
  <c r="AF847" i="70"/>
  <c r="AA847" i="70"/>
  <c r="Z847" i="70"/>
  <c r="X847" i="70"/>
  <c r="S847" i="70"/>
  <c r="R847" i="70"/>
  <c r="P847" i="70"/>
  <c r="K847" i="70"/>
  <c r="J847" i="70"/>
  <c r="H847" i="70"/>
  <c r="AO846" i="70"/>
  <c r="AM846" i="70"/>
  <c r="AI846" i="70"/>
  <c r="AH846" i="70"/>
  <c r="AF846" i="70"/>
  <c r="AA846" i="70"/>
  <c r="Z846" i="70"/>
  <c r="X846" i="70"/>
  <c r="S846" i="70"/>
  <c r="R846" i="70"/>
  <c r="P846" i="70"/>
  <c r="K846" i="70"/>
  <c r="J846" i="70"/>
  <c r="H846" i="70"/>
  <c r="AO845" i="70"/>
  <c r="AM845" i="70"/>
  <c r="AI845" i="70"/>
  <c r="AH845" i="70"/>
  <c r="AF845" i="70"/>
  <c r="AA845" i="70"/>
  <c r="Z845" i="70"/>
  <c r="X845" i="70"/>
  <c r="S845" i="70"/>
  <c r="R845" i="70"/>
  <c r="P845" i="70"/>
  <c r="K845" i="70"/>
  <c r="J845" i="70"/>
  <c r="H845" i="70"/>
  <c r="AO844" i="70"/>
  <c r="AM844" i="70"/>
  <c r="AI844" i="70"/>
  <c r="AH844" i="70"/>
  <c r="AF844" i="70"/>
  <c r="AA844" i="70"/>
  <c r="Z844" i="70"/>
  <c r="X844" i="70"/>
  <c r="S844" i="70"/>
  <c r="R844" i="70"/>
  <c r="P844" i="70"/>
  <c r="K844" i="70"/>
  <c r="J844" i="70"/>
  <c r="H844" i="70"/>
  <c r="AO843" i="70"/>
  <c r="AM843" i="70"/>
  <c r="AI843" i="70"/>
  <c r="AH843" i="70"/>
  <c r="AF843" i="70"/>
  <c r="AA843" i="70"/>
  <c r="Z843" i="70"/>
  <c r="X843" i="70"/>
  <c r="S843" i="70"/>
  <c r="R843" i="70"/>
  <c r="P843" i="70"/>
  <c r="K843" i="70"/>
  <c r="J843" i="70"/>
  <c r="H843" i="70"/>
  <c r="AO842" i="70"/>
  <c r="AM842" i="70"/>
  <c r="AI842" i="70"/>
  <c r="AH842" i="70"/>
  <c r="AF842" i="70"/>
  <c r="AA842" i="70"/>
  <c r="Z842" i="70"/>
  <c r="X842" i="70"/>
  <c r="S842" i="70"/>
  <c r="R842" i="70"/>
  <c r="P842" i="70"/>
  <c r="K842" i="70"/>
  <c r="J842" i="70"/>
  <c r="H842" i="70"/>
  <c r="AO841" i="70"/>
  <c r="AM841" i="70"/>
  <c r="AI841" i="70"/>
  <c r="AH841" i="70"/>
  <c r="AF841" i="70"/>
  <c r="AA841" i="70"/>
  <c r="Z841" i="70"/>
  <c r="X841" i="70"/>
  <c r="S841" i="70"/>
  <c r="R841" i="70"/>
  <c r="P841" i="70"/>
  <c r="K841" i="70"/>
  <c r="J841" i="70"/>
  <c r="H841" i="70"/>
  <c r="AO840" i="70"/>
  <c r="AM840" i="70"/>
  <c r="AI840" i="70"/>
  <c r="AH840" i="70"/>
  <c r="AF840" i="70"/>
  <c r="AA840" i="70"/>
  <c r="Z840" i="70"/>
  <c r="X840" i="70"/>
  <c r="S840" i="70"/>
  <c r="R840" i="70"/>
  <c r="P840" i="70"/>
  <c r="K840" i="70"/>
  <c r="J840" i="70"/>
  <c r="H840" i="70"/>
  <c r="AO839" i="70"/>
  <c r="AM839" i="70"/>
  <c r="AI839" i="70"/>
  <c r="AH839" i="70"/>
  <c r="AF839" i="70"/>
  <c r="AA839" i="70"/>
  <c r="Z839" i="70"/>
  <c r="X839" i="70"/>
  <c r="S839" i="70"/>
  <c r="R839" i="70"/>
  <c r="P839" i="70"/>
  <c r="K839" i="70"/>
  <c r="J839" i="70"/>
  <c r="H839" i="70"/>
  <c r="AO838" i="70"/>
  <c r="AM838" i="70"/>
  <c r="AK838" i="70"/>
  <c r="AJ838" i="70"/>
  <c r="AI838" i="70"/>
  <c r="AH838" i="70"/>
  <c r="AF838" i="70"/>
  <c r="AA838" i="70"/>
  <c r="Z838" i="70"/>
  <c r="X838" i="70"/>
  <c r="S838" i="70"/>
  <c r="R838" i="70"/>
  <c r="P838" i="70"/>
  <c r="K838" i="70"/>
  <c r="J838" i="70"/>
  <c r="H838" i="70"/>
  <c r="AO837" i="70"/>
  <c r="AH837" i="70"/>
  <c r="AE837" i="70"/>
  <c r="AI837" i="70" s="1"/>
  <c r="Z837" i="70"/>
  <c r="W837" i="70"/>
  <c r="AA837" i="70" s="1"/>
  <c r="R837" i="70"/>
  <c r="O837" i="70"/>
  <c r="S837" i="70" s="1"/>
  <c r="J837" i="70"/>
  <c r="G837" i="70"/>
  <c r="K837" i="70" s="1"/>
  <c r="AO836" i="70"/>
  <c r="AM836" i="70"/>
  <c r="AI836" i="70"/>
  <c r="AH836" i="70"/>
  <c r="AF836" i="70"/>
  <c r="AA836" i="70"/>
  <c r="Z836" i="70"/>
  <c r="X836" i="70"/>
  <c r="S836" i="70"/>
  <c r="R836" i="70"/>
  <c r="P836" i="70"/>
  <c r="K836" i="70"/>
  <c r="J836" i="70"/>
  <c r="H836" i="70"/>
  <c r="AO835" i="70"/>
  <c r="AM835" i="70"/>
  <c r="AI835" i="70"/>
  <c r="AH835" i="70"/>
  <c r="AF835" i="70"/>
  <c r="AA835" i="70"/>
  <c r="Z835" i="70"/>
  <c r="X835" i="70"/>
  <c r="S835" i="70"/>
  <c r="R835" i="70"/>
  <c r="P835" i="70"/>
  <c r="K835" i="70"/>
  <c r="J835" i="70"/>
  <c r="H835" i="70"/>
  <c r="AO834" i="70"/>
  <c r="AM834" i="70"/>
  <c r="AI834" i="70"/>
  <c r="AH834" i="70"/>
  <c r="AF834" i="70"/>
  <c r="AA834" i="70"/>
  <c r="Z834" i="70"/>
  <c r="X834" i="70"/>
  <c r="S834" i="70"/>
  <c r="R834" i="70"/>
  <c r="P834" i="70"/>
  <c r="K834" i="70"/>
  <c r="J834" i="70"/>
  <c r="H834" i="70"/>
  <c r="AO833" i="70"/>
  <c r="AM833" i="70"/>
  <c r="AI833" i="70"/>
  <c r="AH833" i="70"/>
  <c r="AF833" i="70"/>
  <c r="AA833" i="70"/>
  <c r="Z833" i="70"/>
  <c r="X833" i="70"/>
  <c r="S833" i="70"/>
  <c r="R833" i="70"/>
  <c r="P833" i="70"/>
  <c r="K833" i="70"/>
  <c r="J833" i="70"/>
  <c r="H833" i="70"/>
  <c r="AO832" i="70"/>
  <c r="AM832" i="70"/>
  <c r="AQ832" i="70" s="1"/>
  <c r="AI832" i="70"/>
  <c r="AH832" i="70"/>
  <c r="AF832" i="70"/>
  <c r="AA832" i="70"/>
  <c r="Z832" i="70"/>
  <c r="X832" i="70"/>
  <c r="S832" i="70"/>
  <c r="R832" i="70"/>
  <c r="P832" i="70"/>
  <c r="K832" i="70"/>
  <c r="J832" i="70"/>
  <c r="H832" i="70"/>
  <c r="AO831" i="70"/>
  <c r="AM831" i="70"/>
  <c r="AI831" i="70"/>
  <c r="AH831" i="70"/>
  <c r="AF831" i="70"/>
  <c r="AA831" i="70"/>
  <c r="Z831" i="70"/>
  <c r="X831" i="70"/>
  <c r="S831" i="70"/>
  <c r="R831" i="70"/>
  <c r="P831" i="70"/>
  <c r="K831" i="70"/>
  <c r="J831" i="70"/>
  <c r="H831" i="70"/>
  <c r="AO830" i="70"/>
  <c r="AM830" i="70"/>
  <c r="AI830" i="70"/>
  <c r="AH830" i="70"/>
  <c r="AF830" i="70"/>
  <c r="AA830" i="70"/>
  <c r="Z830" i="70"/>
  <c r="X830" i="70"/>
  <c r="S830" i="70"/>
  <c r="R830" i="70"/>
  <c r="P830" i="70"/>
  <c r="K830" i="70"/>
  <c r="J830" i="70"/>
  <c r="H830" i="70"/>
  <c r="AO829" i="70"/>
  <c r="AM829" i="70"/>
  <c r="AI829" i="70"/>
  <c r="AH829" i="70"/>
  <c r="AF829" i="70"/>
  <c r="AA829" i="70"/>
  <c r="Z829" i="70"/>
  <c r="X829" i="70"/>
  <c r="S829" i="70"/>
  <c r="R829" i="70"/>
  <c r="P829" i="70"/>
  <c r="K829" i="70"/>
  <c r="J829" i="70"/>
  <c r="H829" i="70"/>
  <c r="AO828" i="70"/>
  <c r="AM828" i="70"/>
  <c r="AI828" i="70"/>
  <c r="AH828" i="70"/>
  <c r="AF828" i="70"/>
  <c r="AA828" i="70"/>
  <c r="Z828" i="70"/>
  <c r="X828" i="70"/>
  <c r="S828" i="70"/>
  <c r="R828" i="70"/>
  <c r="P828" i="70"/>
  <c r="K828" i="70"/>
  <c r="J828" i="70"/>
  <c r="H828" i="70"/>
  <c r="AO827" i="70"/>
  <c r="AM827" i="70"/>
  <c r="AI827" i="70"/>
  <c r="AH827" i="70"/>
  <c r="AF827" i="70"/>
  <c r="AA827" i="70"/>
  <c r="Z827" i="70"/>
  <c r="X827" i="70"/>
  <c r="S827" i="70"/>
  <c r="R827" i="70"/>
  <c r="P827" i="70"/>
  <c r="K827" i="70"/>
  <c r="J827" i="70"/>
  <c r="H827" i="70"/>
  <c r="AO826" i="70"/>
  <c r="AM826" i="70"/>
  <c r="AI826" i="70"/>
  <c r="AH826" i="70"/>
  <c r="AF826" i="70"/>
  <c r="AA826" i="70"/>
  <c r="Z826" i="70"/>
  <c r="X826" i="70"/>
  <c r="S826" i="70"/>
  <c r="R826" i="70"/>
  <c r="P826" i="70"/>
  <c r="K826" i="70"/>
  <c r="J826" i="70"/>
  <c r="H826" i="70"/>
  <c r="AO825" i="70"/>
  <c r="AM825" i="70"/>
  <c r="AI825" i="70"/>
  <c r="AH825" i="70"/>
  <c r="AF825" i="70"/>
  <c r="AA825" i="70"/>
  <c r="Z825" i="70"/>
  <c r="X825" i="70"/>
  <c r="S825" i="70"/>
  <c r="R825" i="70"/>
  <c r="P825" i="70"/>
  <c r="K825" i="70"/>
  <c r="J825" i="70"/>
  <c r="H825" i="70"/>
  <c r="AO824" i="70"/>
  <c r="AM824" i="70"/>
  <c r="AI824" i="70"/>
  <c r="AH824" i="70"/>
  <c r="AF824" i="70"/>
  <c r="AA824" i="70"/>
  <c r="Z824" i="70"/>
  <c r="X824" i="70"/>
  <c r="S824" i="70"/>
  <c r="R824" i="70"/>
  <c r="P824" i="70"/>
  <c r="K824" i="70"/>
  <c r="J824" i="70"/>
  <c r="H824" i="70"/>
  <c r="AO823" i="70"/>
  <c r="AM823" i="70"/>
  <c r="AI823" i="70"/>
  <c r="AH823" i="70"/>
  <c r="AF823" i="70"/>
  <c r="AA823" i="70"/>
  <c r="Z823" i="70"/>
  <c r="X823" i="70"/>
  <c r="S823" i="70"/>
  <c r="R823" i="70"/>
  <c r="P823" i="70"/>
  <c r="K823" i="70"/>
  <c r="J823" i="70"/>
  <c r="H823" i="70"/>
  <c r="AO822" i="70"/>
  <c r="AM822" i="70"/>
  <c r="AI822" i="70"/>
  <c r="AH822" i="70"/>
  <c r="AF822" i="70"/>
  <c r="AA822" i="70"/>
  <c r="Z822" i="70"/>
  <c r="X822" i="70"/>
  <c r="S822" i="70"/>
  <c r="R822" i="70"/>
  <c r="P822" i="70"/>
  <c r="K822" i="70"/>
  <c r="J822" i="70"/>
  <c r="H822" i="70"/>
  <c r="AO821" i="70"/>
  <c r="AM821" i="70"/>
  <c r="AK821" i="70"/>
  <c r="AJ821" i="70"/>
  <c r="AI821" i="70"/>
  <c r="AH821" i="70"/>
  <c r="AF821" i="70"/>
  <c r="AA821" i="70"/>
  <c r="Z821" i="70"/>
  <c r="X821" i="70"/>
  <c r="S821" i="70"/>
  <c r="R821" i="70"/>
  <c r="P821" i="70"/>
  <c r="K821" i="70"/>
  <c r="J821" i="70"/>
  <c r="H821" i="70"/>
  <c r="AO820" i="70"/>
  <c r="AH820" i="70"/>
  <c r="AE820" i="70"/>
  <c r="AI820" i="70" s="1"/>
  <c r="Z820" i="70"/>
  <c r="W820" i="70"/>
  <c r="R820" i="70"/>
  <c r="O820" i="70"/>
  <c r="J820" i="70"/>
  <c r="G820" i="70"/>
  <c r="K820" i="70" s="1"/>
  <c r="AO819" i="70"/>
  <c r="AM819" i="70"/>
  <c r="AI819" i="70"/>
  <c r="AH819" i="70"/>
  <c r="AF819" i="70"/>
  <c r="AA819" i="70"/>
  <c r="Z819" i="70"/>
  <c r="X819" i="70"/>
  <c r="S819" i="70"/>
  <c r="R819" i="70"/>
  <c r="P819" i="70"/>
  <c r="K819" i="70"/>
  <c r="J819" i="70"/>
  <c r="H819" i="70"/>
  <c r="AO818" i="70"/>
  <c r="AM818" i="70"/>
  <c r="AI818" i="70"/>
  <c r="AH818" i="70"/>
  <c r="AF818" i="70"/>
  <c r="AA818" i="70"/>
  <c r="Z818" i="70"/>
  <c r="X818" i="70"/>
  <c r="S818" i="70"/>
  <c r="R818" i="70"/>
  <c r="P818" i="70"/>
  <c r="K818" i="70"/>
  <c r="J818" i="70"/>
  <c r="H818" i="70"/>
  <c r="AO817" i="70"/>
  <c r="AM817" i="70"/>
  <c r="AI817" i="70"/>
  <c r="AH817" i="70"/>
  <c r="AF817" i="70"/>
  <c r="AA817" i="70"/>
  <c r="Z817" i="70"/>
  <c r="X817" i="70"/>
  <c r="S817" i="70"/>
  <c r="R817" i="70"/>
  <c r="P817" i="70"/>
  <c r="K817" i="70"/>
  <c r="J817" i="70"/>
  <c r="H817" i="70"/>
  <c r="AO816" i="70"/>
  <c r="AM816" i="70"/>
  <c r="AI816" i="70"/>
  <c r="AH816" i="70"/>
  <c r="AF816" i="70"/>
  <c r="AA816" i="70"/>
  <c r="Z816" i="70"/>
  <c r="X816" i="70"/>
  <c r="S816" i="70"/>
  <c r="R816" i="70"/>
  <c r="P816" i="70"/>
  <c r="K816" i="70"/>
  <c r="J816" i="70"/>
  <c r="H816" i="70"/>
  <c r="AO815" i="70"/>
  <c r="AM815" i="70"/>
  <c r="AI815" i="70"/>
  <c r="AH815" i="70"/>
  <c r="AF815" i="70"/>
  <c r="AA815" i="70"/>
  <c r="Z815" i="70"/>
  <c r="X815" i="70"/>
  <c r="S815" i="70"/>
  <c r="R815" i="70"/>
  <c r="P815" i="70"/>
  <c r="K815" i="70"/>
  <c r="J815" i="70"/>
  <c r="H815" i="70"/>
  <c r="AO814" i="70"/>
  <c r="AM814" i="70"/>
  <c r="AI814" i="70"/>
  <c r="AH814" i="70"/>
  <c r="AF814" i="70"/>
  <c r="AA814" i="70"/>
  <c r="Z814" i="70"/>
  <c r="X814" i="70"/>
  <c r="S814" i="70"/>
  <c r="R814" i="70"/>
  <c r="P814" i="70"/>
  <c r="K814" i="70"/>
  <c r="J814" i="70"/>
  <c r="H814" i="70"/>
  <c r="AO813" i="70"/>
  <c r="AM813" i="70"/>
  <c r="AI813" i="70"/>
  <c r="AH813" i="70"/>
  <c r="AF813" i="70"/>
  <c r="AA813" i="70"/>
  <c r="Z813" i="70"/>
  <c r="X813" i="70"/>
  <c r="S813" i="70"/>
  <c r="R813" i="70"/>
  <c r="P813" i="70"/>
  <c r="K813" i="70"/>
  <c r="J813" i="70"/>
  <c r="H813" i="70"/>
  <c r="AO812" i="70"/>
  <c r="AM812" i="70"/>
  <c r="AI812" i="70"/>
  <c r="AH812" i="70"/>
  <c r="AF812" i="70"/>
  <c r="AA812" i="70"/>
  <c r="Z812" i="70"/>
  <c r="X812" i="70"/>
  <c r="S812" i="70"/>
  <c r="R812" i="70"/>
  <c r="P812" i="70"/>
  <c r="K812" i="70"/>
  <c r="J812" i="70"/>
  <c r="H812" i="70"/>
  <c r="AO811" i="70"/>
  <c r="AM811" i="70"/>
  <c r="AI811" i="70"/>
  <c r="AH811" i="70"/>
  <c r="AF811" i="70"/>
  <c r="AA811" i="70"/>
  <c r="Z811" i="70"/>
  <c r="X811" i="70"/>
  <c r="S811" i="70"/>
  <c r="R811" i="70"/>
  <c r="P811" i="70"/>
  <c r="K811" i="70"/>
  <c r="J811" i="70"/>
  <c r="H811" i="70"/>
  <c r="AO810" i="70"/>
  <c r="AM810" i="70"/>
  <c r="AI810" i="70"/>
  <c r="AH810" i="70"/>
  <c r="AF810" i="70"/>
  <c r="AA810" i="70"/>
  <c r="Z810" i="70"/>
  <c r="X810" i="70"/>
  <c r="S810" i="70"/>
  <c r="R810" i="70"/>
  <c r="P810" i="70"/>
  <c r="K810" i="70"/>
  <c r="J810" i="70"/>
  <c r="H810" i="70"/>
  <c r="AO809" i="70"/>
  <c r="AM809" i="70"/>
  <c r="AI809" i="70"/>
  <c r="AH809" i="70"/>
  <c r="AF809" i="70"/>
  <c r="AA809" i="70"/>
  <c r="Z809" i="70"/>
  <c r="X809" i="70"/>
  <c r="S809" i="70"/>
  <c r="R809" i="70"/>
  <c r="P809" i="70"/>
  <c r="K809" i="70"/>
  <c r="J809" i="70"/>
  <c r="H809" i="70"/>
  <c r="AO808" i="70"/>
  <c r="AM808" i="70"/>
  <c r="AI808" i="70"/>
  <c r="AH808" i="70"/>
  <c r="AF808" i="70"/>
  <c r="AA808" i="70"/>
  <c r="Z808" i="70"/>
  <c r="X808" i="70"/>
  <c r="S808" i="70"/>
  <c r="R808" i="70"/>
  <c r="P808" i="70"/>
  <c r="K808" i="70"/>
  <c r="J808" i="70"/>
  <c r="H808" i="70"/>
  <c r="AO807" i="70"/>
  <c r="AM807" i="70"/>
  <c r="AI807" i="70"/>
  <c r="AH807" i="70"/>
  <c r="AF807" i="70"/>
  <c r="AA807" i="70"/>
  <c r="Z807" i="70"/>
  <c r="X807" i="70"/>
  <c r="S807" i="70"/>
  <c r="R807" i="70"/>
  <c r="P807" i="70"/>
  <c r="K807" i="70"/>
  <c r="J807" i="70"/>
  <c r="H807" i="70"/>
  <c r="AO806" i="70"/>
  <c r="AM806" i="70"/>
  <c r="AI806" i="70"/>
  <c r="AH806" i="70"/>
  <c r="AF806" i="70"/>
  <c r="AA806" i="70"/>
  <c r="Z806" i="70"/>
  <c r="X806" i="70"/>
  <c r="S806" i="70"/>
  <c r="R806" i="70"/>
  <c r="P806" i="70"/>
  <c r="K806" i="70"/>
  <c r="J806" i="70"/>
  <c r="H806" i="70"/>
  <c r="AO805" i="70"/>
  <c r="AM805" i="70"/>
  <c r="AI805" i="70"/>
  <c r="AH805" i="70"/>
  <c r="AF805" i="70"/>
  <c r="AA805" i="70"/>
  <c r="Z805" i="70"/>
  <c r="X805" i="70"/>
  <c r="S805" i="70"/>
  <c r="R805" i="70"/>
  <c r="P805" i="70"/>
  <c r="K805" i="70"/>
  <c r="J805" i="70"/>
  <c r="H805" i="70"/>
  <c r="AO804" i="70"/>
  <c r="AM804" i="70"/>
  <c r="AN804" i="70" s="1"/>
  <c r="AK804" i="70"/>
  <c r="AP820" i="70" s="1"/>
  <c r="AJ804" i="70"/>
  <c r="AI804" i="70"/>
  <c r="AH804" i="70"/>
  <c r="AF804" i="70"/>
  <c r="AA804" i="70"/>
  <c r="Z804" i="70"/>
  <c r="X804" i="70"/>
  <c r="S804" i="70"/>
  <c r="R804" i="70"/>
  <c r="P804" i="70"/>
  <c r="K804" i="70"/>
  <c r="J804" i="70"/>
  <c r="H804" i="70"/>
  <c r="AO803" i="70"/>
  <c r="AH803" i="70"/>
  <c r="AU51" i="70" s="1"/>
  <c r="AE803" i="70"/>
  <c r="AF803" i="70" s="1"/>
  <c r="Z803" i="70"/>
  <c r="W803" i="70"/>
  <c r="X803" i="70" s="1"/>
  <c r="R803" i="70"/>
  <c r="O803" i="70"/>
  <c r="J803" i="70"/>
  <c r="G803" i="70"/>
  <c r="H803" i="70" s="1"/>
  <c r="AO802" i="70"/>
  <c r="AM802" i="70"/>
  <c r="AI802" i="70"/>
  <c r="AH802" i="70"/>
  <c r="AF802" i="70"/>
  <c r="AA802" i="70"/>
  <c r="Z802" i="70"/>
  <c r="X802" i="70"/>
  <c r="S802" i="70"/>
  <c r="R802" i="70"/>
  <c r="P802" i="70"/>
  <c r="K802" i="70"/>
  <c r="J802" i="70"/>
  <c r="H802" i="70"/>
  <c r="AO801" i="70"/>
  <c r="AM801" i="70"/>
  <c r="AI801" i="70"/>
  <c r="AH801" i="70"/>
  <c r="AF801" i="70"/>
  <c r="AA801" i="70"/>
  <c r="Z801" i="70"/>
  <c r="X801" i="70"/>
  <c r="S801" i="70"/>
  <c r="R801" i="70"/>
  <c r="P801" i="70"/>
  <c r="K801" i="70"/>
  <c r="J801" i="70"/>
  <c r="H801" i="70"/>
  <c r="AO800" i="70"/>
  <c r="AM800" i="70"/>
  <c r="AI800" i="70"/>
  <c r="AH800" i="70"/>
  <c r="AF800" i="70"/>
  <c r="AA800" i="70"/>
  <c r="Z800" i="70"/>
  <c r="X800" i="70"/>
  <c r="S800" i="70"/>
  <c r="R800" i="70"/>
  <c r="P800" i="70"/>
  <c r="K800" i="70"/>
  <c r="J800" i="70"/>
  <c r="H800" i="70"/>
  <c r="AO799" i="70"/>
  <c r="AM799" i="70"/>
  <c r="AI799" i="70"/>
  <c r="AH799" i="70"/>
  <c r="AF799" i="70"/>
  <c r="AA799" i="70"/>
  <c r="Z799" i="70"/>
  <c r="X799" i="70"/>
  <c r="S799" i="70"/>
  <c r="R799" i="70"/>
  <c r="P799" i="70"/>
  <c r="K799" i="70"/>
  <c r="J799" i="70"/>
  <c r="H799" i="70"/>
  <c r="AO798" i="70"/>
  <c r="AM798" i="70"/>
  <c r="AI798" i="70"/>
  <c r="AH798" i="70"/>
  <c r="AF798" i="70"/>
  <c r="AA798" i="70"/>
  <c r="Z798" i="70"/>
  <c r="X798" i="70"/>
  <c r="S798" i="70"/>
  <c r="R798" i="70"/>
  <c r="P798" i="70"/>
  <c r="K798" i="70"/>
  <c r="J798" i="70"/>
  <c r="H798" i="70"/>
  <c r="AO797" i="70"/>
  <c r="AM797" i="70"/>
  <c r="AI797" i="70"/>
  <c r="AH797" i="70"/>
  <c r="AF797" i="70"/>
  <c r="AA797" i="70"/>
  <c r="Z797" i="70"/>
  <c r="X797" i="70"/>
  <c r="S797" i="70"/>
  <c r="R797" i="70"/>
  <c r="P797" i="70"/>
  <c r="K797" i="70"/>
  <c r="J797" i="70"/>
  <c r="H797" i="70"/>
  <c r="AO796" i="70"/>
  <c r="AM796" i="70"/>
  <c r="AI796" i="70"/>
  <c r="AH796" i="70"/>
  <c r="AF796" i="70"/>
  <c r="AA796" i="70"/>
  <c r="Z796" i="70"/>
  <c r="X796" i="70"/>
  <c r="S796" i="70"/>
  <c r="R796" i="70"/>
  <c r="P796" i="70"/>
  <c r="K796" i="70"/>
  <c r="J796" i="70"/>
  <c r="H796" i="70"/>
  <c r="AO795" i="70"/>
  <c r="AM795" i="70"/>
  <c r="AI795" i="70"/>
  <c r="AH795" i="70"/>
  <c r="AF795" i="70"/>
  <c r="AA795" i="70"/>
  <c r="Z795" i="70"/>
  <c r="X795" i="70"/>
  <c r="S795" i="70"/>
  <c r="R795" i="70"/>
  <c r="P795" i="70"/>
  <c r="K795" i="70"/>
  <c r="J795" i="70"/>
  <c r="H795" i="70"/>
  <c r="AO794" i="70"/>
  <c r="AM794" i="70"/>
  <c r="AI794" i="70"/>
  <c r="AH794" i="70"/>
  <c r="AF794" i="70"/>
  <c r="AA794" i="70"/>
  <c r="Z794" i="70"/>
  <c r="X794" i="70"/>
  <c r="S794" i="70"/>
  <c r="R794" i="70"/>
  <c r="P794" i="70"/>
  <c r="K794" i="70"/>
  <c r="J794" i="70"/>
  <c r="H794" i="70"/>
  <c r="AO793" i="70"/>
  <c r="AM793" i="70"/>
  <c r="AI793" i="70"/>
  <c r="AH793" i="70"/>
  <c r="AF793" i="70"/>
  <c r="AA793" i="70"/>
  <c r="Z793" i="70"/>
  <c r="X793" i="70"/>
  <c r="S793" i="70"/>
  <c r="R793" i="70"/>
  <c r="P793" i="70"/>
  <c r="K793" i="70"/>
  <c r="J793" i="70"/>
  <c r="H793" i="70"/>
  <c r="AO792" i="70"/>
  <c r="AM792" i="70"/>
  <c r="AI792" i="70"/>
  <c r="AH792" i="70"/>
  <c r="AF792" i="70"/>
  <c r="AA792" i="70"/>
  <c r="Z792" i="70"/>
  <c r="X792" i="70"/>
  <c r="S792" i="70"/>
  <c r="R792" i="70"/>
  <c r="P792" i="70"/>
  <c r="K792" i="70"/>
  <c r="J792" i="70"/>
  <c r="H792" i="70"/>
  <c r="AO791" i="70"/>
  <c r="AM791" i="70"/>
  <c r="AI791" i="70"/>
  <c r="AH791" i="70"/>
  <c r="AF791" i="70"/>
  <c r="AA791" i="70"/>
  <c r="Z791" i="70"/>
  <c r="X791" i="70"/>
  <c r="S791" i="70"/>
  <c r="R791" i="70"/>
  <c r="P791" i="70"/>
  <c r="K791" i="70"/>
  <c r="J791" i="70"/>
  <c r="H791" i="70"/>
  <c r="AO790" i="70"/>
  <c r="AM790" i="70"/>
  <c r="AI790" i="70"/>
  <c r="AH790" i="70"/>
  <c r="AF790" i="70"/>
  <c r="AA790" i="70"/>
  <c r="Z790" i="70"/>
  <c r="X790" i="70"/>
  <c r="S790" i="70"/>
  <c r="R790" i="70"/>
  <c r="P790" i="70"/>
  <c r="K790" i="70"/>
  <c r="J790" i="70"/>
  <c r="H790" i="70"/>
  <c r="AO789" i="70"/>
  <c r="AM789" i="70"/>
  <c r="AI789" i="70"/>
  <c r="AH789" i="70"/>
  <c r="AF789" i="70"/>
  <c r="AA789" i="70"/>
  <c r="Z789" i="70"/>
  <c r="X789" i="70"/>
  <c r="S789" i="70"/>
  <c r="R789" i="70"/>
  <c r="P789" i="70"/>
  <c r="K789" i="70"/>
  <c r="J789" i="70"/>
  <c r="H789" i="70"/>
  <c r="AO788" i="70"/>
  <c r="AM788" i="70"/>
  <c r="AI788" i="70"/>
  <c r="AH788" i="70"/>
  <c r="AF788" i="70"/>
  <c r="AA788" i="70"/>
  <c r="Z788" i="70"/>
  <c r="X788" i="70"/>
  <c r="S788" i="70"/>
  <c r="R788" i="70"/>
  <c r="P788" i="70"/>
  <c r="K788" i="70"/>
  <c r="J788" i="70"/>
  <c r="H788" i="70"/>
  <c r="AO787" i="70"/>
  <c r="AM787" i="70"/>
  <c r="AK787" i="70"/>
  <c r="AJ787" i="70"/>
  <c r="AI787" i="70"/>
  <c r="AH787" i="70"/>
  <c r="AF787" i="70"/>
  <c r="AA787" i="70"/>
  <c r="Z787" i="70"/>
  <c r="X787" i="70"/>
  <c r="S787" i="70"/>
  <c r="R787" i="70"/>
  <c r="P787" i="70"/>
  <c r="K787" i="70"/>
  <c r="J787" i="70"/>
  <c r="H787" i="70"/>
  <c r="AO786" i="70"/>
  <c r="AH786" i="70"/>
  <c r="AU50" i="70" s="1"/>
  <c r="AE786" i="70"/>
  <c r="AI786" i="70" s="1"/>
  <c r="Z786" i="70"/>
  <c r="W786" i="70"/>
  <c r="AA786" i="70" s="1"/>
  <c r="R786" i="70"/>
  <c r="O786" i="70"/>
  <c r="S786" i="70" s="1"/>
  <c r="J786" i="70"/>
  <c r="G786" i="70"/>
  <c r="K786" i="70" s="1"/>
  <c r="AO785" i="70"/>
  <c r="AM785" i="70"/>
  <c r="AQ785" i="70" s="1"/>
  <c r="AI785" i="70"/>
  <c r="AH785" i="70"/>
  <c r="AF785" i="70"/>
  <c r="AA785" i="70"/>
  <c r="Z785" i="70"/>
  <c r="X785" i="70"/>
  <c r="S785" i="70"/>
  <c r="R785" i="70"/>
  <c r="P785" i="70"/>
  <c r="K785" i="70"/>
  <c r="J785" i="70"/>
  <c r="H785" i="70"/>
  <c r="AO784" i="70"/>
  <c r="AM784" i="70"/>
  <c r="AI784" i="70"/>
  <c r="AH784" i="70"/>
  <c r="AF784" i="70"/>
  <c r="AA784" i="70"/>
  <c r="Z784" i="70"/>
  <c r="X784" i="70"/>
  <c r="S784" i="70"/>
  <c r="R784" i="70"/>
  <c r="P784" i="70"/>
  <c r="K784" i="70"/>
  <c r="J784" i="70"/>
  <c r="H784" i="70"/>
  <c r="AO783" i="70"/>
  <c r="AM783" i="70"/>
  <c r="AI783" i="70"/>
  <c r="AH783" i="70"/>
  <c r="AF783" i="70"/>
  <c r="AA783" i="70"/>
  <c r="Z783" i="70"/>
  <c r="X783" i="70"/>
  <c r="S783" i="70"/>
  <c r="R783" i="70"/>
  <c r="P783" i="70"/>
  <c r="K783" i="70"/>
  <c r="J783" i="70"/>
  <c r="H783" i="70"/>
  <c r="AO782" i="70"/>
  <c r="AM782" i="70"/>
  <c r="AI782" i="70"/>
  <c r="AH782" i="70"/>
  <c r="AF782" i="70"/>
  <c r="AA782" i="70"/>
  <c r="Z782" i="70"/>
  <c r="X782" i="70"/>
  <c r="S782" i="70"/>
  <c r="R782" i="70"/>
  <c r="P782" i="70"/>
  <c r="K782" i="70"/>
  <c r="J782" i="70"/>
  <c r="H782" i="70"/>
  <c r="AO781" i="70"/>
  <c r="AM781" i="70"/>
  <c r="AI781" i="70"/>
  <c r="AH781" i="70"/>
  <c r="AF781" i="70"/>
  <c r="AA781" i="70"/>
  <c r="Z781" i="70"/>
  <c r="X781" i="70"/>
  <c r="S781" i="70"/>
  <c r="R781" i="70"/>
  <c r="P781" i="70"/>
  <c r="K781" i="70"/>
  <c r="J781" i="70"/>
  <c r="H781" i="70"/>
  <c r="AO780" i="70"/>
  <c r="AM780" i="70"/>
  <c r="AI780" i="70"/>
  <c r="AH780" i="70"/>
  <c r="AF780" i="70"/>
  <c r="AA780" i="70"/>
  <c r="Z780" i="70"/>
  <c r="X780" i="70"/>
  <c r="S780" i="70"/>
  <c r="R780" i="70"/>
  <c r="P780" i="70"/>
  <c r="K780" i="70"/>
  <c r="J780" i="70"/>
  <c r="H780" i="70"/>
  <c r="AO779" i="70"/>
  <c r="AM779" i="70"/>
  <c r="AI779" i="70"/>
  <c r="AH779" i="70"/>
  <c r="AF779" i="70"/>
  <c r="AA779" i="70"/>
  <c r="Z779" i="70"/>
  <c r="X779" i="70"/>
  <c r="S779" i="70"/>
  <c r="R779" i="70"/>
  <c r="P779" i="70"/>
  <c r="K779" i="70"/>
  <c r="J779" i="70"/>
  <c r="H779" i="70"/>
  <c r="AO778" i="70"/>
  <c r="AM778" i="70"/>
  <c r="AI778" i="70"/>
  <c r="AH778" i="70"/>
  <c r="AF778" i="70"/>
  <c r="AA778" i="70"/>
  <c r="Z778" i="70"/>
  <c r="X778" i="70"/>
  <c r="S778" i="70"/>
  <c r="R778" i="70"/>
  <c r="P778" i="70"/>
  <c r="K778" i="70"/>
  <c r="J778" i="70"/>
  <c r="H778" i="70"/>
  <c r="AO777" i="70"/>
  <c r="AM777" i="70"/>
  <c r="AI777" i="70"/>
  <c r="AH777" i="70"/>
  <c r="AF777" i="70"/>
  <c r="AA777" i="70"/>
  <c r="Z777" i="70"/>
  <c r="X777" i="70"/>
  <c r="S777" i="70"/>
  <c r="R777" i="70"/>
  <c r="P777" i="70"/>
  <c r="K777" i="70"/>
  <c r="J777" i="70"/>
  <c r="H777" i="70"/>
  <c r="AO776" i="70"/>
  <c r="AM776" i="70"/>
  <c r="AI776" i="70"/>
  <c r="AH776" i="70"/>
  <c r="AF776" i="70"/>
  <c r="AA776" i="70"/>
  <c r="Z776" i="70"/>
  <c r="X776" i="70"/>
  <c r="S776" i="70"/>
  <c r="R776" i="70"/>
  <c r="P776" i="70"/>
  <c r="K776" i="70"/>
  <c r="J776" i="70"/>
  <c r="H776" i="70"/>
  <c r="AO775" i="70"/>
  <c r="AM775" i="70"/>
  <c r="AI775" i="70"/>
  <c r="AH775" i="70"/>
  <c r="AF775" i="70"/>
  <c r="AA775" i="70"/>
  <c r="Z775" i="70"/>
  <c r="X775" i="70"/>
  <c r="S775" i="70"/>
  <c r="R775" i="70"/>
  <c r="P775" i="70"/>
  <c r="K775" i="70"/>
  <c r="J775" i="70"/>
  <c r="H775" i="70"/>
  <c r="AO774" i="70"/>
  <c r="AM774" i="70"/>
  <c r="AI774" i="70"/>
  <c r="AH774" i="70"/>
  <c r="AF774" i="70"/>
  <c r="AA774" i="70"/>
  <c r="Z774" i="70"/>
  <c r="X774" i="70"/>
  <c r="S774" i="70"/>
  <c r="R774" i="70"/>
  <c r="P774" i="70"/>
  <c r="K774" i="70"/>
  <c r="J774" i="70"/>
  <c r="H774" i="70"/>
  <c r="AO773" i="70"/>
  <c r="AM773" i="70"/>
  <c r="AI773" i="70"/>
  <c r="AH773" i="70"/>
  <c r="AF773" i="70"/>
  <c r="AA773" i="70"/>
  <c r="Z773" i="70"/>
  <c r="X773" i="70"/>
  <c r="S773" i="70"/>
  <c r="R773" i="70"/>
  <c r="P773" i="70"/>
  <c r="K773" i="70"/>
  <c r="J773" i="70"/>
  <c r="H773" i="70"/>
  <c r="AO772" i="70"/>
  <c r="AM772" i="70"/>
  <c r="AI772" i="70"/>
  <c r="AH772" i="70"/>
  <c r="AF772" i="70"/>
  <c r="AA772" i="70"/>
  <c r="Z772" i="70"/>
  <c r="X772" i="70"/>
  <c r="S772" i="70"/>
  <c r="R772" i="70"/>
  <c r="P772" i="70"/>
  <c r="K772" i="70"/>
  <c r="J772" i="70"/>
  <c r="H772" i="70"/>
  <c r="AO771" i="70"/>
  <c r="AM771" i="70"/>
  <c r="AI771" i="70"/>
  <c r="AH771" i="70"/>
  <c r="AF771" i="70"/>
  <c r="AA771" i="70"/>
  <c r="Z771" i="70"/>
  <c r="X771" i="70"/>
  <c r="S771" i="70"/>
  <c r="R771" i="70"/>
  <c r="P771" i="70"/>
  <c r="K771" i="70"/>
  <c r="J771" i="70"/>
  <c r="H771" i="70"/>
  <c r="AO770" i="70"/>
  <c r="AM770" i="70"/>
  <c r="AK770" i="70"/>
  <c r="AJ770" i="70"/>
  <c r="AN778" i="70" s="1"/>
  <c r="AI770" i="70"/>
  <c r="AH770" i="70"/>
  <c r="AF770" i="70"/>
  <c r="AA770" i="70"/>
  <c r="Z770" i="70"/>
  <c r="X770" i="70"/>
  <c r="S770" i="70"/>
  <c r="R770" i="70"/>
  <c r="P770" i="70"/>
  <c r="K770" i="70"/>
  <c r="J770" i="70"/>
  <c r="H770" i="70"/>
  <c r="AO769" i="70"/>
  <c r="AH769" i="70"/>
  <c r="AU49" i="70" s="1"/>
  <c r="AE769" i="70"/>
  <c r="AF769" i="70" s="1"/>
  <c r="Z769" i="70"/>
  <c r="W769" i="70"/>
  <c r="X769" i="70" s="1"/>
  <c r="R769" i="70"/>
  <c r="O769" i="70"/>
  <c r="P769" i="70" s="1"/>
  <c r="J769" i="70"/>
  <c r="G769" i="70"/>
  <c r="H769" i="70" s="1"/>
  <c r="AO768" i="70"/>
  <c r="AM768" i="70"/>
  <c r="AI768" i="70"/>
  <c r="AH768" i="70"/>
  <c r="AF768" i="70"/>
  <c r="AA768" i="70"/>
  <c r="Z768" i="70"/>
  <c r="X768" i="70"/>
  <c r="S768" i="70"/>
  <c r="R768" i="70"/>
  <c r="P768" i="70"/>
  <c r="K768" i="70"/>
  <c r="J768" i="70"/>
  <c r="H768" i="70"/>
  <c r="AO767" i="70"/>
  <c r="AM767" i="70"/>
  <c r="AI767" i="70"/>
  <c r="AH767" i="70"/>
  <c r="AF767" i="70"/>
  <c r="AA767" i="70"/>
  <c r="Z767" i="70"/>
  <c r="X767" i="70"/>
  <c r="S767" i="70"/>
  <c r="R767" i="70"/>
  <c r="P767" i="70"/>
  <c r="K767" i="70"/>
  <c r="J767" i="70"/>
  <c r="H767" i="70"/>
  <c r="AO766" i="70"/>
  <c r="AM766" i="70"/>
  <c r="AI766" i="70"/>
  <c r="AH766" i="70"/>
  <c r="AF766" i="70"/>
  <c r="AA766" i="70"/>
  <c r="Z766" i="70"/>
  <c r="X766" i="70"/>
  <c r="S766" i="70"/>
  <c r="R766" i="70"/>
  <c r="P766" i="70"/>
  <c r="K766" i="70"/>
  <c r="J766" i="70"/>
  <c r="H766" i="70"/>
  <c r="AO765" i="70"/>
  <c r="AM765" i="70"/>
  <c r="AI765" i="70"/>
  <c r="AH765" i="70"/>
  <c r="AF765" i="70"/>
  <c r="AA765" i="70"/>
  <c r="Z765" i="70"/>
  <c r="X765" i="70"/>
  <c r="S765" i="70"/>
  <c r="R765" i="70"/>
  <c r="P765" i="70"/>
  <c r="K765" i="70"/>
  <c r="J765" i="70"/>
  <c r="H765" i="70"/>
  <c r="AO764" i="70"/>
  <c r="AM764" i="70"/>
  <c r="AI764" i="70"/>
  <c r="AH764" i="70"/>
  <c r="AF764" i="70"/>
  <c r="AA764" i="70"/>
  <c r="Z764" i="70"/>
  <c r="X764" i="70"/>
  <c r="S764" i="70"/>
  <c r="R764" i="70"/>
  <c r="P764" i="70"/>
  <c r="K764" i="70"/>
  <c r="J764" i="70"/>
  <c r="H764" i="70"/>
  <c r="AO763" i="70"/>
  <c r="AM763" i="70"/>
  <c r="AI763" i="70"/>
  <c r="AH763" i="70"/>
  <c r="AF763" i="70"/>
  <c r="AA763" i="70"/>
  <c r="Z763" i="70"/>
  <c r="X763" i="70"/>
  <c r="S763" i="70"/>
  <c r="R763" i="70"/>
  <c r="P763" i="70"/>
  <c r="K763" i="70"/>
  <c r="J763" i="70"/>
  <c r="H763" i="70"/>
  <c r="AO762" i="70"/>
  <c r="AM762" i="70"/>
  <c r="AI762" i="70"/>
  <c r="AH762" i="70"/>
  <c r="AF762" i="70"/>
  <c r="AA762" i="70"/>
  <c r="Z762" i="70"/>
  <c r="X762" i="70"/>
  <c r="S762" i="70"/>
  <c r="R762" i="70"/>
  <c r="P762" i="70"/>
  <c r="K762" i="70"/>
  <c r="J762" i="70"/>
  <c r="H762" i="70"/>
  <c r="AO761" i="70"/>
  <c r="AM761" i="70"/>
  <c r="AI761" i="70"/>
  <c r="AH761" i="70"/>
  <c r="AF761" i="70"/>
  <c r="AA761" i="70"/>
  <c r="Z761" i="70"/>
  <c r="X761" i="70"/>
  <c r="S761" i="70"/>
  <c r="R761" i="70"/>
  <c r="P761" i="70"/>
  <c r="K761" i="70"/>
  <c r="J761" i="70"/>
  <c r="H761" i="70"/>
  <c r="AO760" i="70"/>
  <c r="AM760" i="70"/>
  <c r="AI760" i="70"/>
  <c r="AH760" i="70"/>
  <c r="AF760" i="70"/>
  <c r="AA760" i="70"/>
  <c r="Z760" i="70"/>
  <c r="X760" i="70"/>
  <c r="S760" i="70"/>
  <c r="R760" i="70"/>
  <c r="P760" i="70"/>
  <c r="K760" i="70"/>
  <c r="J760" i="70"/>
  <c r="H760" i="70"/>
  <c r="AO759" i="70"/>
  <c r="AM759" i="70"/>
  <c r="AI759" i="70"/>
  <c r="AH759" i="70"/>
  <c r="AF759" i="70"/>
  <c r="AA759" i="70"/>
  <c r="Z759" i="70"/>
  <c r="X759" i="70"/>
  <c r="S759" i="70"/>
  <c r="R759" i="70"/>
  <c r="P759" i="70"/>
  <c r="K759" i="70"/>
  <c r="J759" i="70"/>
  <c r="H759" i="70"/>
  <c r="AO758" i="70"/>
  <c r="AM758" i="70"/>
  <c r="AI758" i="70"/>
  <c r="AH758" i="70"/>
  <c r="AF758" i="70"/>
  <c r="AA758" i="70"/>
  <c r="Z758" i="70"/>
  <c r="X758" i="70"/>
  <c r="S758" i="70"/>
  <c r="R758" i="70"/>
  <c r="P758" i="70"/>
  <c r="K758" i="70"/>
  <c r="J758" i="70"/>
  <c r="H758" i="70"/>
  <c r="AO757" i="70"/>
  <c r="AM757" i="70"/>
  <c r="AI757" i="70"/>
  <c r="AH757" i="70"/>
  <c r="AF757" i="70"/>
  <c r="AA757" i="70"/>
  <c r="Z757" i="70"/>
  <c r="X757" i="70"/>
  <c r="S757" i="70"/>
  <c r="R757" i="70"/>
  <c r="P757" i="70"/>
  <c r="K757" i="70"/>
  <c r="J757" i="70"/>
  <c r="H757" i="70"/>
  <c r="AO756" i="70"/>
  <c r="AM756" i="70"/>
  <c r="AI756" i="70"/>
  <c r="AH756" i="70"/>
  <c r="AF756" i="70"/>
  <c r="AA756" i="70"/>
  <c r="Z756" i="70"/>
  <c r="X756" i="70"/>
  <c r="S756" i="70"/>
  <c r="R756" i="70"/>
  <c r="P756" i="70"/>
  <c r="K756" i="70"/>
  <c r="J756" i="70"/>
  <c r="H756" i="70"/>
  <c r="AO755" i="70"/>
  <c r="AM755" i="70"/>
  <c r="AI755" i="70"/>
  <c r="AH755" i="70"/>
  <c r="AF755" i="70"/>
  <c r="AA755" i="70"/>
  <c r="Z755" i="70"/>
  <c r="X755" i="70"/>
  <c r="S755" i="70"/>
  <c r="R755" i="70"/>
  <c r="P755" i="70"/>
  <c r="K755" i="70"/>
  <c r="J755" i="70"/>
  <c r="H755" i="70"/>
  <c r="AO754" i="70"/>
  <c r="AM754" i="70"/>
  <c r="AI754" i="70"/>
  <c r="AH754" i="70"/>
  <c r="AF754" i="70"/>
  <c r="AA754" i="70"/>
  <c r="Z754" i="70"/>
  <c r="X754" i="70"/>
  <c r="S754" i="70"/>
  <c r="R754" i="70"/>
  <c r="P754" i="70"/>
  <c r="K754" i="70"/>
  <c r="J754" i="70"/>
  <c r="H754" i="70"/>
  <c r="AO753" i="70"/>
  <c r="AM753" i="70"/>
  <c r="AK753" i="70"/>
  <c r="AJ753" i="70"/>
  <c r="AI753" i="70"/>
  <c r="AH753" i="70"/>
  <c r="AF753" i="70"/>
  <c r="AA753" i="70"/>
  <c r="Z753" i="70"/>
  <c r="X753" i="70"/>
  <c r="S753" i="70"/>
  <c r="R753" i="70"/>
  <c r="P753" i="70"/>
  <c r="K753" i="70"/>
  <c r="J753" i="70"/>
  <c r="H753" i="70"/>
  <c r="AO752" i="70"/>
  <c r="AH752" i="70"/>
  <c r="AE752" i="70"/>
  <c r="AI752" i="70" s="1"/>
  <c r="Z752" i="70"/>
  <c r="W752" i="70"/>
  <c r="X752" i="70" s="1"/>
  <c r="R752" i="70"/>
  <c r="O752" i="70"/>
  <c r="J752" i="70"/>
  <c r="G752" i="70"/>
  <c r="H752" i="70" s="1"/>
  <c r="AO751" i="70"/>
  <c r="AM751" i="70"/>
  <c r="AI751" i="70"/>
  <c r="AH751" i="70"/>
  <c r="AF751" i="70"/>
  <c r="AA751" i="70"/>
  <c r="Z751" i="70"/>
  <c r="X751" i="70"/>
  <c r="S751" i="70"/>
  <c r="R751" i="70"/>
  <c r="P751" i="70"/>
  <c r="K751" i="70"/>
  <c r="J751" i="70"/>
  <c r="H751" i="70"/>
  <c r="AO750" i="70"/>
  <c r="AM750" i="70"/>
  <c r="AI750" i="70"/>
  <c r="AH750" i="70"/>
  <c r="AF750" i="70"/>
  <c r="AA750" i="70"/>
  <c r="Z750" i="70"/>
  <c r="X750" i="70"/>
  <c r="S750" i="70"/>
  <c r="R750" i="70"/>
  <c r="P750" i="70"/>
  <c r="K750" i="70"/>
  <c r="J750" i="70"/>
  <c r="H750" i="70"/>
  <c r="AO749" i="70"/>
  <c r="AM749" i="70"/>
  <c r="AQ749" i="70" s="1"/>
  <c r="AI749" i="70"/>
  <c r="AH749" i="70"/>
  <c r="AF749" i="70"/>
  <c r="AA749" i="70"/>
  <c r="Z749" i="70"/>
  <c r="X749" i="70"/>
  <c r="S749" i="70"/>
  <c r="R749" i="70"/>
  <c r="P749" i="70"/>
  <c r="K749" i="70"/>
  <c r="J749" i="70"/>
  <c r="H749" i="70"/>
  <c r="AO748" i="70"/>
  <c r="AM748" i="70"/>
  <c r="AI748" i="70"/>
  <c r="AH748" i="70"/>
  <c r="AF748" i="70"/>
  <c r="AA748" i="70"/>
  <c r="Z748" i="70"/>
  <c r="X748" i="70"/>
  <c r="S748" i="70"/>
  <c r="R748" i="70"/>
  <c r="P748" i="70"/>
  <c r="K748" i="70"/>
  <c r="J748" i="70"/>
  <c r="H748" i="70"/>
  <c r="AO747" i="70"/>
  <c r="AM747" i="70"/>
  <c r="AI747" i="70"/>
  <c r="AH747" i="70"/>
  <c r="AF747" i="70"/>
  <c r="AA747" i="70"/>
  <c r="Z747" i="70"/>
  <c r="X747" i="70"/>
  <c r="S747" i="70"/>
  <c r="R747" i="70"/>
  <c r="P747" i="70"/>
  <c r="K747" i="70"/>
  <c r="J747" i="70"/>
  <c r="H747" i="70"/>
  <c r="AO746" i="70"/>
  <c r="AM746" i="70"/>
  <c r="AI746" i="70"/>
  <c r="AH746" i="70"/>
  <c r="AF746" i="70"/>
  <c r="AA746" i="70"/>
  <c r="Z746" i="70"/>
  <c r="X746" i="70"/>
  <c r="S746" i="70"/>
  <c r="R746" i="70"/>
  <c r="P746" i="70"/>
  <c r="K746" i="70"/>
  <c r="J746" i="70"/>
  <c r="H746" i="70"/>
  <c r="AO745" i="70"/>
  <c r="AM745" i="70"/>
  <c r="AI745" i="70"/>
  <c r="AH745" i="70"/>
  <c r="AF745" i="70"/>
  <c r="AA745" i="70"/>
  <c r="Z745" i="70"/>
  <c r="X745" i="70"/>
  <c r="S745" i="70"/>
  <c r="R745" i="70"/>
  <c r="P745" i="70"/>
  <c r="K745" i="70"/>
  <c r="J745" i="70"/>
  <c r="H745" i="70"/>
  <c r="AO744" i="70"/>
  <c r="AM744" i="70"/>
  <c r="AI744" i="70"/>
  <c r="AH744" i="70"/>
  <c r="AF744" i="70"/>
  <c r="AA744" i="70"/>
  <c r="Z744" i="70"/>
  <c r="X744" i="70"/>
  <c r="S744" i="70"/>
  <c r="R744" i="70"/>
  <c r="P744" i="70"/>
  <c r="K744" i="70"/>
  <c r="J744" i="70"/>
  <c r="H744" i="70"/>
  <c r="AO743" i="70"/>
  <c r="AM743" i="70"/>
  <c r="AI743" i="70"/>
  <c r="AH743" i="70"/>
  <c r="AF743" i="70"/>
  <c r="AA743" i="70"/>
  <c r="Z743" i="70"/>
  <c r="X743" i="70"/>
  <c r="S743" i="70"/>
  <c r="R743" i="70"/>
  <c r="P743" i="70"/>
  <c r="K743" i="70"/>
  <c r="J743" i="70"/>
  <c r="H743" i="70"/>
  <c r="AO742" i="70"/>
  <c r="AM742" i="70"/>
  <c r="AI742" i="70"/>
  <c r="AH742" i="70"/>
  <c r="AF742" i="70"/>
  <c r="AA742" i="70"/>
  <c r="Z742" i="70"/>
  <c r="X742" i="70"/>
  <c r="S742" i="70"/>
  <c r="R742" i="70"/>
  <c r="P742" i="70"/>
  <c r="K742" i="70"/>
  <c r="J742" i="70"/>
  <c r="H742" i="70"/>
  <c r="AO741" i="70"/>
  <c r="AM741" i="70"/>
  <c r="AI741" i="70"/>
  <c r="AH741" i="70"/>
  <c r="AF741" i="70"/>
  <c r="AA741" i="70"/>
  <c r="Z741" i="70"/>
  <c r="X741" i="70"/>
  <c r="S741" i="70"/>
  <c r="R741" i="70"/>
  <c r="P741" i="70"/>
  <c r="K741" i="70"/>
  <c r="J741" i="70"/>
  <c r="H741" i="70"/>
  <c r="AO740" i="70"/>
  <c r="AM740" i="70"/>
  <c r="AI740" i="70"/>
  <c r="AH740" i="70"/>
  <c r="AF740" i="70"/>
  <c r="AA740" i="70"/>
  <c r="Z740" i="70"/>
  <c r="X740" i="70"/>
  <c r="S740" i="70"/>
  <c r="R740" i="70"/>
  <c r="P740" i="70"/>
  <c r="K740" i="70"/>
  <c r="J740" i="70"/>
  <c r="H740" i="70"/>
  <c r="AO739" i="70"/>
  <c r="AM739" i="70"/>
  <c r="AI739" i="70"/>
  <c r="AH739" i="70"/>
  <c r="AF739" i="70"/>
  <c r="AA739" i="70"/>
  <c r="Z739" i="70"/>
  <c r="X739" i="70"/>
  <c r="S739" i="70"/>
  <c r="R739" i="70"/>
  <c r="P739" i="70"/>
  <c r="K739" i="70"/>
  <c r="J739" i="70"/>
  <c r="H739" i="70"/>
  <c r="AO738" i="70"/>
  <c r="AM738" i="70"/>
  <c r="AI738" i="70"/>
  <c r="AH738" i="70"/>
  <c r="AF738" i="70"/>
  <c r="AA738" i="70"/>
  <c r="Z738" i="70"/>
  <c r="X738" i="70"/>
  <c r="S738" i="70"/>
  <c r="R738" i="70"/>
  <c r="P738" i="70"/>
  <c r="K738" i="70"/>
  <c r="J738" i="70"/>
  <c r="H738" i="70"/>
  <c r="AO737" i="70"/>
  <c r="AM737" i="70"/>
  <c r="AQ737" i="70" s="1"/>
  <c r="AI737" i="70"/>
  <c r="AH737" i="70"/>
  <c r="AF737" i="70"/>
  <c r="AA737" i="70"/>
  <c r="Z737" i="70"/>
  <c r="X737" i="70"/>
  <c r="S737" i="70"/>
  <c r="R737" i="70"/>
  <c r="P737" i="70"/>
  <c r="K737" i="70"/>
  <c r="J737" i="70"/>
  <c r="H737" i="70"/>
  <c r="AO736" i="70"/>
  <c r="AM736" i="70"/>
  <c r="AK736" i="70"/>
  <c r="AJ736" i="70"/>
  <c r="AI736" i="70"/>
  <c r="AH736" i="70"/>
  <c r="AF736" i="70"/>
  <c r="AA736" i="70"/>
  <c r="Z736" i="70"/>
  <c r="X736" i="70"/>
  <c r="S736" i="70"/>
  <c r="R736" i="70"/>
  <c r="P736" i="70"/>
  <c r="K736" i="70"/>
  <c r="J736" i="70"/>
  <c r="H736" i="70"/>
  <c r="AO735" i="70"/>
  <c r="AH735" i="70"/>
  <c r="AU47" i="70" s="1"/>
  <c r="AE735" i="70"/>
  <c r="AI735" i="70" s="1"/>
  <c r="Z735" i="70"/>
  <c r="W735" i="70"/>
  <c r="AA735" i="70" s="1"/>
  <c r="R735" i="70"/>
  <c r="O735" i="70"/>
  <c r="S735" i="70" s="1"/>
  <c r="J735" i="70"/>
  <c r="G735" i="70"/>
  <c r="K735" i="70" s="1"/>
  <c r="AO734" i="70"/>
  <c r="AM734" i="70"/>
  <c r="AI734" i="70"/>
  <c r="AH734" i="70"/>
  <c r="AF734" i="70"/>
  <c r="AA734" i="70"/>
  <c r="Z734" i="70"/>
  <c r="X734" i="70"/>
  <c r="S734" i="70"/>
  <c r="R734" i="70"/>
  <c r="P734" i="70"/>
  <c r="K734" i="70"/>
  <c r="J734" i="70"/>
  <c r="H734" i="70"/>
  <c r="AO733" i="70"/>
  <c r="AM733" i="70"/>
  <c r="AI733" i="70"/>
  <c r="AH733" i="70"/>
  <c r="AF733" i="70"/>
  <c r="AA733" i="70"/>
  <c r="Z733" i="70"/>
  <c r="X733" i="70"/>
  <c r="S733" i="70"/>
  <c r="R733" i="70"/>
  <c r="P733" i="70"/>
  <c r="K733" i="70"/>
  <c r="J733" i="70"/>
  <c r="H733" i="70"/>
  <c r="AO732" i="70"/>
  <c r="AM732" i="70"/>
  <c r="AI732" i="70"/>
  <c r="AH732" i="70"/>
  <c r="AF732" i="70"/>
  <c r="AA732" i="70"/>
  <c r="Z732" i="70"/>
  <c r="X732" i="70"/>
  <c r="S732" i="70"/>
  <c r="R732" i="70"/>
  <c r="P732" i="70"/>
  <c r="K732" i="70"/>
  <c r="J732" i="70"/>
  <c r="H732" i="70"/>
  <c r="AO731" i="70"/>
  <c r="AM731" i="70"/>
  <c r="AI731" i="70"/>
  <c r="AH731" i="70"/>
  <c r="AF731" i="70"/>
  <c r="AA731" i="70"/>
  <c r="Z731" i="70"/>
  <c r="X731" i="70"/>
  <c r="S731" i="70"/>
  <c r="R731" i="70"/>
  <c r="P731" i="70"/>
  <c r="K731" i="70"/>
  <c r="J731" i="70"/>
  <c r="H731" i="70"/>
  <c r="AO730" i="70"/>
  <c r="AM730" i="70"/>
  <c r="AI730" i="70"/>
  <c r="AH730" i="70"/>
  <c r="AF730" i="70"/>
  <c r="AA730" i="70"/>
  <c r="Z730" i="70"/>
  <c r="X730" i="70"/>
  <c r="S730" i="70"/>
  <c r="R730" i="70"/>
  <c r="P730" i="70"/>
  <c r="K730" i="70"/>
  <c r="J730" i="70"/>
  <c r="H730" i="70"/>
  <c r="AO729" i="70"/>
  <c r="AM729" i="70"/>
  <c r="AI729" i="70"/>
  <c r="AH729" i="70"/>
  <c r="AF729" i="70"/>
  <c r="AA729" i="70"/>
  <c r="Z729" i="70"/>
  <c r="X729" i="70"/>
  <c r="S729" i="70"/>
  <c r="R729" i="70"/>
  <c r="P729" i="70"/>
  <c r="K729" i="70"/>
  <c r="J729" i="70"/>
  <c r="H729" i="70"/>
  <c r="AO728" i="70"/>
  <c r="AM728" i="70"/>
  <c r="AI728" i="70"/>
  <c r="AH728" i="70"/>
  <c r="AF728" i="70"/>
  <c r="AA728" i="70"/>
  <c r="Z728" i="70"/>
  <c r="X728" i="70"/>
  <c r="S728" i="70"/>
  <c r="R728" i="70"/>
  <c r="P728" i="70"/>
  <c r="K728" i="70"/>
  <c r="J728" i="70"/>
  <c r="H728" i="70"/>
  <c r="AO727" i="70"/>
  <c r="AM727" i="70"/>
  <c r="AI727" i="70"/>
  <c r="AH727" i="70"/>
  <c r="AF727" i="70"/>
  <c r="AA727" i="70"/>
  <c r="Z727" i="70"/>
  <c r="X727" i="70"/>
  <c r="S727" i="70"/>
  <c r="R727" i="70"/>
  <c r="P727" i="70"/>
  <c r="K727" i="70"/>
  <c r="J727" i="70"/>
  <c r="H727" i="70"/>
  <c r="AO726" i="70"/>
  <c r="AM726" i="70"/>
  <c r="AI726" i="70"/>
  <c r="AH726" i="70"/>
  <c r="AF726" i="70"/>
  <c r="AA726" i="70"/>
  <c r="Z726" i="70"/>
  <c r="X726" i="70"/>
  <c r="S726" i="70"/>
  <c r="R726" i="70"/>
  <c r="P726" i="70"/>
  <c r="K726" i="70"/>
  <c r="J726" i="70"/>
  <c r="H726" i="70"/>
  <c r="AO725" i="70"/>
  <c r="AM725" i="70"/>
  <c r="AI725" i="70"/>
  <c r="AH725" i="70"/>
  <c r="AF725" i="70"/>
  <c r="AA725" i="70"/>
  <c r="Z725" i="70"/>
  <c r="X725" i="70"/>
  <c r="S725" i="70"/>
  <c r="R725" i="70"/>
  <c r="P725" i="70"/>
  <c r="K725" i="70"/>
  <c r="J725" i="70"/>
  <c r="H725" i="70"/>
  <c r="AO724" i="70"/>
  <c r="AM724" i="70"/>
  <c r="AI724" i="70"/>
  <c r="AH724" i="70"/>
  <c r="AF724" i="70"/>
  <c r="AA724" i="70"/>
  <c r="Z724" i="70"/>
  <c r="X724" i="70"/>
  <c r="S724" i="70"/>
  <c r="R724" i="70"/>
  <c r="P724" i="70"/>
  <c r="K724" i="70"/>
  <c r="J724" i="70"/>
  <c r="H724" i="70"/>
  <c r="AO723" i="70"/>
  <c r="AM723" i="70"/>
  <c r="AQ723" i="70" s="1"/>
  <c r="AI723" i="70"/>
  <c r="AH723" i="70"/>
  <c r="AF723" i="70"/>
  <c r="AA723" i="70"/>
  <c r="Z723" i="70"/>
  <c r="X723" i="70"/>
  <c r="S723" i="70"/>
  <c r="R723" i="70"/>
  <c r="P723" i="70"/>
  <c r="K723" i="70"/>
  <c r="J723" i="70"/>
  <c r="H723" i="70"/>
  <c r="AO722" i="70"/>
  <c r="AM722" i="70"/>
  <c r="AI722" i="70"/>
  <c r="AH722" i="70"/>
  <c r="AF722" i="70"/>
  <c r="AA722" i="70"/>
  <c r="Z722" i="70"/>
  <c r="X722" i="70"/>
  <c r="S722" i="70"/>
  <c r="R722" i="70"/>
  <c r="P722" i="70"/>
  <c r="K722" i="70"/>
  <c r="J722" i="70"/>
  <c r="H722" i="70"/>
  <c r="AO721" i="70"/>
  <c r="AM721" i="70"/>
  <c r="AI721" i="70"/>
  <c r="AH721" i="70"/>
  <c r="AF721" i="70"/>
  <c r="AA721" i="70"/>
  <c r="Z721" i="70"/>
  <c r="X721" i="70"/>
  <c r="S721" i="70"/>
  <c r="R721" i="70"/>
  <c r="P721" i="70"/>
  <c r="K721" i="70"/>
  <c r="J721" i="70"/>
  <c r="H721" i="70"/>
  <c r="AO720" i="70"/>
  <c r="AM720" i="70"/>
  <c r="AQ720" i="70" s="1"/>
  <c r="AI720" i="70"/>
  <c r="AH720" i="70"/>
  <c r="AF720" i="70"/>
  <c r="AA720" i="70"/>
  <c r="Z720" i="70"/>
  <c r="X720" i="70"/>
  <c r="S720" i="70"/>
  <c r="R720" i="70"/>
  <c r="P720" i="70"/>
  <c r="K720" i="70"/>
  <c r="J720" i="70"/>
  <c r="H720" i="70"/>
  <c r="AO719" i="70"/>
  <c r="AM719" i="70"/>
  <c r="AK719" i="70"/>
  <c r="AJ719" i="70"/>
  <c r="AI719" i="70"/>
  <c r="AH719" i="70"/>
  <c r="AF719" i="70"/>
  <c r="AA719" i="70"/>
  <c r="Z719" i="70"/>
  <c r="X719" i="70"/>
  <c r="S719" i="70"/>
  <c r="R719" i="70"/>
  <c r="P719" i="70"/>
  <c r="K719" i="70"/>
  <c r="J719" i="70"/>
  <c r="H719" i="70"/>
  <c r="AO718" i="70"/>
  <c r="AH718" i="70"/>
  <c r="AE718" i="70"/>
  <c r="AI718" i="70" s="1"/>
  <c r="Z718" i="70"/>
  <c r="W718" i="70"/>
  <c r="AA718" i="70" s="1"/>
  <c r="R718" i="70"/>
  <c r="O718" i="70"/>
  <c r="S718" i="70" s="1"/>
  <c r="J718" i="70"/>
  <c r="G718" i="70"/>
  <c r="K718" i="70" s="1"/>
  <c r="AO717" i="70"/>
  <c r="AM717" i="70"/>
  <c r="AI717" i="70"/>
  <c r="AH717" i="70"/>
  <c r="AF717" i="70"/>
  <c r="AA717" i="70"/>
  <c r="Z717" i="70"/>
  <c r="X717" i="70"/>
  <c r="S717" i="70"/>
  <c r="R717" i="70"/>
  <c r="P717" i="70"/>
  <c r="K717" i="70"/>
  <c r="J717" i="70"/>
  <c r="H717" i="70"/>
  <c r="AO716" i="70"/>
  <c r="AM716" i="70"/>
  <c r="AI716" i="70"/>
  <c r="AH716" i="70"/>
  <c r="AF716" i="70"/>
  <c r="AA716" i="70"/>
  <c r="Z716" i="70"/>
  <c r="X716" i="70"/>
  <c r="S716" i="70"/>
  <c r="R716" i="70"/>
  <c r="P716" i="70"/>
  <c r="K716" i="70"/>
  <c r="J716" i="70"/>
  <c r="H716" i="70"/>
  <c r="AO715" i="70"/>
  <c r="AM715" i="70"/>
  <c r="AI715" i="70"/>
  <c r="AH715" i="70"/>
  <c r="AF715" i="70"/>
  <c r="AA715" i="70"/>
  <c r="Z715" i="70"/>
  <c r="X715" i="70"/>
  <c r="S715" i="70"/>
  <c r="R715" i="70"/>
  <c r="P715" i="70"/>
  <c r="K715" i="70"/>
  <c r="J715" i="70"/>
  <c r="H715" i="70"/>
  <c r="AO714" i="70"/>
  <c r="AM714" i="70"/>
  <c r="AI714" i="70"/>
  <c r="AH714" i="70"/>
  <c r="AF714" i="70"/>
  <c r="AA714" i="70"/>
  <c r="Z714" i="70"/>
  <c r="X714" i="70"/>
  <c r="S714" i="70"/>
  <c r="R714" i="70"/>
  <c r="P714" i="70"/>
  <c r="K714" i="70"/>
  <c r="J714" i="70"/>
  <c r="H714" i="70"/>
  <c r="AO713" i="70"/>
  <c r="AM713" i="70"/>
  <c r="AI713" i="70"/>
  <c r="AH713" i="70"/>
  <c r="AF713" i="70"/>
  <c r="AA713" i="70"/>
  <c r="Z713" i="70"/>
  <c r="X713" i="70"/>
  <c r="S713" i="70"/>
  <c r="R713" i="70"/>
  <c r="P713" i="70"/>
  <c r="K713" i="70"/>
  <c r="J713" i="70"/>
  <c r="H713" i="70"/>
  <c r="AO712" i="70"/>
  <c r="AM712" i="70"/>
  <c r="AI712" i="70"/>
  <c r="AH712" i="70"/>
  <c r="AF712" i="70"/>
  <c r="AA712" i="70"/>
  <c r="Z712" i="70"/>
  <c r="X712" i="70"/>
  <c r="S712" i="70"/>
  <c r="R712" i="70"/>
  <c r="P712" i="70"/>
  <c r="K712" i="70"/>
  <c r="J712" i="70"/>
  <c r="H712" i="70"/>
  <c r="AO711" i="70"/>
  <c r="AM711" i="70"/>
  <c r="AI711" i="70"/>
  <c r="AH711" i="70"/>
  <c r="AF711" i="70"/>
  <c r="AA711" i="70"/>
  <c r="Z711" i="70"/>
  <c r="X711" i="70"/>
  <c r="S711" i="70"/>
  <c r="R711" i="70"/>
  <c r="P711" i="70"/>
  <c r="K711" i="70"/>
  <c r="J711" i="70"/>
  <c r="H711" i="70"/>
  <c r="AO710" i="70"/>
  <c r="AM710" i="70"/>
  <c r="AI710" i="70"/>
  <c r="AH710" i="70"/>
  <c r="AF710" i="70"/>
  <c r="AA710" i="70"/>
  <c r="Z710" i="70"/>
  <c r="X710" i="70"/>
  <c r="S710" i="70"/>
  <c r="R710" i="70"/>
  <c r="P710" i="70"/>
  <c r="K710" i="70"/>
  <c r="J710" i="70"/>
  <c r="H710" i="70"/>
  <c r="AO709" i="70"/>
  <c r="AM709" i="70"/>
  <c r="AI709" i="70"/>
  <c r="AH709" i="70"/>
  <c r="AF709" i="70"/>
  <c r="AA709" i="70"/>
  <c r="Z709" i="70"/>
  <c r="X709" i="70"/>
  <c r="S709" i="70"/>
  <c r="R709" i="70"/>
  <c r="P709" i="70"/>
  <c r="K709" i="70"/>
  <c r="J709" i="70"/>
  <c r="H709" i="70"/>
  <c r="AO708" i="70"/>
  <c r="AM708" i="70"/>
  <c r="AI708" i="70"/>
  <c r="AH708" i="70"/>
  <c r="AF708" i="70"/>
  <c r="AA708" i="70"/>
  <c r="Z708" i="70"/>
  <c r="X708" i="70"/>
  <c r="S708" i="70"/>
  <c r="R708" i="70"/>
  <c r="P708" i="70"/>
  <c r="K708" i="70"/>
  <c r="J708" i="70"/>
  <c r="H708" i="70"/>
  <c r="AO707" i="70"/>
  <c r="AM707" i="70"/>
  <c r="AI707" i="70"/>
  <c r="AH707" i="70"/>
  <c r="AF707" i="70"/>
  <c r="AA707" i="70"/>
  <c r="Z707" i="70"/>
  <c r="X707" i="70"/>
  <c r="S707" i="70"/>
  <c r="R707" i="70"/>
  <c r="P707" i="70"/>
  <c r="K707" i="70"/>
  <c r="J707" i="70"/>
  <c r="H707" i="70"/>
  <c r="AO706" i="70"/>
  <c r="AM706" i="70"/>
  <c r="AQ706" i="70" s="1"/>
  <c r="AI706" i="70"/>
  <c r="AH706" i="70"/>
  <c r="AF706" i="70"/>
  <c r="AA706" i="70"/>
  <c r="Z706" i="70"/>
  <c r="X706" i="70"/>
  <c r="S706" i="70"/>
  <c r="R706" i="70"/>
  <c r="P706" i="70"/>
  <c r="K706" i="70"/>
  <c r="J706" i="70"/>
  <c r="H706" i="70"/>
  <c r="AO705" i="70"/>
  <c r="AM705" i="70"/>
  <c r="AI705" i="70"/>
  <c r="AH705" i="70"/>
  <c r="AF705" i="70"/>
  <c r="AA705" i="70"/>
  <c r="Z705" i="70"/>
  <c r="X705" i="70"/>
  <c r="S705" i="70"/>
  <c r="R705" i="70"/>
  <c r="P705" i="70"/>
  <c r="K705" i="70"/>
  <c r="J705" i="70"/>
  <c r="H705" i="70"/>
  <c r="AO704" i="70"/>
  <c r="AM704" i="70"/>
  <c r="AI704" i="70"/>
  <c r="AH704" i="70"/>
  <c r="AF704" i="70"/>
  <c r="AA704" i="70"/>
  <c r="Z704" i="70"/>
  <c r="X704" i="70"/>
  <c r="S704" i="70"/>
  <c r="R704" i="70"/>
  <c r="P704" i="70"/>
  <c r="K704" i="70"/>
  <c r="J704" i="70"/>
  <c r="H704" i="70"/>
  <c r="AO703" i="70"/>
  <c r="AM703" i="70"/>
  <c r="AI703" i="70"/>
  <c r="AH703" i="70"/>
  <c r="AF703" i="70"/>
  <c r="AA703" i="70"/>
  <c r="Z703" i="70"/>
  <c r="X703" i="70"/>
  <c r="S703" i="70"/>
  <c r="R703" i="70"/>
  <c r="P703" i="70"/>
  <c r="K703" i="70"/>
  <c r="J703" i="70"/>
  <c r="H703" i="70"/>
  <c r="AO702" i="70"/>
  <c r="AM702" i="70"/>
  <c r="AK702" i="70"/>
  <c r="AP718" i="70" s="1"/>
  <c r="AJ702" i="70"/>
  <c r="AI702" i="70"/>
  <c r="AH702" i="70"/>
  <c r="AF702" i="70"/>
  <c r="AA702" i="70"/>
  <c r="Z702" i="70"/>
  <c r="X702" i="70"/>
  <c r="S702" i="70"/>
  <c r="R702" i="70"/>
  <c r="P702" i="70"/>
  <c r="K702" i="70"/>
  <c r="J702" i="70"/>
  <c r="H702" i="70"/>
  <c r="AO701" i="70"/>
  <c r="AH701" i="70"/>
  <c r="AU45" i="70" s="1"/>
  <c r="AE701" i="70"/>
  <c r="AF701" i="70" s="1"/>
  <c r="Z701" i="70"/>
  <c r="W701" i="70"/>
  <c r="X701" i="70" s="1"/>
  <c r="R701" i="70"/>
  <c r="O701" i="70"/>
  <c r="P701" i="70" s="1"/>
  <c r="J701" i="70"/>
  <c r="G701" i="70"/>
  <c r="H701" i="70" s="1"/>
  <c r="AO700" i="70"/>
  <c r="AM700" i="70"/>
  <c r="AI700" i="70"/>
  <c r="AH700" i="70"/>
  <c r="AF700" i="70"/>
  <c r="AA700" i="70"/>
  <c r="Z700" i="70"/>
  <c r="X700" i="70"/>
  <c r="S700" i="70"/>
  <c r="R700" i="70"/>
  <c r="P700" i="70"/>
  <c r="K700" i="70"/>
  <c r="J700" i="70"/>
  <c r="H700" i="70"/>
  <c r="AO699" i="70"/>
  <c r="AM699" i="70"/>
  <c r="AI699" i="70"/>
  <c r="AH699" i="70"/>
  <c r="AF699" i="70"/>
  <c r="AA699" i="70"/>
  <c r="Z699" i="70"/>
  <c r="X699" i="70"/>
  <c r="S699" i="70"/>
  <c r="R699" i="70"/>
  <c r="P699" i="70"/>
  <c r="K699" i="70"/>
  <c r="J699" i="70"/>
  <c r="H699" i="70"/>
  <c r="AO698" i="70"/>
  <c r="AM698" i="70"/>
  <c r="AI698" i="70"/>
  <c r="AH698" i="70"/>
  <c r="AF698" i="70"/>
  <c r="AA698" i="70"/>
  <c r="Z698" i="70"/>
  <c r="X698" i="70"/>
  <c r="S698" i="70"/>
  <c r="R698" i="70"/>
  <c r="P698" i="70"/>
  <c r="K698" i="70"/>
  <c r="J698" i="70"/>
  <c r="H698" i="70"/>
  <c r="AO697" i="70"/>
  <c r="AM697" i="70"/>
  <c r="AI697" i="70"/>
  <c r="AH697" i="70"/>
  <c r="AF697" i="70"/>
  <c r="AA697" i="70"/>
  <c r="Z697" i="70"/>
  <c r="X697" i="70"/>
  <c r="S697" i="70"/>
  <c r="R697" i="70"/>
  <c r="P697" i="70"/>
  <c r="K697" i="70"/>
  <c r="J697" i="70"/>
  <c r="H697" i="70"/>
  <c r="AO696" i="70"/>
  <c r="AM696" i="70"/>
  <c r="AI696" i="70"/>
  <c r="AH696" i="70"/>
  <c r="AF696" i="70"/>
  <c r="AA696" i="70"/>
  <c r="Z696" i="70"/>
  <c r="X696" i="70"/>
  <c r="S696" i="70"/>
  <c r="R696" i="70"/>
  <c r="P696" i="70"/>
  <c r="K696" i="70"/>
  <c r="J696" i="70"/>
  <c r="H696" i="70"/>
  <c r="AO695" i="70"/>
  <c r="AM695" i="70"/>
  <c r="AI695" i="70"/>
  <c r="AH695" i="70"/>
  <c r="AF695" i="70"/>
  <c r="AA695" i="70"/>
  <c r="Z695" i="70"/>
  <c r="X695" i="70"/>
  <c r="S695" i="70"/>
  <c r="R695" i="70"/>
  <c r="P695" i="70"/>
  <c r="K695" i="70"/>
  <c r="J695" i="70"/>
  <c r="H695" i="70"/>
  <c r="AO694" i="70"/>
  <c r="AM694" i="70"/>
  <c r="AI694" i="70"/>
  <c r="AH694" i="70"/>
  <c r="AF694" i="70"/>
  <c r="AA694" i="70"/>
  <c r="Z694" i="70"/>
  <c r="X694" i="70"/>
  <c r="S694" i="70"/>
  <c r="R694" i="70"/>
  <c r="P694" i="70"/>
  <c r="K694" i="70"/>
  <c r="J694" i="70"/>
  <c r="H694" i="70"/>
  <c r="AO693" i="70"/>
  <c r="AM693" i="70"/>
  <c r="AI693" i="70"/>
  <c r="AH693" i="70"/>
  <c r="AF693" i="70"/>
  <c r="AA693" i="70"/>
  <c r="Z693" i="70"/>
  <c r="X693" i="70"/>
  <c r="S693" i="70"/>
  <c r="R693" i="70"/>
  <c r="P693" i="70"/>
  <c r="K693" i="70"/>
  <c r="J693" i="70"/>
  <c r="H693" i="70"/>
  <c r="AO692" i="70"/>
  <c r="AM692" i="70"/>
  <c r="AI692" i="70"/>
  <c r="AH692" i="70"/>
  <c r="AF692" i="70"/>
  <c r="AA692" i="70"/>
  <c r="Z692" i="70"/>
  <c r="X692" i="70"/>
  <c r="S692" i="70"/>
  <c r="R692" i="70"/>
  <c r="P692" i="70"/>
  <c r="K692" i="70"/>
  <c r="J692" i="70"/>
  <c r="H692" i="70"/>
  <c r="AO691" i="70"/>
  <c r="AM691" i="70"/>
  <c r="AI691" i="70"/>
  <c r="AH691" i="70"/>
  <c r="AF691" i="70"/>
  <c r="AA691" i="70"/>
  <c r="Z691" i="70"/>
  <c r="X691" i="70"/>
  <c r="S691" i="70"/>
  <c r="R691" i="70"/>
  <c r="P691" i="70"/>
  <c r="K691" i="70"/>
  <c r="J691" i="70"/>
  <c r="H691" i="70"/>
  <c r="AO690" i="70"/>
  <c r="AM690" i="70"/>
  <c r="AI690" i="70"/>
  <c r="AH690" i="70"/>
  <c r="AF690" i="70"/>
  <c r="AA690" i="70"/>
  <c r="Z690" i="70"/>
  <c r="X690" i="70"/>
  <c r="S690" i="70"/>
  <c r="R690" i="70"/>
  <c r="P690" i="70"/>
  <c r="K690" i="70"/>
  <c r="J690" i="70"/>
  <c r="H690" i="70"/>
  <c r="AO689" i="70"/>
  <c r="AM689" i="70"/>
  <c r="AI689" i="70"/>
  <c r="AH689" i="70"/>
  <c r="AF689" i="70"/>
  <c r="AA689" i="70"/>
  <c r="Z689" i="70"/>
  <c r="X689" i="70"/>
  <c r="S689" i="70"/>
  <c r="R689" i="70"/>
  <c r="P689" i="70"/>
  <c r="K689" i="70"/>
  <c r="J689" i="70"/>
  <c r="H689" i="70"/>
  <c r="AO688" i="70"/>
  <c r="AM688" i="70"/>
  <c r="AI688" i="70"/>
  <c r="AH688" i="70"/>
  <c r="AF688" i="70"/>
  <c r="AA688" i="70"/>
  <c r="Z688" i="70"/>
  <c r="X688" i="70"/>
  <c r="S688" i="70"/>
  <c r="R688" i="70"/>
  <c r="P688" i="70"/>
  <c r="K688" i="70"/>
  <c r="J688" i="70"/>
  <c r="H688" i="70"/>
  <c r="AO687" i="70"/>
  <c r="AM687" i="70"/>
  <c r="AI687" i="70"/>
  <c r="AH687" i="70"/>
  <c r="AF687" i="70"/>
  <c r="AA687" i="70"/>
  <c r="Z687" i="70"/>
  <c r="X687" i="70"/>
  <c r="S687" i="70"/>
  <c r="R687" i="70"/>
  <c r="P687" i="70"/>
  <c r="K687" i="70"/>
  <c r="J687" i="70"/>
  <c r="H687" i="70"/>
  <c r="AO686" i="70"/>
  <c r="AM686" i="70"/>
  <c r="AI686" i="70"/>
  <c r="AH686" i="70"/>
  <c r="AF686" i="70"/>
  <c r="AA686" i="70"/>
  <c r="Z686" i="70"/>
  <c r="X686" i="70"/>
  <c r="S686" i="70"/>
  <c r="R686" i="70"/>
  <c r="P686" i="70"/>
  <c r="K686" i="70"/>
  <c r="J686" i="70"/>
  <c r="H686" i="70"/>
  <c r="AO685" i="70"/>
  <c r="AM685" i="70"/>
  <c r="AK685" i="70"/>
  <c r="AJ685" i="70"/>
  <c r="AI685" i="70"/>
  <c r="AH685" i="70"/>
  <c r="AF685" i="70"/>
  <c r="AA685" i="70"/>
  <c r="Z685" i="70"/>
  <c r="X685" i="70"/>
  <c r="S685" i="70"/>
  <c r="R685" i="70"/>
  <c r="P685" i="70"/>
  <c r="K685" i="70"/>
  <c r="J685" i="70"/>
  <c r="H685" i="70"/>
  <c r="AO684" i="70"/>
  <c r="AH684" i="70"/>
  <c r="AU44" i="70" s="1"/>
  <c r="AE684" i="70"/>
  <c r="AF684" i="70" s="1"/>
  <c r="Z684" i="70"/>
  <c r="W684" i="70"/>
  <c r="X684" i="70" s="1"/>
  <c r="R684" i="70"/>
  <c r="O684" i="70"/>
  <c r="P684" i="70" s="1"/>
  <c r="J684" i="70"/>
  <c r="G684" i="70"/>
  <c r="H684" i="70" s="1"/>
  <c r="AO683" i="70"/>
  <c r="AM683" i="70"/>
  <c r="AI683" i="70"/>
  <c r="AH683" i="70"/>
  <c r="AF683" i="70"/>
  <c r="AA683" i="70"/>
  <c r="Z683" i="70"/>
  <c r="X683" i="70"/>
  <c r="S683" i="70"/>
  <c r="R683" i="70"/>
  <c r="P683" i="70"/>
  <c r="K683" i="70"/>
  <c r="J683" i="70"/>
  <c r="H683" i="70"/>
  <c r="AO682" i="70"/>
  <c r="AM682" i="70"/>
  <c r="AI682" i="70"/>
  <c r="AH682" i="70"/>
  <c r="AF682" i="70"/>
  <c r="AA682" i="70"/>
  <c r="Z682" i="70"/>
  <c r="X682" i="70"/>
  <c r="S682" i="70"/>
  <c r="R682" i="70"/>
  <c r="P682" i="70"/>
  <c r="K682" i="70"/>
  <c r="J682" i="70"/>
  <c r="H682" i="70"/>
  <c r="AO681" i="70"/>
  <c r="AM681" i="70"/>
  <c r="AI681" i="70"/>
  <c r="AH681" i="70"/>
  <c r="AF681" i="70"/>
  <c r="AA681" i="70"/>
  <c r="Z681" i="70"/>
  <c r="X681" i="70"/>
  <c r="S681" i="70"/>
  <c r="R681" i="70"/>
  <c r="P681" i="70"/>
  <c r="K681" i="70"/>
  <c r="J681" i="70"/>
  <c r="H681" i="70"/>
  <c r="AO680" i="70"/>
  <c r="AM680" i="70"/>
  <c r="AI680" i="70"/>
  <c r="AH680" i="70"/>
  <c r="AF680" i="70"/>
  <c r="AA680" i="70"/>
  <c r="Z680" i="70"/>
  <c r="X680" i="70"/>
  <c r="S680" i="70"/>
  <c r="R680" i="70"/>
  <c r="P680" i="70"/>
  <c r="K680" i="70"/>
  <c r="J680" i="70"/>
  <c r="H680" i="70"/>
  <c r="AO679" i="70"/>
  <c r="AM679" i="70"/>
  <c r="AI679" i="70"/>
  <c r="AH679" i="70"/>
  <c r="AF679" i="70"/>
  <c r="AA679" i="70"/>
  <c r="Z679" i="70"/>
  <c r="X679" i="70"/>
  <c r="S679" i="70"/>
  <c r="R679" i="70"/>
  <c r="P679" i="70"/>
  <c r="K679" i="70"/>
  <c r="J679" i="70"/>
  <c r="H679" i="70"/>
  <c r="AO678" i="70"/>
  <c r="AM678" i="70"/>
  <c r="AI678" i="70"/>
  <c r="AH678" i="70"/>
  <c r="AF678" i="70"/>
  <c r="AA678" i="70"/>
  <c r="Z678" i="70"/>
  <c r="X678" i="70"/>
  <c r="S678" i="70"/>
  <c r="R678" i="70"/>
  <c r="P678" i="70"/>
  <c r="K678" i="70"/>
  <c r="J678" i="70"/>
  <c r="H678" i="70"/>
  <c r="AO677" i="70"/>
  <c r="AM677" i="70"/>
  <c r="AI677" i="70"/>
  <c r="AH677" i="70"/>
  <c r="AF677" i="70"/>
  <c r="AA677" i="70"/>
  <c r="Z677" i="70"/>
  <c r="X677" i="70"/>
  <c r="S677" i="70"/>
  <c r="R677" i="70"/>
  <c r="P677" i="70"/>
  <c r="K677" i="70"/>
  <c r="J677" i="70"/>
  <c r="H677" i="70"/>
  <c r="AO676" i="70"/>
  <c r="AM676" i="70"/>
  <c r="AQ676" i="70" s="1"/>
  <c r="AI676" i="70"/>
  <c r="AH676" i="70"/>
  <c r="AF676" i="70"/>
  <c r="AA676" i="70"/>
  <c r="Z676" i="70"/>
  <c r="X676" i="70"/>
  <c r="S676" i="70"/>
  <c r="R676" i="70"/>
  <c r="P676" i="70"/>
  <c r="K676" i="70"/>
  <c r="J676" i="70"/>
  <c r="H676" i="70"/>
  <c r="AO675" i="70"/>
  <c r="AM675" i="70"/>
  <c r="AI675" i="70"/>
  <c r="AH675" i="70"/>
  <c r="AF675" i="70"/>
  <c r="AA675" i="70"/>
  <c r="Z675" i="70"/>
  <c r="X675" i="70"/>
  <c r="S675" i="70"/>
  <c r="R675" i="70"/>
  <c r="P675" i="70"/>
  <c r="K675" i="70"/>
  <c r="J675" i="70"/>
  <c r="H675" i="70"/>
  <c r="AO674" i="70"/>
  <c r="AM674" i="70"/>
  <c r="AI674" i="70"/>
  <c r="AH674" i="70"/>
  <c r="AF674" i="70"/>
  <c r="AA674" i="70"/>
  <c r="Z674" i="70"/>
  <c r="X674" i="70"/>
  <c r="S674" i="70"/>
  <c r="R674" i="70"/>
  <c r="P674" i="70"/>
  <c r="K674" i="70"/>
  <c r="J674" i="70"/>
  <c r="H674" i="70"/>
  <c r="AO673" i="70"/>
  <c r="AM673" i="70"/>
  <c r="AI673" i="70"/>
  <c r="AH673" i="70"/>
  <c r="AF673" i="70"/>
  <c r="AA673" i="70"/>
  <c r="Z673" i="70"/>
  <c r="X673" i="70"/>
  <c r="S673" i="70"/>
  <c r="R673" i="70"/>
  <c r="P673" i="70"/>
  <c r="K673" i="70"/>
  <c r="J673" i="70"/>
  <c r="H673" i="70"/>
  <c r="AO672" i="70"/>
  <c r="AM672" i="70"/>
  <c r="AI672" i="70"/>
  <c r="AH672" i="70"/>
  <c r="AF672" i="70"/>
  <c r="AA672" i="70"/>
  <c r="Z672" i="70"/>
  <c r="X672" i="70"/>
  <c r="S672" i="70"/>
  <c r="R672" i="70"/>
  <c r="P672" i="70"/>
  <c r="K672" i="70"/>
  <c r="J672" i="70"/>
  <c r="H672" i="70"/>
  <c r="AO671" i="70"/>
  <c r="AM671" i="70"/>
  <c r="AI671" i="70"/>
  <c r="AH671" i="70"/>
  <c r="AF671" i="70"/>
  <c r="AA671" i="70"/>
  <c r="Z671" i="70"/>
  <c r="X671" i="70"/>
  <c r="S671" i="70"/>
  <c r="R671" i="70"/>
  <c r="P671" i="70"/>
  <c r="K671" i="70"/>
  <c r="J671" i="70"/>
  <c r="H671" i="70"/>
  <c r="AO670" i="70"/>
  <c r="AM670" i="70"/>
  <c r="AQ670" i="70" s="1"/>
  <c r="AI670" i="70"/>
  <c r="AH670" i="70"/>
  <c r="AF670" i="70"/>
  <c r="AA670" i="70"/>
  <c r="Z670" i="70"/>
  <c r="X670" i="70"/>
  <c r="S670" i="70"/>
  <c r="R670" i="70"/>
  <c r="P670" i="70"/>
  <c r="K670" i="70"/>
  <c r="J670" i="70"/>
  <c r="H670" i="70"/>
  <c r="AO669" i="70"/>
  <c r="AM669" i="70"/>
  <c r="AI669" i="70"/>
  <c r="AH669" i="70"/>
  <c r="AF669" i="70"/>
  <c r="AA669" i="70"/>
  <c r="Z669" i="70"/>
  <c r="X669" i="70"/>
  <c r="S669" i="70"/>
  <c r="R669" i="70"/>
  <c r="P669" i="70"/>
  <c r="K669" i="70"/>
  <c r="J669" i="70"/>
  <c r="H669" i="70"/>
  <c r="AO668" i="70"/>
  <c r="AM668" i="70"/>
  <c r="AK668" i="70"/>
  <c r="AP676" i="70" s="1"/>
  <c r="AJ668" i="70"/>
  <c r="AI668" i="70"/>
  <c r="AH668" i="70"/>
  <c r="AF668" i="70"/>
  <c r="AA668" i="70"/>
  <c r="Z668" i="70"/>
  <c r="X668" i="70"/>
  <c r="S668" i="70"/>
  <c r="R668" i="70"/>
  <c r="P668" i="70"/>
  <c r="K668" i="70"/>
  <c r="J668" i="70"/>
  <c r="H668" i="70"/>
  <c r="AO667" i="70"/>
  <c r="AH667" i="70"/>
  <c r="AU43" i="70" s="1"/>
  <c r="AE667" i="70"/>
  <c r="AF667" i="70" s="1"/>
  <c r="Z667" i="70"/>
  <c r="W667" i="70"/>
  <c r="X667" i="70" s="1"/>
  <c r="R667" i="70"/>
  <c r="O667" i="70"/>
  <c r="P667" i="70" s="1"/>
  <c r="J667" i="70"/>
  <c r="G667" i="70"/>
  <c r="H667" i="70" s="1"/>
  <c r="AO666" i="70"/>
  <c r="AM666" i="70"/>
  <c r="AI666" i="70"/>
  <c r="AH666" i="70"/>
  <c r="AF666" i="70"/>
  <c r="AA666" i="70"/>
  <c r="Z666" i="70"/>
  <c r="X666" i="70"/>
  <c r="S666" i="70"/>
  <c r="R666" i="70"/>
  <c r="P666" i="70"/>
  <c r="K666" i="70"/>
  <c r="J666" i="70"/>
  <c r="H666" i="70"/>
  <c r="AO665" i="70"/>
  <c r="AM665" i="70"/>
  <c r="AI665" i="70"/>
  <c r="AH665" i="70"/>
  <c r="AF665" i="70"/>
  <c r="AA665" i="70"/>
  <c r="Z665" i="70"/>
  <c r="X665" i="70"/>
  <c r="S665" i="70"/>
  <c r="R665" i="70"/>
  <c r="P665" i="70"/>
  <c r="K665" i="70"/>
  <c r="J665" i="70"/>
  <c r="H665" i="70"/>
  <c r="AO664" i="70"/>
  <c r="AM664" i="70"/>
  <c r="AI664" i="70"/>
  <c r="AH664" i="70"/>
  <c r="AF664" i="70"/>
  <c r="AA664" i="70"/>
  <c r="Z664" i="70"/>
  <c r="X664" i="70"/>
  <c r="S664" i="70"/>
  <c r="R664" i="70"/>
  <c r="P664" i="70"/>
  <c r="K664" i="70"/>
  <c r="J664" i="70"/>
  <c r="H664" i="70"/>
  <c r="AO663" i="70"/>
  <c r="AM663" i="70"/>
  <c r="AI663" i="70"/>
  <c r="AH663" i="70"/>
  <c r="AF663" i="70"/>
  <c r="AA663" i="70"/>
  <c r="Z663" i="70"/>
  <c r="X663" i="70"/>
  <c r="S663" i="70"/>
  <c r="R663" i="70"/>
  <c r="P663" i="70"/>
  <c r="K663" i="70"/>
  <c r="J663" i="70"/>
  <c r="H663" i="70"/>
  <c r="AO662" i="70"/>
  <c r="AM662" i="70"/>
  <c r="AI662" i="70"/>
  <c r="AH662" i="70"/>
  <c r="AF662" i="70"/>
  <c r="AA662" i="70"/>
  <c r="Z662" i="70"/>
  <c r="X662" i="70"/>
  <c r="S662" i="70"/>
  <c r="R662" i="70"/>
  <c r="P662" i="70"/>
  <c r="K662" i="70"/>
  <c r="J662" i="70"/>
  <c r="H662" i="70"/>
  <c r="AO661" i="70"/>
  <c r="AM661" i="70"/>
  <c r="AI661" i="70"/>
  <c r="AH661" i="70"/>
  <c r="AF661" i="70"/>
  <c r="AA661" i="70"/>
  <c r="Z661" i="70"/>
  <c r="X661" i="70"/>
  <c r="S661" i="70"/>
  <c r="R661" i="70"/>
  <c r="P661" i="70"/>
  <c r="K661" i="70"/>
  <c r="J661" i="70"/>
  <c r="H661" i="70"/>
  <c r="AO660" i="70"/>
  <c r="AM660" i="70"/>
  <c r="AI660" i="70"/>
  <c r="AH660" i="70"/>
  <c r="AF660" i="70"/>
  <c r="AA660" i="70"/>
  <c r="Z660" i="70"/>
  <c r="X660" i="70"/>
  <c r="S660" i="70"/>
  <c r="R660" i="70"/>
  <c r="P660" i="70"/>
  <c r="K660" i="70"/>
  <c r="J660" i="70"/>
  <c r="H660" i="70"/>
  <c r="AO659" i="70"/>
  <c r="AM659" i="70"/>
  <c r="AI659" i="70"/>
  <c r="AH659" i="70"/>
  <c r="AF659" i="70"/>
  <c r="AA659" i="70"/>
  <c r="Z659" i="70"/>
  <c r="X659" i="70"/>
  <c r="S659" i="70"/>
  <c r="R659" i="70"/>
  <c r="P659" i="70"/>
  <c r="K659" i="70"/>
  <c r="J659" i="70"/>
  <c r="H659" i="70"/>
  <c r="AO658" i="70"/>
  <c r="AM658" i="70"/>
  <c r="AI658" i="70"/>
  <c r="AH658" i="70"/>
  <c r="AF658" i="70"/>
  <c r="AA658" i="70"/>
  <c r="Z658" i="70"/>
  <c r="X658" i="70"/>
  <c r="S658" i="70"/>
  <c r="R658" i="70"/>
  <c r="P658" i="70"/>
  <c r="K658" i="70"/>
  <c r="J658" i="70"/>
  <c r="H658" i="70"/>
  <c r="AO657" i="70"/>
  <c r="AM657" i="70"/>
  <c r="AI657" i="70"/>
  <c r="AH657" i="70"/>
  <c r="AF657" i="70"/>
  <c r="AA657" i="70"/>
  <c r="Z657" i="70"/>
  <c r="X657" i="70"/>
  <c r="S657" i="70"/>
  <c r="R657" i="70"/>
  <c r="P657" i="70"/>
  <c r="K657" i="70"/>
  <c r="J657" i="70"/>
  <c r="H657" i="70"/>
  <c r="AO656" i="70"/>
  <c r="AM656" i="70"/>
  <c r="AI656" i="70"/>
  <c r="AH656" i="70"/>
  <c r="AF656" i="70"/>
  <c r="AA656" i="70"/>
  <c r="Z656" i="70"/>
  <c r="X656" i="70"/>
  <c r="S656" i="70"/>
  <c r="R656" i="70"/>
  <c r="P656" i="70"/>
  <c r="K656" i="70"/>
  <c r="J656" i="70"/>
  <c r="H656" i="70"/>
  <c r="AO655" i="70"/>
  <c r="AM655" i="70"/>
  <c r="AI655" i="70"/>
  <c r="AH655" i="70"/>
  <c r="AF655" i="70"/>
  <c r="AA655" i="70"/>
  <c r="Z655" i="70"/>
  <c r="X655" i="70"/>
  <c r="S655" i="70"/>
  <c r="R655" i="70"/>
  <c r="P655" i="70"/>
  <c r="K655" i="70"/>
  <c r="J655" i="70"/>
  <c r="H655" i="70"/>
  <c r="AO654" i="70"/>
  <c r="AM654" i="70"/>
  <c r="AI654" i="70"/>
  <c r="AH654" i="70"/>
  <c r="AF654" i="70"/>
  <c r="AA654" i="70"/>
  <c r="Z654" i="70"/>
  <c r="X654" i="70"/>
  <c r="S654" i="70"/>
  <c r="R654" i="70"/>
  <c r="P654" i="70"/>
  <c r="K654" i="70"/>
  <c r="J654" i="70"/>
  <c r="H654" i="70"/>
  <c r="AO653" i="70"/>
  <c r="AM653" i="70"/>
  <c r="AI653" i="70"/>
  <c r="AH653" i="70"/>
  <c r="AF653" i="70"/>
  <c r="AA653" i="70"/>
  <c r="Z653" i="70"/>
  <c r="X653" i="70"/>
  <c r="S653" i="70"/>
  <c r="R653" i="70"/>
  <c r="P653" i="70"/>
  <c r="K653" i="70"/>
  <c r="J653" i="70"/>
  <c r="H653" i="70"/>
  <c r="AO652" i="70"/>
  <c r="AM652" i="70"/>
  <c r="AI652" i="70"/>
  <c r="AH652" i="70"/>
  <c r="AF652" i="70"/>
  <c r="AA652" i="70"/>
  <c r="Z652" i="70"/>
  <c r="X652" i="70"/>
  <c r="S652" i="70"/>
  <c r="R652" i="70"/>
  <c r="P652" i="70"/>
  <c r="K652" i="70"/>
  <c r="J652" i="70"/>
  <c r="H652" i="70"/>
  <c r="AO651" i="70"/>
  <c r="AM651" i="70"/>
  <c r="AK651" i="70"/>
  <c r="AJ651" i="70"/>
  <c r="AN656" i="70" s="1"/>
  <c r="AI651" i="70"/>
  <c r="AH651" i="70"/>
  <c r="AF651" i="70"/>
  <c r="AA651" i="70"/>
  <c r="Z651" i="70"/>
  <c r="X651" i="70"/>
  <c r="S651" i="70"/>
  <c r="R651" i="70"/>
  <c r="P651" i="70"/>
  <c r="K651" i="70"/>
  <c r="J651" i="70"/>
  <c r="H651" i="70"/>
  <c r="AO650" i="70"/>
  <c r="AH650" i="70"/>
  <c r="AE650" i="70"/>
  <c r="AF650" i="70" s="1"/>
  <c r="Z650" i="70"/>
  <c r="W650" i="70"/>
  <c r="X650" i="70" s="1"/>
  <c r="R650" i="70"/>
  <c r="O650" i="70"/>
  <c r="P650" i="70" s="1"/>
  <c r="J650" i="70"/>
  <c r="G650" i="70"/>
  <c r="H650" i="70" s="1"/>
  <c r="AO649" i="70"/>
  <c r="AM649" i="70"/>
  <c r="AI649" i="70"/>
  <c r="AH649" i="70"/>
  <c r="AF649" i="70"/>
  <c r="AA649" i="70"/>
  <c r="Z649" i="70"/>
  <c r="X649" i="70"/>
  <c r="S649" i="70"/>
  <c r="R649" i="70"/>
  <c r="P649" i="70"/>
  <c r="K649" i="70"/>
  <c r="J649" i="70"/>
  <c r="H649" i="70"/>
  <c r="AO648" i="70"/>
  <c r="AM648" i="70"/>
  <c r="AI648" i="70"/>
  <c r="AH648" i="70"/>
  <c r="AF648" i="70"/>
  <c r="AA648" i="70"/>
  <c r="Z648" i="70"/>
  <c r="X648" i="70"/>
  <c r="S648" i="70"/>
  <c r="R648" i="70"/>
  <c r="P648" i="70"/>
  <c r="K648" i="70"/>
  <c r="J648" i="70"/>
  <c r="H648" i="70"/>
  <c r="AO647" i="70"/>
  <c r="AM647" i="70"/>
  <c r="AI647" i="70"/>
  <c r="AH647" i="70"/>
  <c r="AF647" i="70"/>
  <c r="AA647" i="70"/>
  <c r="Z647" i="70"/>
  <c r="X647" i="70"/>
  <c r="S647" i="70"/>
  <c r="R647" i="70"/>
  <c r="P647" i="70"/>
  <c r="K647" i="70"/>
  <c r="J647" i="70"/>
  <c r="H647" i="70"/>
  <c r="AO646" i="70"/>
  <c r="AM646" i="70"/>
  <c r="AI646" i="70"/>
  <c r="AH646" i="70"/>
  <c r="AF646" i="70"/>
  <c r="AA646" i="70"/>
  <c r="Z646" i="70"/>
  <c r="X646" i="70"/>
  <c r="S646" i="70"/>
  <c r="R646" i="70"/>
  <c r="P646" i="70"/>
  <c r="K646" i="70"/>
  <c r="J646" i="70"/>
  <c r="H646" i="70"/>
  <c r="AO645" i="70"/>
  <c r="AM645" i="70"/>
  <c r="AI645" i="70"/>
  <c r="AH645" i="70"/>
  <c r="AF645" i="70"/>
  <c r="AA645" i="70"/>
  <c r="Z645" i="70"/>
  <c r="X645" i="70"/>
  <c r="S645" i="70"/>
  <c r="R645" i="70"/>
  <c r="P645" i="70"/>
  <c r="K645" i="70"/>
  <c r="J645" i="70"/>
  <c r="H645" i="70"/>
  <c r="AO644" i="70"/>
  <c r="AM644" i="70"/>
  <c r="AI644" i="70"/>
  <c r="AH644" i="70"/>
  <c r="AF644" i="70"/>
  <c r="AA644" i="70"/>
  <c r="Z644" i="70"/>
  <c r="X644" i="70"/>
  <c r="S644" i="70"/>
  <c r="R644" i="70"/>
  <c r="P644" i="70"/>
  <c r="K644" i="70"/>
  <c r="J644" i="70"/>
  <c r="H644" i="70"/>
  <c r="AO643" i="70"/>
  <c r="AM643" i="70"/>
  <c r="AI643" i="70"/>
  <c r="AH643" i="70"/>
  <c r="AF643" i="70"/>
  <c r="AA643" i="70"/>
  <c r="Z643" i="70"/>
  <c r="X643" i="70"/>
  <c r="S643" i="70"/>
  <c r="R643" i="70"/>
  <c r="P643" i="70"/>
  <c r="K643" i="70"/>
  <c r="J643" i="70"/>
  <c r="H643" i="70"/>
  <c r="AO642" i="70"/>
  <c r="AM642" i="70"/>
  <c r="AI642" i="70"/>
  <c r="AH642" i="70"/>
  <c r="AF642" i="70"/>
  <c r="AA642" i="70"/>
  <c r="Z642" i="70"/>
  <c r="X642" i="70"/>
  <c r="S642" i="70"/>
  <c r="R642" i="70"/>
  <c r="P642" i="70"/>
  <c r="K642" i="70"/>
  <c r="J642" i="70"/>
  <c r="H642" i="70"/>
  <c r="AO641" i="70"/>
  <c r="AM641" i="70"/>
  <c r="AI641" i="70"/>
  <c r="AH641" i="70"/>
  <c r="AF641" i="70"/>
  <c r="AA641" i="70"/>
  <c r="Z641" i="70"/>
  <c r="X641" i="70"/>
  <c r="S641" i="70"/>
  <c r="R641" i="70"/>
  <c r="P641" i="70"/>
  <c r="K641" i="70"/>
  <c r="J641" i="70"/>
  <c r="H641" i="70"/>
  <c r="AO640" i="70"/>
  <c r="AM640" i="70"/>
  <c r="AI640" i="70"/>
  <c r="AH640" i="70"/>
  <c r="AF640" i="70"/>
  <c r="AA640" i="70"/>
  <c r="Z640" i="70"/>
  <c r="X640" i="70"/>
  <c r="S640" i="70"/>
  <c r="R640" i="70"/>
  <c r="P640" i="70"/>
  <c r="K640" i="70"/>
  <c r="J640" i="70"/>
  <c r="H640" i="70"/>
  <c r="AO639" i="70"/>
  <c r="AM639" i="70"/>
  <c r="AI639" i="70"/>
  <c r="AH639" i="70"/>
  <c r="AF639" i="70"/>
  <c r="AA639" i="70"/>
  <c r="Z639" i="70"/>
  <c r="X639" i="70"/>
  <c r="S639" i="70"/>
  <c r="R639" i="70"/>
  <c r="P639" i="70"/>
  <c r="K639" i="70"/>
  <c r="J639" i="70"/>
  <c r="H639" i="70"/>
  <c r="AO638" i="70"/>
  <c r="AM638" i="70"/>
  <c r="AI638" i="70"/>
  <c r="AH638" i="70"/>
  <c r="AF638" i="70"/>
  <c r="AA638" i="70"/>
  <c r="Z638" i="70"/>
  <c r="X638" i="70"/>
  <c r="S638" i="70"/>
  <c r="R638" i="70"/>
  <c r="P638" i="70"/>
  <c r="K638" i="70"/>
  <c r="J638" i="70"/>
  <c r="H638" i="70"/>
  <c r="AO637" i="70"/>
  <c r="AM637" i="70"/>
  <c r="AI637" i="70"/>
  <c r="AH637" i="70"/>
  <c r="AF637" i="70"/>
  <c r="AA637" i="70"/>
  <c r="Z637" i="70"/>
  <c r="X637" i="70"/>
  <c r="S637" i="70"/>
  <c r="R637" i="70"/>
  <c r="P637" i="70"/>
  <c r="K637" i="70"/>
  <c r="J637" i="70"/>
  <c r="H637" i="70"/>
  <c r="AO636" i="70"/>
  <c r="AM636" i="70"/>
  <c r="AI636" i="70"/>
  <c r="AH636" i="70"/>
  <c r="AF636" i="70"/>
  <c r="AA636" i="70"/>
  <c r="Z636" i="70"/>
  <c r="X636" i="70"/>
  <c r="S636" i="70"/>
  <c r="R636" i="70"/>
  <c r="P636" i="70"/>
  <c r="K636" i="70"/>
  <c r="J636" i="70"/>
  <c r="H636" i="70"/>
  <c r="AO635" i="70"/>
  <c r="AM635" i="70"/>
  <c r="AI635" i="70"/>
  <c r="AH635" i="70"/>
  <c r="AF635" i="70"/>
  <c r="AA635" i="70"/>
  <c r="Z635" i="70"/>
  <c r="X635" i="70"/>
  <c r="S635" i="70"/>
  <c r="R635" i="70"/>
  <c r="P635" i="70"/>
  <c r="K635" i="70"/>
  <c r="J635" i="70"/>
  <c r="H635" i="70"/>
  <c r="AO634" i="70"/>
  <c r="AM634" i="70"/>
  <c r="AK634" i="70"/>
  <c r="AP636" i="70" s="1"/>
  <c r="AJ634" i="70"/>
  <c r="AN642" i="70" s="1"/>
  <c r="AI634" i="70"/>
  <c r="AH634" i="70"/>
  <c r="AF634" i="70"/>
  <c r="AA634" i="70"/>
  <c r="Z634" i="70"/>
  <c r="X634" i="70"/>
  <c r="S634" i="70"/>
  <c r="R634" i="70"/>
  <c r="P634" i="70"/>
  <c r="K634" i="70"/>
  <c r="J634" i="70"/>
  <c r="H634" i="70"/>
  <c r="AO633" i="70"/>
  <c r="AH633" i="70"/>
  <c r="AU41" i="70" s="1"/>
  <c r="AE633" i="70"/>
  <c r="AI633" i="70" s="1"/>
  <c r="Z633" i="70"/>
  <c r="W633" i="70"/>
  <c r="AA633" i="70" s="1"/>
  <c r="R633" i="70"/>
  <c r="O633" i="70"/>
  <c r="S633" i="70" s="1"/>
  <c r="J633" i="70"/>
  <c r="G633" i="70"/>
  <c r="K633" i="70" s="1"/>
  <c r="AO632" i="70"/>
  <c r="AM632" i="70"/>
  <c r="AI632" i="70"/>
  <c r="AH632" i="70"/>
  <c r="AF632" i="70"/>
  <c r="AA632" i="70"/>
  <c r="Z632" i="70"/>
  <c r="X632" i="70"/>
  <c r="S632" i="70"/>
  <c r="R632" i="70"/>
  <c r="P632" i="70"/>
  <c r="K632" i="70"/>
  <c r="J632" i="70"/>
  <c r="H632" i="70"/>
  <c r="AO631" i="70"/>
  <c r="AM631" i="70"/>
  <c r="AI631" i="70"/>
  <c r="AH631" i="70"/>
  <c r="AF631" i="70"/>
  <c r="AA631" i="70"/>
  <c r="Z631" i="70"/>
  <c r="X631" i="70"/>
  <c r="S631" i="70"/>
  <c r="R631" i="70"/>
  <c r="P631" i="70"/>
  <c r="K631" i="70"/>
  <c r="J631" i="70"/>
  <c r="H631" i="70"/>
  <c r="AO630" i="70"/>
  <c r="AM630" i="70"/>
  <c r="AI630" i="70"/>
  <c r="AH630" i="70"/>
  <c r="AF630" i="70"/>
  <c r="AA630" i="70"/>
  <c r="Z630" i="70"/>
  <c r="X630" i="70"/>
  <c r="S630" i="70"/>
  <c r="R630" i="70"/>
  <c r="P630" i="70"/>
  <c r="K630" i="70"/>
  <c r="J630" i="70"/>
  <c r="H630" i="70"/>
  <c r="AO629" i="70"/>
  <c r="AM629" i="70"/>
  <c r="AI629" i="70"/>
  <c r="AH629" i="70"/>
  <c r="AF629" i="70"/>
  <c r="AA629" i="70"/>
  <c r="Z629" i="70"/>
  <c r="X629" i="70"/>
  <c r="S629" i="70"/>
  <c r="R629" i="70"/>
  <c r="P629" i="70"/>
  <c r="K629" i="70"/>
  <c r="J629" i="70"/>
  <c r="H629" i="70"/>
  <c r="AO628" i="70"/>
  <c r="AM628" i="70"/>
  <c r="AI628" i="70"/>
  <c r="AH628" i="70"/>
  <c r="AF628" i="70"/>
  <c r="AA628" i="70"/>
  <c r="Z628" i="70"/>
  <c r="X628" i="70"/>
  <c r="S628" i="70"/>
  <c r="R628" i="70"/>
  <c r="P628" i="70"/>
  <c r="K628" i="70"/>
  <c r="J628" i="70"/>
  <c r="H628" i="70"/>
  <c r="AO627" i="70"/>
  <c r="AM627" i="70"/>
  <c r="AI627" i="70"/>
  <c r="AH627" i="70"/>
  <c r="AF627" i="70"/>
  <c r="AA627" i="70"/>
  <c r="Z627" i="70"/>
  <c r="X627" i="70"/>
  <c r="S627" i="70"/>
  <c r="R627" i="70"/>
  <c r="P627" i="70"/>
  <c r="K627" i="70"/>
  <c r="J627" i="70"/>
  <c r="H627" i="70"/>
  <c r="AO626" i="70"/>
  <c r="AM626" i="70"/>
  <c r="AI626" i="70"/>
  <c r="AH626" i="70"/>
  <c r="AF626" i="70"/>
  <c r="AA626" i="70"/>
  <c r="Z626" i="70"/>
  <c r="X626" i="70"/>
  <c r="S626" i="70"/>
  <c r="R626" i="70"/>
  <c r="P626" i="70"/>
  <c r="K626" i="70"/>
  <c r="J626" i="70"/>
  <c r="H626" i="70"/>
  <c r="AO625" i="70"/>
  <c r="AM625" i="70"/>
  <c r="AI625" i="70"/>
  <c r="AH625" i="70"/>
  <c r="AF625" i="70"/>
  <c r="AA625" i="70"/>
  <c r="Z625" i="70"/>
  <c r="X625" i="70"/>
  <c r="S625" i="70"/>
  <c r="R625" i="70"/>
  <c r="P625" i="70"/>
  <c r="K625" i="70"/>
  <c r="J625" i="70"/>
  <c r="H625" i="70"/>
  <c r="AO624" i="70"/>
  <c r="AM624" i="70"/>
  <c r="AI624" i="70"/>
  <c r="AH624" i="70"/>
  <c r="AF624" i="70"/>
  <c r="AA624" i="70"/>
  <c r="Z624" i="70"/>
  <c r="X624" i="70"/>
  <c r="S624" i="70"/>
  <c r="R624" i="70"/>
  <c r="P624" i="70"/>
  <c r="K624" i="70"/>
  <c r="J624" i="70"/>
  <c r="H624" i="70"/>
  <c r="AO623" i="70"/>
  <c r="AM623" i="70"/>
  <c r="AI623" i="70"/>
  <c r="AH623" i="70"/>
  <c r="AF623" i="70"/>
  <c r="AA623" i="70"/>
  <c r="Z623" i="70"/>
  <c r="X623" i="70"/>
  <c r="S623" i="70"/>
  <c r="R623" i="70"/>
  <c r="P623" i="70"/>
  <c r="K623" i="70"/>
  <c r="J623" i="70"/>
  <c r="H623" i="70"/>
  <c r="AO622" i="70"/>
  <c r="AM622" i="70"/>
  <c r="AI622" i="70"/>
  <c r="AH622" i="70"/>
  <c r="AF622" i="70"/>
  <c r="AA622" i="70"/>
  <c r="Z622" i="70"/>
  <c r="X622" i="70"/>
  <c r="S622" i="70"/>
  <c r="R622" i="70"/>
  <c r="P622" i="70"/>
  <c r="K622" i="70"/>
  <c r="J622" i="70"/>
  <c r="H622" i="70"/>
  <c r="AO621" i="70"/>
  <c r="AM621" i="70"/>
  <c r="AI621" i="70"/>
  <c r="AH621" i="70"/>
  <c r="AF621" i="70"/>
  <c r="AA621" i="70"/>
  <c r="Z621" i="70"/>
  <c r="X621" i="70"/>
  <c r="S621" i="70"/>
  <c r="R621" i="70"/>
  <c r="P621" i="70"/>
  <c r="K621" i="70"/>
  <c r="J621" i="70"/>
  <c r="H621" i="70"/>
  <c r="AO620" i="70"/>
  <c r="AM620" i="70"/>
  <c r="AI620" i="70"/>
  <c r="AH620" i="70"/>
  <c r="AF620" i="70"/>
  <c r="AA620" i="70"/>
  <c r="Z620" i="70"/>
  <c r="X620" i="70"/>
  <c r="S620" i="70"/>
  <c r="R620" i="70"/>
  <c r="P620" i="70"/>
  <c r="K620" i="70"/>
  <c r="J620" i="70"/>
  <c r="H620" i="70"/>
  <c r="AO619" i="70"/>
  <c r="AM619" i="70"/>
  <c r="AI619" i="70"/>
  <c r="AH619" i="70"/>
  <c r="AF619" i="70"/>
  <c r="AA619" i="70"/>
  <c r="Z619" i="70"/>
  <c r="X619" i="70"/>
  <c r="S619" i="70"/>
  <c r="R619" i="70"/>
  <c r="P619" i="70"/>
  <c r="K619" i="70"/>
  <c r="J619" i="70"/>
  <c r="H619" i="70"/>
  <c r="AO618" i="70"/>
  <c r="AM618" i="70"/>
  <c r="AI618" i="70"/>
  <c r="AH618" i="70"/>
  <c r="AF618" i="70"/>
  <c r="AA618" i="70"/>
  <c r="Z618" i="70"/>
  <c r="X618" i="70"/>
  <c r="S618" i="70"/>
  <c r="R618" i="70"/>
  <c r="P618" i="70"/>
  <c r="K618" i="70"/>
  <c r="J618" i="70"/>
  <c r="H618" i="70"/>
  <c r="AO617" i="70"/>
  <c r="AM617" i="70"/>
  <c r="AK617" i="70"/>
  <c r="AJ617" i="70"/>
  <c r="AI617" i="70"/>
  <c r="AH617" i="70"/>
  <c r="AF617" i="70"/>
  <c r="AA617" i="70"/>
  <c r="Z617" i="70"/>
  <c r="X617" i="70"/>
  <c r="S617" i="70"/>
  <c r="R617" i="70"/>
  <c r="P617" i="70"/>
  <c r="K617" i="70"/>
  <c r="J617" i="70"/>
  <c r="H617" i="70"/>
  <c r="AO616" i="70"/>
  <c r="AH616" i="70"/>
  <c r="AE616" i="70"/>
  <c r="AF616" i="70" s="1"/>
  <c r="Z616" i="70"/>
  <c r="W616" i="70"/>
  <c r="X616" i="70" s="1"/>
  <c r="R616" i="70"/>
  <c r="O616" i="70"/>
  <c r="P616" i="70" s="1"/>
  <c r="J616" i="70"/>
  <c r="G616" i="70"/>
  <c r="H616" i="70" s="1"/>
  <c r="AO615" i="70"/>
  <c r="AM615" i="70"/>
  <c r="AI615" i="70"/>
  <c r="AH615" i="70"/>
  <c r="AF615" i="70"/>
  <c r="AA615" i="70"/>
  <c r="Z615" i="70"/>
  <c r="X615" i="70"/>
  <c r="S615" i="70"/>
  <c r="R615" i="70"/>
  <c r="P615" i="70"/>
  <c r="K615" i="70"/>
  <c r="J615" i="70"/>
  <c r="H615" i="70"/>
  <c r="AO614" i="70"/>
  <c r="AM614" i="70"/>
  <c r="AI614" i="70"/>
  <c r="AH614" i="70"/>
  <c r="AF614" i="70"/>
  <c r="AA614" i="70"/>
  <c r="Z614" i="70"/>
  <c r="X614" i="70"/>
  <c r="S614" i="70"/>
  <c r="R614" i="70"/>
  <c r="P614" i="70"/>
  <c r="K614" i="70"/>
  <c r="J614" i="70"/>
  <c r="H614" i="70"/>
  <c r="AO613" i="70"/>
  <c r="AM613" i="70"/>
  <c r="AI613" i="70"/>
  <c r="AH613" i="70"/>
  <c r="AF613" i="70"/>
  <c r="AA613" i="70"/>
  <c r="Z613" i="70"/>
  <c r="X613" i="70"/>
  <c r="S613" i="70"/>
  <c r="R613" i="70"/>
  <c r="P613" i="70"/>
  <c r="K613" i="70"/>
  <c r="J613" i="70"/>
  <c r="H613" i="70"/>
  <c r="AO612" i="70"/>
  <c r="AM612" i="70"/>
  <c r="AI612" i="70"/>
  <c r="AH612" i="70"/>
  <c r="AF612" i="70"/>
  <c r="AA612" i="70"/>
  <c r="Z612" i="70"/>
  <c r="X612" i="70"/>
  <c r="S612" i="70"/>
  <c r="R612" i="70"/>
  <c r="P612" i="70"/>
  <c r="K612" i="70"/>
  <c r="J612" i="70"/>
  <c r="H612" i="70"/>
  <c r="AO611" i="70"/>
  <c r="AM611" i="70"/>
  <c r="AI611" i="70"/>
  <c r="AH611" i="70"/>
  <c r="AF611" i="70"/>
  <c r="AA611" i="70"/>
  <c r="Z611" i="70"/>
  <c r="X611" i="70"/>
  <c r="S611" i="70"/>
  <c r="R611" i="70"/>
  <c r="P611" i="70"/>
  <c r="K611" i="70"/>
  <c r="J611" i="70"/>
  <c r="H611" i="70"/>
  <c r="AO610" i="70"/>
  <c r="AM610" i="70"/>
  <c r="AI610" i="70"/>
  <c r="AH610" i="70"/>
  <c r="AF610" i="70"/>
  <c r="AA610" i="70"/>
  <c r="Z610" i="70"/>
  <c r="X610" i="70"/>
  <c r="S610" i="70"/>
  <c r="R610" i="70"/>
  <c r="P610" i="70"/>
  <c r="K610" i="70"/>
  <c r="J610" i="70"/>
  <c r="H610" i="70"/>
  <c r="AO609" i="70"/>
  <c r="AM609" i="70"/>
  <c r="AI609" i="70"/>
  <c r="AH609" i="70"/>
  <c r="AF609" i="70"/>
  <c r="AA609" i="70"/>
  <c r="Z609" i="70"/>
  <c r="X609" i="70"/>
  <c r="S609" i="70"/>
  <c r="R609" i="70"/>
  <c r="P609" i="70"/>
  <c r="K609" i="70"/>
  <c r="J609" i="70"/>
  <c r="H609" i="70"/>
  <c r="AO608" i="70"/>
  <c r="AM608" i="70"/>
  <c r="AI608" i="70"/>
  <c r="AH608" i="70"/>
  <c r="AF608" i="70"/>
  <c r="AA608" i="70"/>
  <c r="Z608" i="70"/>
  <c r="X608" i="70"/>
  <c r="S608" i="70"/>
  <c r="R608" i="70"/>
  <c r="P608" i="70"/>
  <c r="K608" i="70"/>
  <c r="J608" i="70"/>
  <c r="H608" i="70"/>
  <c r="AO607" i="70"/>
  <c r="AM607" i="70"/>
  <c r="AI607" i="70"/>
  <c r="AH607" i="70"/>
  <c r="AF607" i="70"/>
  <c r="AA607" i="70"/>
  <c r="Z607" i="70"/>
  <c r="X607" i="70"/>
  <c r="S607" i="70"/>
  <c r="R607" i="70"/>
  <c r="P607" i="70"/>
  <c r="K607" i="70"/>
  <c r="J607" i="70"/>
  <c r="H607" i="70"/>
  <c r="AO606" i="70"/>
  <c r="AM606" i="70"/>
  <c r="AI606" i="70"/>
  <c r="AH606" i="70"/>
  <c r="AF606" i="70"/>
  <c r="AA606" i="70"/>
  <c r="Z606" i="70"/>
  <c r="X606" i="70"/>
  <c r="S606" i="70"/>
  <c r="R606" i="70"/>
  <c r="P606" i="70"/>
  <c r="K606" i="70"/>
  <c r="J606" i="70"/>
  <c r="H606" i="70"/>
  <c r="AO605" i="70"/>
  <c r="AM605" i="70"/>
  <c r="AI605" i="70"/>
  <c r="AH605" i="70"/>
  <c r="AF605" i="70"/>
  <c r="AA605" i="70"/>
  <c r="Z605" i="70"/>
  <c r="X605" i="70"/>
  <c r="S605" i="70"/>
  <c r="R605" i="70"/>
  <c r="P605" i="70"/>
  <c r="K605" i="70"/>
  <c r="J605" i="70"/>
  <c r="H605" i="70"/>
  <c r="AO604" i="70"/>
  <c r="AM604" i="70"/>
  <c r="AI604" i="70"/>
  <c r="AH604" i="70"/>
  <c r="AF604" i="70"/>
  <c r="AA604" i="70"/>
  <c r="Z604" i="70"/>
  <c r="X604" i="70"/>
  <c r="S604" i="70"/>
  <c r="R604" i="70"/>
  <c r="P604" i="70"/>
  <c r="K604" i="70"/>
  <c r="J604" i="70"/>
  <c r="H604" i="70"/>
  <c r="AO603" i="70"/>
  <c r="AM603" i="70"/>
  <c r="AI603" i="70"/>
  <c r="AH603" i="70"/>
  <c r="AF603" i="70"/>
  <c r="AA603" i="70"/>
  <c r="Z603" i="70"/>
  <c r="X603" i="70"/>
  <c r="S603" i="70"/>
  <c r="R603" i="70"/>
  <c r="P603" i="70"/>
  <c r="K603" i="70"/>
  <c r="J603" i="70"/>
  <c r="H603" i="70"/>
  <c r="AO602" i="70"/>
  <c r="AM602" i="70"/>
  <c r="AI602" i="70"/>
  <c r="AH602" i="70"/>
  <c r="AF602" i="70"/>
  <c r="AA602" i="70"/>
  <c r="Z602" i="70"/>
  <c r="X602" i="70"/>
  <c r="S602" i="70"/>
  <c r="R602" i="70"/>
  <c r="P602" i="70"/>
  <c r="K602" i="70"/>
  <c r="J602" i="70"/>
  <c r="H602" i="70"/>
  <c r="AO601" i="70"/>
  <c r="AM601" i="70"/>
  <c r="AQ601" i="70" s="1"/>
  <c r="AI601" i="70"/>
  <c r="AH601" i="70"/>
  <c r="AF601" i="70"/>
  <c r="AA601" i="70"/>
  <c r="Z601" i="70"/>
  <c r="X601" i="70"/>
  <c r="S601" i="70"/>
  <c r="R601" i="70"/>
  <c r="P601" i="70"/>
  <c r="K601" i="70"/>
  <c r="J601" i="70"/>
  <c r="H601" i="70"/>
  <c r="AO600" i="70"/>
  <c r="AM600" i="70"/>
  <c r="AK600" i="70"/>
  <c r="AP613" i="70" s="1"/>
  <c r="AJ600" i="70"/>
  <c r="AN614" i="70" s="1"/>
  <c r="AI600" i="70"/>
  <c r="AH600" i="70"/>
  <c r="AF600" i="70"/>
  <c r="AA600" i="70"/>
  <c r="Z600" i="70"/>
  <c r="X600" i="70"/>
  <c r="S600" i="70"/>
  <c r="R600" i="70"/>
  <c r="P600" i="70"/>
  <c r="K600" i="70"/>
  <c r="J600" i="70"/>
  <c r="H600" i="70"/>
  <c r="AO599" i="70"/>
  <c r="AH599" i="70"/>
  <c r="AU39" i="70" s="1"/>
  <c r="AE599" i="70"/>
  <c r="AF599" i="70" s="1"/>
  <c r="Z599" i="70"/>
  <c r="W599" i="70"/>
  <c r="X599" i="70" s="1"/>
  <c r="R599" i="70"/>
  <c r="O599" i="70"/>
  <c r="J599" i="70"/>
  <c r="G599" i="70"/>
  <c r="H599" i="70" s="1"/>
  <c r="AO598" i="70"/>
  <c r="AM598" i="70"/>
  <c r="AI598" i="70"/>
  <c r="AH598" i="70"/>
  <c r="AF598" i="70"/>
  <c r="AA598" i="70"/>
  <c r="Z598" i="70"/>
  <c r="X598" i="70"/>
  <c r="S598" i="70"/>
  <c r="R598" i="70"/>
  <c r="P598" i="70"/>
  <c r="K598" i="70"/>
  <c r="J598" i="70"/>
  <c r="H598" i="70"/>
  <c r="AO597" i="70"/>
  <c r="AM597" i="70"/>
  <c r="AI597" i="70"/>
  <c r="AH597" i="70"/>
  <c r="AF597" i="70"/>
  <c r="AA597" i="70"/>
  <c r="Z597" i="70"/>
  <c r="X597" i="70"/>
  <c r="S597" i="70"/>
  <c r="R597" i="70"/>
  <c r="P597" i="70"/>
  <c r="K597" i="70"/>
  <c r="J597" i="70"/>
  <c r="H597" i="70"/>
  <c r="AO596" i="70"/>
  <c r="AM596" i="70"/>
  <c r="AI596" i="70"/>
  <c r="AH596" i="70"/>
  <c r="AF596" i="70"/>
  <c r="AA596" i="70"/>
  <c r="Z596" i="70"/>
  <c r="X596" i="70"/>
  <c r="S596" i="70"/>
  <c r="R596" i="70"/>
  <c r="P596" i="70"/>
  <c r="K596" i="70"/>
  <c r="J596" i="70"/>
  <c r="H596" i="70"/>
  <c r="AO595" i="70"/>
  <c r="AM595" i="70"/>
  <c r="AI595" i="70"/>
  <c r="AH595" i="70"/>
  <c r="AF595" i="70"/>
  <c r="AA595" i="70"/>
  <c r="Z595" i="70"/>
  <c r="X595" i="70"/>
  <c r="S595" i="70"/>
  <c r="R595" i="70"/>
  <c r="P595" i="70"/>
  <c r="K595" i="70"/>
  <c r="J595" i="70"/>
  <c r="H595" i="70"/>
  <c r="AO594" i="70"/>
  <c r="AM594" i="70"/>
  <c r="AI594" i="70"/>
  <c r="AH594" i="70"/>
  <c r="AF594" i="70"/>
  <c r="AA594" i="70"/>
  <c r="Z594" i="70"/>
  <c r="X594" i="70"/>
  <c r="S594" i="70"/>
  <c r="R594" i="70"/>
  <c r="P594" i="70"/>
  <c r="K594" i="70"/>
  <c r="J594" i="70"/>
  <c r="H594" i="70"/>
  <c r="AO593" i="70"/>
  <c r="AM593" i="70"/>
  <c r="AI593" i="70"/>
  <c r="AH593" i="70"/>
  <c r="AF593" i="70"/>
  <c r="AA593" i="70"/>
  <c r="Z593" i="70"/>
  <c r="X593" i="70"/>
  <c r="S593" i="70"/>
  <c r="R593" i="70"/>
  <c r="P593" i="70"/>
  <c r="K593" i="70"/>
  <c r="J593" i="70"/>
  <c r="H593" i="70"/>
  <c r="AO592" i="70"/>
  <c r="AM592" i="70"/>
  <c r="AI592" i="70"/>
  <c r="AH592" i="70"/>
  <c r="AF592" i="70"/>
  <c r="AA592" i="70"/>
  <c r="Z592" i="70"/>
  <c r="X592" i="70"/>
  <c r="S592" i="70"/>
  <c r="R592" i="70"/>
  <c r="P592" i="70"/>
  <c r="K592" i="70"/>
  <c r="J592" i="70"/>
  <c r="H592" i="70"/>
  <c r="AO591" i="70"/>
  <c r="AM591" i="70"/>
  <c r="AI591" i="70"/>
  <c r="AH591" i="70"/>
  <c r="AF591" i="70"/>
  <c r="AA591" i="70"/>
  <c r="Z591" i="70"/>
  <c r="X591" i="70"/>
  <c r="S591" i="70"/>
  <c r="R591" i="70"/>
  <c r="P591" i="70"/>
  <c r="K591" i="70"/>
  <c r="J591" i="70"/>
  <c r="H591" i="70"/>
  <c r="AO590" i="70"/>
  <c r="AM590" i="70"/>
  <c r="AI590" i="70"/>
  <c r="AH590" i="70"/>
  <c r="AF590" i="70"/>
  <c r="AA590" i="70"/>
  <c r="Z590" i="70"/>
  <c r="X590" i="70"/>
  <c r="S590" i="70"/>
  <c r="R590" i="70"/>
  <c r="P590" i="70"/>
  <c r="K590" i="70"/>
  <c r="J590" i="70"/>
  <c r="H590" i="70"/>
  <c r="AO589" i="70"/>
  <c r="AM589" i="70"/>
  <c r="AI589" i="70"/>
  <c r="AH589" i="70"/>
  <c r="AF589" i="70"/>
  <c r="AA589" i="70"/>
  <c r="Z589" i="70"/>
  <c r="X589" i="70"/>
  <c r="S589" i="70"/>
  <c r="R589" i="70"/>
  <c r="P589" i="70"/>
  <c r="K589" i="70"/>
  <c r="J589" i="70"/>
  <c r="H589" i="70"/>
  <c r="AO588" i="70"/>
  <c r="AM588" i="70"/>
  <c r="AI588" i="70"/>
  <c r="AH588" i="70"/>
  <c r="AF588" i="70"/>
  <c r="AA588" i="70"/>
  <c r="Z588" i="70"/>
  <c r="X588" i="70"/>
  <c r="S588" i="70"/>
  <c r="R588" i="70"/>
  <c r="P588" i="70"/>
  <c r="K588" i="70"/>
  <c r="J588" i="70"/>
  <c r="H588" i="70"/>
  <c r="AO587" i="70"/>
  <c r="AM587" i="70"/>
  <c r="AI587" i="70"/>
  <c r="AH587" i="70"/>
  <c r="AF587" i="70"/>
  <c r="AA587" i="70"/>
  <c r="Z587" i="70"/>
  <c r="X587" i="70"/>
  <c r="S587" i="70"/>
  <c r="R587" i="70"/>
  <c r="P587" i="70"/>
  <c r="K587" i="70"/>
  <c r="J587" i="70"/>
  <c r="H587" i="70"/>
  <c r="AO586" i="70"/>
  <c r="AM586" i="70"/>
  <c r="AI586" i="70"/>
  <c r="AH586" i="70"/>
  <c r="AF586" i="70"/>
  <c r="AA586" i="70"/>
  <c r="Z586" i="70"/>
  <c r="X586" i="70"/>
  <c r="S586" i="70"/>
  <c r="R586" i="70"/>
  <c r="P586" i="70"/>
  <c r="K586" i="70"/>
  <c r="J586" i="70"/>
  <c r="H586" i="70"/>
  <c r="AO585" i="70"/>
  <c r="AM585" i="70"/>
  <c r="AI585" i="70"/>
  <c r="AH585" i="70"/>
  <c r="AF585" i="70"/>
  <c r="AA585" i="70"/>
  <c r="Z585" i="70"/>
  <c r="X585" i="70"/>
  <c r="S585" i="70"/>
  <c r="R585" i="70"/>
  <c r="P585" i="70"/>
  <c r="K585" i="70"/>
  <c r="J585" i="70"/>
  <c r="H585" i="70"/>
  <c r="AO584" i="70"/>
  <c r="AM584" i="70"/>
  <c r="AI584" i="70"/>
  <c r="AH584" i="70"/>
  <c r="AF584" i="70"/>
  <c r="AA584" i="70"/>
  <c r="Z584" i="70"/>
  <c r="X584" i="70"/>
  <c r="S584" i="70"/>
  <c r="R584" i="70"/>
  <c r="P584" i="70"/>
  <c r="K584" i="70"/>
  <c r="J584" i="70"/>
  <c r="H584" i="70"/>
  <c r="AO583" i="70"/>
  <c r="AM583" i="70"/>
  <c r="AK583" i="70"/>
  <c r="AP599" i="70" s="1"/>
  <c r="AJ583" i="70"/>
  <c r="AN597" i="70" s="1"/>
  <c r="AI583" i="70"/>
  <c r="AH583" i="70"/>
  <c r="AF583" i="70"/>
  <c r="AA583" i="70"/>
  <c r="Z583" i="70"/>
  <c r="X583" i="70"/>
  <c r="S583" i="70"/>
  <c r="R583" i="70"/>
  <c r="P583" i="70"/>
  <c r="K583" i="70"/>
  <c r="J583" i="70"/>
  <c r="H583" i="70"/>
  <c r="AO582" i="70"/>
  <c r="AH582" i="70"/>
  <c r="AU38" i="70" s="1"/>
  <c r="AE582" i="70"/>
  <c r="AF582" i="70" s="1"/>
  <c r="Z582" i="70"/>
  <c r="W582" i="70"/>
  <c r="X582" i="70" s="1"/>
  <c r="R582" i="70"/>
  <c r="O582" i="70"/>
  <c r="P582" i="70" s="1"/>
  <c r="J582" i="70"/>
  <c r="G582" i="70"/>
  <c r="H582" i="70" s="1"/>
  <c r="AO581" i="70"/>
  <c r="AM581" i="70"/>
  <c r="AI581" i="70"/>
  <c r="AH581" i="70"/>
  <c r="AF581" i="70"/>
  <c r="AA581" i="70"/>
  <c r="Z581" i="70"/>
  <c r="X581" i="70"/>
  <c r="S581" i="70"/>
  <c r="R581" i="70"/>
  <c r="P581" i="70"/>
  <c r="K581" i="70"/>
  <c r="J581" i="70"/>
  <c r="H581" i="70"/>
  <c r="AO580" i="70"/>
  <c r="AM580" i="70"/>
  <c r="AI580" i="70"/>
  <c r="AH580" i="70"/>
  <c r="AF580" i="70"/>
  <c r="AA580" i="70"/>
  <c r="Z580" i="70"/>
  <c r="X580" i="70"/>
  <c r="S580" i="70"/>
  <c r="R580" i="70"/>
  <c r="P580" i="70"/>
  <c r="K580" i="70"/>
  <c r="J580" i="70"/>
  <c r="H580" i="70"/>
  <c r="AO579" i="70"/>
  <c r="AM579" i="70"/>
  <c r="AI579" i="70"/>
  <c r="AH579" i="70"/>
  <c r="AF579" i="70"/>
  <c r="AA579" i="70"/>
  <c r="Z579" i="70"/>
  <c r="X579" i="70"/>
  <c r="S579" i="70"/>
  <c r="R579" i="70"/>
  <c r="P579" i="70"/>
  <c r="K579" i="70"/>
  <c r="J579" i="70"/>
  <c r="H579" i="70"/>
  <c r="AO578" i="70"/>
  <c r="AM578" i="70"/>
  <c r="AI578" i="70"/>
  <c r="AH578" i="70"/>
  <c r="AF578" i="70"/>
  <c r="AA578" i="70"/>
  <c r="Z578" i="70"/>
  <c r="X578" i="70"/>
  <c r="S578" i="70"/>
  <c r="R578" i="70"/>
  <c r="P578" i="70"/>
  <c r="K578" i="70"/>
  <c r="J578" i="70"/>
  <c r="H578" i="70"/>
  <c r="AO577" i="70"/>
  <c r="AM577" i="70"/>
  <c r="AI577" i="70"/>
  <c r="AH577" i="70"/>
  <c r="AF577" i="70"/>
  <c r="AA577" i="70"/>
  <c r="Z577" i="70"/>
  <c r="X577" i="70"/>
  <c r="S577" i="70"/>
  <c r="R577" i="70"/>
  <c r="P577" i="70"/>
  <c r="K577" i="70"/>
  <c r="J577" i="70"/>
  <c r="H577" i="70"/>
  <c r="AO576" i="70"/>
  <c r="AM576" i="70"/>
  <c r="AI576" i="70"/>
  <c r="AH576" i="70"/>
  <c r="AF576" i="70"/>
  <c r="AA576" i="70"/>
  <c r="Z576" i="70"/>
  <c r="X576" i="70"/>
  <c r="S576" i="70"/>
  <c r="R576" i="70"/>
  <c r="P576" i="70"/>
  <c r="K576" i="70"/>
  <c r="J576" i="70"/>
  <c r="H576" i="70"/>
  <c r="AO575" i="70"/>
  <c r="AM575" i="70"/>
  <c r="AI575" i="70"/>
  <c r="AH575" i="70"/>
  <c r="AF575" i="70"/>
  <c r="AA575" i="70"/>
  <c r="Z575" i="70"/>
  <c r="X575" i="70"/>
  <c r="S575" i="70"/>
  <c r="R575" i="70"/>
  <c r="P575" i="70"/>
  <c r="K575" i="70"/>
  <c r="J575" i="70"/>
  <c r="H575" i="70"/>
  <c r="AO574" i="70"/>
  <c r="AM574" i="70"/>
  <c r="AI574" i="70"/>
  <c r="AH574" i="70"/>
  <c r="AF574" i="70"/>
  <c r="AA574" i="70"/>
  <c r="Z574" i="70"/>
  <c r="X574" i="70"/>
  <c r="S574" i="70"/>
  <c r="R574" i="70"/>
  <c r="P574" i="70"/>
  <c r="K574" i="70"/>
  <c r="J574" i="70"/>
  <c r="H574" i="70"/>
  <c r="AO573" i="70"/>
  <c r="AM573" i="70"/>
  <c r="AI573" i="70"/>
  <c r="AH573" i="70"/>
  <c r="AF573" i="70"/>
  <c r="AA573" i="70"/>
  <c r="Z573" i="70"/>
  <c r="X573" i="70"/>
  <c r="S573" i="70"/>
  <c r="R573" i="70"/>
  <c r="P573" i="70"/>
  <c r="K573" i="70"/>
  <c r="J573" i="70"/>
  <c r="H573" i="70"/>
  <c r="AO572" i="70"/>
  <c r="AM572" i="70"/>
  <c r="AI572" i="70"/>
  <c r="AH572" i="70"/>
  <c r="AF572" i="70"/>
  <c r="AA572" i="70"/>
  <c r="Z572" i="70"/>
  <c r="X572" i="70"/>
  <c r="S572" i="70"/>
  <c r="R572" i="70"/>
  <c r="P572" i="70"/>
  <c r="K572" i="70"/>
  <c r="J572" i="70"/>
  <c r="H572" i="70"/>
  <c r="AO571" i="70"/>
  <c r="AM571" i="70"/>
  <c r="AI571" i="70"/>
  <c r="AH571" i="70"/>
  <c r="AF571" i="70"/>
  <c r="AA571" i="70"/>
  <c r="Z571" i="70"/>
  <c r="X571" i="70"/>
  <c r="S571" i="70"/>
  <c r="R571" i="70"/>
  <c r="P571" i="70"/>
  <c r="K571" i="70"/>
  <c r="J571" i="70"/>
  <c r="H571" i="70"/>
  <c r="AO570" i="70"/>
  <c r="AM570" i="70"/>
  <c r="AI570" i="70"/>
  <c r="AH570" i="70"/>
  <c r="AF570" i="70"/>
  <c r="AA570" i="70"/>
  <c r="Z570" i="70"/>
  <c r="X570" i="70"/>
  <c r="S570" i="70"/>
  <c r="R570" i="70"/>
  <c r="P570" i="70"/>
  <c r="K570" i="70"/>
  <c r="J570" i="70"/>
  <c r="H570" i="70"/>
  <c r="AO569" i="70"/>
  <c r="AM569" i="70"/>
  <c r="AI569" i="70"/>
  <c r="AH569" i="70"/>
  <c r="AF569" i="70"/>
  <c r="AA569" i="70"/>
  <c r="Z569" i="70"/>
  <c r="X569" i="70"/>
  <c r="S569" i="70"/>
  <c r="R569" i="70"/>
  <c r="P569" i="70"/>
  <c r="K569" i="70"/>
  <c r="J569" i="70"/>
  <c r="H569" i="70"/>
  <c r="AO568" i="70"/>
  <c r="AM568" i="70"/>
  <c r="AI568" i="70"/>
  <c r="AH568" i="70"/>
  <c r="AF568" i="70"/>
  <c r="AA568" i="70"/>
  <c r="Z568" i="70"/>
  <c r="X568" i="70"/>
  <c r="S568" i="70"/>
  <c r="R568" i="70"/>
  <c r="P568" i="70"/>
  <c r="K568" i="70"/>
  <c r="J568" i="70"/>
  <c r="H568" i="70"/>
  <c r="AO567" i="70"/>
  <c r="AM567" i="70"/>
  <c r="AI567" i="70"/>
  <c r="AH567" i="70"/>
  <c r="AF567" i="70"/>
  <c r="AA567" i="70"/>
  <c r="Z567" i="70"/>
  <c r="X567" i="70"/>
  <c r="S567" i="70"/>
  <c r="R567" i="70"/>
  <c r="P567" i="70"/>
  <c r="K567" i="70"/>
  <c r="J567" i="70"/>
  <c r="H567" i="70"/>
  <c r="AO566" i="70"/>
  <c r="AM566" i="70"/>
  <c r="AK566" i="70"/>
  <c r="AP580" i="70" s="1"/>
  <c r="AJ566" i="70"/>
  <c r="AN579" i="70" s="1"/>
  <c r="AI566" i="70"/>
  <c r="AH566" i="70"/>
  <c r="AF566" i="70"/>
  <c r="AA566" i="70"/>
  <c r="Z566" i="70"/>
  <c r="X566" i="70"/>
  <c r="S566" i="70"/>
  <c r="R566" i="70"/>
  <c r="P566" i="70"/>
  <c r="K566" i="70"/>
  <c r="J566" i="70"/>
  <c r="H566" i="70"/>
  <c r="AO565" i="70"/>
  <c r="AH565" i="70"/>
  <c r="AE565" i="70"/>
  <c r="AI565" i="70" s="1"/>
  <c r="Z565" i="70"/>
  <c r="W565" i="70"/>
  <c r="AA565" i="70" s="1"/>
  <c r="R565" i="70"/>
  <c r="O565" i="70"/>
  <c r="S565" i="70" s="1"/>
  <c r="J565" i="70"/>
  <c r="G565" i="70"/>
  <c r="K565" i="70" s="1"/>
  <c r="AO564" i="70"/>
  <c r="AM564" i="70"/>
  <c r="AI564" i="70"/>
  <c r="AH564" i="70"/>
  <c r="AF564" i="70"/>
  <c r="AA564" i="70"/>
  <c r="Z564" i="70"/>
  <c r="X564" i="70"/>
  <c r="S564" i="70"/>
  <c r="R564" i="70"/>
  <c r="P564" i="70"/>
  <c r="K564" i="70"/>
  <c r="J564" i="70"/>
  <c r="H564" i="70"/>
  <c r="AO563" i="70"/>
  <c r="AM563" i="70"/>
  <c r="AI563" i="70"/>
  <c r="AH563" i="70"/>
  <c r="AF563" i="70"/>
  <c r="AA563" i="70"/>
  <c r="Z563" i="70"/>
  <c r="X563" i="70"/>
  <c r="S563" i="70"/>
  <c r="R563" i="70"/>
  <c r="P563" i="70"/>
  <c r="K563" i="70"/>
  <c r="J563" i="70"/>
  <c r="H563" i="70"/>
  <c r="AO562" i="70"/>
  <c r="AM562" i="70"/>
  <c r="AI562" i="70"/>
  <c r="AH562" i="70"/>
  <c r="AF562" i="70"/>
  <c r="AA562" i="70"/>
  <c r="Z562" i="70"/>
  <c r="X562" i="70"/>
  <c r="S562" i="70"/>
  <c r="R562" i="70"/>
  <c r="P562" i="70"/>
  <c r="K562" i="70"/>
  <c r="J562" i="70"/>
  <c r="H562" i="70"/>
  <c r="AO561" i="70"/>
  <c r="AM561" i="70"/>
  <c r="AI561" i="70"/>
  <c r="AH561" i="70"/>
  <c r="AF561" i="70"/>
  <c r="AA561" i="70"/>
  <c r="Z561" i="70"/>
  <c r="X561" i="70"/>
  <c r="S561" i="70"/>
  <c r="R561" i="70"/>
  <c r="P561" i="70"/>
  <c r="K561" i="70"/>
  <c r="J561" i="70"/>
  <c r="H561" i="70"/>
  <c r="AO560" i="70"/>
  <c r="AM560" i="70"/>
  <c r="AI560" i="70"/>
  <c r="AH560" i="70"/>
  <c r="AF560" i="70"/>
  <c r="AA560" i="70"/>
  <c r="Z560" i="70"/>
  <c r="X560" i="70"/>
  <c r="S560" i="70"/>
  <c r="R560" i="70"/>
  <c r="P560" i="70"/>
  <c r="K560" i="70"/>
  <c r="J560" i="70"/>
  <c r="H560" i="70"/>
  <c r="AO559" i="70"/>
  <c r="AM559" i="70"/>
  <c r="AI559" i="70"/>
  <c r="AH559" i="70"/>
  <c r="AF559" i="70"/>
  <c r="AA559" i="70"/>
  <c r="Z559" i="70"/>
  <c r="X559" i="70"/>
  <c r="S559" i="70"/>
  <c r="R559" i="70"/>
  <c r="P559" i="70"/>
  <c r="K559" i="70"/>
  <c r="J559" i="70"/>
  <c r="H559" i="70"/>
  <c r="AO558" i="70"/>
  <c r="AM558" i="70"/>
  <c r="AI558" i="70"/>
  <c r="AH558" i="70"/>
  <c r="AF558" i="70"/>
  <c r="AA558" i="70"/>
  <c r="Z558" i="70"/>
  <c r="X558" i="70"/>
  <c r="S558" i="70"/>
  <c r="R558" i="70"/>
  <c r="P558" i="70"/>
  <c r="K558" i="70"/>
  <c r="J558" i="70"/>
  <c r="H558" i="70"/>
  <c r="AO557" i="70"/>
  <c r="AM557" i="70"/>
  <c r="AI557" i="70"/>
  <c r="AH557" i="70"/>
  <c r="AF557" i="70"/>
  <c r="AA557" i="70"/>
  <c r="Z557" i="70"/>
  <c r="X557" i="70"/>
  <c r="S557" i="70"/>
  <c r="R557" i="70"/>
  <c r="P557" i="70"/>
  <c r="K557" i="70"/>
  <c r="J557" i="70"/>
  <c r="H557" i="70"/>
  <c r="AO556" i="70"/>
  <c r="AM556" i="70"/>
  <c r="AI556" i="70"/>
  <c r="AH556" i="70"/>
  <c r="AF556" i="70"/>
  <c r="AA556" i="70"/>
  <c r="Z556" i="70"/>
  <c r="X556" i="70"/>
  <c r="S556" i="70"/>
  <c r="R556" i="70"/>
  <c r="P556" i="70"/>
  <c r="K556" i="70"/>
  <c r="J556" i="70"/>
  <c r="H556" i="70"/>
  <c r="AO555" i="70"/>
  <c r="AM555" i="70"/>
  <c r="AI555" i="70"/>
  <c r="AH555" i="70"/>
  <c r="AF555" i="70"/>
  <c r="AA555" i="70"/>
  <c r="Z555" i="70"/>
  <c r="X555" i="70"/>
  <c r="S555" i="70"/>
  <c r="R555" i="70"/>
  <c r="P555" i="70"/>
  <c r="K555" i="70"/>
  <c r="J555" i="70"/>
  <c r="H555" i="70"/>
  <c r="AO554" i="70"/>
  <c r="AM554" i="70"/>
  <c r="AI554" i="70"/>
  <c r="AH554" i="70"/>
  <c r="AF554" i="70"/>
  <c r="AA554" i="70"/>
  <c r="Z554" i="70"/>
  <c r="X554" i="70"/>
  <c r="S554" i="70"/>
  <c r="R554" i="70"/>
  <c r="P554" i="70"/>
  <c r="K554" i="70"/>
  <c r="J554" i="70"/>
  <c r="H554" i="70"/>
  <c r="AO553" i="70"/>
  <c r="AM553" i="70"/>
  <c r="AI553" i="70"/>
  <c r="AH553" i="70"/>
  <c r="AF553" i="70"/>
  <c r="AA553" i="70"/>
  <c r="Z553" i="70"/>
  <c r="X553" i="70"/>
  <c r="S553" i="70"/>
  <c r="R553" i="70"/>
  <c r="P553" i="70"/>
  <c r="K553" i="70"/>
  <c r="J553" i="70"/>
  <c r="H553" i="70"/>
  <c r="AO552" i="70"/>
  <c r="AM552" i="70"/>
  <c r="AI552" i="70"/>
  <c r="AH552" i="70"/>
  <c r="AF552" i="70"/>
  <c r="AA552" i="70"/>
  <c r="Z552" i="70"/>
  <c r="X552" i="70"/>
  <c r="S552" i="70"/>
  <c r="R552" i="70"/>
  <c r="P552" i="70"/>
  <c r="K552" i="70"/>
  <c r="J552" i="70"/>
  <c r="H552" i="70"/>
  <c r="AO551" i="70"/>
  <c r="AM551" i="70"/>
  <c r="AI551" i="70"/>
  <c r="AH551" i="70"/>
  <c r="AF551" i="70"/>
  <c r="AA551" i="70"/>
  <c r="Z551" i="70"/>
  <c r="X551" i="70"/>
  <c r="S551" i="70"/>
  <c r="R551" i="70"/>
  <c r="P551" i="70"/>
  <c r="K551" i="70"/>
  <c r="J551" i="70"/>
  <c r="H551" i="70"/>
  <c r="AO550" i="70"/>
  <c r="AM550" i="70"/>
  <c r="AI550" i="70"/>
  <c r="AH550" i="70"/>
  <c r="AF550" i="70"/>
  <c r="AA550" i="70"/>
  <c r="Z550" i="70"/>
  <c r="X550" i="70"/>
  <c r="S550" i="70"/>
  <c r="R550" i="70"/>
  <c r="P550" i="70"/>
  <c r="K550" i="70"/>
  <c r="J550" i="70"/>
  <c r="H550" i="70"/>
  <c r="AO549" i="70"/>
  <c r="AM549" i="70"/>
  <c r="AK549" i="70"/>
  <c r="AP562" i="70" s="1"/>
  <c r="AJ549" i="70"/>
  <c r="AI549" i="70"/>
  <c r="AH549" i="70"/>
  <c r="AF549" i="70"/>
  <c r="AA549" i="70"/>
  <c r="Z549" i="70"/>
  <c r="X549" i="70"/>
  <c r="S549" i="70"/>
  <c r="R549" i="70"/>
  <c r="P549" i="70"/>
  <c r="K549" i="70"/>
  <c r="J549" i="70"/>
  <c r="H549" i="70"/>
  <c r="AO548" i="70"/>
  <c r="AH548" i="70"/>
  <c r="AU36" i="70" s="1"/>
  <c r="AE548" i="70"/>
  <c r="AF548" i="70" s="1"/>
  <c r="Z548" i="70"/>
  <c r="W548" i="70"/>
  <c r="X548" i="70" s="1"/>
  <c r="R548" i="70"/>
  <c r="O548" i="70"/>
  <c r="P548" i="70" s="1"/>
  <c r="J548" i="70"/>
  <c r="G548" i="70"/>
  <c r="H548" i="70" s="1"/>
  <c r="AO547" i="70"/>
  <c r="AM547" i="70"/>
  <c r="AI547" i="70"/>
  <c r="AH547" i="70"/>
  <c r="AF547" i="70"/>
  <c r="AA547" i="70"/>
  <c r="Z547" i="70"/>
  <c r="X547" i="70"/>
  <c r="S547" i="70"/>
  <c r="R547" i="70"/>
  <c r="P547" i="70"/>
  <c r="K547" i="70"/>
  <c r="J547" i="70"/>
  <c r="H547" i="70"/>
  <c r="AO546" i="70"/>
  <c r="AM546" i="70"/>
  <c r="AI546" i="70"/>
  <c r="AH546" i="70"/>
  <c r="AF546" i="70"/>
  <c r="AA546" i="70"/>
  <c r="Z546" i="70"/>
  <c r="X546" i="70"/>
  <c r="S546" i="70"/>
  <c r="R546" i="70"/>
  <c r="P546" i="70"/>
  <c r="K546" i="70"/>
  <c r="J546" i="70"/>
  <c r="H546" i="70"/>
  <c r="AO545" i="70"/>
  <c r="AM545" i="70"/>
  <c r="AI545" i="70"/>
  <c r="AH545" i="70"/>
  <c r="AF545" i="70"/>
  <c r="AA545" i="70"/>
  <c r="Z545" i="70"/>
  <c r="X545" i="70"/>
  <c r="S545" i="70"/>
  <c r="R545" i="70"/>
  <c r="P545" i="70"/>
  <c r="K545" i="70"/>
  <c r="J545" i="70"/>
  <c r="H545" i="70"/>
  <c r="AO544" i="70"/>
  <c r="AM544" i="70"/>
  <c r="AI544" i="70"/>
  <c r="AH544" i="70"/>
  <c r="AF544" i="70"/>
  <c r="AA544" i="70"/>
  <c r="Z544" i="70"/>
  <c r="X544" i="70"/>
  <c r="S544" i="70"/>
  <c r="R544" i="70"/>
  <c r="P544" i="70"/>
  <c r="K544" i="70"/>
  <c r="J544" i="70"/>
  <c r="H544" i="70"/>
  <c r="AO543" i="70"/>
  <c r="AM543" i="70"/>
  <c r="AI543" i="70"/>
  <c r="AH543" i="70"/>
  <c r="AF543" i="70"/>
  <c r="AA543" i="70"/>
  <c r="Z543" i="70"/>
  <c r="X543" i="70"/>
  <c r="S543" i="70"/>
  <c r="R543" i="70"/>
  <c r="P543" i="70"/>
  <c r="K543" i="70"/>
  <c r="J543" i="70"/>
  <c r="H543" i="70"/>
  <c r="AO542" i="70"/>
  <c r="AM542" i="70"/>
  <c r="AI542" i="70"/>
  <c r="AH542" i="70"/>
  <c r="AF542" i="70"/>
  <c r="AA542" i="70"/>
  <c r="Z542" i="70"/>
  <c r="X542" i="70"/>
  <c r="S542" i="70"/>
  <c r="R542" i="70"/>
  <c r="P542" i="70"/>
  <c r="K542" i="70"/>
  <c r="J542" i="70"/>
  <c r="H542" i="70"/>
  <c r="AO541" i="70"/>
  <c r="AM541" i="70"/>
  <c r="AI541" i="70"/>
  <c r="AH541" i="70"/>
  <c r="AF541" i="70"/>
  <c r="AA541" i="70"/>
  <c r="Z541" i="70"/>
  <c r="X541" i="70"/>
  <c r="S541" i="70"/>
  <c r="R541" i="70"/>
  <c r="P541" i="70"/>
  <c r="K541" i="70"/>
  <c r="J541" i="70"/>
  <c r="H541" i="70"/>
  <c r="AO540" i="70"/>
  <c r="AM540" i="70"/>
  <c r="AI540" i="70"/>
  <c r="AH540" i="70"/>
  <c r="AF540" i="70"/>
  <c r="AA540" i="70"/>
  <c r="Z540" i="70"/>
  <c r="X540" i="70"/>
  <c r="S540" i="70"/>
  <c r="R540" i="70"/>
  <c r="P540" i="70"/>
  <c r="K540" i="70"/>
  <c r="J540" i="70"/>
  <c r="H540" i="70"/>
  <c r="AO539" i="70"/>
  <c r="AM539" i="70"/>
  <c r="AI539" i="70"/>
  <c r="AH539" i="70"/>
  <c r="AF539" i="70"/>
  <c r="AA539" i="70"/>
  <c r="Z539" i="70"/>
  <c r="X539" i="70"/>
  <c r="S539" i="70"/>
  <c r="R539" i="70"/>
  <c r="P539" i="70"/>
  <c r="K539" i="70"/>
  <c r="J539" i="70"/>
  <c r="H539" i="70"/>
  <c r="AO538" i="70"/>
  <c r="AM538" i="70"/>
  <c r="AI538" i="70"/>
  <c r="AH538" i="70"/>
  <c r="AF538" i="70"/>
  <c r="AA538" i="70"/>
  <c r="Z538" i="70"/>
  <c r="X538" i="70"/>
  <c r="S538" i="70"/>
  <c r="R538" i="70"/>
  <c r="P538" i="70"/>
  <c r="K538" i="70"/>
  <c r="J538" i="70"/>
  <c r="H538" i="70"/>
  <c r="AO537" i="70"/>
  <c r="AM537" i="70"/>
  <c r="AI537" i="70"/>
  <c r="AH537" i="70"/>
  <c r="AF537" i="70"/>
  <c r="AA537" i="70"/>
  <c r="Z537" i="70"/>
  <c r="X537" i="70"/>
  <c r="S537" i="70"/>
  <c r="R537" i="70"/>
  <c r="P537" i="70"/>
  <c r="K537" i="70"/>
  <c r="J537" i="70"/>
  <c r="H537" i="70"/>
  <c r="AO536" i="70"/>
  <c r="AM536" i="70"/>
  <c r="AI536" i="70"/>
  <c r="AH536" i="70"/>
  <c r="AF536" i="70"/>
  <c r="AA536" i="70"/>
  <c r="Z536" i="70"/>
  <c r="X536" i="70"/>
  <c r="S536" i="70"/>
  <c r="R536" i="70"/>
  <c r="P536" i="70"/>
  <c r="K536" i="70"/>
  <c r="J536" i="70"/>
  <c r="H536" i="70"/>
  <c r="AO535" i="70"/>
  <c r="AM535" i="70"/>
  <c r="AI535" i="70"/>
  <c r="AH535" i="70"/>
  <c r="AF535" i="70"/>
  <c r="AA535" i="70"/>
  <c r="Z535" i="70"/>
  <c r="X535" i="70"/>
  <c r="S535" i="70"/>
  <c r="R535" i="70"/>
  <c r="P535" i="70"/>
  <c r="K535" i="70"/>
  <c r="J535" i="70"/>
  <c r="H535" i="70"/>
  <c r="AO534" i="70"/>
  <c r="AM534" i="70"/>
  <c r="AI534" i="70"/>
  <c r="AH534" i="70"/>
  <c r="AF534" i="70"/>
  <c r="AA534" i="70"/>
  <c r="Z534" i="70"/>
  <c r="X534" i="70"/>
  <c r="S534" i="70"/>
  <c r="R534" i="70"/>
  <c r="P534" i="70"/>
  <c r="K534" i="70"/>
  <c r="J534" i="70"/>
  <c r="H534" i="70"/>
  <c r="AO533" i="70"/>
  <c r="AM533" i="70"/>
  <c r="AI533" i="70"/>
  <c r="AH533" i="70"/>
  <c r="AF533" i="70"/>
  <c r="AA533" i="70"/>
  <c r="Z533" i="70"/>
  <c r="X533" i="70"/>
  <c r="S533" i="70"/>
  <c r="R533" i="70"/>
  <c r="P533" i="70"/>
  <c r="K533" i="70"/>
  <c r="J533" i="70"/>
  <c r="H533" i="70"/>
  <c r="AO532" i="70"/>
  <c r="AM532" i="70"/>
  <c r="AK532" i="70"/>
  <c r="AJ532" i="70"/>
  <c r="AN546" i="70" s="1"/>
  <c r="AI532" i="70"/>
  <c r="AH532" i="70"/>
  <c r="AF532" i="70"/>
  <c r="AA532" i="70"/>
  <c r="Z532" i="70"/>
  <c r="X532" i="70"/>
  <c r="S532" i="70"/>
  <c r="R532" i="70"/>
  <c r="P532" i="70"/>
  <c r="K532" i="70"/>
  <c r="J532" i="70"/>
  <c r="H532" i="70"/>
  <c r="AO531" i="70"/>
  <c r="AH531" i="70"/>
  <c r="AE531" i="70"/>
  <c r="AF531" i="70" s="1"/>
  <c r="Z531" i="70"/>
  <c r="W531" i="70"/>
  <c r="X531" i="70" s="1"/>
  <c r="R531" i="70"/>
  <c r="O531" i="70"/>
  <c r="P531" i="70" s="1"/>
  <c r="J531" i="70"/>
  <c r="G531" i="70"/>
  <c r="H531" i="70" s="1"/>
  <c r="AO530" i="70"/>
  <c r="AM530" i="70"/>
  <c r="AI530" i="70"/>
  <c r="AH530" i="70"/>
  <c r="AF530" i="70"/>
  <c r="AA530" i="70"/>
  <c r="Z530" i="70"/>
  <c r="X530" i="70"/>
  <c r="S530" i="70"/>
  <c r="R530" i="70"/>
  <c r="P530" i="70"/>
  <c r="K530" i="70"/>
  <c r="J530" i="70"/>
  <c r="H530" i="70"/>
  <c r="AO529" i="70"/>
  <c r="AM529" i="70"/>
  <c r="AI529" i="70"/>
  <c r="AH529" i="70"/>
  <c r="AF529" i="70"/>
  <c r="AA529" i="70"/>
  <c r="Z529" i="70"/>
  <c r="X529" i="70"/>
  <c r="S529" i="70"/>
  <c r="R529" i="70"/>
  <c r="P529" i="70"/>
  <c r="K529" i="70"/>
  <c r="J529" i="70"/>
  <c r="H529" i="70"/>
  <c r="AO528" i="70"/>
  <c r="AM528" i="70"/>
  <c r="AQ528" i="70" s="1"/>
  <c r="AI528" i="70"/>
  <c r="AH528" i="70"/>
  <c r="AF528" i="70"/>
  <c r="AA528" i="70"/>
  <c r="Z528" i="70"/>
  <c r="X528" i="70"/>
  <c r="S528" i="70"/>
  <c r="R528" i="70"/>
  <c r="P528" i="70"/>
  <c r="K528" i="70"/>
  <c r="J528" i="70"/>
  <c r="H528" i="70"/>
  <c r="AO527" i="70"/>
  <c r="AM527" i="70"/>
  <c r="AI527" i="70"/>
  <c r="AH527" i="70"/>
  <c r="AF527" i="70"/>
  <c r="AA527" i="70"/>
  <c r="Z527" i="70"/>
  <c r="X527" i="70"/>
  <c r="S527" i="70"/>
  <c r="R527" i="70"/>
  <c r="P527" i="70"/>
  <c r="K527" i="70"/>
  <c r="J527" i="70"/>
  <c r="H527" i="70"/>
  <c r="AO526" i="70"/>
  <c r="AM526" i="70"/>
  <c r="AI526" i="70"/>
  <c r="AH526" i="70"/>
  <c r="AF526" i="70"/>
  <c r="AA526" i="70"/>
  <c r="Z526" i="70"/>
  <c r="X526" i="70"/>
  <c r="S526" i="70"/>
  <c r="R526" i="70"/>
  <c r="P526" i="70"/>
  <c r="K526" i="70"/>
  <c r="J526" i="70"/>
  <c r="H526" i="70"/>
  <c r="AO525" i="70"/>
  <c r="AM525" i="70"/>
  <c r="AI525" i="70"/>
  <c r="AH525" i="70"/>
  <c r="AF525" i="70"/>
  <c r="AA525" i="70"/>
  <c r="Z525" i="70"/>
  <c r="X525" i="70"/>
  <c r="S525" i="70"/>
  <c r="R525" i="70"/>
  <c r="P525" i="70"/>
  <c r="K525" i="70"/>
  <c r="J525" i="70"/>
  <c r="H525" i="70"/>
  <c r="AO524" i="70"/>
  <c r="AM524" i="70"/>
  <c r="AQ524" i="70" s="1"/>
  <c r="AI524" i="70"/>
  <c r="AH524" i="70"/>
  <c r="AF524" i="70"/>
  <c r="AA524" i="70"/>
  <c r="Z524" i="70"/>
  <c r="X524" i="70"/>
  <c r="S524" i="70"/>
  <c r="R524" i="70"/>
  <c r="P524" i="70"/>
  <c r="K524" i="70"/>
  <c r="J524" i="70"/>
  <c r="H524" i="70"/>
  <c r="AO523" i="70"/>
  <c r="AM523" i="70"/>
  <c r="AI523" i="70"/>
  <c r="AH523" i="70"/>
  <c r="AF523" i="70"/>
  <c r="AA523" i="70"/>
  <c r="Z523" i="70"/>
  <c r="X523" i="70"/>
  <c r="S523" i="70"/>
  <c r="R523" i="70"/>
  <c r="P523" i="70"/>
  <c r="K523" i="70"/>
  <c r="J523" i="70"/>
  <c r="H523" i="70"/>
  <c r="AO522" i="70"/>
  <c r="AM522" i="70"/>
  <c r="AI522" i="70"/>
  <c r="AH522" i="70"/>
  <c r="AF522" i="70"/>
  <c r="AA522" i="70"/>
  <c r="Z522" i="70"/>
  <c r="X522" i="70"/>
  <c r="S522" i="70"/>
  <c r="R522" i="70"/>
  <c r="P522" i="70"/>
  <c r="K522" i="70"/>
  <c r="J522" i="70"/>
  <c r="H522" i="70"/>
  <c r="AO521" i="70"/>
  <c r="AM521" i="70"/>
  <c r="AI521" i="70"/>
  <c r="AH521" i="70"/>
  <c r="AF521" i="70"/>
  <c r="AA521" i="70"/>
  <c r="Z521" i="70"/>
  <c r="X521" i="70"/>
  <c r="S521" i="70"/>
  <c r="R521" i="70"/>
  <c r="P521" i="70"/>
  <c r="K521" i="70"/>
  <c r="J521" i="70"/>
  <c r="H521" i="70"/>
  <c r="AO520" i="70"/>
  <c r="AM520" i="70"/>
  <c r="AI520" i="70"/>
  <c r="AH520" i="70"/>
  <c r="AF520" i="70"/>
  <c r="AA520" i="70"/>
  <c r="Z520" i="70"/>
  <c r="X520" i="70"/>
  <c r="S520" i="70"/>
  <c r="R520" i="70"/>
  <c r="P520" i="70"/>
  <c r="K520" i="70"/>
  <c r="J520" i="70"/>
  <c r="H520" i="70"/>
  <c r="AO519" i="70"/>
  <c r="AM519" i="70"/>
  <c r="AI519" i="70"/>
  <c r="AH519" i="70"/>
  <c r="AF519" i="70"/>
  <c r="AA519" i="70"/>
  <c r="Z519" i="70"/>
  <c r="X519" i="70"/>
  <c r="S519" i="70"/>
  <c r="R519" i="70"/>
  <c r="P519" i="70"/>
  <c r="K519" i="70"/>
  <c r="J519" i="70"/>
  <c r="H519" i="70"/>
  <c r="AO518" i="70"/>
  <c r="AM518" i="70"/>
  <c r="AI518" i="70"/>
  <c r="AH518" i="70"/>
  <c r="AF518" i="70"/>
  <c r="AA518" i="70"/>
  <c r="Z518" i="70"/>
  <c r="X518" i="70"/>
  <c r="S518" i="70"/>
  <c r="R518" i="70"/>
  <c r="P518" i="70"/>
  <c r="K518" i="70"/>
  <c r="J518" i="70"/>
  <c r="H518" i="70"/>
  <c r="AO517" i="70"/>
  <c r="AM517" i="70"/>
  <c r="AI517" i="70"/>
  <c r="AH517" i="70"/>
  <c r="AF517" i="70"/>
  <c r="AA517" i="70"/>
  <c r="Z517" i="70"/>
  <c r="X517" i="70"/>
  <c r="S517" i="70"/>
  <c r="R517" i="70"/>
  <c r="P517" i="70"/>
  <c r="K517" i="70"/>
  <c r="J517" i="70"/>
  <c r="H517" i="70"/>
  <c r="AO516" i="70"/>
  <c r="AM516" i="70"/>
  <c r="AQ516" i="70" s="1"/>
  <c r="AI516" i="70"/>
  <c r="AH516" i="70"/>
  <c r="AF516" i="70"/>
  <c r="AA516" i="70"/>
  <c r="Z516" i="70"/>
  <c r="X516" i="70"/>
  <c r="S516" i="70"/>
  <c r="R516" i="70"/>
  <c r="P516" i="70"/>
  <c r="K516" i="70"/>
  <c r="J516" i="70"/>
  <c r="H516" i="70"/>
  <c r="AO515" i="70"/>
  <c r="AM515" i="70"/>
  <c r="AK515" i="70"/>
  <c r="AJ515" i="70"/>
  <c r="AN529" i="70" s="1"/>
  <c r="AI515" i="70"/>
  <c r="AH515" i="70"/>
  <c r="AF515" i="70"/>
  <c r="AA515" i="70"/>
  <c r="Z515" i="70"/>
  <c r="X515" i="70"/>
  <c r="S515" i="70"/>
  <c r="R515" i="70"/>
  <c r="P515" i="70"/>
  <c r="K515" i="70"/>
  <c r="J515" i="70"/>
  <c r="H515" i="70"/>
  <c r="AO514" i="70"/>
  <c r="AH514" i="70"/>
  <c r="AU34" i="70" s="1"/>
  <c r="AE514" i="70"/>
  <c r="AF514" i="70" s="1"/>
  <c r="Z514" i="70"/>
  <c r="W514" i="70"/>
  <c r="R514" i="70"/>
  <c r="O514" i="70"/>
  <c r="P514" i="70" s="1"/>
  <c r="J514" i="70"/>
  <c r="G514" i="70"/>
  <c r="H514" i="70" s="1"/>
  <c r="AO513" i="70"/>
  <c r="AM513" i="70"/>
  <c r="AI513" i="70"/>
  <c r="AH513" i="70"/>
  <c r="AF513" i="70"/>
  <c r="AA513" i="70"/>
  <c r="Z513" i="70"/>
  <c r="X513" i="70"/>
  <c r="S513" i="70"/>
  <c r="R513" i="70"/>
  <c r="P513" i="70"/>
  <c r="K513" i="70"/>
  <c r="J513" i="70"/>
  <c r="H513" i="70"/>
  <c r="AO512" i="70"/>
  <c r="AM512" i="70"/>
  <c r="AI512" i="70"/>
  <c r="AH512" i="70"/>
  <c r="AF512" i="70"/>
  <c r="AA512" i="70"/>
  <c r="Z512" i="70"/>
  <c r="X512" i="70"/>
  <c r="S512" i="70"/>
  <c r="R512" i="70"/>
  <c r="P512" i="70"/>
  <c r="K512" i="70"/>
  <c r="J512" i="70"/>
  <c r="H512" i="70"/>
  <c r="AO511" i="70"/>
  <c r="AM511" i="70"/>
  <c r="AI511" i="70"/>
  <c r="AH511" i="70"/>
  <c r="AF511" i="70"/>
  <c r="AA511" i="70"/>
  <c r="Z511" i="70"/>
  <c r="X511" i="70"/>
  <c r="S511" i="70"/>
  <c r="R511" i="70"/>
  <c r="P511" i="70"/>
  <c r="K511" i="70"/>
  <c r="J511" i="70"/>
  <c r="H511" i="70"/>
  <c r="AO510" i="70"/>
  <c r="AM510" i="70"/>
  <c r="AI510" i="70"/>
  <c r="AH510" i="70"/>
  <c r="AF510" i="70"/>
  <c r="AA510" i="70"/>
  <c r="Z510" i="70"/>
  <c r="X510" i="70"/>
  <c r="S510" i="70"/>
  <c r="R510" i="70"/>
  <c r="P510" i="70"/>
  <c r="K510" i="70"/>
  <c r="J510" i="70"/>
  <c r="H510" i="70"/>
  <c r="AO509" i="70"/>
  <c r="AM509" i="70"/>
  <c r="AI509" i="70"/>
  <c r="AH509" i="70"/>
  <c r="AF509" i="70"/>
  <c r="AA509" i="70"/>
  <c r="Z509" i="70"/>
  <c r="X509" i="70"/>
  <c r="S509" i="70"/>
  <c r="R509" i="70"/>
  <c r="P509" i="70"/>
  <c r="K509" i="70"/>
  <c r="J509" i="70"/>
  <c r="H509" i="70"/>
  <c r="AO508" i="70"/>
  <c r="AM508" i="70"/>
  <c r="AI508" i="70"/>
  <c r="AH508" i="70"/>
  <c r="AF508" i="70"/>
  <c r="AA508" i="70"/>
  <c r="Z508" i="70"/>
  <c r="X508" i="70"/>
  <c r="S508" i="70"/>
  <c r="R508" i="70"/>
  <c r="P508" i="70"/>
  <c r="K508" i="70"/>
  <c r="J508" i="70"/>
  <c r="H508" i="70"/>
  <c r="AO507" i="70"/>
  <c r="AM507" i="70"/>
  <c r="AI507" i="70"/>
  <c r="AH507" i="70"/>
  <c r="AF507" i="70"/>
  <c r="AA507" i="70"/>
  <c r="Z507" i="70"/>
  <c r="X507" i="70"/>
  <c r="S507" i="70"/>
  <c r="R507" i="70"/>
  <c r="P507" i="70"/>
  <c r="K507" i="70"/>
  <c r="J507" i="70"/>
  <c r="H507" i="70"/>
  <c r="AO506" i="70"/>
  <c r="AM506" i="70"/>
  <c r="AI506" i="70"/>
  <c r="AH506" i="70"/>
  <c r="AF506" i="70"/>
  <c r="AA506" i="70"/>
  <c r="Z506" i="70"/>
  <c r="X506" i="70"/>
  <c r="S506" i="70"/>
  <c r="R506" i="70"/>
  <c r="P506" i="70"/>
  <c r="K506" i="70"/>
  <c r="J506" i="70"/>
  <c r="H506" i="70"/>
  <c r="AO505" i="70"/>
  <c r="AM505" i="70"/>
  <c r="AI505" i="70"/>
  <c r="AH505" i="70"/>
  <c r="AF505" i="70"/>
  <c r="AA505" i="70"/>
  <c r="Z505" i="70"/>
  <c r="X505" i="70"/>
  <c r="S505" i="70"/>
  <c r="R505" i="70"/>
  <c r="P505" i="70"/>
  <c r="K505" i="70"/>
  <c r="J505" i="70"/>
  <c r="H505" i="70"/>
  <c r="AO504" i="70"/>
  <c r="AM504" i="70"/>
  <c r="AI504" i="70"/>
  <c r="AH504" i="70"/>
  <c r="AF504" i="70"/>
  <c r="AA504" i="70"/>
  <c r="Z504" i="70"/>
  <c r="X504" i="70"/>
  <c r="S504" i="70"/>
  <c r="R504" i="70"/>
  <c r="P504" i="70"/>
  <c r="K504" i="70"/>
  <c r="J504" i="70"/>
  <c r="H504" i="70"/>
  <c r="AO503" i="70"/>
  <c r="AM503" i="70"/>
  <c r="AI503" i="70"/>
  <c r="AH503" i="70"/>
  <c r="AF503" i="70"/>
  <c r="AA503" i="70"/>
  <c r="Z503" i="70"/>
  <c r="X503" i="70"/>
  <c r="S503" i="70"/>
  <c r="R503" i="70"/>
  <c r="P503" i="70"/>
  <c r="K503" i="70"/>
  <c r="J503" i="70"/>
  <c r="H503" i="70"/>
  <c r="AO502" i="70"/>
  <c r="AM502" i="70"/>
  <c r="AI502" i="70"/>
  <c r="AH502" i="70"/>
  <c r="AF502" i="70"/>
  <c r="AA502" i="70"/>
  <c r="Z502" i="70"/>
  <c r="X502" i="70"/>
  <c r="S502" i="70"/>
  <c r="R502" i="70"/>
  <c r="P502" i="70"/>
  <c r="K502" i="70"/>
  <c r="J502" i="70"/>
  <c r="H502" i="70"/>
  <c r="AO501" i="70"/>
  <c r="AM501" i="70"/>
  <c r="AI501" i="70"/>
  <c r="AH501" i="70"/>
  <c r="AF501" i="70"/>
  <c r="AA501" i="70"/>
  <c r="Z501" i="70"/>
  <c r="X501" i="70"/>
  <c r="S501" i="70"/>
  <c r="R501" i="70"/>
  <c r="P501" i="70"/>
  <c r="K501" i="70"/>
  <c r="J501" i="70"/>
  <c r="H501" i="70"/>
  <c r="AO500" i="70"/>
  <c r="AM500" i="70"/>
  <c r="AI500" i="70"/>
  <c r="AH500" i="70"/>
  <c r="AF500" i="70"/>
  <c r="AA500" i="70"/>
  <c r="Z500" i="70"/>
  <c r="X500" i="70"/>
  <c r="S500" i="70"/>
  <c r="R500" i="70"/>
  <c r="P500" i="70"/>
  <c r="K500" i="70"/>
  <c r="J500" i="70"/>
  <c r="H500" i="70"/>
  <c r="AO499" i="70"/>
  <c r="AM499" i="70"/>
  <c r="AI499" i="70"/>
  <c r="AH499" i="70"/>
  <c r="AF499" i="70"/>
  <c r="AA499" i="70"/>
  <c r="Z499" i="70"/>
  <c r="X499" i="70"/>
  <c r="S499" i="70"/>
  <c r="R499" i="70"/>
  <c r="P499" i="70"/>
  <c r="K499" i="70"/>
  <c r="J499" i="70"/>
  <c r="H499" i="70"/>
  <c r="AO498" i="70"/>
  <c r="AP498" i="70" s="1"/>
  <c r="AM498" i="70"/>
  <c r="AK498" i="70"/>
  <c r="AP512" i="70" s="1"/>
  <c r="AJ498" i="70"/>
  <c r="AI498" i="70"/>
  <c r="AH498" i="70"/>
  <c r="AF498" i="70"/>
  <c r="AA498" i="70"/>
  <c r="Z498" i="70"/>
  <c r="X498" i="70"/>
  <c r="S498" i="70"/>
  <c r="R498" i="70"/>
  <c r="P498" i="70"/>
  <c r="K498" i="70"/>
  <c r="J498" i="70"/>
  <c r="H498" i="70"/>
  <c r="AO497" i="70"/>
  <c r="AH497" i="70"/>
  <c r="AE497" i="70"/>
  <c r="AI497" i="70" s="1"/>
  <c r="Z497" i="70"/>
  <c r="W497" i="70"/>
  <c r="AA497" i="70" s="1"/>
  <c r="R497" i="70"/>
  <c r="O497" i="70"/>
  <c r="S497" i="70" s="1"/>
  <c r="J497" i="70"/>
  <c r="G497" i="70"/>
  <c r="K497" i="70" s="1"/>
  <c r="AO496" i="70"/>
  <c r="AM496" i="70"/>
  <c r="AI496" i="70"/>
  <c r="AH496" i="70"/>
  <c r="AF496" i="70"/>
  <c r="AA496" i="70"/>
  <c r="Z496" i="70"/>
  <c r="X496" i="70"/>
  <c r="S496" i="70"/>
  <c r="R496" i="70"/>
  <c r="P496" i="70"/>
  <c r="K496" i="70"/>
  <c r="J496" i="70"/>
  <c r="H496" i="70"/>
  <c r="AO495" i="70"/>
  <c r="AM495" i="70"/>
  <c r="AQ495" i="70" s="1"/>
  <c r="AI495" i="70"/>
  <c r="AH495" i="70"/>
  <c r="AF495" i="70"/>
  <c r="AA495" i="70"/>
  <c r="Z495" i="70"/>
  <c r="X495" i="70"/>
  <c r="S495" i="70"/>
  <c r="R495" i="70"/>
  <c r="P495" i="70"/>
  <c r="K495" i="70"/>
  <c r="J495" i="70"/>
  <c r="H495" i="70"/>
  <c r="AO494" i="70"/>
  <c r="AM494" i="70"/>
  <c r="AI494" i="70"/>
  <c r="AH494" i="70"/>
  <c r="AF494" i="70"/>
  <c r="AA494" i="70"/>
  <c r="Z494" i="70"/>
  <c r="X494" i="70"/>
  <c r="S494" i="70"/>
  <c r="R494" i="70"/>
  <c r="P494" i="70"/>
  <c r="K494" i="70"/>
  <c r="J494" i="70"/>
  <c r="H494" i="70"/>
  <c r="AO493" i="70"/>
  <c r="AM493" i="70"/>
  <c r="AI493" i="70"/>
  <c r="AH493" i="70"/>
  <c r="AF493" i="70"/>
  <c r="AA493" i="70"/>
  <c r="Z493" i="70"/>
  <c r="X493" i="70"/>
  <c r="S493" i="70"/>
  <c r="R493" i="70"/>
  <c r="P493" i="70"/>
  <c r="K493" i="70"/>
  <c r="J493" i="70"/>
  <c r="H493" i="70"/>
  <c r="AO492" i="70"/>
  <c r="AM492" i="70"/>
  <c r="AQ492" i="70" s="1"/>
  <c r="AI492" i="70"/>
  <c r="AH492" i="70"/>
  <c r="AF492" i="70"/>
  <c r="AA492" i="70"/>
  <c r="Z492" i="70"/>
  <c r="X492" i="70"/>
  <c r="S492" i="70"/>
  <c r="R492" i="70"/>
  <c r="P492" i="70"/>
  <c r="K492" i="70"/>
  <c r="J492" i="70"/>
  <c r="H492" i="70"/>
  <c r="AO491" i="70"/>
  <c r="AM491" i="70"/>
  <c r="AI491" i="70"/>
  <c r="AH491" i="70"/>
  <c r="AF491" i="70"/>
  <c r="AA491" i="70"/>
  <c r="Z491" i="70"/>
  <c r="X491" i="70"/>
  <c r="S491" i="70"/>
  <c r="R491" i="70"/>
  <c r="P491" i="70"/>
  <c r="K491" i="70"/>
  <c r="J491" i="70"/>
  <c r="H491" i="70"/>
  <c r="AO490" i="70"/>
  <c r="AM490" i="70"/>
  <c r="AI490" i="70"/>
  <c r="AH490" i="70"/>
  <c r="AF490" i="70"/>
  <c r="AA490" i="70"/>
  <c r="Z490" i="70"/>
  <c r="X490" i="70"/>
  <c r="S490" i="70"/>
  <c r="R490" i="70"/>
  <c r="P490" i="70"/>
  <c r="K490" i="70"/>
  <c r="J490" i="70"/>
  <c r="H490" i="70"/>
  <c r="AO489" i="70"/>
  <c r="AM489" i="70"/>
  <c r="AI489" i="70"/>
  <c r="AH489" i="70"/>
  <c r="AF489" i="70"/>
  <c r="AA489" i="70"/>
  <c r="Z489" i="70"/>
  <c r="X489" i="70"/>
  <c r="S489" i="70"/>
  <c r="R489" i="70"/>
  <c r="P489" i="70"/>
  <c r="K489" i="70"/>
  <c r="J489" i="70"/>
  <c r="H489" i="70"/>
  <c r="AO488" i="70"/>
  <c r="AM488" i="70"/>
  <c r="AI488" i="70"/>
  <c r="AH488" i="70"/>
  <c r="AF488" i="70"/>
  <c r="AA488" i="70"/>
  <c r="Z488" i="70"/>
  <c r="X488" i="70"/>
  <c r="S488" i="70"/>
  <c r="R488" i="70"/>
  <c r="P488" i="70"/>
  <c r="K488" i="70"/>
  <c r="J488" i="70"/>
  <c r="H488" i="70"/>
  <c r="AO487" i="70"/>
  <c r="AM487" i="70"/>
  <c r="AI487" i="70"/>
  <c r="AH487" i="70"/>
  <c r="AF487" i="70"/>
  <c r="AA487" i="70"/>
  <c r="Z487" i="70"/>
  <c r="X487" i="70"/>
  <c r="S487" i="70"/>
  <c r="R487" i="70"/>
  <c r="P487" i="70"/>
  <c r="K487" i="70"/>
  <c r="J487" i="70"/>
  <c r="H487" i="70"/>
  <c r="AO486" i="70"/>
  <c r="AM486" i="70"/>
  <c r="AI486" i="70"/>
  <c r="AH486" i="70"/>
  <c r="AF486" i="70"/>
  <c r="AA486" i="70"/>
  <c r="Z486" i="70"/>
  <c r="X486" i="70"/>
  <c r="S486" i="70"/>
  <c r="R486" i="70"/>
  <c r="P486" i="70"/>
  <c r="K486" i="70"/>
  <c r="J486" i="70"/>
  <c r="H486" i="70"/>
  <c r="AO485" i="70"/>
  <c r="AM485" i="70"/>
  <c r="AI485" i="70"/>
  <c r="AH485" i="70"/>
  <c r="AF485" i="70"/>
  <c r="AA485" i="70"/>
  <c r="Z485" i="70"/>
  <c r="X485" i="70"/>
  <c r="S485" i="70"/>
  <c r="R485" i="70"/>
  <c r="P485" i="70"/>
  <c r="K485" i="70"/>
  <c r="J485" i="70"/>
  <c r="H485" i="70"/>
  <c r="AO484" i="70"/>
  <c r="AM484" i="70"/>
  <c r="AI484" i="70"/>
  <c r="AH484" i="70"/>
  <c r="AF484" i="70"/>
  <c r="AA484" i="70"/>
  <c r="Z484" i="70"/>
  <c r="X484" i="70"/>
  <c r="S484" i="70"/>
  <c r="R484" i="70"/>
  <c r="P484" i="70"/>
  <c r="K484" i="70"/>
  <c r="J484" i="70"/>
  <c r="H484" i="70"/>
  <c r="AO483" i="70"/>
  <c r="AM483" i="70"/>
  <c r="AI483" i="70"/>
  <c r="AH483" i="70"/>
  <c r="AF483" i="70"/>
  <c r="AA483" i="70"/>
  <c r="Z483" i="70"/>
  <c r="X483" i="70"/>
  <c r="S483" i="70"/>
  <c r="R483" i="70"/>
  <c r="P483" i="70"/>
  <c r="K483" i="70"/>
  <c r="J483" i="70"/>
  <c r="H483" i="70"/>
  <c r="AO482" i="70"/>
  <c r="AM482" i="70"/>
  <c r="AQ482" i="70" s="1"/>
  <c r="AI482" i="70"/>
  <c r="AH482" i="70"/>
  <c r="AF482" i="70"/>
  <c r="AA482" i="70"/>
  <c r="Z482" i="70"/>
  <c r="X482" i="70"/>
  <c r="S482" i="70"/>
  <c r="R482" i="70"/>
  <c r="P482" i="70"/>
  <c r="K482" i="70"/>
  <c r="J482" i="70"/>
  <c r="H482" i="70"/>
  <c r="AO481" i="70"/>
  <c r="AM481" i="70"/>
  <c r="AK481" i="70"/>
  <c r="AJ481" i="70"/>
  <c r="AI481" i="70"/>
  <c r="AH481" i="70"/>
  <c r="AF481" i="70"/>
  <c r="AA481" i="70"/>
  <c r="Z481" i="70"/>
  <c r="X481" i="70"/>
  <c r="S481" i="70"/>
  <c r="R481" i="70"/>
  <c r="P481" i="70"/>
  <c r="K481" i="70"/>
  <c r="J481" i="70"/>
  <c r="H481" i="70"/>
  <c r="AO480" i="70"/>
  <c r="AH480" i="70"/>
  <c r="AU32" i="70" s="1"/>
  <c r="AE480" i="70"/>
  <c r="Z480" i="70"/>
  <c r="W480" i="70"/>
  <c r="R480" i="70"/>
  <c r="O480" i="70"/>
  <c r="J480" i="70"/>
  <c r="G480" i="70"/>
  <c r="AO479" i="70"/>
  <c r="AM479" i="70"/>
  <c r="AI479" i="70"/>
  <c r="AH479" i="70"/>
  <c r="AF479" i="70"/>
  <c r="AA479" i="70"/>
  <c r="Z479" i="70"/>
  <c r="X479" i="70"/>
  <c r="S479" i="70"/>
  <c r="R479" i="70"/>
  <c r="P479" i="70"/>
  <c r="K479" i="70"/>
  <c r="J479" i="70"/>
  <c r="H479" i="70"/>
  <c r="AO478" i="70"/>
  <c r="AM478" i="70"/>
  <c r="AI478" i="70"/>
  <c r="AH478" i="70"/>
  <c r="AF478" i="70"/>
  <c r="AA478" i="70"/>
  <c r="Z478" i="70"/>
  <c r="X478" i="70"/>
  <c r="S478" i="70"/>
  <c r="R478" i="70"/>
  <c r="P478" i="70"/>
  <c r="K478" i="70"/>
  <c r="J478" i="70"/>
  <c r="H478" i="70"/>
  <c r="AO477" i="70"/>
  <c r="AM477" i="70"/>
  <c r="AI477" i="70"/>
  <c r="AH477" i="70"/>
  <c r="AF477" i="70"/>
  <c r="AA477" i="70"/>
  <c r="Z477" i="70"/>
  <c r="X477" i="70"/>
  <c r="S477" i="70"/>
  <c r="R477" i="70"/>
  <c r="P477" i="70"/>
  <c r="K477" i="70"/>
  <c r="J477" i="70"/>
  <c r="H477" i="70"/>
  <c r="AO476" i="70"/>
  <c r="AM476" i="70"/>
  <c r="AI476" i="70"/>
  <c r="AH476" i="70"/>
  <c r="AF476" i="70"/>
  <c r="AA476" i="70"/>
  <c r="Z476" i="70"/>
  <c r="X476" i="70"/>
  <c r="S476" i="70"/>
  <c r="R476" i="70"/>
  <c r="P476" i="70"/>
  <c r="K476" i="70"/>
  <c r="J476" i="70"/>
  <c r="H476" i="70"/>
  <c r="AO475" i="70"/>
  <c r="AM475" i="70"/>
  <c r="AI475" i="70"/>
  <c r="AH475" i="70"/>
  <c r="AF475" i="70"/>
  <c r="AA475" i="70"/>
  <c r="Z475" i="70"/>
  <c r="X475" i="70"/>
  <c r="S475" i="70"/>
  <c r="R475" i="70"/>
  <c r="P475" i="70"/>
  <c r="K475" i="70"/>
  <c r="J475" i="70"/>
  <c r="H475" i="70"/>
  <c r="AO474" i="70"/>
  <c r="AM474" i="70"/>
  <c r="AI474" i="70"/>
  <c r="AH474" i="70"/>
  <c r="AF474" i="70"/>
  <c r="AA474" i="70"/>
  <c r="Z474" i="70"/>
  <c r="X474" i="70"/>
  <c r="S474" i="70"/>
  <c r="R474" i="70"/>
  <c r="P474" i="70"/>
  <c r="K474" i="70"/>
  <c r="J474" i="70"/>
  <c r="H474" i="70"/>
  <c r="AO473" i="70"/>
  <c r="AM473" i="70"/>
  <c r="AI473" i="70"/>
  <c r="AH473" i="70"/>
  <c r="AF473" i="70"/>
  <c r="AA473" i="70"/>
  <c r="Z473" i="70"/>
  <c r="X473" i="70"/>
  <c r="S473" i="70"/>
  <c r="R473" i="70"/>
  <c r="P473" i="70"/>
  <c r="K473" i="70"/>
  <c r="J473" i="70"/>
  <c r="H473" i="70"/>
  <c r="AO472" i="70"/>
  <c r="AM472" i="70"/>
  <c r="AI472" i="70"/>
  <c r="AH472" i="70"/>
  <c r="AF472" i="70"/>
  <c r="AA472" i="70"/>
  <c r="Z472" i="70"/>
  <c r="X472" i="70"/>
  <c r="S472" i="70"/>
  <c r="R472" i="70"/>
  <c r="P472" i="70"/>
  <c r="K472" i="70"/>
  <c r="J472" i="70"/>
  <c r="H472" i="70"/>
  <c r="AO471" i="70"/>
  <c r="AM471" i="70"/>
  <c r="AI471" i="70"/>
  <c r="AH471" i="70"/>
  <c r="AF471" i="70"/>
  <c r="AA471" i="70"/>
  <c r="Z471" i="70"/>
  <c r="X471" i="70"/>
  <c r="S471" i="70"/>
  <c r="R471" i="70"/>
  <c r="P471" i="70"/>
  <c r="K471" i="70"/>
  <c r="J471" i="70"/>
  <c r="H471" i="70"/>
  <c r="AO470" i="70"/>
  <c r="AM470" i="70"/>
  <c r="AI470" i="70"/>
  <c r="AH470" i="70"/>
  <c r="AF470" i="70"/>
  <c r="AA470" i="70"/>
  <c r="Z470" i="70"/>
  <c r="X470" i="70"/>
  <c r="S470" i="70"/>
  <c r="R470" i="70"/>
  <c r="P470" i="70"/>
  <c r="K470" i="70"/>
  <c r="J470" i="70"/>
  <c r="H470" i="70"/>
  <c r="AO469" i="70"/>
  <c r="AM469" i="70"/>
  <c r="AI469" i="70"/>
  <c r="AH469" i="70"/>
  <c r="AF469" i="70"/>
  <c r="AA469" i="70"/>
  <c r="Z469" i="70"/>
  <c r="X469" i="70"/>
  <c r="S469" i="70"/>
  <c r="R469" i="70"/>
  <c r="P469" i="70"/>
  <c r="K469" i="70"/>
  <c r="J469" i="70"/>
  <c r="H469" i="70"/>
  <c r="AO468" i="70"/>
  <c r="AM468" i="70"/>
  <c r="AI468" i="70"/>
  <c r="AH468" i="70"/>
  <c r="AF468" i="70"/>
  <c r="AA468" i="70"/>
  <c r="Z468" i="70"/>
  <c r="X468" i="70"/>
  <c r="S468" i="70"/>
  <c r="R468" i="70"/>
  <c r="P468" i="70"/>
  <c r="K468" i="70"/>
  <c r="J468" i="70"/>
  <c r="H468" i="70"/>
  <c r="AO467" i="70"/>
  <c r="AM467" i="70"/>
  <c r="AI467" i="70"/>
  <c r="AH467" i="70"/>
  <c r="AF467" i="70"/>
  <c r="AA467" i="70"/>
  <c r="Z467" i="70"/>
  <c r="X467" i="70"/>
  <c r="S467" i="70"/>
  <c r="R467" i="70"/>
  <c r="P467" i="70"/>
  <c r="K467" i="70"/>
  <c r="J467" i="70"/>
  <c r="H467" i="70"/>
  <c r="AO466" i="70"/>
  <c r="AM466" i="70"/>
  <c r="AI466" i="70"/>
  <c r="AH466" i="70"/>
  <c r="AF466" i="70"/>
  <c r="AA466" i="70"/>
  <c r="Z466" i="70"/>
  <c r="X466" i="70"/>
  <c r="S466" i="70"/>
  <c r="R466" i="70"/>
  <c r="P466" i="70"/>
  <c r="K466" i="70"/>
  <c r="J466" i="70"/>
  <c r="H466" i="70"/>
  <c r="AO465" i="70"/>
  <c r="AM465" i="70"/>
  <c r="AI465" i="70"/>
  <c r="AH465" i="70"/>
  <c r="AF465" i="70"/>
  <c r="AA465" i="70"/>
  <c r="Z465" i="70"/>
  <c r="X465" i="70"/>
  <c r="S465" i="70"/>
  <c r="R465" i="70"/>
  <c r="P465" i="70"/>
  <c r="K465" i="70"/>
  <c r="J465" i="70"/>
  <c r="H465" i="70"/>
  <c r="AO464" i="70"/>
  <c r="AM464" i="70"/>
  <c r="AK464" i="70"/>
  <c r="AJ464" i="70"/>
  <c r="AI464" i="70"/>
  <c r="AH464" i="70"/>
  <c r="AF464" i="70"/>
  <c r="AA464" i="70"/>
  <c r="Z464" i="70"/>
  <c r="X464" i="70"/>
  <c r="S464" i="70"/>
  <c r="R464" i="70"/>
  <c r="P464" i="70"/>
  <c r="K464" i="70"/>
  <c r="J464" i="70"/>
  <c r="H464" i="70"/>
  <c r="AO463" i="70"/>
  <c r="AH463" i="70"/>
  <c r="AU31" i="70" s="1"/>
  <c r="AE463" i="70"/>
  <c r="AF463" i="70" s="1"/>
  <c r="Z463" i="70"/>
  <c r="W463" i="70"/>
  <c r="X463" i="70" s="1"/>
  <c r="R463" i="70"/>
  <c r="O463" i="70"/>
  <c r="P463" i="70" s="1"/>
  <c r="J463" i="70"/>
  <c r="G463" i="70"/>
  <c r="H463" i="70" s="1"/>
  <c r="AO462" i="70"/>
  <c r="AM462" i="70"/>
  <c r="AI462" i="70"/>
  <c r="AH462" i="70"/>
  <c r="AF462" i="70"/>
  <c r="AA462" i="70"/>
  <c r="Z462" i="70"/>
  <c r="X462" i="70"/>
  <c r="S462" i="70"/>
  <c r="R462" i="70"/>
  <c r="P462" i="70"/>
  <c r="K462" i="70"/>
  <c r="J462" i="70"/>
  <c r="H462" i="70"/>
  <c r="AO461" i="70"/>
  <c r="AM461" i="70"/>
  <c r="AI461" i="70"/>
  <c r="AH461" i="70"/>
  <c r="AF461" i="70"/>
  <c r="AA461" i="70"/>
  <c r="Z461" i="70"/>
  <c r="X461" i="70"/>
  <c r="S461" i="70"/>
  <c r="R461" i="70"/>
  <c r="P461" i="70"/>
  <c r="K461" i="70"/>
  <c r="J461" i="70"/>
  <c r="H461" i="70"/>
  <c r="AO460" i="70"/>
  <c r="AM460" i="70"/>
  <c r="AI460" i="70"/>
  <c r="AH460" i="70"/>
  <c r="AF460" i="70"/>
  <c r="AA460" i="70"/>
  <c r="Z460" i="70"/>
  <c r="X460" i="70"/>
  <c r="S460" i="70"/>
  <c r="R460" i="70"/>
  <c r="P460" i="70"/>
  <c r="K460" i="70"/>
  <c r="J460" i="70"/>
  <c r="H460" i="70"/>
  <c r="AO459" i="70"/>
  <c r="AM459" i="70"/>
  <c r="AI459" i="70"/>
  <c r="AH459" i="70"/>
  <c r="AF459" i="70"/>
  <c r="AA459" i="70"/>
  <c r="Z459" i="70"/>
  <c r="X459" i="70"/>
  <c r="S459" i="70"/>
  <c r="R459" i="70"/>
  <c r="P459" i="70"/>
  <c r="K459" i="70"/>
  <c r="J459" i="70"/>
  <c r="H459" i="70"/>
  <c r="AO458" i="70"/>
  <c r="AM458" i="70"/>
  <c r="AI458" i="70"/>
  <c r="AH458" i="70"/>
  <c r="AF458" i="70"/>
  <c r="AA458" i="70"/>
  <c r="Z458" i="70"/>
  <c r="X458" i="70"/>
  <c r="S458" i="70"/>
  <c r="R458" i="70"/>
  <c r="P458" i="70"/>
  <c r="K458" i="70"/>
  <c r="J458" i="70"/>
  <c r="H458" i="70"/>
  <c r="AO457" i="70"/>
  <c r="AM457" i="70"/>
  <c r="AI457" i="70"/>
  <c r="AH457" i="70"/>
  <c r="AF457" i="70"/>
  <c r="AA457" i="70"/>
  <c r="Z457" i="70"/>
  <c r="X457" i="70"/>
  <c r="S457" i="70"/>
  <c r="R457" i="70"/>
  <c r="P457" i="70"/>
  <c r="K457" i="70"/>
  <c r="J457" i="70"/>
  <c r="H457" i="70"/>
  <c r="AO456" i="70"/>
  <c r="AM456" i="70"/>
  <c r="AI456" i="70"/>
  <c r="AH456" i="70"/>
  <c r="AF456" i="70"/>
  <c r="AA456" i="70"/>
  <c r="Z456" i="70"/>
  <c r="X456" i="70"/>
  <c r="S456" i="70"/>
  <c r="R456" i="70"/>
  <c r="P456" i="70"/>
  <c r="K456" i="70"/>
  <c r="J456" i="70"/>
  <c r="H456" i="70"/>
  <c r="AO455" i="70"/>
  <c r="AM455" i="70"/>
  <c r="AQ455" i="70" s="1"/>
  <c r="AI455" i="70"/>
  <c r="AH455" i="70"/>
  <c r="AF455" i="70"/>
  <c r="AA455" i="70"/>
  <c r="Z455" i="70"/>
  <c r="X455" i="70"/>
  <c r="S455" i="70"/>
  <c r="R455" i="70"/>
  <c r="P455" i="70"/>
  <c r="K455" i="70"/>
  <c r="J455" i="70"/>
  <c r="H455" i="70"/>
  <c r="AO454" i="70"/>
  <c r="AM454" i="70"/>
  <c r="AI454" i="70"/>
  <c r="AH454" i="70"/>
  <c r="AF454" i="70"/>
  <c r="AA454" i="70"/>
  <c r="Z454" i="70"/>
  <c r="X454" i="70"/>
  <c r="S454" i="70"/>
  <c r="R454" i="70"/>
  <c r="P454" i="70"/>
  <c r="K454" i="70"/>
  <c r="J454" i="70"/>
  <c r="H454" i="70"/>
  <c r="AO453" i="70"/>
  <c r="AM453" i="70"/>
  <c r="AI453" i="70"/>
  <c r="AH453" i="70"/>
  <c r="AF453" i="70"/>
  <c r="AA453" i="70"/>
  <c r="Z453" i="70"/>
  <c r="X453" i="70"/>
  <c r="S453" i="70"/>
  <c r="R453" i="70"/>
  <c r="P453" i="70"/>
  <c r="K453" i="70"/>
  <c r="J453" i="70"/>
  <c r="H453" i="70"/>
  <c r="AO452" i="70"/>
  <c r="AM452" i="70"/>
  <c r="AQ452" i="70" s="1"/>
  <c r="AI452" i="70"/>
  <c r="AH452" i="70"/>
  <c r="AF452" i="70"/>
  <c r="AA452" i="70"/>
  <c r="Z452" i="70"/>
  <c r="X452" i="70"/>
  <c r="S452" i="70"/>
  <c r="R452" i="70"/>
  <c r="P452" i="70"/>
  <c r="K452" i="70"/>
  <c r="J452" i="70"/>
  <c r="H452" i="70"/>
  <c r="AO451" i="70"/>
  <c r="AM451" i="70"/>
  <c r="AI451" i="70"/>
  <c r="AH451" i="70"/>
  <c r="AF451" i="70"/>
  <c r="AA451" i="70"/>
  <c r="Z451" i="70"/>
  <c r="X451" i="70"/>
  <c r="S451" i="70"/>
  <c r="R451" i="70"/>
  <c r="P451" i="70"/>
  <c r="K451" i="70"/>
  <c r="J451" i="70"/>
  <c r="H451" i="70"/>
  <c r="AO450" i="70"/>
  <c r="AM450" i="70"/>
  <c r="AI450" i="70"/>
  <c r="AH450" i="70"/>
  <c r="AF450" i="70"/>
  <c r="AA450" i="70"/>
  <c r="Z450" i="70"/>
  <c r="X450" i="70"/>
  <c r="S450" i="70"/>
  <c r="R450" i="70"/>
  <c r="P450" i="70"/>
  <c r="K450" i="70"/>
  <c r="J450" i="70"/>
  <c r="H450" i="70"/>
  <c r="AO449" i="70"/>
  <c r="AM449" i="70"/>
  <c r="AQ449" i="70" s="1"/>
  <c r="AI449" i="70"/>
  <c r="AH449" i="70"/>
  <c r="AF449" i="70"/>
  <c r="AA449" i="70"/>
  <c r="Z449" i="70"/>
  <c r="X449" i="70"/>
  <c r="S449" i="70"/>
  <c r="R449" i="70"/>
  <c r="P449" i="70"/>
  <c r="K449" i="70"/>
  <c r="J449" i="70"/>
  <c r="H449" i="70"/>
  <c r="AO448" i="70"/>
  <c r="AM448" i="70"/>
  <c r="AI448" i="70"/>
  <c r="AH448" i="70"/>
  <c r="AF448" i="70"/>
  <c r="AA448" i="70"/>
  <c r="Z448" i="70"/>
  <c r="X448" i="70"/>
  <c r="S448" i="70"/>
  <c r="R448" i="70"/>
  <c r="P448" i="70"/>
  <c r="K448" i="70"/>
  <c r="J448" i="70"/>
  <c r="H448" i="70"/>
  <c r="AO447" i="70"/>
  <c r="AM447" i="70"/>
  <c r="AK447" i="70"/>
  <c r="AJ447" i="70"/>
  <c r="AI447" i="70"/>
  <c r="AH447" i="70"/>
  <c r="AF447" i="70"/>
  <c r="AA447" i="70"/>
  <c r="Z447" i="70"/>
  <c r="X447" i="70"/>
  <c r="S447" i="70"/>
  <c r="R447" i="70"/>
  <c r="P447" i="70"/>
  <c r="K447" i="70"/>
  <c r="J447" i="70"/>
  <c r="H447" i="70"/>
  <c r="AO446" i="70"/>
  <c r="AH446" i="70"/>
  <c r="AE446" i="70"/>
  <c r="AF446" i="70" s="1"/>
  <c r="Z446" i="70"/>
  <c r="W446" i="70"/>
  <c r="X446" i="70" s="1"/>
  <c r="R446" i="70"/>
  <c r="O446" i="70"/>
  <c r="S446" i="70" s="1"/>
  <c r="J446" i="70"/>
  <c r="G446" i="70"/>
  <c r="K446" i="70" s="1"/>
  <c r="AO445" i="70"/>
  <c r="AM445" i="70"/>
  <c r="AI445" i="70"/>
  <c r="AH445" i="70"/>
  <c r="AF445" i="70"/>
  <c r="AA445" i="70"/>
  <c r="Z445" i="70"/>
  <c r="X445" i="70"/>
  <c r="S445" i="70"/>
  <c r="R445" i="70"/>
  <c r="P445" i="70"/>
  <c r="K445" i="70"/>
  <c r="J445" i="70"/>
  <c r="H445" i="70"/>
  <c r="AO444" i="70"/>
  <c r="AM444" i="70"/>
  <c r="AI444" i="70"/>
  <c r="AH444" i="70"/>
  <c r="AF444" i="70"/>
  <c r="AA444" i="70"/>
  <c r="Z444" i="70"/>
  <c r="X444" i="70"/>
  <c r="S444" i="70"/>
  <c r="R444" i="70"/>
  <c r="P444" i="70"/>
  <c r="K444" i="70"/>
  <c r="J444" i="70"/>
  <c r="H444" i="70"/>
  <c r="AO443" i="70"/>
  <c r="AM443" i="70"/>
  <c r="AQ443" i="70" s="1"/>
  <c r="AI443" i="70"/>
  <c r="AH443" i="70"/>
  <c r="AF443" i="70"/>
  <c r="AA443" i="70"/>
  <c r="Z443" i="70"/>
  <c r="X443" i="70"/>
  <c r="S443" i="70"/>
  <c r="R443" i="70"/>
  <c r="P443" i="70"/>
  <c r="K443" i="70"/>
  <c r="J443" i="70"/>
  <c r="H443" i="70"/>
  <c r="AO442" i="70"/>
  <c r="AM442" i="70"/>
  <c r="AI442" i="70"/>
  <c r="AH442" i="70"/>
  <c r="AF442" i="70"/>
  <c r="AA442" i="70"/>
  <c r="Z442" i="70"/>
  <c r="X442" i="70"/>
  <c r="S442" i="70"/>
  <c r="R442" i="70"/>
  <c r="P442" i="70"/>
  <c r="K442" i="70"/>
  <c r="J442" i="70"/>
  <c r="H442" i="70"/>
  <c r="AO441" i="70"/>
  <c r="AQ441" i="70" s="1"/>
  <c r="AM441" i="70"/>
  <c r="AI441" i="70"/>
  <c r="AH441" i="70"/>
  <c r="AF441" i="70"/>
  <c r="AA441" i="70"/>
  <c r="Z441" i="70"/>
  <c r="X441" i="70"/>
  <c r="S441" i="70"/>
  <c r="R441" i="70"/>
  <c r="P441" i="70"/>
  <c r="K441" i="70"/>
  <c r="J441" i="70"/>
  <c r="H441" i="70"/>
  <c r="AO440" i="70"/>
  <c r="AM440" i="70"/>
  <c r="AI440" i="70"/>
  <c r="AH440" i="70"/>
  <c r="AF440" i="70"/>
  <c r="AA440" i="70"/>
  <c r="Z440" i="70"/>
  <c r="X440" i="70"/>
  <c r="S440" i="70"/>
  <c r="R440" i="70"/>
  <c r="P440" i="70"/>
  <c r="K440" i="70"/>
  <c r="J440" i="70"/>
  <c r="H440" i="70"/>
  <c r="AO439" i="70"/>
  <c r="AM439" i="70"/>
  <c r="AI439" i="70"/>
  <c r="AH439" i="70"/>
  <c r="AF439" i="70"/>
  <c r="AA439" i="70"/>
  <c r="Z439" i="70"/>
  <c r="X439" i="70"/>
  <c r="S439" i="70"/>
  <c r="R439" i="70"/>
  <c r="P439" i="70"/>
  <c r="K439" i="70"/>
  <c r="J439" i="70"/>
  <c r="H439" i="70"/>
  <c r="AO438" i="70"/>
  <c r="AM438" i="70"/>
  <c r="AI438" i="70"/>
  <c r="AH438" i="70"/>
  <c r="AF438" i="70"/>
  <c r="AA438" i="70"/>
  <c r="Z438" i="70"/>
  <c r="X438" i="70"/>
  <c r="S438" i="70"/>
  <c r="R438" i="70"/>
  <c r="P438" i="70"/>
  <c r="K438" i="70"/>
  <c r="J438" i="70"/>
  <c r="H438" i="70"/>
  <c r="AO437" i="70"/>
  <c r="AM437" i="70"/>
  <c r="AI437" i="70"/>
  <c r="AH437" i="70"/>
  <c r="AF437" i="70"/>
  <c r="AA437" i="70"/>
  <c r="Z437" i="70"/>
  <c r="X437" i="70"/>
  <c r="S437" i="70"/>
  <c r="R437" i="70"/>
  <c r="P437" i="70"/>
  <c r="K437" i="70"/>
  <c r="J437" i="70"/>
  <c r="H437" i="70"/>
  <c r="AO436" i="70"/>
  <c r="AM436" i="70"/>
  <c r="AI436" i="70"/>
  <c r="AH436" i="70"/>
  <c r="AF436" i="70"/>
  <c r="AA436" i="70"/>
  <c r="Z436" i="70"/>
  <c r="X436" i="70"/>
  <c r="S436" i="70"/>
  <c r="R436" i="70"/>
  <c r="P436" i="70"/>
  <c r="K436" i="70"/>
  <c r="J436" i="70"/>
  <c r="H436" i="70"/>
  <c r="AO435" i="70"/>
  <c r="AM435" i="70"/>
  <c r="AI435" i="70"/>
  <c r="AH435" i="70"/>
  <c r="AF435" i="70"/>
  <c r="AA435" i="70"/>
  <c r="Z435" i="70"/>
  <c r="X435" i="70"/>
  <c r="S435" i="70"/>
  <c r="R435" i="70"/>
  <c r="P435" i="70"/>
  <c r="K435" i="70"/>
  <c r="J435" i="70"/>
  <c r="H435" i="70"/>
  <c r="AO434" i="70"/>
  <c r="AM434" i="70"/>
  <c r="AI434" i="70"/>
  <c r="AH434" i="70"/>
  <c r="AF434" i="70"/>
  <c r="AA434" i="70"/>
  <c r="Z434" i="70"/>
  <c r="X434" i="70"/>
  <c r="S434" i="70"/>
  <c r="R434" i="70"/>
  <c r="P434" i="70"/>
  <c r="K434" i="70"/>
  <c r="J434" i="70"/>
  <c r="H434" i="70"/>
  <c r="AO433" i="70"/>
  <c r="AM433" i="70"/>
  <c r="AI433" i="70"/>
  <c r="AH433" i="70"/>
  <c r="AF433" i="70"/>
  <c r="AA433" i="70"/>
  <c r="Z433" i="70"/>
  <c r="X433" i="70"/>
  <c r="S433" i="70"/>
  <c r="R433" i="70"/>
  <c r="P433" i="70"/>
  <c r="K433" i="70"/>
  <c r="J433" i="70"/>
  <c r="H433" i="70"/>
  <c r="AO432" i="70"/>
  <c r="AM432" i="70"/>
  <c r="AI432" i="70"/>
  <c r="AH432" i="70"/>
  <c r="AF432" i="70"/>
  <c r="AA432" i="70"/>
  <c r="Z432" i="70"/>
  <c r="X432" i="70"/>
  <c r="S432" i="70"/>
  <c r="R432" i="70"/>
  <c r="P432" i="70"/>
  <c r="K432" i="70"/>
  <c r="J432" i="70"/>
  <c r="H432" i="70"/>
  <c r="AO431" i="70"/>
  <c r="AM431" i="70"/>
  <c r="AI431" i="70"/>
  <c r="AH431" i="70"/>
  <c r="AF431" i="70"/>
  <c r="AA431" i="70"/>
  <c r="Z431" i="70"/>
  <c r="X431" i="70"/>
  <c r="S431" i="70"/>
  <c r="R431" i="70"/>
  <c r="P431" i="70"/>
  <c r="K431" i="70"/>
  <c r="J431" i="70"/>
  <c r="H431" i="70"/>
  <c r="AO430" i="70"/>
  <c r="AM430" i="70"/>
  <c r="AK430" i="70"/>
  <c r="AJ430" i="70"/>
  <c r="AN438" i="70" s="1"/>
  <c r="AI430" i="70"/>
  <c r="AH430" i="70"/>
  <c r="AF430" i="70"/>
  <c r="AA430" i="70"/>
  <c r="Z430" i="70"/>
  <c r="X430" i="70"/>
  <c r="S430" i="70"/>
  <c r="R430" i="70"/>
  <c r="P430" i="70"/>
  <c r="K430" i="70"/>
  <c r="J430" i="70"/>
  <c r="H430" i="70"/>
  <c r="AO429" i="70"/>
  <c r="AH429" i="70"/>
  <c r="AE429" i="70"/>
  <c r="AI429" i="70" s="1"/>
  <c r="Z429" i="70"/>
  <c r="W429" i="70"/>
  <c r="AA429" i="70" s="1"/>
  <c r="R429" i="70"/>
  <c r="O429" i="70"/>
  <c r="S429" i="70" s="1"/>
  <c r="J429" i="70"/>
  <c r="G429" i="70"/>
  <c r="K429" i="70" s="1"/>
  <c r="AO428" i="70"/>
  <c r="AM428" i="70"/>
  <c r="AI428" i="70"/>
  <c r="AH428" i="70"/>
  <c r="AF428" i="70"/>
  <c r="AA428" i="70"/>
  <c r="Z428" i="70"/>
  <c r="X428" i="70"/>
  <c r="S428" i="70"/>
  <c r="R428" i="70"/>
  <c r="P428" i="70"/>
  <c r="K428" i="70"/>
  <c r="J428" i="70"/>
  <c r="H428" i="70"/>
  <c r="AO427" i="70"/>
  <c r="AM427" i="70"/>
  <c r="AQ427" i="70" s="1"/>
  <c r="AI427" i="70"/>
  <c r="AH427" i="70"/>
  <c r="AF427" i="70"/>
  <c r="AA427" i="70"/>
  <c r="Z427" i="70"/>
  <c r="X427" i="70"/>
  <c r="S427" i="70"/>
  <c r="R427" i="70"/>
  <c r="P427" i="70"/>
  <c r="K427" i="70"/>
  <c r="J427" i="70"/>
  <c r="H427" i="70"/>
  <c r="AO426" i="70"/>
  <c r="AM426" i="70"/>
  <c r="AI426" i="70"/>
  <c r="AH426" i="70"/>
  <c r="AF426" i="70"/>
  <c r="AA426" i="70"/>
  <c r="Z426" i="70"/>
  <c r="X426" i="70"/>
  <c r="S426" i="70"/>
  <c r="R426" i="70"/>
  <c r="P426" i="70"/>
  <c r="K426" i="70"/>
  <c r="J426" i="70"/>
  <c r="H426" i="70"/>
  <c r="AO425" i="70"/>
  <c r="AM425" i="70"/>
  <c r="AI425" i="70"/>
  <c r="AH425" i="70"/>
  <c r="AF425" i="70"/>
  <c r="AA425" i="70"/>
  <c r="Z425" i="70"/>
  <c r="X425" i="70"/>
  <c r="S425" i="70"/>
  <c r="R425" i="70"/>
  <c r="P425" i="70"/>
  <c r="K425" i="70"/>
  <c r="J425" i="70"/>
  <c r="H425" i="70"/>
  <c r="AO424" i="70"/>
  <c r="AM424" i="70"/>
  <c r="AI424" i="70"/>
  <c r="AH424" i="70"/>
  <c r="AF424" i="70"/>
  <c r="AA424" i="70"/>
  <c r="Z424" i="70"/>
  <c r="X424" i="70"/>
  <c r="S424" i="70"/>
  <c r="R424" i="70"/>
  <c r="P424" i="70"/>
  <c r="K424" i="70"/>
  <c r="J424" i="70"/>
  <c r="H424" i="70"/>
  <c r="AO423" i="70"/>
  <c r="AM423" i="70"/>
  <c r="AI423" i="70"/>
  <c r="AH423" i="70"/>
  <c r="AF423" i="70"/>
  <c r="AA423" i="70"/>
  <c r="Z423" i="70"/>
  <c r="X423" i="70"/>
  <c r="S423" i="70"/>
  <c r="R423" i="70"/>
  <c r="P423" i="70"/>
  <c r="K423" i="70"/>
  <c r="J423" i="70"/>
  <c r="H423" i="70"/>
  <c r="AO422" i="70"/>
  <c r="AM422" i="70"/>
  <c r="AI422" i="70"/>
  <c r="AH422" i="70"/>
  <c r="AF422" i="70"/>
  <c r="AA422" i="70"/>
  <c r="Z422" i="70"/>
  <c r="X422" i="70"/>
  <c r="S422" i="70"/>
  <c r="R422" i="70"/>
  <c r="P422" i="70"/>
  <c r="K422" i="70"/>
  <c r="J422" i="70"/>
  <c r="H422" i="70"/>
  <c r="AO421" i="70"/>
  <c r="AM421" i="70"/>
  <c r="AI421" i="70"/>
  <c r="AH421" i="70"/>
  <c r="AF421" i="70"/>
  <c r="AA421" i="70"/>
  <c r="Z421" i="70"/>
  <c r="X421" i="70"/>
  <c r="S421" i="70"/>
  <c r="R421" i="70"/>
  <c r="P421" i="70"/>
  <c r="K421" i="70"/>
  <c r="J421" i="70"/>
  <c r="H421" i="70"/>
  <c r="AO420" i="70"/>
  <c r="AM420" i="70"/>
  <c r="AI420" i="70"/>
  <c r="AH420" i="70"/>
  <c r="AF420" i="70"/>
  <c r="AA420" i="70"/>
  <c r="Z420" i="70"/>
  <c r="X420" i="70"/>
  <c r="S420" i="70"/>
  <c r="R420" i="70"/>
  <c r="P420" i="70"/>
  <c r="K420" i="70"/>
  <c r="J420" i="70"/>
  <c r="H420" i="70"/>
  <c r="AO419" i="70"/>
  <c r="AM419" i="70"/>
  <c r="AI419" i="70"/>
  <c r="AH419" i="70"/>
  <c r="AF419" i="70"/>
  <c r="AA419" i="70"/>
  <c r="Z419" i="70"/>
  <c r="X419" i="70"/>
  <c r="S419" i="70"/>
  <c r="R419" i="70"/>
  <c r="P419" i="70"/>
  <c r="K419" i="70"/>
  <c r="J419" i="70"/>
  <c r="H419" i="70"/>
  <c r="AO418" i="70"/>
  <c r="AM418" i="70"/>
  <c r="AQ418" i="70" s="1"/>
  <c r="AI418" i="70"/>
  <c r="AH418" i="70"/>
  <c r="AF418" i="70"/>
  <c r="AA418" i="70"/>
  <c r="Z418" i="70"/>
  <c r="X418" i="70"/>
  <c r="S418" i="70"/>
  <c r="R418" i="70"/>
  <c r="P418" i="70"/>
  <c r="K418" i="70"/>
  <c r="J418" i="70"/>
  <c r="H418" i="70"/>
  <c r="AO417" i="70"/>
  <c r="AM417" i="70"/>
  <c r="AI417" i="70"/>
  <c r="AH417" i="70"/>
  <c r="AF417" i="70"/>
  <c r="AA417" i="70"/>
  <c r="Z417" i="70"/>
  <c r="X417" i="70"/>
  <c r="S417" i="70"/>
  <c r="R417" i="70"/>
  <c r="P417" i="70"/>
  <c r="K417" i="70"/>
  <c r="J417" i="70"/>
  <c r="H417" i="70"/>
  <c r="AO416" i="70"/>
  <c r="AM416" i="70"/>
  <c r="AI416" i="70"/>
  <c r="AH416" i="70"/>
  <c r="AF416" i="70"/>
  <c r="AA416" i="70"/>
  <c r="Z416" i="70"/>
  <c r="X416" i="70"/>
  <c r="S416" i="70"/>
  <c r="R416" i="70"/>
  <c r="P416" i="70"/>
  <c r="K416" i="70"/>
  <c r="J416" i="70"/>
  <c r="H416" i="70"/>
  <c r="AO415" i="70"/>
  <c r="AM415" i="70"/>
  <c r="AI415" i="70"/>
  <c r="AH415" i="70"/>
  <c r="AF415" i="70"/>
  <c r="AA415" i="70"/>
  <c r="Z415" i="70"/>
  <c r="X415" i="70"/>
  <c r="S415" i="70"/>
  <c r="R415" i="70"/>
  <c r="P415" i="70"/>
  <c r="K415" i="70"/>
  <c r="J415" i="70"/>
  <c r="H415" i="70"/>
  <c r="AO414" i="70"/>
  <c r="AM414" i="70"/>
  <c r="AI414" i="70"/>
  <c r="AH414" i="70"/>
  <c r="AF414" i="70"/>
  <c r="AA414" i="70"/>
  <c r="Z414" i="70"/>
  <c r="X414" i="70"/>
  <c r="S414" i="70"/>
  <c r="R414" i="70"/>
  <c r="P414" i="70"/>
  <c r="K414" i="70"/>
  <c r="J414" i="70"/>
  <c r="H414" i="70"/>
  <c r="AO413" i="70"/>
  <c r="AM413" i="70"/>
  <c r="AK413" i="70"/>
  <c r="AJ413" i="70"/>
  <c r="AI413" i="70"/>
  <c r="AH413" i="70"/>
  <c r="AF413" i="70"/>
  <c r="AA413" i="70"/>
  <c r="Z413" i="70"/>
  <c r="X413" i="70"/>
  <c r="S413" i="70"/>
  <c r="R413" i="70"/>
  <c r="P413" i="70"/>
  <c r="K413" i="70"/>
  <c r="J413" i="70"/>
  <c r="H413" i="70"/>
  <c r="AO412" i="70"/>
  <c r="AH412" i="70"/>
  <c r="AE412" i="70"/>
  <c r="AF412" i="70" s="1"/>
  <c r="Z412" i="70"/>
  <c r="W412" i="70"/>
  <c r="X412" i="70" s="1"/>
  <c r="R412" i="70"/>
  <c r="O412" i="70"/>
  <c r="P412" i="70" s="1"/>
  <c r="J412" i="70"/>
  <c r="G412" i="70"/>
  <c r="H412" i="70" s="1"/>
  <c r="AO411" i="70"/>
  <c r="AM411" i="70"/>
  <c r="AI411" i="70"/>
  <c r="AH411" i="70"/>
  <c r="AF411" i="70"/>
  <c r="AA411" i="70"/>
  <c r="Z411" i="70"/>
  <c r="X411" i="70"/>
  <c r="S411" i="70"/>
  <c r="R411" i="70"/>
  <c r="P411" i="70"/>
  <c r="K411" i="70"/>
  <c r="J411" i="70"/>
  <c r="H411" i="70"/>
  <c r="AO410" i="70"/>
  <c r="AM410" i="70"/>
  <c r="AI410" i="70"/>
  <c r="AH410" i="70"/>
  <c r="AF410" i="70"/>
  <c r="AA410" i="70"/>
  <c r="Z410" i="70"/>
  <c r="X410" i="70"/>
  <c r="S410" i="70"/>
  <c r="R410" i="70"/>
  <c r="P410" i="70"/>
  <c r="K410" i="70"/>
  <c r="J410" i="70"/>
  <c r="H410" i="70"/>
  <c r="AO409" i="70"/>
  <c r="AM409" i="70"/>
  <c r="AI409" i="70"/>
  <c r="AH409" i="70"/>
  <c r="AF409" i="70"/>
  <c r="AA409" i="70"/>
  <c r="Z409" i="70"/>
  <c r="X409" i="70"/>
  <c r="S409" i="70"/>
  <c r="R409" i="70"/>
  <c r="P409" i="70"/>
  <c r="K409" i="70"/>
  <c r="J409" i="70"/>
  <c r="H409" i="70"/>
  <c r="AO408" i="70"/>
  <c r="AM408" i="70"/>
  <c r="AI408" i="70"/>
  <c r="AH408" i="70"/>
  <c r="AF408" i="70"/>
  <c r="AA408" i="70"/>
  <c r="Z408" i="70"/>
  <c r="X408" i="70"/>
  <c r="S408" i="70"/>
  <c r="R408" i="70"/>
  <c r="P408" i="70"/>
  <c r="K408" i="70"/>
  <c r="J408" i="70"/>
  <c r="H408" i="70"/>
  <c r="AO407" i="70"/>
  <c r="AM407" i="70"/>
  <c r="AI407" i="70"/>
  <c r="AH407" i="70"/>
  <c r="AF407" i="70"/>
  <c r="AA407" i="70"/>
  <c r="Z407" i="70"/>
  <c r="X407" i="70"/>
  <c r="S407" i="70"/>
  <c r="R407" i="70"/>
  <c r="P407" i="70"/>
  <c r="K407" i="70"/>
  <c r="J407" i="70"/>
  <c r="H407" i="70"/>
  <c r="AO406" i="70"/>
  <c r="AM406" i="70"/>
  <c r="AI406" i="70"/>
  <c r="AH406" i="70"/>
  <c r="AF406" i="70"/>
  <c r="AA406" i="70"/>
  <c r="Z406" i="70"/>
  <c r="X406" i="70"/>
  <c r="S406" i="70"/>
  <c r="R406" i="70"/>
  <c r="P406" i="70"/>
  <c r="K406" i="70"/>
  <c r="J406" i="70"/>
  <c r="H406" i="70"/>
  <c r="AO405" i="70"/>
  <c r="AM405" i="70"/>
  <c r="AI405" i="70"/>
  <c r="AH405" i="70"/>
  <c r="AF405" i="70"/>
  <c r="AA405" i="70"/>
  <c r="Z405" i="70"/>
  <c r="X405" i="70"/>
  <c r="S405" i="70"/>
  <c r="R405" i="70"/>
  <c r="P405" i="70"/>
  <c r="K405" i="70"/>
  <c r="J405" i="70"/>
  <c r="H405" i="70"/>
  <c r="AO404" i="70"/>
  <c r="AM404" i="70"/>
  <c r="AI404" i="70"/>
  <c r="AH404" i="70"/>
  <c r="AF404" i="70"/>
  <c r="AA404" i="70"/>
  <c r="Z404" i="70"/>
  <c r="X404" i="70"/>
  <c r="S404" i="70"/>
  <c r="R404" i="70"/>
  <c r="P404" i="70"/>
  <c r="K404" i="70"/>
  <c r="J404" i="70"/>
  <c r="H404" i="70"/>
  <c r="AO403" i="70"/>
  <c r="AM403" i="70"/>
  <c r="AI403" i="70"/>
  <c r="AH403" i="70"/>
  <c r="AF403" i="70"/>
  <c r="AA403" i="70"/>
  <c r="Z403" i="70"/>
  <c r="X403" i="70"/>
  <c r="S403" i="70"/>
  <c r="R403" i="70"/>
  <c r="P403" i="70"/>
  <c r="K403" i="70"/>
  <c r="J403" i="70"/>
  <c r="H403" i="70"/>
  <c r="AO402" i="70"/>
  <c r="AM402" i="70"/>
  <c r="AI402" i="70"/>
  <c r="AH402" i="70"/>
  <c r="AF402" i="70"/>
  <c r="AA402" i="70"/>
  <c r="Z402" i="70"/>
  <c r="X402" i="70"/>
  <c r="S402" i="70"/>
  <c r="R402" i="70"/>
  <c r="P402" i="70"/>
  <c r="K402" i="70"/>
  <c r="J402" i="70"/>
  <c r="H402" i="70"/>
  <c r="AO401" i="70"/>
  <c r="AM401" i="70"/>
  <c r="AI401" i="70"/>
  <c r="AH401" i="70"/>
  <c r="AF401" i="70"/>
  <c r="AA401" i="70"/>
  <c r="Z401" i="70"/>
  <c r="X401" i="70"/>
  <c r="S401" i="70"/>
  <c r="R401" i="70"/>
  <c r="P401" i="70"/>
  <c r="K401" i="70"/>
  <c r="J401" i="70"/>
  <c r="H401" i="70"/>
  <c r="AO400" i="70"/>
  <c r="AM400" i="70"/>
  <c r="AI400" i="70"/>
  <c r="AH400" i="70"/>
  <c r="AF400" i="70"/>
  <c r="AA400" i="70"/>
  <c r="Z400" i="70"/>
  <c r="X400" i="70"/>
  <c r="S400" i="70"/>
  <c r="R400" i="70"/>
  <c r="P400" i="70"/>
  <c r="K400" i="70"/>
  <c r="J400" i="70"/>
  <c r="H400" i="70"/>
  <c r="AO399" i="70"/>
  <c r="AM399" i="70"/>
  <c r="AI399" i="70"/>
  <c r="AH399" i="70"/>
  <c r="AF399" i="70"/>
  <c r="AA399" i="70"/>
  <c r="Z399" i="70"/>
  <c r="X399" i="70"/>
  <c r="S399" i="70"/>
  <c r="R399" i="70"/>
  <c r="P399" i="70"/>
  <c r="K399" i="70"/>
  <c r="J399" i="70"/>
  <c r="H399" i="70"/>
  <c r="AO398" i="70"/>
  <c r="AM398" i="70"/>
  <c r="AI398" i="70"/>
  <c r="AH398" i="70"/>
  <c r="AF398" i="70"/>
  <c r="AA398" i="70"/>
  <c r="Z398" i="70"/>
  <c r="X398" i="70"/>
  <c r="S398" i="70"/>
  <c r="R398" i="70"/>
  <c r="P398" i="70"/>
  <c r="K398" i="70"/>
  <c r="J398" i="70"/>
  <c r="H398" i="70"/>
  <c r="AO397" i="70"/>
  <c r="AM397" i="70"/>
  <c r="AI397" i="70"/>
  <c r="AH397" i="70"/>
  <c r="AF397" i="70"/>
  <c r="AA397" i="70"/>
  <c r="Z397" i="70"/>
  <c r="X397" i="70"/>
  <c r="S397" i="70"/>
  <c r="R397" i="70"/>
  <c r="P397" i="70"/>
  <c r="K397" i="70"/>
  <c r="J397" i="70"/>
  <c r="H397" i="70"/>
  <c r="AO396" i="70"/>
  <c r="AM396" i="70"/>
  <c r="AK396" i="70"/>
  <c r="AJ396" i="70"/>
  <c r="AI396" i="70"/>
  <c r="AH396" i="70"/>
  <c r="AF396" i="70"/>
  <c r="AA396" i="70"/>
  <c r="Z396" i="70"/>
  <c r="X396" i="70"/>
  <c r="S396" i="70"/>
  <c r="R396" i="70"/>
  <c r="P396" i="70"/>
  <c r="K396" i="70"/>
  <c r="J396" i="70"/>
  <c r="H396" i="70"/>
  <c r="AO395" i="70"/>
  <c r="AH395" i="70"/>
  <c r="AU27" i="70" s="1"/>
  <c r="AE395" i="70"/>
  <c r="AI395" i="70" s="1"/>
  <c r="Z395" i="70"/>
  <c r="W395" i="70"/>
  <c r="AA395" i="70" s="1"/>
  <c r="R395" i="70"/>
  <c r="O395" i="70"/>
  <c r="S395" i="70" s="1"/>
  <c r="J395" i="70"/>
  <c r="G395" i="70"/>
  <c r="K395" i="70" s="1"/>
  <c r="AO394" i="70"/>
  <c r="AM394" i="70"/>
  <c r="AQ394" i="70" s="1"/>
  <c r="AI394" i="70"/>
  <c r="AH394" i="70"/>
  <c r="AF394" i="70"/>
  <c r="AA394" i="70"/>
  <c r="Z394" i="70"/>
  <c r="X394" i="70"/>
  <c r="S394" i="70"/>
  <c r="R394" i="70"/>
  <c r="P394" i="70"/>
  <c r="K394" i="70"/>
  <c r="J394" i="70"/>
  <c r="H394" i="70"/>
  <c r="AO393" i="70"/>
  <c r="AM393" i="70"/>
  <c r="AI393" i="70"/>
  <c r="AH393" i="70"/>
  <c r="AF393" i="70"/>
  <c r="AA393" i="70"/>
  <c r="Z393" i="70"/>
  <c r="X393" i="70"/>
  <c r="S393" i="70"/>
  <c r="R393" i="70"/>
  <c r="P393" i="70"/>
  <c r="K393" i="70"/>
  <c r="J393" i="70"/>
  <c r="H393" i="70"/>
  <c r="AO392" i="70"/>
  <c r="AM392" i="70"/>
  <c r="AI392" i="70"/>
  <c r="AH392" i="70"/>
  <c r="AF392" i="70"/>
  <c r="AA392" i="70"/>
  <c r="Z392" i="70"/>
  <c r="X392" i="70"/>
  <c r="S392" i="70"/>
  <c r="R392" i="70"/>
  <c r="P392" i="70"/>
  <c r="K392" i="70"/>
  <c r="J392" i="70"/>
  <c r="H392" i="70"/>
  <c r="AO391" i="70"/>
  <c r="AM391" i="70"/>
  <c r="AQ391" i="70" s="1"/>
  <c r="AI391" i="70"/>
  <c r="AH391" i="70"/>
  <c r="AF391" i="70"/>
  <c r="AA391" i="70"/>
  <c r="Z391" i="70"/>
  <c r="X391" i="70"/>
  <c r="S391" i="70"/>
  <c r="R391" i="70"/>
  <c r="P391" i="70"/>
  <c r="K391" i="70"/>
  <c r="J391" i="70"/>
  <c r="H391" i="70"/>
  <c r="AO390" i="70"/>
  <c r="AM390" i="70"/>
  <c r="AI390" i="70"/>
  <c r="AH390" i="70"/>
  <c r="AF390" i="70"/>
  <c r="AA390" i="70"/>
  <c r="Z390" i="70"/>
  <c r="X390" i="70"/>
  <c r="S390" i="70"/>
  <c r="R390" i="70"/>
  <c r="P390" i="70"/>
  <c r="K390" i="70"/>
  <c r="J390" i="70"/>
  <c r="H390" i="70"/>
  <c r="AO389" i="70"/>
  <c r="AM389" i="70"/>
  <c r="AI389" i="70"/>
  <c r="AH389" i="70"/>
  <c r="AF389" i="70"/>
  <c r="AA389" i="70"/>
  <c r="Z389" i="70"/>
  <c r="X389" i="70"/>
  <c r="S389" i="70"/>
  <c r="R389" i="70"/>
  <c r="P389" i="70"/>
  <c r="K389" i="70"/>
  <c r="J389" i="70"/>
  <c r="H389" i="70"/>
  <c r="AO388" i="70"/>
  <c r="AM388" i="70"/>
  <c r="AI388" i="70"/>
  <c r="AH388" i="70"/>
  <c r="AF388" i="70"/>
  <c r="AA388" i="70"/>
  <c r="Z388" i="70"/>
  <c r="X388" i="70"/>
  <c r="S388" i="70"/>
  <c r="R388" i="70"/>
  <c r="P388" i="70"/>
  <c r="K388" i="70"/>
  <c r="J388" i="70"/>
  <c r="H388" i="70"/>
  <c r="AO387" i="70"/>
  <c r="AM387" i="70"/>
  <c r="AI387" i="70"/>
  <c r="AH387" i="70"/>
  <c r="AF387" i="70"/>
  <c r="AA387" i="70"/>
  <c r="Z387" i="70"/>
  <c r="X387" i="70"/>
  <c r="S387" i="70"/>
  <c r="R387" i="70"/>
  <c r="P387" i="70"/>
  <c r="K387" i="70"/>
  <c r="J387" i="70"/>
  <c r="H387" i="70"/>
  <c r="AO386" i="70"/>
  <c r="AM386" i="70"/>
  <c r="AI386" i="70"/>
  <c r="AH386" i="70"/>
  <c r="AF386" i="70"/>
  <c r="AA386" i="70"/>
  <c r="Z386" i="70"/>
  <c r="X386" i="70"/>
  <c r="S386" i="70"/>
  <c r="R386" i="70"/>
  <c r="P386" i="70"/>
  <c r="K386" i="70"/>
  <c r="J386" i="70"/>
  <c r="H386" i="70"/>
  <c r="AO385" i="70"/>
  <c r="AM385" i="70"/>
  <c r="AI385" i="70"/>
  <c r="AH385" i="70"/>
  <c r="AF385" i="70"/>
  <c r="AA385" i="70"/>
  <c r="Z385" i="70"/>
  <c r="X385" i="70"/>
  <c r="S385" i="70"/>
  <c r="R385" i="70"/>
  <c r="P385" i="70"/>
  <c r="K385" i="70"/>
  <c r="J385" i="70"/>
  <c r="H385" i="70"/>
  <c r="AO384" i="70"/>
  <c r="AM384" i="70"/>
  <c r="AI384" i="70"/>
  <c r="AH384" i="70"/>
  <c r="AF384" i="70"/>
  <c r="AA384" i="70"/>
  <c r="Z384" i="70"/>
  <c r="X384" i="70"/>
  <c r="S384" i="70"/>
  <c r="R384" i="70"/>
  <c r="P384" i="70"/>
  <c r="K384" i="70"/>
  <c r="J384" i="70"/>
  <c r="H384" i="70"/>
  <c r="AO383" i="70"/>
  <c r="AM383" i="70"/>
  <c r="AI383" i="70"/>
  <c r="AH383" i="70"/>
  <c r="AF383" i="70"/>
  <c r="AA383" i="70"/>
  <c r="Z383" i="70"/>
  <c r="X383" i="70"/>
  <c r="S383" i="70"/>
  <c r="R383" i="70"/>
  <c r="P383" i="70"/>
  <c r="K383" i="70"/>
  <c r="J383" i="70"/>
  <c r="H383" i="70"/>
  <c r="AO382" i="70"/>
  <c r="AM382" i="70"/>
  <c r="AI382" i="70"/>
  <c r="AH382" i="70"/>
  <c r="AF382" i="70"/>
  <c r="AA382" i="70"/>
  <c r="Z382" i="70"/>
  <c r="X382" i="70"/>
  <c r="S382" i="70"/>
  <c r="R382" i="70"/>
  <c r="P382" i="70"/>
  <c r="K382" i="70"/>
  <c r="J382" i="70"/>
  <c r="H382" i="70"/>
  <c r="AO381" i="70"/>
  <c r="AM381" i="70"/>
  <c r="AI381" i="70"/>
  <c r="AH381" i="70"/>
  <c r="AF381" i="70"/>
  <c r="AA381" i="70"/>
  <c r="Z381" i="70"/>
  <c r="X381" i="70"/>
  <c r="S381" i="70"/>
  <c r="R381" i="70"/>
  <c r="P381" i="70"/>
  <c r="K381" i="70"/>
  <c r="J381" i="70"/>
  <c r="H381" i="70"/>
  <c r="AO380" i="70"/>
  <c r="AM380" i="70"/>
  <c r="AI380" i="70"/>
  <c r="AH380" i="70"/>
  <c r="AF380" i="70"/>
  <c r="AA380" i="70"/>
  <c r="Z380" i="70"/>
  <c r="X380" i="70"/>
  <c r="S380" i="70"/>
  <c r="R380" i="70"/>
  <c r="P380" i="70"/>
  <c r="K380" i="70"/>
  <c r="J380" i="70"/>
  <c r="H380" i="70"/>
  <c r="AO379" i="70"/>
  <c r="AM379" i="70"/>
  <c r="AK379" i="70"/>
  <c r="AJ379" i="70"/>
  <c r="AI379" i="70"/>
  <c r="AH379" i="70"/>
  <c r="AF379" i="70"/>
  <c r="AA379" i="70"/>
  <c r="Z379" i="70"/>
  <c r="X379" i="70"/>
  <c r="S379" i="70"/>
  <c r="R379" i="70"/>
  <c r="P379" i="70"/>
  <c r="K379" i="70"/>
  <c r="J379" i="70"/>
  <c r="H379" i="70"/>
  <c r="AO378" i="70"/>
  <c r="AH378" i="70"/>
  <c r="AU26" i="70" s="1"/>
  <c r="AE378" i="70"/>
  <c r="AF378" i="70" s="1"/>
  <c r="Z378" i="70"/>
  <c r="W378" i="70"/>
  <c r="X378" i="70" s="1"/>
  <c r="R378" i="70"/>
  <c r="O378" i="70"/>
  <c r="P378" i="70" s="1"/>
  <c r="J378" i="70"/>
  <c r="G378" i="70"/>
  <c r="H378" i="70" s="1"/>
  <c r="AO377" i="70"/>
  <c r="AM377" i="70"/>
  <c r="AI377" i="70"/>
  <c r="AH377" i="70"/>
  <c r="AF377" i="70"/>
  <c r="AA377" i="70"/>
  <c r="Z377" i="70"/>
  <c r="X377" i="70"/>
  <c r="S377" i="70"/>
  <c r="R377" i="70"/>
  <c r="P377" i="70"/>
  <c r="K377" i="70"/>
  <c r="J377" i="70"/>
  <c r="H377" i="70"/>
  <c r="AO376" i="70"/>
  <c r="AM376" i="70"/>
  <c r="AI376" i="70"/>
  <c r="AH376" i="70"/>
  <c r="AF376" i="70"/>
  <c r="AA376" i="70"/>
  <c r="Z376" i="70"/>
  <c r="X376" i="70"/>
  <c r="S376" i="70"/>
  <c r="R376" i="70"/>
  <c r="P376" i="70"/>
  <c r="K376" i="70"/>
  <c r="J376" i="70"/>
  <c r="H376" i="70"/>
  <c r="AO375" i="70"/>
  <c r="AM375" i="70"/>
  <c r="AI375" i="70"/>
  <c r="AH375" i="70"/>
  <c r="AF375" i="70"/>
  <c r="AA375" i="70"/>
  <c r="Z375" i="70"/>
  <c r="X375" i="70"/>
  <c r="S375" i="70"/>
  <c r="R375" i="70"/>
  <c r="P375" i="70"/>
  <c r="K375" i="70"/>
  <c r="J375" i="70"/>
  <c r="H375" i="70"/>
  <c r="AO374" i="70"/>
  <c r="AM374" i="70"/>
  <c r="AI374" i="70"/>
  <c r="AH374" i="70"/>
  <c r="AF374" i="70"/>
  <c r="AA374" i="70"/>
  <c r="Z374" i="70"/>
  <c r="X374" i="70"/>
  <c r="S374" i="70"/>
  <c r="R374" i="70"/>
  <c r="P374" i="70"/>
  <c r="K374" i="70"/>
  <c r="J374" i="70"/>
  <c r="H374" i="70"/>
  <c r="AO373" i="70"/>
  <c r="AM373" i="70"/>
  <c r="AI373" i="70"/>
  <c r="AH373" i="70"/>
  <c r="AF373" i="70"/>
  <c r="AA373" i="70"/>
  <c r="Z373" i="70"/>
  <c r="X373" i="70"/>
  <c r="S373" i="70"/>
  <c r="R373" i="70"/>
  <c r="P373" i="70"/>
  <c r="K373" i="70"/>
  <c r="J373" i="70"/>
  <c r="H373" i="70"/>
  <c r="AO372" i="70"/>
  <c r="AM372" i="70"/>
  <c r="AI372" i="70"/>
  <c r="AH372" i="70"/>
  <c r="AF372" i="70"/>
  <c r="AA372" i="70"/>
  <c r="Z372" i="70"/>
  <c r="X372" i="70"/>
  <c r="S372" i="70"/>
  <c r="R372" i="70"/>
  <c r="P372" i="70"/>
  <c r="K372" i="70"/>
  <c r="J372" i="70"/>
  <c r="H372" i="70"/>
  <c r="AO371" i="70"/>
  <c r="AM371" i="70"/>
  <c r="AI371" i="70"/>
  <c r="AH371" i="70"/>
  <c r="AF371" i="70"/>
  <c r="AA371" i="70"/>
  <c r="Z371" i="70"/>
  <c r="X371" i="70"/>
  <c r="S371" i="70"/>
  <c r="R371" i="70"/>
  <c r="P371" i="70"/>
  <c r="K371" i="70"/>
  <c r="J371" i="70"/>
  <c r="H371" i="70"/>
  <c r="AO370" i="70"/>
  <c r="AM370" i="70"/>
  <c r="AI370" i="70"/>
  <c r="AH370" i="70"/>
  <c r="AF370" i="70"/>
  <c r="AA370" i="70"/>
  <c r="Z370" i="70"/>
  <c r="X370" i="70"/>
  <c r="S370" i="70"/>
  <c r="R370" i="70"/>
  <c r="P370" i="70"/>
  <c r="K370" i="70"/>
  <c r="J370" i="70"/>
  <c r="H370" i="70"/>
  <c r="AO369" i="70"/>
  <c r="AM369" i="70"/>
  <c r="AI369" i="70"/>
  <c r="AH369" i="70"/>
  <c r="AF369" i="70"/>
  <c r="AA369" i="70"/>
  <c r="Z369" i="70"/>
  <c r="X369" i="70"/>
  <c r="S369" i="70"/>
  <c r="R369" i="70"/>
  <c r="P369" i="70"/>
  <c r="K369" i="70"/>
  <c r="J369" i="70"/>
  <c r="H369" i="70"/>
  <c r="AO368" i="70"/>
  <c r="AM368" i="70"/>
  <c r="AI368" i="70"/>
  <c r="AH368" i="70"/>
  <c r="AF368" i="70"/>
  <c r="AA368" i="70"/>
  <c r="Z368" i="70"/>
  <c r="X368" i="70"/>
  <c r="S368" i="70"/>
  <c r="R368" i="70"/>
  <c r="P368" i="70"/>
  <c r="K368" i="70"/>
  <c r="J368" i="70"/>
  <c r="H368" i="70"/>
  <c r="AO367" i="70"/>
  <c r="AM367" i="70"/>
  <c r="AI367" i="70"/>
  <c r="AH367" i="70"/>
  <c r="AF367" i="70"/>
  <c r="AA367" i="70"/>
  <c r="Z367" i="70"/>
  <c r="X367" i="70"/>
  <c r="S367" i="70"/>
  <c r="R367" i="70"/>
  <c r="P367" i="70"/>
  <c r="K367" i="70"/>
  <c r="J367" i="70"/>
  <c r="H367" i="70"/>
  <c r="AO366" i="70"/>
  <c r="AM366" i="70"/>
  <c r="AI366" i="70"/>
  <c r="AH366" i="70"/>
  <c r="AF366" i="70"/>
  <c r="AA366" i="70"/>
  <c r="Z366" i="70"/>
  <c r="X366" i="70"/>
  <c r="S366" i="70"/>
  <c r="R366" i="70"/>
  <c r="P366" i="70"/>
  <c r="K366" i="70"/>
  <c r="J366" i="70"/>
  <c r="H366" i="70"/>
  <c r="AO365" i="70"/>
  <c r="AM365" i="70"/>
  <c r="AI365" i="70"/>
  <c r="AH365" i="70"/>
  <c r="AF365" i="70"/>
  <c r="AA365" i="70"/>
  <c r="Z365" i="70"/>
  <c r="X365" i="70"/>
  <c r="S365" i="70"/>
  <c r="R365" i="70"/>
  <c r="P365" i="70"/>
  <c r="K365" i="70"/>
  <c r="J365" i="70"/>
  <c r="H365" i="70"/>
  <c r="AO364" i="70"/>
  <c r="AM364" i="70"/>
  <c r="AI364" i="70"/>
  <c r="AH364" i="70"/>
  <c r="AF364" i="70"/>
  <c r="AA364" i="70"/>
  <c r="Z364" i="70"/>
  <c r="X364" i="70"/>
  <c r="S364" i="70"/>
  <c r="R364" i="70"/>
  <c r="P364" i="70"/>
  <c r="K364" i="70"/>
  <c r="J364" i="70"/>
  <c r="H364" i="70"/>
  <c r="AO363" i="70"/>
  <c r="AM363" i="70"/>
  <c r="AI363" i="70"/>
  <c r="AH363" i="70"/>
  <c r="AF363" i="70"/>
  <c r="AA363" i="70"/>
  <c r="Z363" i="70"/>
  <c r="X363" i="70"/>
  <c r="S363" i="70"/>
  <c r="R363" i="70"/>
  <c r="P363" i="70"/>
  <c r="K363" i="70"/>
  <c r="J363" i="70"/>
  <c r="H363" i="70"/>
  <c r="AO362" i="70"/>
  <c r="AM362" i="70"/>
  <c r="AK362" i="70"/>
  <c r="AJ362" i="70"/>
  <c r="AN373" i="70" s="1"/>
  <c r="AI362" i="70"/>
  <c r="AH362" i="70"/>
  <c r="AF362" i="70"/>
  <c r="AA362" i="70"/>
  <c r="Z362" i="70"/>
  <c r="X362" i="70"/>
  <c r="S362" i="70"/>
  <c r="R362" i="70"/>
  <c r="P362" i="70"/>
  <c r="K362" i="70"/>
  <c r="J362" i="70"/>
  <c r="H362" i="70"/>
  <c r="AO361" i="70"/>
  <c r="AH361" i="70"/>
  <c r="AE361" i="70"/>
  <c r="AF361" i="70" s="1"/>
  <c r="Z361" i="70"/>
  <c r="W361" i="70"/>
  <c r="X361" i="70" s="1"/>
  <c r="R361" i="70"/>
  <c r="O361" i="70"/>
  <c r="P361" i="70" s="1"/>
  <c r="J361" i="70"/>
  <c r="G361" i="70"/>
  <c r="H361" i="70" s="1"/>
  <c r="AO360" i="70"/>
  <c r="AM360" i="70"/>
  <c r="AI360" i="70"/>
  <c r="AH360" i="70"/>
  <c r="AF360" i="70"/>
  <c r="AA360" i="70"/>
  <c r="Z360" i="70"/>
  <c r="X360" i="70"/>
  <c r="S360" i="70"/>
  <c r="R360" i="70"/>
  <c r="P360" i="70"/>
  <c r="K360" i="70"/>
  <c r="J360" i="70"/>
  <c r="H360" i="70"/>
  <c r="AO359" i="70"/>
  <c r="AM359" i="70"/>
  <c r="AI359" i="70"/>
  <c r="AH359" i="70"/>
  <c r="AF359" i="70"/>
  <c r="AA359" i="70"/>
  <c r="Z359" i="70"/>
  <c r="X359" i="70"/>
  <c r="S359" i="70"/>
  <c r="R359" i="70"/>
  <c r="P359" i="70"/>
  <c r="K359" i="70"/>
  <c r="J359" i="70"/>
  <c r="H359" i="70"/>
  <c r="AO358" i="70"/>
  <c r="AM358" i="70"/>
  <c r="AQ358" i="70" s="1"/>
  <c r="AI358" i="70"/>
  <c r="AH358" i="70"/>
  <c r="AF358" i="70"/>
  <c r="AA358" i="70"/>
  <c r="Z358" i="70"/>
  <c r="X358" i="70"/>
  <c r="S358" i="70"/>
  <c r="R358" i="70"/>
  <c r="P358" i="70"/>
  <c r="K358" i="70"/>
  <c r="J358" i="70"/>
  <c r="H358" i="70"/>
  <c r="AO357" i="70"/>
  <c r="AM357" i="70"/>
  <c r="AI357" i="70"/>
  <c r="AH357" i="70"/>
  <c r="AF357" i="70"/>
  <c r="AA357" i="70"/>
  <c r="Z357" i="70"/>
  <c r="X357" i="70"/>
  <c r="S357" i="70"/>
  <c r="R357" i="70"/>
  <c r="P357" i="70"/>
  <c r="K357" i="70"/>
  <c r="J357" i="70"/>
  <c r="H357" i="70"/>
  <c r="AO356" i="70"/>
  <c r="AM356" i="70"/>
  <c r="AI356" i="70"/>
  <c r="AH356" i="70"/>
  <c r="AF356" i="70"/>
  <c r="AA356" i="70"/>
  <c r="Z356" i="70"/>
  <c r="X356" i="70"/>
  <c r="S356" i="70"/>
  <c r="R356" i="70"/>
  <c r="P356" i="70"/>
  <c r="K356" i="70"/>
  <c r="J356" i="70"/>
  <c r="H356" i="70"/>
  <c r="AO355" i="70"/>
  <c r="AM355" i="70"/>
  <c r="AI355" i="70"/>
  <c r="AH355" i="70"/>
  <c r="AF355" i="70"/>
  <c r="AA355" i="70"/>
  <c r="Z355" i="70"/>
  <c r="X355" i="70"/>
  <c r="S355" i="70"/>
  <c r="R355" i="70"/>
  <c r="P355" i="70"/>
  <c r="K355" i="70"/>
  <c r="J355" i="70"/>
  <c r="H355" i="70"/>
  <c r="AO354" i="70"/>
  <c r="AM354" i="70"/>
  <c r="AI354" i="70"/>
  <c r="AH354" i="70"/>
  <c r="AF354" i="70"/>
  <c r="AA354" i="70"/>
  <c r="Z354" i="70"/>
  <c r="X354" i="70"/>
  <c r="S354" i="70"/>
  <c r="R354" i="70"/>
  <c r="P354" i="70"/>
  <c r="K354" i="70"/>
  <c r="J354" i="70"/>
  <c r="H354" i="70"/>
  <c r="AO353" i="70"/>
  <c r="AM353" i="70"/>
  <c r="AI353" i="70"/>
  <c r="AH353" i="70"/>
  <c r="AF353" i="70"/>
  <c r="AA353" i="70"/>
  <c r="Z353" i="70"/>
  <c r="X353" i="70"/>
  <c r="S353" i="70"/>
  <c r="R353" i="70"/>
  <c r="P353" i="70"/>
  <c r="K353" i="70"/>
  <c r="J353" i="70"/>
  <c r="H353" i="70"/>
  <c r="AO352" i="70"/>
  <c r="AM352" i="70"/>
  <c r="AI352" i="70"/>
  <c r="AH352" i="70"/>
  <c r="AF352" i="70"/>
  <c r="AA352" i="70"/>
  <c r="Z352" i="70"/>
  <c r="X352" i="70"/>
  <c r="S352" i="70"/>
  <c r="R352" i="70"/>
  <c r="P352" i="70"/>
  <c r="K352" i="70"/>
  <c r="J352" i="70"/>
  <c r="H352" i="70"/>
  <c r="AO351" i="70"/>
  <c r="AM351" i="70"/>
  <c r="AI351" i="70"/>
  <c r="AH351" i="70"/>
  <c r="AF351" i="70"/>
  <c r="AA351" i="70"/>
  <c r="Z351" i="70"/>
  <c r="X351" i="70"/>
  <c r="S351" i="70"/>
  <c r="R351" i="70"/>
  <c r="P351" i="70"/>
  <c r="K351" i="70"/>
  <c r="J351" i="70"/>
  <c r="H351" i="70"/>
  <c r="AO350" i="70"/>
  <c r="AM350" i="70"/>
  <c r="AI350" i="70"/>
  <c r="AH350" i="70"/>
  <c r="AF350" i="70"/>
  <c r="AA350" i="70"/>
  <c r="Z350" i="70"/>
  <c r="X350" i="70"/>
  <c r="S350" i="70"/>
  <c r="R350" i="70"/>
  <c r="P350" i="70"/>
  <c r="K350" i="70"/>
  <c r="J350" i="70"/>
  <c r="H350" i="70"/>
  <c r="AO349" i="70"/>
  <c r="AM349" i="70"/>
  <c r="AQ349" i="70" s="1"/>
  <c r="AI349" i="70"/>
  <c r="AH349" i="70"/>
  <c r="AF349" i="70"/>
  <c r="AA349" i="70"/>
  <c r="Z349" i="70"/>
  <c r="X349" i="70"/>
  <c r="S349" i="70"/>
  <c r="R349" i="70"/>
  <c r="P349" i="70"/>
  <c r="K349" i="70"/>
  <c r="J349" i="70"/>
  <c r="H349" i="70"/>
  <c r="AO348" i="70"/>
  <c r="AM348" i="70"/>
  <c r="AI348" i="70"/>
  <c r="AH348" i="70"/>
  <c r="AF348" i="70"/>
  <c r="AA348" i="70"/>
  <c r="Z348" i="70"/>
  <c r="X348" i="70"/>
  <c r="S348" i="70"/>
  <c r="R348" i="70"/>
  <c r="P348" i="70"/>
  <c r="K348" i="70"/>
  <c r="J348" i="70"/>
  <c r="H348" i="70"/>
  <c r="AO347" i="70"/>
  <c r="AM347" i="70"/>
  <c r="AI347" i="70"/>
  <c r="AH347" i="70"/>
  <c r="AF347" i="70"/>
  <c r="AA347" i="70"/>
  <c r="Z347" i="70"/>
  <c r="X347" i="70"/>
  <c r="S347" i="70"/>
  <c r="R347" i="70"/>
  <c r="P347" i="70"/>
  <c r="K347" i="70"/>
  <c r="J347" i="70"/>
  <c r="H347" i="70"/>
  <c r="AO346" i="70"/>
  <c r="AM346" i="70"/>
  <c r="AI346" i="70"/>
  <c r="AH346" i="70"/>
  <c r="AF346" i="70"/>
  <c r="AA346" i="70"/>
  <c r="Z346" i="70"/>
  <c r="X346" i="70"/>
  <c r="S346" i="70"/>
  <c r="R346" i="70"/>
  <c r="P346" i="70"/>
  <c r="K346" i="70"/>
  <c r="J346" i="70"/>
  <c r="H346" i="70"/>
  <c r="AO345" i="70"/>
  <c r="AM345" i="70"/>
  <c r="AK345" i="70"/>
  <c r="AJ345" i="70"/>
  <c r="AN359" i="70" s="1"/>
  <c r="AI345" i="70"/>
  <c r="AH345" i="70"/>
  <c r="AF345" i="70"/>
  <c r="AA345" i="70"/>
  <c r="Z345" i="70"/>
  <c r="X345" i="70"/>
  <c r="S345" i="70"/>
  <c r="R345" i="70"/>
  <c r="P345" i="70"/>
  <c r="K345" i="70"/>
  <c r="J345" i="70"/>
  <c r="H345" i="70"/>
  <c r="AO344" i="70"/>
  <c r="AH344" i="70"/>
  <c r="AE344" i="70"/>
  <c r="AF344" i="70" s="1"/>
  <c r="Z344" i="70"/>
  <c r="W344" i="70"/>
  <c r="X344" i="70" s="1"/>
  <c r="R344" i="70"/>
  <c r="O344" i="70"/>
  <c r="P344" i="70" s="1"/>
  <c r="J344" i="70"/>
  <c r="G344" i="70"/>
  <c r="H344" i="70" s="1"/>
  <c r="AO343" i="70"/>
  <c r="AM343" i="70"/>
  <c r="AI343" i="70"/>
  <c r="AH343" i="70"/>
  <c r="AF343" i="70"/>
  <c r="AA343" i="70"/>
  <c r="Z343" i="70"/>
  <c r="X343" i="70"/>
  <c r="S343" i="70"/>
  <c r="R343" i="70"/>
  <c r="P343" i="70"/>
  <c r="K343" i="70"/>
  <c r="J343" i="70"/>
  <c r="H343" i="70"/>
  <c r="AO342" i="70"/>
  <c r="AM342" i="70"/>
  <c r="AI342" i="70"/>
  <c r="AH342" i="70"/>
  <c r="AF342" i="70"/>
  <c r="AA342" i="70"/>
  <c r="Z342" i="70"/>
  <c r="X342" i="70"/>
  <c r="S342" i="70"/>
  <c r="R342" i="70"/>
  <c r="P342" i="70"/>
  <c r="K342" i="70"/>
  <c r="J342" i="70"/>
  <c r="H342" i="70"/>
  <c r="AO341" i="70"/>
  <c r="AM341" i="70"/>
  <c r="AI341" i="70"/>
  <c r="AH341" i="70"/>
  <c r="AF341" i="70"/>
  <c r="AA341" i="70"/>
  <c r="Z341" i="70"/>
  <c r="X341" i="70"/>
  <c r="S341" i="70"/>
  <c r="R341" i="70"/>
  <c r="P341" i="70"/>
  <c r="K341" i="70"/>
  <c r="J341" i="70"/>
  <c r="H341" i="70"/>
  <c r="AO340" i="70"/>
  <c r="AM340" i="70"/>
  <c r="AI340" i="70"/>
  <c r="AH340" i="70"/>
  <c r="AF340" i="70"/>
  <c r="AA340" i="70"/>
  <c r="Z340" i="70"/>
  <c r="X340" i="70"/>
  <c r="S340" i="70"/>
  <c r="R340" i="70"/>
  <c r="P340" i="70"/>
  <c r="K340" i="70"/>
  <c r="J340" i="70"/>
  <c r="H340" i="70"/>
  <c r="AO339" i="70"/>
  <c r="AM339" i="70"/>
  <c r="AI339" i="70"/>
  <c r="AH339" i="70"/>
  <c r="AF339" i="70"/>
  <c r="AA339" i="70"/>
  <c r="Z339" i="70"/>
  <c r="X339" i="70"/>
  <c r="S339" i="70"/>
  <c r="R339" i="70"/>
  <c r="P339" i="70"/>
  <c r="K339" i="70"/>
  <c r="J339" i="70"/>
  <c r="H339" i="70"/>
  <c r="AO338" i="70"/>
  <c r="AM338" i="70"/>
  <c r="AI338" i="70"/>
  <c r="AH338" i="70"/>
  <c r="AF338" i="70"/>
  <c r="AA338" i="70"/>
  <c r="Z338" i="70"/>
  <c r="X338" i="70"/>
  <c r="S338" i="70"/>
  <c r="R338" i="70"/>
  <c r="P338" i="70"/>
  <c r="K338" i="70"/>
  <c r="J338" i="70"/>
  <c r="H338" i="70"/>
  <c r="AO337" i="70"/>
  <c r="AM337" i="70"/>
  <c r="AI337" i="70"/>
  <c r="AH337" i="70"/>
  <c r="AF337" i="70"/>
  <c r="AA337" i="70"/>
  <c r="Z337" i="70"/>
  <c r="X337" i="70"/>
  <c r="S337" i="70"/>
  <c r="R337" i="70"/>
  <c r="P337" i="70"/>
  <c r="K337" i="70"/>
  <c r="J337" i="70"/>
  <c r="H337" i="70"/>
  <c r="AO336" i="70"/>
  <c r="AM336" i="70"/>
  <c r="AI336" i="70"/>
  <c r="AH336" i="70"/>
  <c r="AF336" i="70"/>
  <c r="AA336" i="70"/>
  <c r="Z336" i="70"/>
  <c r="X336" i="70"/>
  <c r="S336" i="70"/>
  <c r="R336" i="70"/>
  <c r="P336" i="70"/>
  <c r="K336" i="70"/>
  <c r="J336" i="70"/>
  <c r="H336" i="70"/>
  <c r="AO335" i="70"/>
  <c r="AM335" i="70"/>
  <c r="AI335" i="70"/>
  <c r="AH335" i="70"/>
  <c r="AF335" i="70"/>
  <c r="AA335" i="70"/>
  <c r="Z335" i="70"/>
  <c r="X335" i="70"/>
  <c r="S335" i="70"/>
  <c r="R335" i="70"/>
  <c r="P335" i="70"/>
  <c r="K335" i="70"/>
  <c r="J335" i="70"/>
  <c r="H335" i="70"/>
  <c r="AO334" i="70"/>
  <c r="AM334" i="70"/>
  <c r="AI334" i="70"/>
  <c r="AH334" i="70"/>
  <c r="AF334" i="70"/>
  <c r="AA334" i="70"/>
  <c r="Z334" i="70"/>
  <c r="X334" i="70"/>
  <c r="S334" i="70"/>
  <c r="R334" i="70"/>
  <c r="P334" i="70"/>
  <c r="K334" i="70"/>
  <c r="J334" i="70"/>
  <c r="H334" i="70"/>
  <c r="AO333" i="70"/>
  <c r="AM333" i="70"/>
  <c r="AI333" i="70"/>
  <c r="AH333" i="70"/>
  <c r="AF333" i="70"/>
  <c r="AA333" i="70"/>
  <c r="Z333" i="70"/>
  <c r="X333" i="70"/>
  <c r="S333" i="70"/>
  <c r="R333" i="70"/>
  <c r="P333" i="70"/>
  <c r="K333" i="70"/>
  <c r="J333" i="70"/>
  <c r="H333" i="70"/>
  <c r="AO332" i="70"/>
  <c r="AM332" i="70"/>
  <c r="AI332" i="70"/>
  <c r="AH332" i="70"/>
  <c r="AF332" i="70"/>
  <c r="AA332" i="70"/>
  <c r="Z332" i="70"/>
  <c r="X332" i="70"/>
  <c r="S332" i="70"/>
  <c r="R332" i="70"/>
  <c r="P332" i="70"/>
  <c r="K332" i="70"/>
  <c r="J332" i="70"/>
  <c r="H332" i="70"/>
  <c r="AO331" i="70"/>
  <c r="AM331" i="70"/>
  <c r="AI331" i="70"/>
  <c r="AH331" i="70"/>
  <c r="AF331" i="70"/>
  <c r="AA331" i="70"/>
  <c r="Z331" i="70"/>
  <c r="X331" i="70"/>
  <c r="S331" i="70"/>
  <c r="R331" i="70"/>
  <c r="P331" i="70"/>
  <c r="K331" i="70"/>
  <c r="J331" i="70"/>
  <c r="H331" i="70"/>
  <c r="AO330" i="70"/>
  <c r="AM330" i="70"/>
  <c r="AI330" i="70"/>
  <c r="AH330" i="70"/>
  <c r="AF330" i="70"/>
  <c r="AA330" i="70"/>
  <c r="Z330" i="70"/>
  <c r="X330" i="70"/>
  <c r="S330" i="70"/>
  <c r="R330" i="70"/>
  <c r="P330" i="70"/>
  <c r="K330" i="70"/>
  <c r="J330" i="70"/>
  <c r="H330" i="70"/>
  <c r="AO329" i="70"/>
  <c r="AM329" i="70"/>
  <c r="AI329" i="70"/>
  <c r="AH329" i="70"/>
  <c r="AF329" i="70"/>
  <c r="AA329" i="70"/>
  <c r="Z329" i="70"/>
  <c r="X329" i="70"/>
  <c r="S329" i="70"/>
  <c r="R329" i="70"/>
  <c r="P329" i="70"/>
  <c r="K329" i="70"/>
  <c r="J329" i="70"/>
  <c r="H329" i="70"/>
  <c r="AO328" i="70"/>
  <c r="AM328" i="70"/>
  <c r="AK328" i="70"/>
  <c r="AP342" i="70" s="1"/>
  <c r="AJ328" i="70"/>
  <c r="AI328" i="70"/>
  <c r="AH328" i="70"/>
  <c r="AF328" i="70"/>
  <c r="AA328" i="70"/>
  <c r="Z328" i="70"/>
  <c r="X328" i="70"/>
  <c r="S328" i="70"/>
  <c r="R328" i="70"/>
  <c r="P328" i="70"/>
  <c r="K328" i="70"/>
  <c r="J328" i="70"/>
  <c r="H328" i="70"/>
  <c r="AO327" i="70"/>
  <c r="AH327" i="70"/>
  <c r="AU23" i="70" s="1"/>
  <c r="AE327" i="70"/>
  <c r="AI327" i="70" s="1"/>
  <c r="Z327" i="70"/>
  <c r="W327" i="70"/>
  <c r="AA327" i="70" s="1"/>
  <c r="R327" i="70"/>
  <c r="O327" i="70"/>
  <c r="S327" i="70" s="1"/>
  <c r="J327" i="70"/>
  <c r="G327" i="70"/>
  <c r="K327" i="70" s="1"/>
  <c r="AO326" i="70"/>
  <c r="AM326" i="70"/>
  <c r="AI326" i="70"/>
  <c r="AH326" i="70"/>
  <c r="AF326" i="70"/>
  <c r="AA326" i="70"/>
  <c r="Z326" i="70"/>
  <c r="X326" i="70"/>
  <c r="S326" i="70"/>
  <c r="R326" i="70"/>
  <c r="P326" i="70"/>
  <c r="K326" i="70"/>
  <c r="J326" i="70"/>
  <c r="H326" i="70"/>
  <c r="AO325" i="70"/>
  <c r="AM325" i="70"/>
  <c r="AI325" i="70"/>
  <c r="AH325" i="70"/>
  <c r="AF325" i="70"/>
  <c r="AA325" i="70"/>
  <c r="Z325" i="70"/>
  <c r="X325" i="70"/>
  <c r="S325" i="70"/>
  <c r="R325" i="70"/>
  <c r="P325" i="70"/>
  <c r="K325" i="70"/>
  <c r="J325" i="70"/>
  <c r="H325" i="70"/>
  <c r="AO324" i="70"/>
  <c r="AM324" i="70"/>
  <c r="AI324" i="70"/>
  <c r="AH324" i="70"/>
  <c r="AF324" i="70"/>
  <c r="AA324" i="70"/>
  <c r="Z324" i="70"/>
  <c r="X324" i="70"/>
  <c r="S324" i="70"/>
  <c r="R324" i="70"/>
  <c r="P324" i="70"/>
  <c r="K324" i="70"/>
  <c r="J324" i="70"/>
  <c r="H324" i="70"/>
  <c r="AO323" i="70"/>
  <c r="AM323" i="70"/>
  <c r="AI323" i="70"/>
  <c r="AH323" i="70"/>
  <c r="AF323" i="70"/>
  <c r="AA323" i="70"/>
  <c r="Z323" i="70"/>
  <c r="X323" i="70"/>
  <c r="S323" i="70"/>
  <c r="R323" i="70"/>
  <c r="P323" i="70"/>
  <c r="K323" i="70"/>
  <c r="J323" i="70"/>
  <c r="H323" i="70"/>
  <c r="AO322" i="70"/>
  <c r="AM322" i="70"/>
  <c r="AI322" i="70"/>
  <c r="AH322" i="70"/>
  <c r="AF322" i="70"/>
  <c r="AA322" i="70"/>
  <c r="Z322" i="70"/>
  <c r="X322" i="70"/>
  <c r="S322" i="70"/>
  <c r="R322" i="70"/>
  <c r="P322" i="70"/>
  <c r="K322" i="70"/>
  <c r="J322" i="70"/>
  <c r="H322" i="70"/>
  <c r="AO321" i="70"/>
  <c r="AM321" i="70"/>
  <c r="AI321" i="70"/>
  <c r="AH321" i="70"/>
  <c r="AF321" i="70"/>
  <c r="AA321" i="70"/>
  <c r="Z321" i="70"/>
  <c r="X321" i="70"/>
  <c r="S321" i="70"/>
  <c r="R321" i="70"/>
  <c r="P321" i="70"/>
  <c r="K321" i="70"/>
  <c r="J321" i="70"/>
  <c r="H321" i="70"/>
  <c r="AO320" i="70"/>
  <c r="AM320" i="70"/>
  <c r="AI320" i="70"/>
  <c r="AH320" i="70"/>
  <c r="AF320" i="70"/>
  <c r="AA320" i="70"/>
  <c r="Z320" i="70"/>
  <c r="X320" i="70"/>
  <c r="S320" i="70"/>
  <c r="R320" i="70"/>
  <c r="P320" i="70"/>
  <c r="K320" i="70"/>
  <c r="J320" i="70"/>
  <c r="H320" i="70"/>
  <c r="AO319" i="70"/>
  <c r="AM319" i="70"/>
  <c r="AI319" i="70"/>
  <c r="AH319" i="70"/>
  <c r="AF319" i="70"/>
  <c r="AA319" i="70"/>
  <c r="Z319" i="70"/>
  <c r="X319" i="70"/>
  <c r="S319" i="70"/>
  <c r="R319" i="70"/>
  <c r="P319" i="70"/>
  <c r="K319" i="70"/>
  <c r="J319" i="70"/>
  <c r="H319" i="70"/>
  <c r="AO318" i="70"/>
  <c r="AM318" i="70"/>
  <c r="AI318" i="70"/>
  <c r="AH318" i="70"/>
  <c r="AF318" i="70"/>
  <c r="AA318" i="70"/>
  <c r="Z318" i="70"/>
  <c r="X318" i="70"/>
  <c r="S318" i="70"/>
  <c r="R318" i="70"/>
  <c r="P318" i="70"/>
  <c r="K318" i="70"/>
  <c r="J318" i="70"/>
  <c r="H318" i="70"/>
  <c r="AO317" i="70"/>
  <c r="AM317" i="70"/>
  <c r="AI317" i="70"/>
  <c r="AH317" i="70"/>
  <c r="AF317" i="70"/>
  <c r="AA317" i="70"/>
  <c r="Z317" i="70"/>
  <c r="X317" i="70"/>
  <c r="S317" i="70"/>
  <c r="R317" i="70"/>
  <c r="P317" i="70"/>
  <c r="K317" i="70"/>
  <c r="J317" i="70"/>
  <c r="H317" i="70"/>
  <c r="AO316" i="70"/>
  <c r="AM316" i="70"/>
  <c r="AI316" i="70"/>
  <c r="AH316" i="70"/>
  <c r="AF316" i="70"/>
  <c r="AA316" i="70"/>
  <c r="Z316" i="70"/>
  <c r="X316" i="70"/>
  <c r="S316" i="70"/>
  <c r="R316" i="70"/>
  <c r="P316" i="70"/>
  <c r="K316" i="70"/>
  <c r="J316" i="70"/>
  <c r="H316" i="70"/>
  <c r="AO315" i="70"/>
  <c r="AM315" i="70"/>
  <c r="AI315" i="70"/>
  <c r="AH315" i="70"/>
  <c r="AF315" i="70"/>
  <c r="AA315" i="70"/>
  <c r="Z315" i="70"/>
  <c r="X315" i="70"/>
  <c r="S315" i="70"/>
  <c r="R315" i="70"/>
  <c r="P315" i="70"/>
  <c r="K315" i="70"/>
  <c r="J315" i="70"/>
  <c r="H315" i="70"/>
  <c r="AO314" i="70"/>
  <c r="AM314" i="70"/>
  <c r="AI314" i="70"/>
  <c r="AH314" i="70"/>
  <c r="AF314" i="70"/>
  <c r="AA314" i="70"/>
  <c r="Z314" i="70"/>
  <c r="X314" i="70"/>
  <c r="S314" i="70"/>
  <c r="R314" i="70"/>
  <c r="P314" i="70"/>
  <c r="K314" i="70"/>
  <c r="J314" i="70"/>
  <c r="H314" i="70"/>
  <c r="AO313" i="70"/>
  <c r="AM313" i="70"/>
  <c r="AI313" i="70"/>
  <c r="AH313" i="70"/>
  <c r="AF313" i="70"/>
  <c r="AA313" i="70"/>
  <c r="Z313" i="70"/>
  <c r="X313" i="70"/>
  <c r="S313" i="70"/>
  <c r="R313" i="70"/>
  <c r="P313" i="70"/>
  <c r="K313" i="70"/>
  <c r="J313" i="70"/>
  <c r="H313" i="70"/>
  <c r="AO312" i="70"/>
  <c r="AM312" i="70"/>
  <c r="AI312" i="70"/>
  <c r="AH312" i="70"/>
  <c r="AF312" i="70"/>
  <c r="AA312" i="70"/>
  <c r="Z312" i="70"/>
  <c r="X312" i="70"/>
  <c r="S312" i="70"/>
  <c r="R312" i="70"/>
  <c r="P312" i="70"/>
  <c r="K312" i="70"/>
  <c r="J312" i="70"/>
  <c r="H312" i="70"/>
  <c r="AO311" i="70"/>
  <c r="AM311" i="70"/>
  <c r="AK311" i="70"/>
  <c r="AJ311" i="70"/>
  <c r="AI311" i="70"/>
  <c r="AH311" i="70"/>
  <c r="AF311" i="70"/>
  <c r="AA311" i="70"/>
  <c r="Z311" i="70"/>
  <c r="X311" i="70"/>
  <c r="S311" i="70"/>
  <c r="R311" i="70"/>
  <c r="P311" i="70"/>
  <c r="K311" i="70"/>
  <c r="J311" i="70"/>
  <c r="H311" i="70"/>
  <c r="AO310" i="70"/>
  <c r="AH310" i="70"/>
  <c r="AU22" i="70" s="1"/>
  <c r="AE310" i="70"/>
  <c r="AF310" i="70" s="1"/>
  <c r="Z310" i="70"/>
  <c r="W310" i="70"/>
  <c r="X310" i="70" s="1"/>
  <c r="R310" i="70"/>
  <c r="O310" i="70"/>
  <c r="P310" i="70" s="1"/>
  <c r="J310" i="70"/>
  <c r="G310" i="70"/>
  <c r="H310" i="70" s="1"/>
  <c r="AO309" i="70"/>
  <c r="AM309" i="70"/>
  <c r="AI309" i="70"/>
  <c r="AH309" i="70"/>
  <c r="AF309" i="70"/>
  <c r="AA309" i="70"/>
  <c r="Z309" i="70"/>
  <c r="X309" i="70"/>
  <c r="S309" i="70"/>
  <c r="R309" i="70"/>
  <c r="P309" i="70"/>
  <c r="K309" i="70"/>
  <c r="J309" i="70"/>
  <c r="H309" i="70"/>
  <c r="AO308" i="70"/>
  <c r="AM308" i="70"/>
  <c r="AI308" i="70"/>
  <c r="AH308" i="70"/>
  <c r="AF308" i="70"/>
  <c r="AA308" i="70"/>
  <c r="Z308" i="70"/>
  <c r="X308" i="70"/>
  <c r="S308" i="70"/>
  <c r="R308" i="70"/>
  <c r="P308" i="70"/>
  <c r="K308" i="70"/>
  <c r="J308" i="70"/>
  <c r="H308" i="70"/>
  <c r="AO307" i="70"/>
  <c r="AM307" i="70"/>
  <c r="AI307" i="70"/>
  <c r="AH307" i="70"/>
  <c r="AF307" i="70"/>
  <c r="AA307" i="70"/>
  <c r="Z307" i="70"/>
  <c r="X307" i="70"/>
  <c r="S307" i="70"/>
  <c r="R307" i="70"/>
  <c r="P307" i="70"/>
  <c r="K307" i="70"/>
  <c r="J307" i="70"/>
  <c r="H307" i="70"/>
  <c r="AO306" i="70"/>
  <c r="AM306" i="70"/>
  <c r="AI306" i="70"/>
  <c r="AH306" i="70"/>
  <c r="AF306" i="70"/>
  <c r="AA306" i="70"/>
  <c r="Z306" i="70"/>
  <c r="X306" i="70"/>
  <c r="S306" i="70"/>
  <c r="R306" i="70"/>
  <c r="P306" i="70"/>
  <c r="K306" i="70"/>
  <c r="J306" i="70"/>
  <c r="H306" i="70"/>
  <c r="AO305" i="70"/>
  <c r="AM305" i="70"/>
  <c r="AI305" i="70"/>
  <c r="AH305" i="70"/>
  <c r="AF305" i="70"/>
  <c r="AA305" i="70"/>
  <c r="Z305" i="70"/>
  <c r="X305" i="70"/>
  <c r="S305" i="70"/>
  <c r="R305" i="70"/>
  <c r="P305" i="70"/>
  <c r="K305" i="70"/>
  <c r="J305" i="70"/>
  <c r="H305" i="70"/>
  <c r="AO304" i="70"/>
  <c r="AM304" i="70"/>
  <c r="AI304" i="70"/>
  <c r="AH304" i="70"/>
  <c r="AF304" i="70"/>
  <c r="AA304" i="70"/>
  <c r="Z304" i="70"/>
  <c r="X304" i="70"/>
  <c r="S304" i="70"/>
  <c r="R304" i="70"/>
  <c r="P304" i="70"/>
  <c r="K304" i="70"/>
  <c r="J304" i="70"/>
  <c r="H304" i="70"/>
  <c r="AO303" i="70"/>
  <c r="AM303" i="70"/>
  <c r="AI303" i="70"/>
  <c r="AH303" i="70"/>
  <c r="AF303" i="70"/>
  <c r="AA303" i="70"/>
  <c r="Z303" i="70"/>
  <c r="X303" i="70"/>
  <c r="S303" i="70"/>
  <c r="R303" i="70"/>
  <c r="P303" i="70"/>
  <c r="K303" i="70"/>
  <c r="J303" i="70"/>
  <c r="H303" i="70"/>
  <c r="AO302" i="70"/>
  <c r="AM302" i="70"/>
  <c r="AI302" i="70"/>
  <c r="AH302" i="70"/>
  <c r="AF302" i="70"/>
  <c r="AA302" i="70"/>
  <c r="Z302" i="70"/>
  <c r="X302" i="70"/>
  <c r="S302" i="70"/>
  <c r="R302" i="70"/>
  <c r="P302" i="70"/>
  <c r="K302" i="70"/>
  <c r="J302" i="70"/>
  <c r="H302" i="70"/>
  <c r="AO301" i="70"/>
  <c r="AM301" i="70"/>
  <c r="AI301" i="70"/>
  <c r="AH301" i="70"/>
  <c r="AF301" i="70"/>
  <c r="AA301" i="70"/>
  <c r="Z301" i="70"/>
  <c r="X301" i="70"/>
  <c r="S301" i="70"/>
  <c r="R301" i="70"/>
  <c r="P301" i="70"/>
  <c r="K301" i="70"/>
  <c r="J301" i="70"/>
  <c r="H301" i="70"/>
  <c r="AO300" i="70"/>
  <c r="AM300" i="70"/>
  <c r="AI300" i="70"/>
  <c r="AH300" i="70"/>
  <c r="AF300" i="70"/>
  <c r="AA300" i="70"/>
  <c r="Z300" i="70"/>
  <c r="X300" i="70"/>
  <c r="S300" i="70"/>
  <c r="R300" i="70"/>
  <c r="P300" i="70"/>
  <c r="K300" i="70"/>
  <c r="J300" i="70"/>
  <c r="H300" i="70"/>
  <c r="AO299" i="70"/>
  <c r="AM299" i="70"/>
  <c r="AI299" i="70"/>
  <c r="AH299" i="70"/>
  <c r="AF299" i="70"/>
  <c r="AA299" i="70"/>
  <c r="Z299" i="70"/>
  <c r="X299" i="70"/>
  <c r="S299" i="70"/>
  <c r="R299" i="70"/>
  <c r="P299" i="70"/>
  <c r="K299" i="70"/>
  <c r="J299" i="70"/>
  <c r="H299" i="70"/>
  <c r="AO298" i="70"/>
  <c r="AM298" i="70"/>
  <c r="AI298" i="70"/>
  <c r="AH298" i="70"/>
  <c r="AF298" i="70"/>
  <c r="AA298" i="70"/>
  <c r="Z298" i="70"/>
  <c r="X298" i="70"/>
  <c r="S298" i="70"/>
  <c r="R298" i="70"/>
  <c r="P298" i="70"/>
  <c r="K298" i="70"/>
  <c r="J298" i="70"/>
  <c r="H298" i="70"/>
  <c r="AO297" i="70"/>
  <c r="AM297" i="70"/>
  <c r="AI297" i="70"/>
  <c r="AH297" i="70"/>
  <c r="AF297" i="70"/>
  <c r="AA297" i="70"/>
  <c r="Z297" i="70"/>
  <c r="X297" i="70"/>
  <c r="S297" i="70"/>
  <c r="R297" i="70"/>
  <c r="P297" i="70"/>
  <c r="K297" i="70"/>
  <c r="J297" i="70"/>
  <c r="H297" i="70"/>
  <c r="AO296" i="70"/>
  <c r="AM296" i="70"/>
  <c r="AI296" i="70"/>
  <c r="AH296" i="70"/>
  <c r="AF296" i="70"/>
  <c r="AA296" i="70"/>
  <c r="Z296" i="70"/>
  <c r="X296" i="70"/>
  <c r="S296" i="70"/>
  <c r="R296" i="70"/>
  <c r="P296" i="70"/>
  <c r="K296" i="70"/>
  <c r="J296" i="70"/>
  <c r="H296" i="70"/>
  <c r="AO295" i="70"/>
  <c r="AM295" i="70"/>
  <c r="AI295" i="70"/>
  <c r="AH295" i="70"/>
  <c r="AF295" i="70"/>
  <c r="AA295" i="70"/>
  <c r="Z295" i="70"/>
  <c r="X295" i="70"/>
  <c r="S295" i="70"/>
  <c r="R295" i="70"/>
  <c r="P295" i="70"/>
  <c r="K295" i="70"/>
  <c r="J295" i="70"/>
  <c r="H295" i="70"/>
  <c r="AO294" i="70"/>
  <c r="AM294" i="70"/>
  <c r="AK294" i="70"/>
  <c r="AJ294" i="70"/>
  <c r="AI294" i="70"/>
  <c r="AH294" i="70"/>
  <c r="AF294" i="70"/>
  <c r="AA294" i="70"/>
  <c r="Z294" i="70"/>
  <c r="X294" i="70"/>
  <c r="S294" i="70"/>
  <c r="R294" i="70"/>
  <c r="P294" i="70"/>
  <c r="K294" i="70"/>
  <c r="J294" i="70"/>
  <c r="H294" i="70"/>
  <c r="AO293" i="70"/>
  <c r="AH293" i="70"/>
  <c r="AU21" i="70" s="1"/>
  <c r="AE293" i="70"/>
  <c r="Z293" i="70"/>
  <c r="W293" i="70"/>
  <c r="X293" i="70" s="1"/>
  <c r="R293" i="70"/>
  <c r="O293" i="70"/>
  <c r="P293" i="70" s="1"/>
  <c r="J293" i="70"/>
  <c r="G293" i="70"/>
  <c r="H293" i="70" s="1"/>
  <c r="AO292" i="70"/>
  <c r="AM292" i="70"/>
  <c r="AI292" i="70"/>
  <c r="AH292" i="70"/>
  <c r="AF292" i="70"/>
  <c r="AA292" i="70"/>
  <c r="Z292" i="70"/>
  <c r="X292" i="70"/>
  <c r="S292" i="70"/>
  <c r="R292" i="70"/>
  <c r="P292" i="70"/>
  <c r="K292" i="70"/>
  <c r="J292" i="70"/>
  <c r="H292" i="70"/>
  <c r="AO291" i="70"/>
  <c r="AM291" i="70"/>
  <c r="AI291" i="70"/>
  <c r="AH291" i="70"/>
  <c r="AF291" i="70"/>
  <c r="AA291" i="70"/>
  <c r="Z291" i="70"/>
  <c r="X291" i="70"/>
  <c r="S291" i="70"/>
  <c r="R291" i="70"/>
  <c r="P291" i="70"/>
  <c r="K291" i="70"/>
  <c r="J291" i="70"/>
  <c r="H291" i="70"/>
  <c r="AO290" i="70"/>
  <c r="AM290" i="70"/>
  <c r="AQ290" i="70" s="1"/>
  <c r="AI290" i="70"/>
  <c r="AH290" i="70"/>
  <c r="AF290" i="70"/>
  <c r="AA290" i="70"/>
  <c r="Z290" i="70"/>
  <c r="X290" i="70"/>
  <c r="S290" i="70"/>
  <c r="R290" i="70"/>
  <c r="P290" i="70"/>
  <c r="K290" i="70"/>
  <c r="J290" i="70"/>
  <c r="H290" i="70"/>
  <c r="AO289" i="70"/>
  <c r="AM289" i="70"/>
  <c r="AI289" i="70"/>
  <c r="AH289" i="70"/>
  <c r="AF289" i="70"/>
  <c r="AA289" i="70"/>
  <c r="Z289" i="70"/>
  <c r="X289" i="70"/>
  <c r="S289" i="70"/>
  <c r="R289" i="70"/>
  <c r="P289" i="70"/>
  <c r="K289" i="70"/>
  <c r="J289" i="70"/>
  <c r="H289" i="70"/>
  <c r="AO288" i="70"/>
  <c r="AM288" i="70"/>
  <c r="AI288" i="70"/>
  <c r="AH288" i="70"/>
  <c r="AF288" i="70"/>
  <c r="AA288" i="70"/>
  <c r="Z288" i="70"/>
  <c r="X288" i="70"/>
  <c r="S288" i="70"/>
  <c r="R288" i="70"/>
  <c r="P288" i="70"/>
  <c r="K288" i="70"/>
  <c r="J288" i="70"/>
  <c r="H288" i="70"/>
  <c r="AO287" i="70"/>
  <c r="AM287" i="70"/>
  <c r="AI287" i="70"/>
  <c r="AH287" i="70"/>
  <c r="AF287" i="70"/>
  <c r="AA287" i="70"/>
  <c r="Z287" i="70"/>
  <c r="X287" i="70"/>
  <c r="S287" i="70"/>
  <c r="R287" i="70"/>
  <c r="P287" i="70"/>
  <c r="K287" i="70"/>
  <c r="J287" i="70"/>
  <c r="H287" i="70"/>
  <c r="AO286" i="70"/>
  <c r="AM286" i="70"/>
  <c r="AI286" i="70"/>
  <c r="AH286" i="70"/>
  <c r="AF286" i="70"/>
  <c r="AA286" i="70"/>
  <c r="Z286" i="70"/>
  <c r="X286" i="70"/>
  <c r="S286" i="70"/>
  <c r="R286" i="70"/>
  <c r="P286" i="70"/>
  <c r="K286" i="70"/>
  <c r="J286" i="70"/>
  <c r="H286" i="70"/>
  <c r="AO285" i="70"/>
  <c r="AM285" i="70"/>
  <c r="AI285" i="70"/>
  <c r="AH285" i="70"/>
  <c r="AF285" i="70"/>
  <c r="AA285" i="70"/>
  <c r="Z285" i="70"/>
  <c r="X285" i="70"/>
  <c r="S285" i="70"/>
  <c r="R285" i="70"/>
  <c r="P285" i="70"/>
  <c r="K285" i="70"/>
  <c r="J285" i="70"/>
  <c r="H285" i="70"/>
  <c r="AO284" i="70"/>
  <c r="AM284" i="70"/>
  <c r="AI284" i="70"/>
  <c r="AH284" i="70"/>
  <c r="AF284" i="70"/>
  <c r="AA284" i="70"/>
  <c r="Z284" i="70"/>
  <c r="X284" i="70"/>
  <c r="S284" i="70"/>
  <c r="R284" i="70"/>
  <c r="P284" i="70"/>
  <c r="K284" i="70"/>
  <c r="J284" i="70"/>
  <c r="H284" i="70"/>
  <c r="AO283" i="70"/>
  <c r="AM283" i="70"/>
  <c r="AI283" i="70"/>
  <c r="AH283" i="70"/>
  <c r="AF283" i="70"/>
  <c r="AA283" i="70"/>
  <c r="Z283" i="70"/>
  <c r="X283" i="70"/>
  <c r="S283" i="70"/>
  <c r="R283" i="70"/>
  <c r="P283" i="70"/>
  <c r="K283" i="70"/>
  <c r="J283" i="70"/>
  <c r="H283" i="70"/>
  <c r="AO282" i="70"/>
  <c r="AM282" i="70"/>
  <c r="AI282" i="70"/>
  <c r="AH282" i="70"/>
  <c r="AF282" i="70"/>
  <c r="AA282" i="70"/>
  <c r="Z282" i="70"/>
  <c r="X282" i="70"/>
  <c r="S282" i="70"/>
  <c r="R282" i="70"/>
  <c r="P282" i="70"/>
  <c r="K282" i="70"/>
  <c r="J282" i="70"/>
  <c r="H282" i="70"/>
  <c r="AO281" i="70"/>
  <c r="AM281" i="70"/>
  <c r="AQ281" i="70" s="1"/>
  <c r="AI281" i="70"/>
  <c r="AH281" i="70"/>
  <c r="AF281" i="70"/>
  <c r="AA281" i="70"/>
  <c r="Z281" i="70"/>
  <c r="X281" i="70"/>
  <c r="S281" i="70"/>
  <c r="R281" i="70"/>
  <c r="P281" i="70"/>
  <c r="K281" i="70"/>
  <c r="J281" i="70"/>
  <c r="H281" i="70"/>
  <c r="AO280" i="70"/>
  <c r="AM280" i="70"/>
  <c r="AI280" i="70"/>
  <c r="AH280" i="70"/>
  <c r="AF280" i="70"/>
  <c r="AA280" i="70"/>
  <c r="Z280" i="70"/>
  <c r="X280" i="70"/>
  <c r="S280" i="70"/>
  <c r="R280" i="70"/>
  <c r="P280" i="70"/>
  <c r="K280" i="70"/>
  <c r="J280" i="70"/>
  <c r="H280" i="70"/>
  <c r="AO279" i="70"/>
  <c r="AM279" i="70"/>
  <c r="AI279" i="70"/>
  <c r="AH279" i="70"/>
  <c r="AF279" i="70"/>
  <c r="AA279" i="70"/>
  <c r="Z279" i="70"/>
  <c r="X279" i="70"/>
  <c r="S279" i="70"/>
  <c r="R279" i="70"/>
  <c r="P279" i="70"/>
  <c r="K279" i="70"/>
  <c r="J279" i="70"/>
  <c r="H279" i="70"/>
  <c r="AO278" i="70"/>
  <c r="AM278" i="70"/>
  <c r="AI278" i="70"/>
  <c r="AH278" i="70"/>
  <c r="AF278" i="70"/>
  <c r="AA278" i="70"/>
  <c r="Z278" i="70"/>
  <c r="X278" i="70"/>
  <c r="S278" i="70"/>
  <c r="R278" i="70"/>
  <c r="P278" i="70"/>
  <c r="K278" i="70"/>
  <c r="J278" i="70"/>
  <c r="H278" i="70"/>
  <c r="AO277" i="70"/>
  <c r="AM277" i="70"/>
  <c r="AK277" i="70"/>
  <c r="AP293" i="70" s="1"/>
  <c r="AJ277" i="70"/>
  <c r="AN291" i="70" s="1"/>
  <c r="AI277" i="70"/>
  <c r="AH277" i="70"/>
  <c r="AF277" i="70"/>
  <c r="AA277" i="70"/>
  <c r="Z277" i="70"/>
  <c r="X277" i="70"/>
  <c r="S277" i="70"/>
  <c r="R277" i="70"/>
  <c r="P277" i="70"/>
  <c r="K277" i="70"/>
  <c r="J277" i="70"/>
  <c r="H277" i="70"/>
  <c r="AO276" i="70"/>
  <c r="AH276" i="70"/>
  <c r="AE276" i="70"/>
  <c r="Z276" i="70"/>
  <c r="W276" i="70"/>
  <c r="X276" i="70" s="1"/>
  <c r="R276" i="70"/>
  <c r="O276" i="70"/>
  <c r="P276" i="70" s="1"/>
  <c r="J276" i="70"/>
  <c r="G276" i="70"/>
  <c r="H276" i="70" s="1"/>
  <c r="AO275" i="70"/>
  <c r="AM275" i="70"/>
  <c r="AI275" i="70"/>
  <c r="AH275" i="70"/>
  <c r="AF275" i="70"/>
  <c r="AA275" i="70"/>
  <c r="Z275" i="70"/>
  <c r="X275" i="70"/>
  <c r="S275" i="70"/>
  <c r="R275" i="70"/>
  <c r="P275" i="70"/>
  <c r="K275" i="70"/>
  <c r="J275" i="70"/>
  <c r="H275" i="70"/>
  <c r="AO274" i="70"/>
  <c r="AM274" i="70"/>
  <c r="AI274" i="70"/>
  <c r="AH274" i="70"/>
  <c r="AF274" i="70"/>
  <c r="AA274" i="70"/>
  <c r="Z274" i="70"/>
  <c r="X274" i="70"/>
  <c r="S274" i="70"/>
  <c r="R274" i="70"/>
  <c r="P274" i="70"/>
  <c r="K274" i="70"/>
  <c r="J274" i="70"/>
  <c r="H274" i="70"/>
  <c r="AO273" i="70"/>
  <c r="AM273" i="70"/>
  <c r="AI273" i="70"/>
  <c r="AH273" i="70"/>
  <c r="AF273" i="70"/>
  <c r="AA273" i="70"/>
  <c r="Z273" i="70"/>
  <c r="X273" i="70"/>
  <c r="S273" i="70"/>
  <c r="R273" i="70"/>
  <c r="P273" i="70"/>
  <c r="K273" i="70"/>
  <c r="J273" i="70"/>
  <c r="H273" i="70"/>
  <c r="AO272" i="70"/>
  <c r="AM272" i="70"/>
  <c r="AI272" i="70"/>
  <c r="AH272" i="70"/>
  <c r="AF272" i="70"/>
  <c r="AA272" i="70"/>
  <c r="Z272" i="70"/>
  <c r="X272" i="70"/>
  <c r="S272" i="70"/>
  <c r="R272" i="70"/>
  <c r="P272" i="70"/>
  <c r="K272" i="70"/>
  <c r="J272" i="70"/>
  <c r="H272" i="70"/>
  <c r="AO271" i="70"/>
  <c r="AM271" i="70"/>
  <c r="AI271" i="70"/>
  <c r="AH271" i="70"/>
  <c r="AF271" i="70"/>
  <c r="AA271" i="70"/>
  <c r="Z271" i="70"/>
  <c r="X271" i="70"/>
  <c r="S271" i="70"/>
  <c r="R271" i="70"/>
  <c r="P271" i="70"/>
  <c r="K271" i="70"/>
  <c r="J271" i="70"/>
  <c r="H271" i="70"/>
  <c r="AO270" i="70"/>
  <c r="AM270" i="70"/>
  <c r="AI270" i="70"/>
  <c r="AH270" i="70"/>
  <c r="AF270" i="70"/>
  <c r="AA270" i="70"/>
  <c r="Z270" i="70"/>
  <c r="X270" i="70"/>
  <c r="S270" i="70"/>
  <c r="R270" i="70"/>
  <c r="P270" i="70"/>
  <c r="K270" i="70"/>
  <c r="J270" i="70"/>
  <c r="H270" i="70"/>
  <c r="AO269" i="70"/>
  <c r="AM269" i="70"/>
  <c r="AI269" i="70"/>
  <c r="AH269" i="70"/>
  <c r="AF269" i="70"/>
  <c r="AA269" i="70"/>
  <c r="Z269" i="70"/>
  <c r="X269" i="70"/>
  <c r="S269" i="70"/>
  <c r="R269" i="70"/>
  <c r="P269" i="70"/>
  <c r="K269" i="70"/>
  <c r="J269" i="70"/>
  <c r="H269" i="70"/>
  <c r="AO268" i="70"/>
  <c r="AM268" i="70"/>
  <c r="AQ268" i="70" s="1"/>
  <c r="AI268" i="70"/>
  <c r="AH268" i="70"/>
  <c r="AF268" i="70"/>
  <c r="AA268" i="70"/>
  <c r="Z268" i="70"/>
  <c r="X268" i="70"/>
  <c r="S268" i="70"/>
  <c r="R268" i="70"/>
  <c r="P268" i="70"/>
  <c r="K268" i="70"/>
  <c r="J268" i="70"/>
  <c r="H268" i="70"/>
  <c r="AO267" i="70"/>
  <c r="AM267" i="70"/>
  <c r="AI267" i="70"/>
  <c r="AH267" i="70"/>
  <c r="AF267" i="70"/>
  <c r="AA267" i="70"/>
  <c r="Z267" i="70"/>
  <c r="X267" i="70"/>
  <c r="S267" i="70"/>
  <c r="R267" i="70"/>
  <c r="P267" i="70"/>
  <c r="K267" i="70"/>
  <c r="J267" i="70"/>
  <c r="H267" i="70"/>
  <c r="AO266" i="70"/>
  <c r="AM266" i="70"/>
  <c r="AI266" i="70"/>
  <c r="AH266" i="70"/>
  <c r="AF266" i="70"/>
  <c r="AA266" i="70"/>
  <c r="Z266" i="70"/>
  <c r="X266" i="70"/>
  <c r="S266" i="70"/>
  <c r="R266" i="70"/>
  <c r="P266" i="70"/>
  <c r="K266" i="70"/>
  <c r="J266" i="70"/>
  <c r="H266" i="70"/>
  <c r="AO265" i="70"/>
  <c r="AM265" i="70"/>
  <c r="AQ265" i="70" s="1"/>
  <c r="AI265" i="70"/>
  <c r="AH265" i="70"/>
  <c r="AF265" i="70"/>
  <c r="AA265" i="70"/>
  <c r="Z265" i="70"/>
  <c r="X265" i="70"/>
  <c r="S265" i="70"/>
  <c r="R265" i="70"/>
  <c r="P265" i="70"/>
  <c r="K265" i="70"/>
  <c r="J265" i="70"/>
  <c r="H265" i="70"/>
  <c r="AO264" i="70"/>
  <c r="AM264" i="70"/>
  <c r="AI264" i="70"/>
  <c r="AH264" i="70"/>
  <c r="AF264" i="70"/>
  <c r="AA264" i="70"/>
  <c r="Z264" i="70"/>
  <c r="X264" i="70"/>
  <c r="S264" i="70"/>
  <c r="R264" i="70"/>
  <c r="P264" i="70"/>
  <c r="K264" i="70"/>
  <c r="J264" i="70"/>
  <c r="H264" i="70"/>
  <c r="AO263" i="70"/>
  <c r="AM263" i="70"/>
  <c r="AQ263" i="70" s="1"/>
  <c r="AI263" i="70"/>
  <c r="AH263" i="70"/>
  <c r="AF263" i="70"/>
  <c r="AA263" i="70"/>
  <c r="Z263" i="70"/>
  <c r="X263" i="70"/>
  <c r="S263" i="70"/>
  <c r="R263" i="70"/>
  <c r="P263" i="70"/>
  <c r="K263" i="70"/>
  <c r="J263" i="70"/>
  <c r="H263" i="70"/>
  <c r="AO262" i="70"/>
  <c r="AM262" i="70"/>
  <c r="AI262" i="70"/>
  <c r="AH262" i="70"/>
  <c r="AF262" i="70"/>
  <c r="AA262" i="70"/>
  <c r="Z262" i="70"/>
  <c r="X262" i="70"/>
  <c r="S262" i="70"/>
  <c r="R262" i="70"/>
  <c r="P262" i="70"/>
  <c r="K262" i="70"/>
  <c r="J262" i="70"/>
  <c r="H262" i="70"/>
  <c r="AO261" i="70"/>
  <c r="AM261" i="70"/>
  <c r="AI261" i="70"/>
  <c r="AH261" i="70"/>
  <c r="AF261" i="70"/>
  <c r="AA261" i="70"/>
  <c r="Z261" i="70"/>
  <c r="X261" i="70"/>
  <c r="S261" i="70"/>
  <c r="R261" i="70"/>
  <c r="P261" i="70"/>
  <c r="K261" i="70"/>
  <c r="J261" i="70"/>
  <c r="H261" i="70"/>
  <c r="AO260" i="70"/>
  <c r="AM260" i="70"/>
  <c r="AK260" i="70"/>
  <c r="AJ260" i="70"/>
  <c r="AI260" i="70"/>
  <c r="AH260" i="70"/>
  <c r="AF260" i="70"/>
  <c r="AA260" i="70"/>
  <c r="Z260" i="70"/>
  <c r="X260" i="70"/>
  <c r="S260" i="70"/>
  <c r="R260" i="70"/>
  <c r="P260" i="70"/>
  <c r="K260" i="70"/>
  <c r="J260" i="70"/>
  <c r="H260" i="70"/>
  <c r="AO259" i="70"/>
  <c r="AH259" i="70"/>
  <c r="AE259" i="70"/>
  <c r="Z259" i="70"/>
  <c r="W259" i="70"/>
  <c r="AA259" i="70" s="1"/>
  <c r="R259" i="70"/>
  <c r="O259" i="70"/>
  <c r="S259" i="70" s="1"/>
  <c r="J259" i="70"/>
  <c r="G259" i="70"/>
  <c r="K259" i="70" s="1"/>
  <c r="AO258" i="70"/>
  <c r="AM258" i="70"/>
  <c r="AI258" i="70"/>
  <c r="AH258" i="70"/>
  <c r="AF258" i="70"/>
  <c r="AA258" i="70"/>
  <c r="Z258" i="70"/>
  <c r="X258" i="70"/>
  <c r="S258" i="70"/>
  <c r="R258" i="70"/>
  <c r="P258" i="70"/>
  <c r="K258" i="70"/>
  <c r="J258" i="70"/>
  <c r="H258" i="70"/>
  <c r="AO257" i="70"/>
  <c r="AM257" i="70"/>
  <c r="AI257" i="70"/>
  <c r="AH257" i="70"/>
  <c r="AF257" i="70"/>
  <c r="AA257" i="70"/>
  <c r="Z257" i="70"/>
  <c r="X257" i="70"/>
  <c r="S257" i="70"/>
  <c r="R257" i="70"/>
  <c r="P257" i="70"/>
  <c r="K257" i="70"/>
  <c r="J257" i="70"/>
  <c r="H257" i="70"/>
  <c r="AO256" i="70"/>
  <c r="AM256" i="70"/>
  <c r="AI256" i="70"/>
  <c r="AH256" i="70"/>
  <c r="AF256" i="70"/>
  <c r="AA256" i="70"/>
  <c r="Z256" i="70"/>
  <c r="X256" i="70"/>
  <c r="S256" i="70"/>
  <c r="R256" i="70"/>
  <c r="P256" i="70"/>
  <c r="K256" i="70"/>
  <c r="J256" i="70"/>
  <c r="H256" i="70"/>
  <c r="AO255" i="70"/>
  <c r="AM255" i="70"/>
  <c r="AI255" i="70"/>
  <c r="AH255" i="70"/>
  <c r="AF255" i="70"/>
  <c r="AA255" i="70"/>
  <c r="Z255" i="70"/>
  <c r="X255" i="70"/>
  <c r="S255" i="70"/>
  <c r="R255" i="70"/>
  <c r="P255" i="70"/>
  <c r="K255" i="70"/>
  <c r="J255" i="70"/>
  <c r="H255" i="70"/>
  <c r="AO254" i="70"/>
  <c r="AM254" i="70"/>
  <c r="AI254" i="70"/>
  <c r="AH254" i="70"/>
  <c r="AF254" i="70"/>
  <c r="AA254" i="70"/>
  <c r="Z254" i="70"/>
  <c r="X254" i="70"/>
  <c r="S254" i="70"/>
  <c r="R254" i="70"/>
  <c r="P254" i="70"/>
  <c r="K254" i="70"/>
  <c r="J254" i="70"/>
  <c r="H254" i="70"/>
  <c r="AO253" i="70"/>
  <c r="AM253" i="70"/>
  <c r="AI253" i="70"/>
  <c r="AH253" i="70"/>
  <c r="AF253" i="70"/>
  <c r="AA253" i="70"/>
  <c r="Z253" i="70"/>
  <c r="X253" i="70"/>
  <c r="S253" i="70"/>
  <c r="R253" i="70"/>
  <c r="P253" i="70"/>
  <c r="K253" i="70"/>
  <c r="J253" i="70"/>
  <c r="H253" i="70"/>
  <c r="AO252" i="70"/>
  <c r="AM252" i="70"/>
  <c r="AI252" i="70"/>
  <c r="AH252" i="70"/>
  <c r="AF252" i="70"/>
  <c r="AA252" i="70"/>
  <c r="Z252" i="70"/>
  <c r="X252" i="70"/>
  <c r="S252" i="70"/>
  <c r="R252" i="70"/>
  <c r="P252" i="70"/>
  <c r="K252" i="70"/>
  <c r="J252" i="70"/>
  <c r="H252" i="70"/>
  <c r="AO251" i="70"/>
  <c r="AM251" i="70"/>
  <c r="AI251" i="70"/>
  <c r="AH251" i="70"/>
  <c r="AF251" i="70"/>
  <c r="AA251" i="70"/>
  <c r="Z251" i="70"/>
  <c r="X251" i="70"/>
  <c r="S251" i="70"/>
  <c r="R251" i="70"/>
  <c r="P251" i="70"/>
  <c r="K251" i="70"/>
  <c r="J251" i="70"/>
  <c r="H251" i="70"/>
  <c r="AO250" i="70"/>
  <c r="AM250" i="70"/>
  <c r="AI250" i="70"/>
  <c r="AH250" i="70"/>
  <c r="AF250" i="70"/>
  <c r="AA250" i="70"/>
  <c r="Z250" i="70"/>
  <c r="X250" i="70"/>
  <c r="S250" i="70"/>
  <c r="R250" i="70"/>
  <c r="P250" i="70"/>
  <c r="K250" i="70"/>
  <c r="J250" i="70"/>
  <c r="H250" i="70"/>
  <c r="AO249" i="70"/>
  <c r="AM249" i="70"/>
  <c r="AI249" i="70"/>
  <c r="AH249" i="70"/>
  <c r="AF249" i="70"/>
  <c r="AA249" i="70"/>
  <c r="Z249" i="70"/>
  <c r="X249" i="70"/>
  <c r="S249" i="70"/>
  <c r="R249" i="70"/>
  <c r="P249" i="70"/>
  <c r="K249" i="70"/>
  <c r="J249" i="70"/>
  <c r="H249" i="70"/>
  <c r="AO248" i="70"/>
  <c r="AM248" i="70"/>
  <c r="AI248" i="70"/>
  <c r="AH248" i="70"/>
  <c r="AF248" i="70"/>
  <c r="AA248" i="70"/>
  <c r="Z248" i="70"/>
  <c r="X248" i="70"/>
  <c r="S248" i="70"/>
  <c r="R248" i="70"/>
  <c r="P248" i="70"/>
  <c r="K248" i="70"/>
  <c r="J248" i="70"/>
  <c r="H248" i="70"/>
  <c r="AO247" i="70"/>
  <c r="AM247" i="70"/>
  <c r="AI247" i="70"/>
  <c r="AH247" i="70"/>
  <c r="AF247" i="70"/>
  <c r="AA247" i="70"/>
  <c r="Z247" i="70"/>
  <c r="X247" i="70"/>
  <c r="S247" i="70"/>
  <c r="R247" i="70"/>
  <c r="P247" i="70"/>
  <c r="K247" i="70"/>
  <c r="J247" i="70"/>
  <c r="H247" i="70"/>
  <c r="AO246" i="70"/>
  <c r="AM246" i="70"/>
  <c r="AI246" i="70"/>
  <c r="AH246" i="70"/>
  <c r="AF246" i="70"/>
  <c r="AA246" i="70"/>
  <c r="Z246" i="70"/>
  <c r="X246" i="70"/>
  <c r="S246" i="70"/>
  <c r="R246" i="70"/>
  <c r="P246" i="70"/>
  <c r="K246" i="70"/>
  <c r="J246" i="70"/>
  <c r="H246" i="70"/>
  <c r="AO245" i="70"/>
  <c r="AM245" i="70"/>
  <c r="AI245" i="70"/>
  <c r="AH245" i="70"/>
  <c r="AF245" i="70"/>
  <c r="AA245" i="70"/>
  <c r="Z245" i="70"/>
  <c r="X245" i="70"/>
  <c r="S245" i="70"/>
  <c r="R245" i="70"/>
  <c r="P245" i="70"/>
  <c r="K245" i="70"/>
  <c r="J245" i="70"/>
  <c r="H245" i="70"/>
  <c r="AO244" i="70"/>
  <c r="AM244" i="70"/>
  <c r="AI244" i="70"/>
  <c r="AH244" i="70"/>
  <c r="AF244" i="70"/>
  <c r="AA244" i="70"/>
  <c r="Z244" i="70"/>
  <c r="X244" i="70"/>
  <c r="S244" i="70"/>
  <c r="R244" i="70"/>
  <c r="P244" i="70"/>
  <c r="K244" i="70"/>
  <c r="J244" i="70"/>
  <c r="H244" i="70"/>
  <c r="AO243" i="70"/>
  <c r="AM243" i="70"/>
  <c r="AK243" i="70"/>
  <c r="AJ243" i="70"/>
  <c r="AN247" i="70" s="1"/>
  <c r="AI243" i="70"/>
  <c r="AH243" i="70"/>
  <c r="AF243" i="70"/>
  <c r="AA243" i="70"/>
  <c r="Z243" i="70"/>
  <c r="X243" i="70"/>
  <c r="S243" i="70"/>
  <c r="R243" i="70"/>
  <c r="P243" i="70"/>
  <c r="K243" i="70"/>
  <c r="J243" i="70"/>
  <c r="H243" i="70"/>
  <c r="AO242" i="70"/>
  <c r="AH242" i="70"/>
  <c r="AU18" i="70" s="1"/>
  <c r="AE242" i="70"/>
  <c r="AF242" i="70" s="1"/>
  <c r="Z242" i="70"/>
  <c r="W242" i="70"/>
  <c r="X242" i="70" s="1"/>
  <c r="R242" i="70"/>
  <c r="O242" i="70"/>
  <c r="P242" i="70" s="1"/>
  <c r="J242" i="70"/>
  <c r="G242" i="70"/>
  <c r="H242" i="70" s="1"/>
  <c r="AO241" i="70"/>
  <c r="AM241" i="70"/>
  <c r="AQ241" i="70" s="1"/>
  <c r="AI241" i="70"/>
  <c r="AH241" i="70"/>
  <c r="AF241" i="70"/>
  <c r="AA241" i="70"/>
  <c r="Z241" i="70"/>
  <c r="X241" i="70"/>
  <c r="S241" i="70"/>
  <c r="R241" i="70"/>
  <c r="P241" i="70"/>
  <c r="K241" i="70"/>
  <c r="J241" i="70"/>
  <c r="H241" i="70"/>
  <c r="AO240" i="70"/>
  <c r="AM240" i="70"/>
  <c r="AI240" i="70"/>
  <c r="AH240" i="70"/>
  <c r="AF240" i="70"/>
  <c r="AA240" i="70"/>
  <c r="Z240" i="70"/>
  <c r="X240" i="70"/>
  <c r="S240" i="70"/>
  <c r="R240" i="70"/>
  <c r="P240" i="70"/>
  <c r="K240" i="70"/>
  <c r="J240" i="70"/>
  <c r="H240" i="70"/>
  <c r="AO239" i="70"/>
  <c r="AM239" i="70"/>
  <c r="AI239" i="70"/>
  <c r="AH239" i="70"/>
  <c r="AF239" i="70"/>
  <c r="AA239" i="70"/>
  <c r="Z239" i="70"/>
  <c r="X239" i="70"/>
  <c r="S239" i="70"/>
  <c r="R239" i="70"/>
  <c r="P239" i="70"/>
  <c r="K239" i="70"/>
  <c r="J239" i="70"/>
  <c r="H239" i="70"/>
  <c r="AO238" i="70"/>
  <c r="AM238" i="70"/>
  <c r="AI238" i="70"/>
  <c r="AH238" i="70"/>
  <c r="AF238" i="70"/>
  <c r="AA238" i="70"/>
  <c r="Z238" i="70"/>
  <c r="X238" i="70"/>
  <c r="S238" i="70"/>
  <c r="R238" i="70"/>
  <c r="P238" i="70"/>
  <c r="K238" i="70"/>
  <c r="J238" i="70"/>
  <c r="H238" i="70"/>
  <c r="AO237" i="70"/>
  <c r="AM237" i="70"/>
  <c r="AI237" i="70"/>
  <c r="AH237" i="70"/>
  <c r="AF237" i="70"/>
  <c r="AA237" i="70"/>
  <c r="Z237" i="70"/>
  <c r="X237" i="70"/>
  <c r="S237" i="70"/>
  <c r="R237" i="70"/>
  <c r="P237" i="70"/>
  <c r="K237" i="70"/>
  <c r="J237" i="70"/>
  <c r="H237" i="70"/>
  <c r="AO236" i="70"/>
  <c r="AM236" i="70"/>
  <c r="AI236" i="70"/>
  <c r="AH236" i="70"/>
  <c r="AF236" i="70"/>
  <c r="AA236" i="70"/>
  <c r="Z236" i="70"/>
  <c r="X236" i="70"/>
  <c r="S236" i="70"/>
  <c r="R236" i="70"/>
  <c r="P236" i="70"/>
  <c r="K236" i="70"/>
  <c r="J236" i="70"/>
  <c r="H236" i="70"/>
  <c r="AO235" i="70"/>
  <c r="AM235" i="70"/>
  <c r="AI235" i="70"/>
  <c r="AH235" i="70"/>
  <c r="AF235" i="70"/>
  <c r="AA235" i="70"/>
  <c r="Z235" i="70"/>
  <c r="X235" i="70"/>
  <c r="S235" i="70"/>
  <c r="R235" i="70"/>
  <c r="P235" i="70"/>
  <c r="K235" i="70"/>
  <c r="J235" i="70"/>
  <c r="H235" i="70"/>
  <c r="AO234" i="70"/>
  <c r="AM234" i="70"/>
  <c r="AI234" i="70"/>
  <c r="AH234" i="70"/>
  <c r="AF234" i="70"/>
  <c r="AA234" i="70"/>
  <c r="Z234" i="70"/>
  <c r="X234" i="70"/>
  <c r="S234" i="70"/>
  <c r="R234" i="70"/>
  <c r="P234" i="70"/>
  <c r="K234" i="70"/>
  <c r="J234" i="70"/>
  <c r="H234" i="70"/>
  <c r="AO233" i="70"/>
  <c r="AM233" i="70"/>
  <c r="AI233" i="70"/>
  <c r="AH233" i="70"/>
  <c r="AF233" i="70"/>
  <c r="AA233" i="70"/>
  <c r="Z233" i="70"/>
  <c r="X233" i="70"/>
  <c r="S233" i="70"/>
  <c r="R233" i="70"/>
  <c r="P233" i="70"/>
  <c r="K233" i="70"/>
  <c r="J233" i="70"/>
  <c r="H233" i="70"/>
  <c r="AO232" i="70"/>
  <c r="AM232" i="70"/>
  <c r="AI232" i="70"/>
  <c r="AH232" i="70"/>
  <c r="AF232" i="70"/>
  <c r="AA232" i="70"/>
  <c r="Z232" i="70"/>
  <c r="X232" i="70"/>
  <c r="S232" i="70"/>
  <c r="R232" i="70"/>
  <c r="P232" i="70"/>
  <c r="K232" i="70"/>
  <c r="J232" i="70"/>
  <c r="H232" i="70"/>
  <c r="AO231" i="70"/>
  <c r="AM231" i="70"/>
  <c r="AI231" i="70"/>
  <c r="AH231" i="70"/>
  <c r="AF231" i="70"/>
  <c r="AA231" i="70"/>
  <c r="Z231" i="70"/>
  <c r="X231" i="70"/>
  <c r="S231" i="70"/>
  <c r="R231" i="70"/>
  <c r="P231" i="70"/>
  <c r="K231" i="70"/>
  <c r="J231" i="70"/>
  <c r="H231" i="70"/>
  <c r="AO230" i="70"/>
  <c r="AM230" i="70"/>
  <c r="AI230" i="70"/>
  <c r="AH230" i="70"/>
  <c r="AF230" i="70"/>
  <c r="AA230" i="70"/>
  <c r="Z230" i="70"/>
  <c r="X230" i="70"/>
  <c r="S230" i="70"/>
  <c r="R230" i="70"/>
  <c r="P230" i="70"/>
  <c r="K230" i="70"/>
  <c r="J230" i="70"/>
  <c r="H230" i="70"/>
  <c r="AO229" i="70"/>
  <c r="AM229" i="70"/>
  <c r="AI229" i="70"/>
  <c r="AH229" i="70"/>
  <c r="AF229" i="70"/>
  <c r="AA229" i="70"/>
  <c r="Z229" i="70"/>
  <c r="X229" i="70"/>
  <c r="S229" i="70"/>
  <c r="R229" i="70"/>
  <c r="P229" i="70"/>
  <c r="K229" i="70"/>
  <c r="J229" i="70"/>
  <c r="H229" i="70"/>
  <c r="AO228" i="70"/>
  <c r="AM228" i="70"/>
  <c r="AI228" i="70"/>
  <c r="AH228" i="70"/>
  <c r="AF228" i="70"/>
  <c r="AA228" i="70"/>
  <c r="Z228" i="70"/>
  <c r="X228" i="70"/>
  <c r="S228" i="70"/>
  <c r="R228" i="70"/>
  <c r="P228" i="70"/>
  <c r="K228" i="70"/>
  <c r="J228" i="70"/>
  <c r="H228" i="70"/>
  <c r="AO227" i="70"/>
  <c r="AM227" i="70"/>
  <c r="AI227" i="70"/>
  <c r="AH227" i="70"/>
  <c r="AF227" i="70"/>
  <c r="AA227" i="70"/>
  <c r="Z227" i="70"/>
  <c r="X227" i="70"/>
  <c r="S227" i="70"/>
  <c r="R227" i="70"/>
  <c r="P227" i="70"/>
  <c r="K227" i="70"/>
  <c r="J227" i="70"/>
  <c r="H227" i="70"/>
  <c r="AO226" i="70"/>
  <c r="AM226" i="70"/>
  <c r="AK226" i="70"/>
  <c r="AJ226" i="70"/>
  <c r="AN228" i="70" s="1"/>
  <c r="AI226" i="70"/>
  <c r="AH226" i="70"/>
  <c r="AF226" i="70"/>
  <c r="AA226" i="70"/>
  <c r="Z226" i="70"/>
  <c r="X226" i="70"/>
  <c r="S226" i="70"/>
  <c r="R226" i="70"/>
  <c r="P226" i="70"/>
  <c r="K226" i="70"/>
  <c r="J226" i="70"/>
  <c r="H226" i="70"/>
  <c r="AO225" i="70"/>
  <c r="AH225" i="70"/>
  <c r="AU17" i="70" s="1"/>
  <c r="AE225" i="70"/>
  <c r="Z225" i="70"/>
  <c r="W225" i="70"/>
  <c r="X225" i="70" s="1"/>
  <c r="R225" i="70"/>
  <c r="O225" i="70"/>
  <c r="P225" i="70" s="1"/>
  <c r="J225" i="70"/>
  <c r="G225" i="70"/>
  <c r="H225" i="70" s="1"/>
  <c r="AO224" i="70"/>
  <c r="AM224" i="70"/>
  <c r="AI224" i="70"/>
  <c r="AH224" i="70"/>
  <c r="AF224" i="70"/>
  <c r="AA224" i="70"/>
  <c r="Z224" i="70"/>
  <c r="X224" i="70"/>
  <c r="S224" i="70"/>
  <c r="R224" i="70"/>
  <c r="P224" i="70"/>
  <c r="K224" i="70"/>
  <c r="J224" i="70"/>
  <c r="H224" i="70"/>
  <c r="AO223" i="70"/>
  <c r="AM223" i="70"/>
  <c r="AI223" i="70"/>
  <c r="AH223" i="70"/>
  <c r="AF223" i="70"/>
  <c r="AA223" i="70"/>
  <c r="Z223" i="70"/>
  <c r="X223" i="70"/>
  <c r="S223" i="70"/>
  <c r="R223" i="70"/>
  <c r="P223" i="70"/>
  <c r="K223" i="70"/>
  <c r="J223" i="70"/>
  <c r="H223" i="70"/>
  <c r="AO222" i="70"/>
  <c r="AM222" i="70"/>
  <c r="AI222" i="70"/>
  <c r="AH222" i="70"/>
  <c r="AF222" i="70"/>
  <c r="AA222" i="70"/>
  <c r="Z222" i="70"/>
  <c r="X222" i="70"/>
  <c r="S222" i="70"/>
  <c r="R222" i="70"/>
  <c r="P222" i="70"/>
  <c r="K222" i="70"/>
  <c r="J222" i="70"/>
  <c r="H222" i="70"/>
  <c r="AO221" i="70"/>
  <c r="AM221" i="70"/>
  <c r="AI221" i="70"/>
  <c r="AH221" i="70"/>
  <c r="AF221" i="70"/>
  <c r="AA221" i="70"/>
  <c r="Z221" i="70"/>
  <c r="X221" i="70"/>
  <c r="S221" i="70"/>
  <c r="R221" i="70"/>
  <c r="P221" i="70"/>
  <c r="K221" i="70"/>
  <c r="J221" i="70"/>
  <c r="H221" i="70"/>
  <c r="AO220" i="70"/>
  <c r="AM220" i="70"/>
  <c r="AI220" i="70"/>
  <c r="AH220" i="70"/>
  <c r="AF220" i="70"/>
  <c r="AA220" i="70"/>
  <c r="Z220" i="70"/>
  <c r="X220" i="70"/>
  <c r="S220" i="70"/>
  <c r="R220" i="70"/>
  <c r="P220" i="70"/>
  <c r="K220" i="70"/>
  <c r="J220" i="70"/>
  <c r="H220" i="70"/>
  <c r="AO219" i="70"/>
  <c r="AM219" i="70"/>
  <c r="AI219" i="70"/>
  <c r="AH219" i="70"/>
  <c r="AF219" i="70"/>
  <c r="AA219" i="70"/>
  <c r="Z219" i="70"/>
  <c r="X219" i="70"/>
  <c r="S219" i="70"/>
  <c r="R219" i="70"/>
  <c r="P219" i="70"/>
  <c r="K219" i="70"/>
  <c r="J219" i="70"/>
  <c r="H219" i="70"/>
  <c r="AO218" i="70"/>
  <c r="AM218" i="70"/>
  <c r="AI218" i="70"/>
  <c r="AH218" i="70"/>
  <c r="AF218" i="70"/>
  <c r="AA218" i="70"/>
  <c r="Z218" i="70"/>
  <c r="X218" i="70"/>
  <c r="S218" i="70"/>
  <c r="R218" i="70"/>
  <c r="P218" i="70"/>
  <c r="K218" i="70"/>
  <c r="J218" i="70"/>
  <c r="H218" i="70"/>
  <c r="AO217" i="70"/>
  <c r="AM217" i="70"/>
  <c r="AI217" i="70"/>
  <c r="AH217" i="70"/>
  <c r="AF217" i="70"/>
  <c r="AA217" i="70"/>
  <c r="Z217" i="70"/>
  <c r="X217" i="70"/>
  <c r="S217" i="70"/>
  <c r="R217" i="70"/>
  <c r="P217" i="70"/>
  <c r="K217" i="70"/>
  <c r="J217" i="70"/>
  <c r="H217" i="70"/>
  <c r="AO216" i="70"/>
  <c r="AM216" i="70"/>
  <c r="AI216" i="70"/>
  <c r="AH216" i="70"/>
  <c r="AF216" i="70"/>
  <c r="AA216" i="70"/>
  <c r="Z216" i="70"/>
  <c r="X216" i="70"/>
  <c r="S216" i="70"/>
  <c r="R216" i="70"/>
  <c r="P216" i="70"/>
  <c r="K216" i="70"/>
  <c r="J216" i="70"/>
  <c r="H216" i="70"/>
  <c r="AO215" i="70"/>
  <c r="AM215" i="70"/>
  <c r="AI215" i="70"/>
  <c r="AH215" i="70"/>
  <c r="AF215" i="70"/>
  <c r="AA215" i="70"/>
  <c r="Z215" i="70"/>
  <c r="X215" i="70"/>
  <c r="S215" i="70"/>
  <c r="R215" i="70"/>
  <c r="P215" i="70"/>
  <c r="K215" i="70"/>
  <c r="J215" i="70"/>
  <c r="H215" i="70"/>
  <c r="AO214" i="70"/>
  <c r="AM214" i="70"/>
  <c r="AI214" i="70"/>
  <c r="AH214" i="70"/>
  <c r="AF214" i="70"/>
  <c r="AA214" i="70"/>
  <c r="Z214" i="70"/>
  <c r="X214" i="70"/>
  <c r="S214" i="70"/>
  <c r="R214" i="70"/>
  <c r="P214" i="70"/>
  <c r="K214" i="70"/>
  <c r="J214" i="70"/>
  <c r="H214" i="70"/>
  <c r="AO213" i="70"/>
  <c r="AM213" i="70"/>
  <c r="AI213" i="70"/>
  <c r="AH213" i="70"/>
  <c r="AF213" i="70"/>
  <c r="AA213" i="70"/>
  <c r="Z213" i="70"/>
  <c r="X213" i="70"/>
  <c r="S213" i="70"/>
  <c r="R213" i="70"/>
  <c r="P213" i="70"/>
  <c r="K213" i="70"/>
  <c r="J213" i="70"/>
  <c r="H213" i="70"/>
  <c r="AO212" i="70"/>
  <c r="AM212" i="70"/>
  <c r="AI212" i="70"/>
  <c r="AH212" i="70"/>
  <c r="AF212" i="70"/>
  <c r="AA212" i="70"/>
  <c r="Z212" i="70"/>
  <c r="X212" i="70"/>
  <c r="S212" i="70"/>
  <c r="R212" i="70"/>
  <c r="P212" i="70"/>
  <c r="K212" i="70"/>
  <c r="J212" i="70"/>
  <c r="H212" i="70"/>
  <c r="AO211" i="70"/>
  <c r="AM211" i="70"/>
  <c r="AI211" i="70"/>
  <c r="AH211" i="70"/>
  <c r="AF211" i="70"/>
  <c r="AA211" i="70"/>
  <c r="Z211" i="70"/>
  <c r="X211" i="70"/>
  <c r="S211" i="70"/>
  <c r="R211" i="70"/>
  <c r="P211" i="70"/>
  <c r="K211" i="70"/>
  <c r="J211" i="70"/>
  <c r="H211" i="70"/>
  <c r="AO210" i="70"/>
  <c r="AM210" i="70"/>
  <c r="AI210" i="70"/>
  <c r="AH210" i="70"/>
  <c r="AF210" i="70"/>
  <c r="AA210" i="70"/>
  <c r="Z210" i="70"/>
  <c r="X210" i="70"/>
  <c r="S210" i="70"/>
  <c r="R210" i="70"/>
  <c r="P210" i="70"/>
  <c r="K210" i="70"/>
  <c r="J210" i="70"/>
  <c r="H210" i="70"/>
  <c r="AO209" i="70"/>
  <c r="AM209" i="70"/>
  <c r="AK209" i="70"/>
  <c r="AJ209" i="70"/>
  <c r="AN223" i="70" s="1"/>
  <c r="AI209" i="70"/>
  <c r="AH209" i="70"/>
  <c r="AF209" i="70"/>
  <c r="AA209" i="70"/>
  <c r="Z209" i="70"/>
  <c r="X209" i="70"/>
  <c r="S209" i="70"/>
  <c r="R209" i="70"/>
  <c r="P209" i="70"/>
  <c r="K209" i="70"/>
  <c r="J209" i="70"/>
  <c r="H209" i="70"/>
  <c r="AO208" i="70"/>
  <c r="AH208" i="70"/>
  <c r="AU16" i="70" s="1"/>
  <c r="AE208" i="70"/>
  <c r="AF208" i="70" s="1"/>
  <c r="Z208" i="70"/>
  <c r="W208" i="70"/>
  <c r="X208" i="70" s="1"/>
  <c r="R208" i="70"/>
  <c r="O208" i="70"/>
  <c r="P208" i="70" s="1"/>
  <c r="J208" i="70"/>
  <c r="G208" i="70"/>
  <c r="H208" i="70" s="1"/>
  <c r="AO207" i="70"/>
  <c r="AM207" i="70"/>
  <c r="AI207" i="70"/>
  <c r="AH207" i="70"/>
  <c r="AF207" i="70"/>
  <c r="AA207" i="70"/>
  <c r="Z207" i="70"/>
  <c r="X207" i="70"/>
  <c r="S207" i="70"/>
  <c r="R207" i="70"/>
  <c r="P207" i="70"/>
  <c r="K207" i="70"/>
  <c r="J207" i="70"/>
  <c r="H207" i="70"/>
  <c r="AO206" i="70"/>
  <c r="AM206" i="70"/>
  <c r="AI206" i="70"/>
  <c r="AH206" i="70"/>
  <c r="AF206" i="70"/>
  <c r="AA206" i="70"/>
  <c r="Z206" i="70"/>
  <c r="X206" i="70"/>
  <c r="S206" i="70"/>
  <c r="R206" i="70"/>
  <c r="P206" i="70"/>
  <c r="K206" i="70"/>
  <c r="J206" i="70"/>
  <c r="H206" i="70"/>
  <c r="AO205" i="70"/>
  <c r="AM205" i="70"/>
  <c r="AI205" i="70"/>
  <c r="AH205" i="70"/>
  <c r="AF205" i="70"/>
  <c r="AA205" i="70"/>
  <c r="Z205" i="70"/>
  <c r="X205" i="70"/>
  <c r="S205" i="70"/>
  <c r="R205" i="70"/>
  <c r="P205" i="70"/>
  <c r="K205" i="70"/>
  <c r="J205" i="70"/>
  <c r="H205" i="70"/>
  <c r="AO204" i="70"/>
  <c r="AM204" i="70"/>
  <c r="AI204" i="70"/>
  <c r="AH204" i="70"/>
  <c r="AF204" i="70"/>
  <c r="AA204" i="70"/>
  <c r="Z204" i="70"/>
  <c r="X204" i="70"/>
  <c r="S204" i="70"/>
  <c r="R204" i="70"/>
  <c r="P204" i="70"/>
  <c r="K204" i="70"/>
  <c r="J204" i="70"/>
  <c r="H204" i="70"/>
  <c r="AO203" i="70"/>
  <c r="AM203" i="70"/>
  <c r="AI203" i="70"/>
  <c r="AH203" i="70"/>
  <c r="AF203" i="70"/>
  <c r="AA203" i="70"/>
  <c r="Z203" i="70"/>
  <c r="X203" i="70"/>
  <c r="S203" i="70"/>
  <c r="R203" i="70"/>
  <c r="P203" i="70"/>
  <c r="K203" i="70"/>
  <c r="J203" i="70"/>
  <c r="H203" i="70"/>
  <c r="AO202" i="70"/>
  <c r="AM202" i="70"/>
  <c r="AI202" i="70"/>
  <c r="AH202" i="70"/>
  <c r="AF202" i="70"/>
  <c r="AA202" i="70"/>
  <c r="Z202" i="70"/>
  <c r="X202" i="70"/>
  <c r="S202" i="70"/>
  <c r="R202" i="70"/>
  <c r="P202" i="70"/>
  <c r="K202" i="70"/>
  <c r="J202" i="70"/>
  <c r="H202" i="70"/>
  <c r="AO201" i="70"/>
  <c r="AM201" i="70"/>
  <c r="AI201" i="70"/>
  <c r="AH201" i="70"/>
  <c r="AF201" i="70"/>
  <c r="AA201" i="70"/>
  <c r="Z201" i="70"/>
  <c r="X201" i="70"/>
  <c r="S201" i="70"/>
  <c r="R201" i="70"/>
  <c r="P201" i="70"/>
  <c r="K201" i="70"/>
  <c r="J201" i="70"/>
  <c r="H201" i="70"/>
  <c r="AO200" i="70"/>
  <c r="AM200" i="70"/>
  <c r="AQ200" i="70" s="1"/>
  <c r="AI200" i="70"/>
  <c r="AH200" i="70"/>
  <c r="AF200" i="70"/>
  <c r="AA200" i="70"/>
  <c r="Z200" i="70"/>
  <c r="X200" i="70"/>
  <c r="S200" i="70"/>
  <c r="R200" i="70"/>
  <c r="P200" i="70"/>
  <c r="K200" i="70"/>
  <c r="J200" i="70"/>
  <c r="H200" i="70"/>
  <c r="AO199" i="70"/>
  <c r="AM199" i="70"/>
  <c r="AI199" i="70"/>
  <c r="AH199" i="70"/>
  <c r="AF199" i="70"/>
  <c r="AA199" i="70"/>
  <c r="Z199" i="70"/>
  <c r="X199" i="70"/>
  <c r="S199" i="70"/>
  <c r="R199" i="70"/>
  <c r="P199" i="70"/>
  <c r="K199" i="70"/>
  <c r="J199" i="70"/>
  <c r="H199" i="70"/>
  <c r="AO198" i="70"/>
  <c r="AM198" i="70"/>
  <c r="AI198" i="70"/>
  <c r="AH198" i="70"/>
  <c r="AF198" i="70"/>
  <c r="AA198" i="70"/>
  <c r="Z198" i="70"/>
  <c r="X198" i="70"/>
  <c r="S198" i="70"/>
  <c r="R198" i="70"/>
  <c r="P198" i="70"/>
  <c r="K198" i="70"/>
  <c r="J198" i="70"/>
  <c r="H198" i="70"/>
  <c r="AO197" i="70"/>
  <c r="AM197" i="70"/>
  <c r="AQ197" i="70" s="1"/>
  <c r="AI197" i="70"/>
  <c r="AH197" i="70"/>
  <c r="AF197" i="70"/>
  <c r="AA197" i="70"/>
  <c r="Z197" i="70"/>
  <c r="X197" i="70"/>
  <c r="S197" i="70"/>
  <c r="R197" i="70"/>
  <c r="P197" i="70"/>
  <c r="K197" i="70"/>
  <c r="J197" i="70"/>
  <c r="H197" i="70"/>
  <c r="AO196" i="70"/>
  <c r="AM196" i="70"/>
  <c r="AI196" i="70"/>
  <c r="AH196" i="70"/>
  <c r="AF196" i="70"/>
  <c r="AA196" i="70"/>
  <c r="Z196" i="70"/>
  <c r="X196" i="70"/>
  <c r="S196" i="70"/>
  <c r="R196" i="70"/>
  <c r="P196" i="70"/>
  <c r="K196" i="70"/>
  <c r="J196" i="70"/>
  <c r="H196" i="70"/>
  <c r="AO195" i="70"/>
  <c r="AM195" i="70"/>
  <c r="AI195" i="70"/>
  <c r="AH195" i="70"/>
  <c r="AF195" i="70"/>
  <c r="AA195" i="70"/>
  <c r="Z195" i="70"/>
  <c r="X195" i="70"/>
  <c r="S195" i="70"/>
  <c r="R195" i="70"/>
  <c r="P195" i="70"/>
  <c r="K195" i="70"/>
  <c r="J195" i="70"/>
  <c r="H195" i="70"/>
  <c r="AO194" i="70"/>
  <c r="AM194" i="70"/>
  <c r="AI194" i="70"/>
  <c r="AH194" i="70"/>
  <c r="AF194" i="70"/>
  <c r="AA194" i="70"/>
  <c r="Z194" i="70"/>
  <c r="X194" i="70"/>
  <c r="S194" i="70"/>
  <c r="R194" i="70"/>
  <c r="P194" i="70"/>
  <c r="K194" i="70"/>
  <c r="J194" i="70"/>
  <c r="H194" i="70"/>
  <c r="AO193" i="70"/>
  <c r="AM193" i="70"/>
  <c r="AI193" i="70"/>
  <c r="AH193" i="70"/>
  <c r="AF193" i="70"/>
  <c r="AA193" i="70"/>
  <c r="Z193" i="70"/>
  <c r="X193" i="70"/>
  <c r="S193" i="70"/>
  <c r="R193" i="70"/>
  <c r="P193" i="70"/>
  <c r="K193" i="70"/>
  <c r="J193" i="70"/>
  <c r="H193" i="70"/>
  <c r="AO192" i="70"/>
  <c r="AM192" i="70"/>
  <c r="AK192" i="70"/>
  <c r="AP202" i="70" s="1"/>
  <c r="AJ192" i="70"/>
  <c r="AI192" i="70"/>
  <c r="AH192" i="70"/>
  <c r="AF192" i="70"/>
  <c r="AA192" i="70"/>
  <c r="Z192" i="70"/>
  <c r="X192" i="70"/>
  <c r="S192" i="70"/>
  <c r="R192" i="70"/>
  <c r="P192" i="70"/>
  <c r="K192" i="70"/>
  <c r="J192" i="70"/>
  <c r="H192" i="70"/>
  <c r="AO191" i="70"/>
  <c r="AH191" i="70"/>
  <c r="AU15" i="70" s="1"/>
  <c r="AE191" i="70"/>
  <c r="Z191" i="70"/>
  <c r="W191" i="70"/>
  <c r="AA191" i="70" s="1"/>
  <c r="R191" i="70"/>
  <c r="O191" i="70"/>
  <c r="S191" i="70" s="1"/>
  <c r="J191" i="70"/>
  <c r="G191" i="70"/>
  <c r="K191" i="70" s="1"/>
  <c r="AO190" i="70"/>
  <c r="AM190" i="70"/>
  <c r="AI190" i="70"/>
  <c r="AH190" i="70"/>
  <c r="AF190" i="70"/>
  <c r="AA190" i="70"/>
  <c r="Z190" i="70"/>
  <c r="X190" i="70"/>
  <c r="S190" i="70"/>
  <c r="R190" i="70"/>
  <c r="P190" i="70"/>
  <c r="K190" i="70"/>
  <c r="J190" i="70"/>
  <c r="H190" i="70"/>
  <c r="AO189" i="70"/>
  <c r="AM189" i="70"/>
  <c r="AI189" i="70"/>
  <c r="AH189" i="70"/>
  <c r="AF189" i="70"/>
  <c r="AA189" i="70"/>
  <c r="Z189" i="70"/>
  <c r="X189" i="70"/>
  <c r="S189" i="70"/>
  <c r="R189" i="70"/>
  <c r="P189" i="70"/>
  <c r="K189" i="70"/>
  <c r="J189" i="70"/>
  <c r="H189" i="70"/>
  <c r="AO188" i="70"/>
  <c r="AM188" i="70"/>
  <c r="AI188" i="70"/>
  <c r="AH188" i="70"/>
  <c r="AF188" i="70"/>
  <c r="AA188" i="70"/>
  <c r="Z188" i="70"/>
  <c r="X188" i="70"/>
  <c r="S188" i="70"/>
  <c r="R188" i="70"/>
  <c r="P188" i="70"/>
  <c r="K188" i="70"/>
  <c r="J188" i="70"/>
  <c r="H188" i="70"/>
  <c r="AO187" i="70"/>
  <c r="AM187" i="70"/>
  <c r="AI187" i="70"/>
  <c r="AH187" i="70"/>
  <c r="AF187" i="70"/>
  <c r="AA187" i="70"/>
  <c r="Z187" i="70"/>
  <c r="X187" i="70"/>
  <c r="S187" i="70"/>
  <c r="R187" i="70"/>
  <c r="P187" i="70"/>
  <c r="K187" i="70"/>
  <c r="J187" i="70"/>
  <c r="H187" i="70"/>
  <c r="AO186" i="70"/>
  <c r="AM186" i="70"/>
  <c r="AI186" i="70"/>
  <c r="AH186" i="70"/>
  <c r="AF186" i="70"/>
  <c r="AA186" i="70"/>
  <c r="Z186" i="70"/>
  <c r="X186" i="70"/>
  <c r="S186" i="70"/>
  <c r="R186" i="70"/>
  <c r="P186" i="70"/>
  <c r="K186" i="70"/>
  <c r="J186" i="70"/>
  <c r="H186" i="70"/>
  <c r="AO185" i="70"/>
  <c r="AM185" i="70"/>
  <c r="AI185" i="70"/>
  <c r="AH185" i="70"/>
  <c r="AF185" i="70"/>
  <c r="AA185" i="70"/>
  <c r="Z185" i="70"/>
  <c r="X185" i="70"/>
  <c r="S185" i="70"/>
  <c r="R185" i="70"/>
  <c r="P185" i="70"/>
  <c r="K185" i="70"/>
  <c r="J185" i="70"/>
  <c r="H185" i="70"/>
  <c r="AO184" i="70"/>
  <c r="AM184" i="70"/>
  <c r="AI184" i="70"/>
  <c r="AH184" i="70"/>
  <c r="AF184" i="70"/>
  <c r="AA184" i="70"/>
  <c r="Z184" i="70"/>
  <c r="X184" i="70"/>
  <c r="S184" i="70"/>
  <c r="R184" i="70"/>
  <c r="P184" i="70"/>
  <c r="K184" i="70"/>
  <c r="J184" i="70"/>
  <c r="H184" i="70"/>
  <c r="AO183" i="70"/>
  <c r="AM183" i="70"/>
  <c r="AI183" i="70"/>
  <c r="AH183" i="70"/>
  <c r="AF183" i="70"/>
  <c r="AA183" i="70"/>
  <c r="Z183" i="70"/>
  <c r="X183" i="70"/>
  <c r="S183" i="70"/>
  <c r="R183" i="70"/>
  <c r="P183" i="70"/>
  <c r="K183" i="70"/>
  <c r="J183" i="70"/>
  <c r="H183" i="70"/>
  <c r="AO182" i="70"/>
  <c r="AM182" i="70"/>
  <c r="AI182" i="70"/>
  <c r="AH182" i="70"/>
  <c r="AF182" i="70"/>
  <c r="AA182" i="70"/>
  <c r="Z182" i="70"/>
  <c r="X182" i="70"/>
  <c r="S182" i="70"/>
  <c r="R182" i="70"/>
  <c r="P182" i="70"/>
  <c r="K182" i="70"/>
  <c r="J182" i="70"/>
  <c r="H182" i="70"/>
  <c r="AO181" i="70"/>
  <c r="AM181" i="70"/>
  <c r="AI181" i="70"/>
  <c r="AH181" i="70"/>
  <c r="AF181" i="70"/>
  <c r="AA181" i="70"/>
  <c r="Z181" i="70"/>
  <c r="X181" i="70"/>
  <c r="S181" i="70"/>
  <c r="R181" i="70"/>
  <c r="P181" i="70"/>
  <c r="K181" i="70"/>
  <c r="J181" i="70"/>
  <c r="H181" i="70"/>
  <c r="AO180" i="70"/>
  <c r="AM180" i="70"/>
  <c r="AI180" i="70"/>
  <c r="AH180" i="70"/>
  <c r="AF180" i="70"/>
  <c r="AA180" i="70"/>
  <c r="Z180" i="70"/>
  <c r="X180" i="70"/>
  <c r="S180" i="70"/>
  <c r="R180" i="70"/>
  <c r="P180" i="70"/>
  <c r="K180" i="70"/>
  <c r="J180" i="70"/>
  <c r="H180" i="70"/>
  <c r="AO179" i="70"/>
  <c r="AM179" i="70"/>
  <c r="AI179" i="70"/>
  <c r="AH179" i="70"/>
  <c r="AF179" i="70"/>
  <c r="AA179" i="70"/>
  <c r="Z179" i="70"/>
  <c r="X179" i="70"/>
  <c r="S179" i="70"/>
  <c r="R179" i="70"/>
  <c r="P179" i="70"/>
  <c r="K179" i="70"/>
  <c r="J179" i="70"/>
  <c r="H179" i="70"/>
  <c r="AO178" i="70"/>
  <c r="AM178" i="70"/>
  <c r="AI178" i="70"/>
  <c r="AH178" i="70"/>
  <c r="AF178" i="70"/>
  <c r="AA178" i="70"/>
  <c r="Z178" i="70"/>
  <c r="X178" i="70"/>
  <c r="S178" i="70"/>
  <c r="R178" i="70"/>
  <c r="P178" i="70"/>
  <c r="K178" i="70"/>
  <c r="J178" i="70"/>
  <c r="H178" i="70"/>
  <c r="AO177" i="70"/>
  <c r="AM177" i="70"/>
  <c r="AI177" i="70"/>
  <c r="AH177" i="70"/>
  <c r="AF177" i="70"/>
  <c r="AA177" i="70"/>
  <c r="Z177" i="70"/>
  <c r="X177" i="70"/>
  <c r="S177" i="70"/>
  <c r="R177" i="70"/>
  <c r="P177" i="70"/>
  <c r="K177" i="70"/>
  <c r="J177" i="70"/>
  <c r="H177" i="70"/>
  <c r="AO176" i="70"/>
  <c r="AM176" i="70"/>
  <c r="AI176" i="70"/>
  <c r="AH176" i="70"/>
  <c r="AF176" i="70"/>
  <c r="AA176" i="70"/>
  <c r="Z176" i="70"/>
  <c r="X176" i="70"/>
  <c r="S176" i="70"/>
  <c r="R176" i="70"/>
  <c r="P176" i="70"/>
  <c r="K176" i="70"/>
  <c r="J176" i="70"/>
  <c r="H176" i="70"/>
  <c r="AO175" i="70"/>
  <c r="AM175" i="70"/>
  <c r="AK175" i="70"/>
  <c r="AP180" i="70" s="1"/>
  <c r="AJ175" i="70"/>
  <c r="AI175" i="70"/>
  <c r="AH175" i="70"/>
  <c r="AF175" i="70"/>
  <c r="AA175" i="70"/>
  <c r="Z175" i="70"/>
  <c r="X175" i="70"/>
  <c r="S175" i="70"/>
  <c r="R175" i="70"/>
  <c r="P175" i="70"/>
  <c r="K175" i="70"/>
  <c r="J175" i="70"/>
  <c r="H175" i="70"/>
  <c r="AO174" i="70"/>
  <c r="AH174" i="70"/>
  <c r="AU14" i="70" s="1"/>
  <c r="AE174" i="70"/>
  <c r="Z174" i="70"/>
  <c r="W174" i="70"/>
  <c r="R174" i="70"/>
  <c r="O174" i="70"/>
  <c r="J174" i="70"/>
  <c r="G174" i="70"/>
  <c r="H174" i="70" s="1"/>
  <c r="AO173" i="70"/>
  <c r="AM173" i="70"/>
  <c r="AI173" i="70"/>
  <c r="AH173" i="70"/>
  <c r="AF173" i="70"/>
  <c r="AA173" i="70"/>
  <c r="Z173" i="70"/>
  <c r="X173" i="70"/>
  <c r="S173" i="70"/>
  <c r="R173" i="70"/>
  <c r="P173" i="70"/>
  <c r="K173" i="70"/>
  <c r="J173" i="70"/>
  <c r="H173" i="70"/>
  <c r="AO172" i="70"/>
  <c r="AM172" i="70"/>
  <c r="AI172" i="70"/>
  <c r="AH172" i="70"/>
  <c r="AF172" i="70"/>
  <c r="AA172" i="70"/>
  <c r="Z172" i="70"/>
  <c r="X172" i="70"/>
  <c r="S172" i="70"/>
  <c r="R172" i="70"/>
  <c r="P172" i="70"/>
  <c r="K172" i="70"/>
  <c r="J172" i="70"/>
  <c r="H172" i="70"/>
  <c r="AO171" i="70"/>
  <c r="AM171" i="70"/>
  <c r="AI171" i="70"/>
  <c r="AH171" i="70"/>
  <c r="AF171" i="70"/>
  <c r="AA171" i="70"/>
  <c r="Z171" i="70"/>
  <c r="X171" i="70"/>
  <c r="S171" i="70"/>
  <c r="R171" i="70"/>
  <c r="P171" i="70"/>
  <c r="K171" i="70"/>
  <c r="J171" i="70"/>
  <c r="H171" i="70"/>
  <c r="AO170" i="70"/>
  <c r="AM170" i="70"/>
  <c r="AI170" i="70"/>
  <c r="AH170" i="70"/>
  <c r="AF170" i="70"/>
  <c r="AA170" i="70"/>
  <c r="Z170" i="70"/>
  <c r="X170" i="70"/>
  <c r="S170" i="70"/>
  <c r="R170" i="70"/>
  <c r="P170" i="70"/>
  <c r="K170" i="70"/>
  <c r="J170" i="70"/>
  <c r="H170" i="70"/>
  <c r="AO169" i="70"/>
  <c r="AM169" i="70"/>
  <c r="AI169" i="70"/>
  <c r="AH169" i="70"/>
  <c r="AF169" i="70"/>
  <c r="AA169" i="70"/>
  <c r="Z169" i="70"/>
  <c r="X169" i="70"/>
  <c r="S169" i="70"/>
  <c r="R169" i="70"/>
  <c r="P169" i="70"/>
  <c r="K169" i="70"/>
  <c r="J169" i="70"/>
  <c r="H169" i="70"/>
  <c r="AO168" i="70"/>
  <c r="AM168" i="70"/>
  <c r="AI168" i="70"/>
  <c r="AH168" i="70"/>
  <c r="AF168" i="70"/>
  <c r="AA168" i="70"/>
  <c r="Z168" i="70"/>
  <c r="X168" i="70"/>
  <c r="S168" i="70"/>
  <c r="R168" i="70"/>
  <c r="P168" i="70"/>
  <c r="K168" i="70"/>
  <c r="J168" i="70"/>
  <c r="H168" i="70"/>
  <c r="AO167" i="70"/>
  <c r="AM167" i="70"/>
  <c r="AI167" i="70"/>
  <c r="AH167" i="70"/>
  <c r="AF167" i="70"/>
  <c r="AA167" i="70"/>
  <c r="Z167" i="70"/>
  <c r="X167" i="70"/>
  <c r="S167" i="70"/>
  <c r="R167" i="70"/>
  <c r="P167" i="70"/>
  <c r="K167" i="70"/>
  <c r="J167" i="70"/>
  <c r="H167" i="70"/>
  <c r="AO166" i="70"/>
  <c r="AM166" i="70"/>
  <c r="AI166" i="70"/>
  <c r="AH166" i="70"/>
  <c r="AF166" i="70"/>
  <c r="AA166" i="70"/>
  <c r="Z166" i="70"/>
  <c r="X166" i="70"/>
  <c r="S166" i="70"/>
  <c r="R166" i="70"/>
  <c r="P166" i="70"/>
  <c r="K166" i="70"/>
  <c r="J166" i="70"/>
  <c r="H166" i="70"/>
  <c r="AO165" i="70"/>
  <c r="AM165" i="70"/>
  <c r="AI165" i="70"/>
  <c r="AH165" i="70"/>
  <c r="AF165" i="70"/>
  <c r="AA165" i="70"/>
  <c r="Z165" i="70"/>
  <c r="X165" i="70"/>
  <c r="S165" i="70"/>
  <c r="R165" i="70"/>
  <c r="P165" i="70"/>
  <c r="K165" i="70"/>
  <c r="J165" i="70"/>
  <c r="H165" i="70"/>
  <c r="AO164" i="70"/>
  <c r="AM164" i="70"/>
  <c r="AI164" i="70"/>
  <c r="AH164" i="70"/>
  <c r="AF164" i="70"/>
  <c r="AA164" i="70"/>
  <c r="Z164" i="70"/>
  <c r="X164" i="70"/>
  <c r="S164" i="70"/>
  <c r="R164" i="70"/>
  <c r="P164" i="70"/>
  <c r="K164" i="70"/>
  <c r="J164" i="70"/>
  <c r="H164" i="70"/>
  <c r="AO163" i="70"/>
  <c r="AM163" i="70"/>
  <c r="AI163" i="70"/>
  <c r="AH163" i="70"/>
  <c r="AF163" i="70"/>
  <c r="AA163" i="70"/>
  <c r="Z163" i="70"/>
  <c r="X163" i="70"/>
  <c r="S163" i="70"/>
  <c r="R163" i="70"/>
  <c r="P163" i="70"/>
  <c r="K163" i="70"/>
  <c r="J163" i="70"/>
  <c r="H163" i="70"/>
  <c r="AO162" i="70"/>
  <c r="AM162" i="70"/>
  <c r="AI162" i="70"/>
  <c r="AH162" i="70"/>
  <c r="AF162" i="70"/>
  <c r="AA162" i="70"/>
  <c r="Z162" i="70"/>
  <c r="X162" i="70"/>
  <c r="S162" i="70"/>
  <c r="R162" i="70"/>
  <c r="P162" i="70"/>
  <c r="K162" i="70"/>
  <c r="J162" i="70"/>
  <c r="H162" i="70"/>
  <c r="AO161" i="70"/>
  <c r="AM161" i="70"/>
  <c r="AI161" i="70"/>
  <c r="AH161" i="70"/>
  <c r="AF161" i="70"/>
  <c r="AA161" i="70"/>
  <c r="Z161" i="70"/>
  <c r="X161" i="70"/>
  <c r="S161" i="70"/>
  <c r="R161" i="70"/>
  <c r="P161" i="70"/>
  <c r="K161" i="70"/>
  <c r="J161" i="70"/>
  <c r="H161" i="70"/>
  <c r="AO160" i="70"/>
  <c r="AM160" i="70"/>
  <c r="AI160" i="70"/>
  <c r="AH160" i="70"/>
  <c r="AF160" i="70"/>
  <c r="AA160" i="70"/>
  <c r="Z160" i="70"/>
  <c r="X160" i="70"/>
  <c r="S160" i="70"/>
  <c r="R160" i="70"/>
  <c r="P160" i="70"/>
  <c r="K160" i="70"/>
  <c r="J160" i="70"/>
  <c r="H160" i="70"/>
  <c r="AO159" i="70"/>
  <c r="AM159" i="70"/>
  <c r="AI159" i="70"/>
  <c r="AH159" i="70"/>
  <c r="AF159" i="70"/>
  <c r="AA159" i="70"/>
  <c r="Z159" i="70"/>
  <c r="X159" i="70"/>
  <c r="S159" i="70"/>
  <c r="R159" i="70"/>
  <c r="P159" i="70"/>
  <c r="K159" i="70"/>
  <c r="J159" i="70"/>
  <c r="H159" i="70"/>
  <c r="AO158" i="70"/>
  <c r="AM158" i="70"/>
  <c r="AK158" i="70"/>
  <c r="AJ158" i="70"/>
  <c r="AI158" i="70"/>
  <c r="AH158" i="70"/>
  <c r="AF158" i="70"/>
  <c r="AA158" i="70"/>
  <c r="Z158" i="70"/>
  <c r="X158" i="70"/>
  <c r="S158" i="70"/>
  <c r="R158" i="70"/>
  <c r="P158" i="70"/>
  <c r="K158" i="70"/>
  <c r="J158" i="70"/>
  <c r="H158" i="70"/>
  <c r="AO157" i="70"/>
  <c r="AH157" i="70"/>
  <c r="AU13" i="70" s="1"/>
  <c r="AE157" i="70"/>
  <c r="AF157" i="70" s="1"/>
  <c r="Z157" i="70"/>
  <c r="W157" i="70"/>
  <c r="X157" i="70" s="1"/>
  <c r="R157" i="70"/>
  <c r="O157" i="70"/>
  <c r="P157" i="70" s="1"/>
  <c r="J157" i="70"/>
  <c r="G157" i="70"/>
  <c r="H157" i="70" s="1"/>
  <c r="AO156" i="70"/>
  <c r="AM156" i="70"/>
  <c r="AI156" i="70"/>
  <c r="AH156" i="70"/>
  <c r="AF156" i="70"/>
  <c r="AA156" i="70"/>
  <c r="Z156" i="70"/>
  <c r="X156" i="70"/>
  <c r="S156" i="70"/>
  <c r="R156" i="70"/>
  <c r="P156" i="70"/>
  <c r="K156" i="70"/>
  <c r="J156" i="70"/>
  <c r="H156" i="70"/>
  <c r="AO155" i="70"/>
  <c r="AM155" i="70"/>
  <c r="AI155" i="70"/>
  <c r="AH155" i="70"/>
  <c r="AF155" i="70"/>
  <c r="AA155" i="70"/>
  <c r="Z155" i="70"/>
  <c r="X155" i="70"/>
  <c r="S155" i="70"/>
  <c r="R155" i="70"/>
  <c r="P155" i="70"/>
  <c r="K155" i="70"/>
  <c r="J155" i="70"/>
  <c r="H155" i="70"/>
  <c r="AO154" i="70"/>
  <c r="AM154" i="70"/>
  <c r="AI154" i="70"/>
  <c r="AH154" i="70"/>
  <c r="AF154" i="70"/>
  <c r="AA154" i="70"/>
  <c r="Z154" i="70"/>
  <c r="X154" i="70"/>
  <c r="S154" i="70"/>
  <c r="R154" i="70"/>
  <c r="P154" i="70"/>
  <c r="K154" i="70"/>
  <c r="J154" i="70"/>
  <c r="H154" i="70"/>
  <c r="AO153" i="70"/>
  <c r="AM153" i="70"/>
  <c r="AI153" i="70"/>
  <c r="AH153" i="70"/>
  <c r="AF153" i="70"/>
  <c r="AA153" i="70"/>
  <c r="Z153" i="70"/>
  <c r="X153" i="70"/>
  <c r="S153" i="70"/>
  <c r="R153" i="70"/>
  <c r="P153" i="70"/>
  <c r="K153" i="70"/>
  <c r="J153" i="70"/>
  <c r="H153" i="70"/>
  <c r="AO152" i="70"/>
  <c r="AM152" i="70"/>
  <c r="AI152" i="70"/>
  <c r="AH152" i="70"/>
  <c r="AF152" i="70"/>
  <c r="AA152" i="70"/>
  <c r="Z152" i="70"/>
  <c r="X152" i="70"/>
  <c r="S152" i="70"/>
  <c r="R152" i="70"/>
  <c r="P152" i="70"/>
  <c r="K152" i="70"/>
  <c r="J152" i="70"/>
  <c r="H152" i="70"/>
  <c r="AO151" i="70"/>
  <c r="AM151" i="70"/>
  <c r="AI151" i="70"/>
  <c r="AH151" i="70"/>
  <c r="AF151" i="70"/>
  <c r="AA151" i="70"/>
  <c r="Z151" i="70"/>
  <c r="X151" i="70"/>
  <c r="S151" i="70"/>
  <c r="R151" i="70"/>
  <c r="P151" i="70"/>
  <c r="K151" i="70"/>
  <c r="J151" i="70"/>
  <c r="H151" i="70"/>
  <c r="AO150" i="70"/>
  <c r="AM150" i="70"/>
  <c r="AI150" i="70"/>
  <c r="AH150" i="70"/>
  <c r="AF150" i="70"/>
  <c r="AA150" i="70"/>
  <c r="Z150" i="70"/>
  <c r="X150" i="70"/>
  <c r="S150" i="70"/>
  <c r="R150" i="70"/>
  <c r="P150" i="70"/>
  <c r="K150" i="70"/>
  <c r="J150" i="70"/>
  <c r="H150" i="70"/>
  <c r="AO149" i="70"/>
  <c r="AM149" i="70"/>
  <c r="AI149" i="70"/>
  <c r="AH149" i="70"/>
  <c r="AF149" i="70"/>
  <c r="AA149" i="70"/>
  <c r="Z149" i="70"/>
  <c r="X149" i="70"/>
  <c r="S149" i="70"/>
  <c r="R149" i="70"/>
  <c r="P149" i="70"/>
  <c r="K149" i="70"/>
  <c r="J149" i="70"/>
  <c r="H149" i="70"/>
  <c r="AO148" i="70"/>
  <c r="AM148" i="70"/>
  <c r="AI148" i="70"/>
  <c r="AH148" i="70"/>
  <c r="AF148" i="70"/>
  <c r="AA148" i="70"/>
  <c r="Z148" i="70"/>
  <c r="X148" i="70"/>
  <c r="S148" i="70"/>
  <c r="R148" i="70"/>
  <c r="P148" i="70"/>
  <c r="K148" i="70"/>
  <c r="J148" i="70"/>
  <c r="H148" i="70"/>
  <c r="AO147" i="70"/>
  <c r="AM147" i="70"/>
  <c r="AI147" i="70"/>
  <c r="AH147" i="70"/>
  <c r="AF147" i="70"/>
  <c r="AA147" i="70"/>
  <c r="Z147" i="70"/>
  <c r="X147" i="70"/>
  <c r="S147" i="70"/>
  <c r="R147" i="70"/>
  <c r="P147" i="70"/>
  <c r="K147" i="70"/>
  <c r="J147" i="70"/>
  <c r="H147" i="70"/>
  <c r="AO146" i="70"/>
  <c r="AM146" i="70"/>
  <c r="AI146" i="70"/>
  <c r="AH146" i="70"/>
  <c r="AF146" i="70"/>
  <c r="AA146" i="70"/>
  <c r="Z146" i="70"/>
  <c r="X146" i="70"/>
  <c r="S146" i="70"/>
  <c r="R146" i="70"/>
  <c r="P146" i="70"/>
  <c r="K146" i="70"/>
  <c r="J146" i="70"/>
  <c r="H146" i="70"/>
  <c r="AO145" i="70"/>
  <c r="AM145" i="70"/>
  <c r="AI145" i="70"/>
  <c r="AH145" i="70"/>
  <c r="AF145" i="70"/>
  <c r="AA145" i="70"/>
  <c r="Z145" i="70"/>
  <c r="X145" i="70"/>
  <c r="S145" i="70"/>
  <c r="R145" i="70"/>
  <c r="P145" i="70"/>
  <c r="K145" i="70"/>
  <c r="J145" i="70"/>
  <c r="H145" i="70"/>
  <c r="AO144" i="70"/>
  <c r="AM144" i="70"/>
  <c r="AI144" i="70"/>
  <c r="AH144" i="70"/>
  <c r="AF144" i="70"/>
  <c r="AA144" i="70"/>
  <c r="Z144" i="70"/>
  <c r="X144" i="70"/>
  <c r="S144" i="70"/>
  <c r="R144" i="70"/>
  <c r="P144" i="70"/>
  <c r="K144" i="70"/>
  <c r="J144" i="70"/>
  <c r="H144" i="70"/>
  <c r="AO143" i="70"/>
  <c r="AM143" i="70"/>
  <c r="AI143" i="70"/>
  <c r="AH143" i="70"/>
  <c r="AF143" i="70"/>
  <c r="AA143" i="70"/>
  <c r="Z143" i="70"/>
  <c r="X143" i="70"/>
  <c r="S143" i="70"/>
  <c r="R143" i="70"/>
  <c r="P143" i="70"/>
  <c r="K143" i="70"/>
  <c r="J143" i="70"/>
  <c r="H143" i="70"/>
  <c r="AO142" i="70"/>
  <c r="AM142" i="70"/>
  <c r="AI142" i="70"/>
  <c r="AH142" i="70"/>
  <c r="AF142" i="70"/>
  <c r="AA142" i="70"/>
  <c r="Z142" i="70"/>
  <c r="X142" i="70"/>
  <c r="S142" i="70"/>
  <c r="R142" i="70"/>
  <c r="P142" i="70"/>
  <c r="K142" i="70"/>
  <c r="J142" i="70"/>
  <c r="H142" i="70"/>
  <c r="AO141" i="70"/>
  <c r="AM141" i="70"/>
  <c r="AK141" i="70"/>
  <c r="AJ141" i="70"/>
  <c r="AI141" i="70"/>
  <c r="AH141" i="70"/>
  <c r="AF141" i="70"/>
  <c r="AA141" i="70"/>
  <c r="Z141" i="70"/>
  <c r="X141" i="70"/>
  <c r="S141" i="70"/>
  <c r="R141" i="70"/>
  <c r="P141" i="70"/>
  <c r="K141" i="70"/>
  <c r="J141" i="70"/>
  <c r="H141" i="70"/>
  <c r="AO140" i="70"/>
  <c r="AH140" i="70"/>
  <c r="AU12" i="70" s="1"/>
  <c r="AE140" i="70"/>
  <c r="AF140" i="70" s="1"/>
  <c r="Z140" i="70"/>
  <c r="W140" i="70"/>
  <c r="X140" i="70" s="1"/>
  <c r="R140" i="70"/>
  <c r="O140" i="70"/>
  <c r="P140" i="70" s="1"/>
  <c r="J140" i="70"/>
  <c r="G140" i="70"/>
  <c r="H140" i="70" s="1"/>
  <c r="AO139" i="70"/>
  <c r="AM139" i="70"/>
  <c r="AI139" i="70"/>
  <c r="AH139" i="70"/>
  <c r="AF139" i="70"/>
  <c r="AA139" i="70"/>
  <c r="Z139" i="70"/>
  <c r="X139" i="70"/>
  <c r="S139" i="70"/>
  <c r="R139" i="70"/>
  <c r="P139" i="70"/>
  <c r="K139" i="70"/>
  <c r="J139" i="70"/>
  <c r="H139" i="70"/>
  <c r="AO138" i="70"/>
  <c r="AM138" i="70"/>
  <c r="AI138" i="70"/>
  <c r="AH138" i="70"/>
  <c r="AF138" i="70"/>
  <c r="AA138" i="70"/>
  <c r="Z138" i="70"/>
  <c r="X138" i="70"/>
  <c r="S138" i="70"/>
  <c r="R138" i="70"/>
  <c r="P138" i="70"/>
  <c r="K138" i="70"/>
  <c r="J138" i="70"/>
  <c r="H138" i="70"/>
  <c r="AO137" i="70"/>
  <c r="AM137" i="70"/>
  <c r="AI137" i="70"/>
  <c r="AH137" i="70"/>
  <c r="AF137" i="70"/>
  <c r="AA137" i="70"/>
  <c r="Z137" i="70"/>
  <c r="X137" i="70"/>
  <c r="S137" i="70"/>
  <c r="R137" i="70"/>
  <c r="P137" i="70"/>
  <c r="K137" i="70"/>
  <c r="J137" i="70"/>
  <c r="H137" i="70"/>
  <c r="AO136" i="70"/>
  <c r="AM136" i="70"/>
  <c r="AI136" i="70"/>
  <c r="AH136" i="70"/>
  <c r="AF136" i="70"/>
  <c r="AA136" i="70"/>
  <c r="Z136" i="70"/>
  <c r="X136" i="70"/>
  <c r="S136" i="70"/>
  <c r="R136" i="70"/>
  <c r="P136" i="70"/>
  <c r="K136" i="70"/>
  <c r="J136" i="70"/>
  <c r="H136" i="70"/>
  <c r="AO135" i="70"/>
  <c r="AM135" i="70"/>
  <c r="AI135" i="70"/>
  <c r="AH135" i="70"/>
  <c r="AF135" i="70"/>
  <c r="AA135" i="70"/>
  <c r="Z135" i="70"/>
  <c r="X135" i="70"/>
  <c r="S135" i="70"/>
  <c r="R135" i="70"/>
  <c r="P135" i="70"/>
  <c r="K135" i="70"/>
  <c r="J135" i="70"/>
  <c r="H135" i="70"/>
  <c r="AO134" i="70"/>
  <c r="AM134" i="70"/>
  <c r="AI134" i="70"/>
  <c r="AH134" i="70"/>
  <c r="AF134" i="70"/>
  <c r="AA134" i="70"/>
  <c r="Z134" i="70"/>
  <c r="X134" i="70"/>
  <c r="S134" i="70"/>
  <c r="R134" i="70"/>
  <c r="P134" i="70"/>
  <c r="K134" i="70"/>
  <c r="J134" i="70"/>
  <c r="H134" i="70"/>
  <c r="AO133" i="70"/>
  <c r="AM133" i="70"/>
  <c r="AI133" i="70"/>
  <c r="AH133" i="70"/>
  <c r="AF133" i="70"/>
  <c r="AA133" i="70"/>
  <c r="Z133" i="70"/>
  <c r="X133" i="70"/>
  <c r="S133" i="70"/>
  <c r="R133" i="70"/>
  <c r="P133" i="70"/>
  <c r="K133" i="70"/>
  <c r="J133" i="70"/>
  <c r="H133" i="70"/>
  <c r="AO132" i="70"/>
  <c r="AM132" i="70"/>
  <c r="AI132" i="70"/>
  <c r="AH132" i="70"/>
  <c r="AF132" i="70"/>
  <c r="AA132" i="70"/>
  <c r="Z132" i="70"/>
  <c r="X132" i="70"/>
  <c r="S132" i="70"/>
  <c r="R132" i="70"/>
  <c r="P132" i="70"/>
  <c r="K132" i="70"/>
  <c r="J132" i="70"/>
  <c r="H132" i="70"/>
  <c r="AO131" i="70"/>
  <c r="AM131" i="70"/>
  <c r="AI131" i="70"/>
  <c r="AH131" i="70"/>
  <c r="AF131" i="70"/>
  <c r="AA131" i="70"/>
  <c r="Z131" i="70"/>
  <c r="X131" i="70"/>
  <c r="S131" i="70"/>
  <c r="R131" i="70"/>
  <c r="P131" i="70"/>
  <c r="K131" i="70"/>
  <c r="J131" i="70"/>
  <c r="H131" i="70"/>
  <c r="AO130" i="70"/>
  <c r="AM130" i="70"/>
  <c r="AI130" i="70"/>
  <c r="AH130" i="70"/>
  <c r="AF130" i="70"/>
  <c r="AA130" i="70"/>
  <c r="Z130" i="70"/>
  <c r="X130" i="70"/>
  <c r="S130" i="70"/>
  <c r="R130" i="70"/>
  <c r="P130" i="70"/>
  <c r="K130" i="70"/>
  <c r="J130" i="70"/>
  <c r="H130" i="70"/>
  <c r="AO129" i="70"/>
  <c r="AM129" i="70"/>
  <c r="AI129" i="70"/>
  <c r="AH129" i="70"/>
  <c r="AF129" i="70"/>
  <c r="AA129" i="70"/>
  <c r="Z129" i="70"/>
  <c r="X129" i="70"/>
  <c r="S129" i="70"/>
  <c r="R129" i="70"/>
  <c r="P129" i="70"/>
  <c r="K129" i="70"/>
  <c r="J129" i="70"/>
  <c r="H129" i="70"/>
  <c r="AO128" i="70"/>
  <c r="AM128" i="70"/>
  <c r="AI128" i="70"/>
  <c r="AH128" i="70"/>
  <c r="AF128" i="70"/>
  <c r="AA128" i="70"/>
  <c r="Z128" i="70"/>
  <c r="X128" i="70"/>
  <c r="S128" i="70"/>
  <c r="R128" i="70"/>
  <c r="P128" i="70"/>
  <c r="K128" i="70"/>
  <c r="J128" i="70"/>
  <c r="H128" i="70"/>
  <c r="AO127" i="70"/>
  <c r="AM127" i="70"/>
  <c r="AI127" i="70"/>
  <c r="AH127" i="70"/>
  <c r="AF127" i="70"/>
  <c r="AA127" i="70"/>
  <c r="Z127" i="70"/>
  <c r="X127" i="70"/>
  <c r="S127" i="70"/>
  <c r="R127" i="70"/>
  <c r="P127" i="70"/>
  <c r="K127" i="70"/>
  <c r="J127" i="70"/>
  <c r="H127" i="70"/>
  <c r="AO126" i="70"/>
  <c r="AM126" i="70"/>
  <c r="AI126" i="70"/>
  <c r="AH126" i="70"/>
  <c r="AF126" i="70"/>
  <c r="AA126" i="70"/>
  <c r="Z126" i="70"/>
  <c r="X126" i="70"/>
  <c r="S126" i="70"/>
  <c r="R126" i="70"/>
  <c r="P126" i="70"/>
  <c r="K126" i="70"/>
  <c r="J126" i="70"/>
  <c r="H126" i="70"/>
  <c r="AO125" i="70"/>
  <c r="AM125" i="70"/>
  <c r="AI125" i="70"/>
  <c r="AH125" i="70"/>
  <c r="AF125" i="70"/>
  <c r="AA125" i="70"/>
  <c r="Z125" i="70"/>
  <c r="X125" i="70"/>
  <c r="S125" i="70"/>
  <c r="R125" i="70"/>
  <c r="P125" i="70"/>
  <c r="K125" i="70"/>
  <c r="J125" i="70"/>
  <c r="H125" i="70"/>
  <c r="AO124" i="70"/>
  <c r="AM124" i="70"/>
  <c r="AK124" i="70"/>
  <c r="AJ124" i="70"/>
  <c r="AI124" i="70"/>
  <c r="AH124" i="70"/>
  <c r="AF124" i="70"/>
  <c r="AA124" i="70"/>
  <c r="Z124" i="70"/>
  <c r="X124" i="70"/>
  <c r="S124" i="70"/>
  <c r="R124" i="70"/>
  <c r="P124" i="70"/>
  <c r="K124" i="70"/>
  <c r="J124" i="70"/>
  <c r="H124" i="70"/>
  <c r="AO123" i="70"/>
  <c r="AH123" i="70"/>
  <c r="AU11" i="70" s="1"/>
  <c r="AE123" i="70"/>
  <c r="Z123" i="70"/>
  <c r="W123" i="70"/>
  <c r="X123" i="70" s="1"/>
  <c r="R123" i="70"/>
  <c r="O123" i="70"/>
  <c r="P123" i="70" s="1"/>
  <c r="J123" i="70"/>
  <c r="G123" i="70"/>
  <c r="AO122" i="70"/>
  <c r="AM122" i="70"/>
  <c r="AI122" i="70"/>
  <c r="AH122" i="70"/>
  <c r="AF122" i="70"/>
  <c r="AA122" i="70"/>
  <c r="Z122" i="70"/>
  <c r="X122" i="70"/>
  <c r="S122" i="70"/>
  <c r="R122" i="70"/>
  <c r="P122" i="70"/>
  <c r="K122" i="70"/>
  <c r="J122" i="70"/>
  <c r="H122" i="70"/>
  <c r="AO121" i="70"/>
  <c r="AM121" i="70"/>
  <c r="AI121" i="70"/>
  <c r="AH121" i="70"/>
  <c r="AF121" i="70"/>
  <c r="AA121" i="70"/>
  <c r="Z121" i="70"/>
  <c r="X121" i="70"/>
  <c r="S121" i="70"/>
  <c r="R121" i="70"/>
  <c r="P121" i="70"/>
  <c r="K121" i="70"/>
  <c r="J121" i="70"/>
  <c r="H121" i="70"/>
  <c r="AO120" i="70"/>
  <c r="AM120" i="70"/>
  <c r="AI120" i="70"/>
  <c r="AH120" i="70"/>
  <c r="AF120" i="70"/>
  <c r="AA120" i="70"/>
  <c r="Z120" i="70"/>
  <c r="X120" i="70"/>
  <c r="S120" i="70"/>
  <c r="R120" i="70"/>
  <c r="P120" i="70"/>
  <c r="K120" i="70"/>
  <c r="J120" i="70"/>
  <c r="H120" i="70"/>
  <c r="AO119" i="70"/>
  <c r="AM119" i="70"/>
  <c r="AI119" i="70"/>
  <c r="AH119" i="70"/>
  <c r="AF119" i="70"/>
  <c r="AA119" i="70"/>
  <c r="Z119" i="70"/>
  <c r="X119" i="70"/>
  <c r="S119" i="70"/>
  <c r="R119" i="70"/>
  <c r="P119" i="70"/>
  <c r="K119" i="70"/>
  <c r="J119" i="70"/>
  <c r="H119" i="70"/>
  <c r="AO118" i="70"/>
  <c r="AM118" i="70"/>
  <c r="AI118" i="70"/>
  <c r="AH118" i="70"/>
  <c r="AF118" i="70"/>
  <c r="AA118" i="70"/>
  <c r="Z118" i="70"/>
  <c r="X118" i="70"/>
  <c r="S118" i="70"/>
  <c r="R118" i="70"/>
  <c r="P118" i="70"/>
  <c r="K118" i="70"/>
  <c r="J118" i="70"/>
  <c r="H118" i="70"/>
  <c r="AO117" i="70"/>
  <c r="AM117" i="70"/>
  <c r="AI117" i="70"/>
  <c r="AH117" i="70"/>
  <c r="AF117" i="70"/>
  <c r="AA117" i="70"/>
  <c r="Z117" i="70"/>
  <c r="X117" i="70"/>
  <c r="S117" i="70"/>
  <c r="R117" i="70"/>
  <c r="P117" i="70"/>
  <c r="K117" i="70"/>
  <c r="J117" i="70"/>
  <c r="H117" i="70"/>
  <c r="AO116" i="70"/>
  <c r="AM116" i="70"/>
  <c r="AI116" i="70"/>
  <c r="AH116" i="70"/>
  <c r="AF116" i="70"/>
  <c r="AA116" i="70"/>
  <c r="Z116" i="70"/>
  <c r="X116" i="70"/>
  <c r="S116" i="70"/>
  <c r="R116" i="70"/>
  <c r="P116" i="70"/>
  <c r="K116" i="70"/>
  <c r="J116" i="70"/>
  <c r="H116" i="70"/>
  <c r="AO115" i="70"/>
  <c r="AM115" i="70"/>
  <c r="AI115" i="70"/>
  <c r="AH115" i="70"/>
  <c r="AF115" i="70"/>
  <c r="AA115" i="70"/>
  <c r="Z115" i="70"/>
  <c r="X115" i="70"/>
  <c r="S115" i="70"/>
  <c r="R115" i="70"/>
  <c r="P115" i="70"/>
  <c r="K115" i="70"/>
  <c r="J115" i="70"/>
  <c r="H115" i="70"/>
  <c r="AO114" i="70"/>
  <c r="AM114" i="70"/>
  <c r="AI114" i="70"/>
  <c r="AH114" i="70"/>
  <c r="AF114" i="70"/>
  <c r="AA114" i="70"/>
  <c r="Z114" i="70"/>
  <c r="X114" i="70"/>
  <c r="S114" i="70"/>
  <c r="R114" i="70"/>
  <c r="P114" i="70"/>
  <c r="K114" i="70"/>
  <c r="J114" i="70"/>
  <c r="H114" i="70"/>
  <c r="AO113" i="70"/>
  <c r="AM113" i="70"/>
  <c r="AI113" i="70"/>
  <c r="AH113" i="70"/>
  <c r="AF113" i="70"/>
  <c r="AA113" i="70"/>
  <c r="Z113" i="70"/>
  <c r="X113" i="70"/>
  <c r="S113" i="70"/>
  <c r="R113" i="70"/>
  <c r="P113" i="70"/>
  <c r="K113" i="70"/>
  <c r="J113" i="70"/>
  <c r="H113" i="70"/>
  <c r="AO112" i="70"/>
  <c r="AM112" i="70"/>
  <c r="AI112" i="70"/>
  <c r="AH112" i="70"/>
  <c r="AF112" i="70"/>
  <c r="AA112" i="70"/>
  <c r="Z112" i="70"/>
  <c r="X112" i="70"/>
  <c r="S112" i="70"/>
  <c r="R112" i="70"/>
  <c r="P112" i="70"/>
  <c r="K112" i="70"/>
  <c r="J112" i="70"/>
  <c r="H112" i="70"/>
  <c r="AO111" i="70"/>
  <c r="AM111" i="70"/>
  <c r="AI111" i="70"/>
  <c r="AH111" i="70"/>
  <c r="AF111" i="70"/>
  <c r="AA111" i="70"/>
  <c r="Z111" i="70"/>
  <c r="X111" i="70"/>
  <c r="S111" i="70"/>
  <c r="R111" i="70"/>
  <c r="P111" i="70"/>
  <c r="K111" i="70"/>
  <c r="J111" i="70"/>
  <c r="H111" i="70"/>
  <c r="AO110" i="70"/>
  <c r="AM110" i="70"/>
  <c r="AI110" i="70"/>
  <c r="AH110" i="70"/>
  <c r="AF110" i="70"/>
  <c r="AA110" i="70"/>
  <c r="Z110" i="70"/>
  <c r="X110" i="70"/>
  <c r="S110" i="70"/>
  <c r="R110" i="70"/>
  <c r="P110" i="70"/>
  <c r="K110" i="70"/>
  <c r="J110" i="70"/>
  <c r="H110" i="70"/>
  <c r="AO109" i="70"/>
  <c r="AM109" i="70"/>
  <c r="AI109" i="70"/>
  <c r="AH109" i="70"/>
  <c r="AF109" i="70"/>
  <c r="AA109" i="70"/>
  <c r="Z109" i="70"/>
  <c r="X109" i="70"/>
  <c r="S109" i="70"/>
  <c r="R109" i="70"/>
  <c r="P109" i="70"/>
  <c r="K109" i="70"/>
  <c r="J109" i="70"/>
  <c r="H109" i="70"/>
  <c r="AO108" i="70"/>
  <c r="AM108" i="70"/>
  <c r="AI108" i="70"/>
  <c r="AH108" i="70"/>
  <c r="AF108" i="70"/>
  <c r="AA108" i="70"/>
  <c r="Z108" i="70"/>
  <c r="X108" i="70"/>
  <c r="S108" i="70"/>
  <c r="R108" i="70"/>
  <c r="P108" i="70"/>
  <c r="K108" i="70"/>
  <c r="J108" i="70"/>
  <c r="H108" i="70"/>
  <c r="AO107" i="70"/>
  <c r="AM107" i="70"/>
  <c r="AK107" i="70"/>
  <c r="AP123" i="70" s="1"/>
  <c r="AJ107" i="70"/>
  <c r="AI107" i="70"/>
  <c r="AH107" i="70"/>
  <c r="AF107" i="70"/>
  <c r="AA107" i="70"/>
  <c r="Z107" i="70"/>
  <c r="X107" i="70"/>
  <c r="S107" i="70"/>
  <c r="R107" i="70"/>
  <c r="P107" i="70"/>
  <c r="K107" i="70"/>
  <c r="J107" i="70"/>
  <c r="H107" i="70"/>
  <c r="AO106" i="70"/>
  <c r="AH106" i="70"/>
  <c r="AE106" i="70"/>
  <c r="AF106" i="70" s="1"/>
  <c r="Z106" i="70"/>
  <c r="W106" i="70"/>
  <c r="X106" i="70" s="1"/>
  <c r="R106" i="70"/>
  <c r="O106" i="70"/>
  <c r="J106" i="70"/>
  <c r="G106" i="70"/>
  <c r="H106" i="70" s="1"/>
  <c r="AO105" i="70"/>
  <c r="AM105" i="70"/>
  <c r="AI105" i="70"/>
  <c r="AH105" i="70"/>
  <c r="AF105" i="70"/>
  <c r="AA105" i="70"/>
  <c r="Z105" i="70"/>
  <c r="X105" i="70"/>
  <c r="S105" i="70"/>
  <c r="R105" i="70"/>
  <c r="P105" i="70"/>
  <c r="K105" i="70"/>
  <c r="J105" i="70"/>
  <c r="H105" i="70"/>
  <c r="AO104" i="70"/>
  <c r="AM104" i="70"/>
  <c r="AI104" i="70"/>
  <c r="AH104" i="70"/>
  <c r="AF104" i="70"/>
  <c r="AA104" i="70"/>
  <c r="Z104" i="70"/>
  <c r="X104" i="70"/>
  <c r="S104" i="70"/>
  <c r="R104" i="70"/>
  <c r="P104" i="70"/>
  <c r="K104" i="70"/>
  <c r="J104" i="70"/>
  <c r="H104" i="70"/>
  <c r="AO103" i="70"/>
  <c r="AM103" i="70"/>
  <c r="AQ103" i="70" s="1"/>
  <c r="AI103" i="70"/>
  <c r="AH103" i="70"/>
  <c r="AF103" i="70"/>
  <c r="AA103" i="70"/>
  <c r="Z103" i="70"/>
  <c r="X103" i="70"/>
  <c r="S103" i="70"/>
  <c r="R103" i="70"/>
  <c r="P103" i="70"/>
  <c r="K103" i="70"/>
  <c r="J103" i="70"/>
  <c r="H103" i="70"/>
  <c r="AO102" i="70"/>
  <c r="AM102" i="70"/>
  <c r="AI102" i="70"/>
  <c r="AH102" i="70"/>
  <c r="AF102" i="70"/>
  <c r="AA102" i="70"/>
  <c r="Z102" i="70"/>
  <c r="X102" i="70"/>
  <c r="S102" i="70"/>
  <c r="R102" i="70"/>
  <c r="P102" i="70"/>
  <c r="K102" i="70"/>
  <c r="J102" i="70"/>
  <c r="H102" i="70"/>
  <c r="AO101" i="70"/>
  <c r="AM101" i="70"/>
  <c r="AI101" i="70"/>
  <c r="AH101" i="70"/>
  <c r="AF101" i="70"/>
  <c r="AA101" i="70"/>
  <c r="Z101" i="70"/>
  <c r="X101" i="70"/>
  <c r="S101" i="70"/>
  <c r="R101" i="70"/>
  <c r="P101" i="70"/>
  <c r="K101" i="70"/>
  <c r="J101" i="70"/>
  <c r="H101" i="70"/>
  <c r="AO100" i="70"/>
  <c r="AM100" i="70"/>
  <c r="AI100" i="70"/>
  <c r="AH100" i="70"/>
  <c r="AF100" i="70"/>
  <c r="AA100" i="70"/>
  <c r="Z100" i="70"/>
  <c r="X100" i="70"/>
  <c r="S100" i="70"/>
  <c r="R100" i="70"/>
  <c r="P100" i="70"/>
  <c r="K100" i="70"/>
  <c r="J100" i="70"/>
  <c r="H100" i="70"/>
  <c r="AO99" i="70"/>
  <c r="AM99" i="70"/>
  <c r="AI99" i="70"/>
  <c r="AH99" i="70"/>
  <c r="AF99" i="70"/>
  <c r="AA99" i="70"/>
  <c r="Z99" i="70"/>
  <c r="X99" i="70"/>
  <c r="S99" i="70"/>
  <c r="R99" i="70"/>
  <c r="P99" i="70"/>
  <c r="K99" i="70"/>
  <c r="J99" i="70"/>
  <c r="H99" i="70"/>
  <c r="AO98" i="70"/>
  <c r="AM98" i="70"/>
  <c r="AI98" i="70"/>
  <c r="AH98" i="70"/>
  <c r="AF98" i="70"/>
  <c r="AA98" i="70"/>
  <c r="Z98" i="70"/>
  <c r="X98" i="70"/>
  <c r="S98" i="70"/>
  <c r="R98" i="70"/>
  <c r="P98" i="70"/>
  <c r="K98" i="70"/>
  <c r="J98" i="70"/>
  <c r="H98" i="70"/>
  <c r="AO97" i="70"/>
  <c r="AM97" i="70"/>
  <c r="AI97" i="70"/>
  <c r="AH97" i="70"/>
  <c r="AF97" i="70"/>
  <c r="AA97" i="70"/>
  <c r="Z97" i="70"/>
  <c r="X97" i="70"/>
  <c r="S97" i="70"/>
  <c r="R97" i="70"/>
  <c r="P97" i="70"/>
  <c r="K97" i="70"/>
  <c r="J97" i="70"/>
  <c r="H97" i="70"/>
  <c r="AO96" i="70"/>
  <c r="AM96" i="70"/>
  <c r="AI96" i="70"/>
  <c r="AH96" i="70"/>
  <c r="AF96" i="70"/>
  <c r="AA96" i="70"/>
  <c r="Z96" i="70"/>
  <c r="X96" i="70"/>
  <c r="S96" i="70"/>
  <c r="R96" i="70"/>
  <c r="P96" i="70"/>
  <c r="K96" i="70"/>
  <c r="J96" i="70"/>
  <c r="H96" i="70"/>
  <c r="AO95" i="70"/>
  <c r="AM95" i="70"/>
  <c r="AI95" i="70"/>
  <c r="AH95" i="70"/>
  <c r="AF95" i="70"/>
  <c r="AA95" i="70"/>
  <c r="Z95" i="70"/>
  <c r="X95" i="70"/>
  <c r="S95" i="70"/>
  <c r="R95" i="70"/>
  <c r="P95" i="70"/>
  <c r="K95" i="70"/>
  <c r="J95" i="70"/>
  <c r="H95" i="70"/>
  <c r="AO94" i="70"/>
  <c r="AM94" i="70"/>
  <c r="AQ94" i="70" s="1"/>
  <c r="AI94" i="70"/>
  <c r="AH94" i="70"/>
  <c r="AF94" i="70"/>
  <c r="AA94" i="70"/>
  <c r="Z94" i="70"/>
  <c r="X94" i="70"/>
  <c r="S94" i="70"/>
  <c r="R94" i="70"/>
  <c r="P94" i="70"/>
  <c r="K94" i="70"/>
  <c r="J94" i="70"/>
  <c r="H94" i="70"/>
  <c r="AO93" i="70"/>
  <c r="AM93" i="70"/>
  <c r="AI93" i="70"/>
  <c r="AH93" i="70"/>
  <c r="AF93" i="70"/>
  <c r="AA93" i="70"/>
  <c r="Z93" i="70"/>
  <c r="X93" i="70"/>
  <c r="S93" i="70"/>
  <c r="R93" i="70"/>
  <c r="P93" i="70"/>
  <c r="K93" i="70"/>
  <c r="J93" i="70"/>
  <c r="H93" i="70"/>
  <c r="AO92" i="70"/>
  <c r="AM92" i="70"/>
  <c r="AI92" i="70"/>
  <c r="AH92" i="70"/>
  <c r="AF92" i="70"/>
  <c r="AA92" i="70"/>
  <c r="Z92" i="70"/>
  <c r="X92" i="70"/>
  <c r="S92" i="70"/>
  <c r="R92" i="70"/>
  <c r="P92" i="70"/>
  <c r="K92" i="70"/>
  <c r="J92" i="70"/>
  <c r="H92" i="70"/>
  <c r="AO91" i="70"/>
  <c r="AM91" i="70"/>
  <c r="AI91" i="70"/>
  <c r="AH91" i="70"/>
  <c r="AF91" i="70"/>
  <c r="AA91" i="70"/>
  <c r="Z91" i="70"/>
  <c r="X91" i="70"/>
  <c r="S91" i="70"/>
  <c r="R91" i="70"/>
  <c r="P91" i="70"/>
  <c r="K91" i="70"/>
  <c r="J91" i="70"/>
  <c r="H91" i="70"/>
  <c r="AO90" i="70"/>
  <c r="AM90" i="70"/>
  <c r="AK90" i="70"/>
  <c r="AJ90" i="70"/>
  <c r="AI90" i="70"/>
  <c r="AH90" i="70"/>
  <c r="AF90" i="70"/>
  <c r="AA90" i="70"/>
  <c r="Z90" i="70"/>
  <c r="X90" i="70"/>
  <c r="S90" i="70"/>
  <c r="R90" i="70"/>
  <c r="P90" i="70"/>
  <c r="K90" i="70"/>
  <c r="J90" i="70"/>
  <c r="H90" i="70"/>
  <c r="AO89" i="70"/>
  <c r="AH89" i="70"/>
  <c r="AU9" i="70" s="1"/>
  <c r="AE89" i="70"/>
  <c r="AI89" i="70" s="1"/>
  <c r="Z89" i="70"/>
  <c r="W89" i="70"/>
  <c r="AA89" i="70" s="1"/>
  <c r="R89" i="70"/>
  <c r="O89" i="70"/>
  <c r="S89" i="70" s="1"/>
  <c r="J89" i="70"/>
  <c r="G89" i="70"/>
  <c r="K89" i="70" s="1"/>
  <c r="AO88" i="70"/>
  <c r="AM88" i="70"/>
  <c r="AQ88" i="70" s="1"/>
  <c r="AI88" i="70"/>
  <c r="AH88" i="70"/>
  <c r="AF88" i="70"/>
  <c r="AA88" i="70"/>
  <c r="Z88" i="70"/>
  <c r="X88" i="70"/>
  <c r="S88" i="70"/>
  <c r="R88" i="70"/>
  <c r="P88" i="70"/>
  <c r="K88" i="70"/>
  <c r="J88" i="70"/>
  <c r="H88" i="70"/>
  <c r="AO87" i="70"/>
  <c r="AM87" i="70"/>
  <c r="AI87" i="70"/>
  <c r="AH87" i="70"/>
  <c r="AF87" i="70"/>
  <c r="AA87" i="70"/>
  <c r="Z87" i="70"/>
  <c r="X87" i="70"/>
  <c r="S87" i="70"/>
  <c r="R87" i="70"/>
  <c r="P87" i="70"/>
  <c r="K87" i="70"/>
  <c r="J87" i="70"/>
  <c r="H87" i="70"/>
  <c r="AO86" i="70"/>
  <c r="AM86" i="70"/>
  <c r="AI86" i="70"/>
  <c r="AH86" i="70"/>
  <c r="AF86" i="70"/>
  <c r="AA86" i="70"/>
  <c r="Z86" i="70"/>
  <c r="X86" i="70"/>
  <c r="S86" i="70"/>
  <c r="R86" i="70"/>
  <c r="P86" i="70"/>
  <c r="K86" i="70"/>
  <c r="J86" i="70"/>
  <c r="H86" i="70"/>
  <c r="AO85" i="70"/>
  <c r="AM85" i="70"/>
  <c r="AI85" i="70"/>
  <c r="AH85" i="70"/>
  <c r="AF85" i="70"/>
  <c r="AA85" i="70"/>
  <c r="Z85" i="70"/>
  <c r="X85" i="70"/>
  <c r="S85" i="70"/>
  <c r="R85" i="70"/>
  <c r="P85" i="70"/>
  <c r="K85" i="70"/>
  <c r="J85" i="70"/>
  <c r="H85" i="70"/>
  <c r="AO84" i="70"/>
  <c r="AM84" i="70"/>
  <c r="AI84" i="70"/>
  <c r="AH84" i="70"/>
  <c r="AF84" i="70"/>
  <c r="AA84" i="70"/>
  <c r="Z84" i="70"/>
  <c r="X84" i="70"/>
  <c r="S84" i="70"/>
  <c r="R84" i="70"/>
  <c r="P84" i="70"/>
  <c r="K84" i="70"/>
  <c r="J84" i="70"/>
  <c r="H84" i="70"/>
  <c r="AO83" i="70"/>
  <c r="AM83" i="70"/>
  <c r="AI83" i="70"/>
  <c r="AH83" i="70"/>
  <c r="AF83" i="70"/>
  <c r="AA83" i="70"/>
  <c r="Z83" i="70"/>
  <c r="X83" i="70"/>
  <c r="S83" i="70"/>
  <c r="R83" i="70"/>
  <c r="P83" i="70"/>
  <c r="K83" i="70"/>
  <c r="J83" i="70"/>
  <c r="H83" i="70"/>
  <c r="AO82" i="70"/>
  <c r="AM82" i="70"/>
  <c r="AI82" i="70"/>
  <c r="AH82" i="70"/>
  <c r="AF82" i="70"/>
  <c r="AA82" i="70"/>
  <c r="Z82" i="70"/>
  <c r="X82" i="70"/>
  <c r="S82" i="70"/>
  <c r="R82" i="70"/>
  <c r="P82" i="70"/>
  <c r="K82" i="70"/>
  <c r="J82" i="70"/>
  <c r="H82" i="70"/>
  <c r="AO81" i="70"/>
  <c r="AM81" i="70"/>
  <c r="AI81" i="70"/>
  <c r="AH81" i="70"/>
  <c r="AF81" i="70"/>
  <c r="AA81" i="70"/>
  <c r="Z81" i="70"/>
  <c r="X81" i="70"/>
  <c r="S81" i="70"/>
  <c r="R81" i="70"/>
  <c r="P81" i="70"/>
  <c r="K81" i="70"/>
  <c r="J81" i="70"/>
  <c r="H81" i="70"/>
  <c r="AO80" i="70"/>
  <c r="AM80" i="70"/>
  <c r="AI80" i="70"/>
  <c r="AH80" i="70"/>
  <c r="AF80" i="70"/>
  <c r="AA80" i="70"/>
  <c r="Z80" i="70"/>
  <c r="X80" i="70"/>
  <c r="S80" i="70"/>
  <c r="R80" i="70"/>
  <c r="P80" i="70"/>
  <c r="K80" i="70"/>
  <c r="J80" i="70"/>
  <c r="H80" i="70"/>
  <c r="AO79" i="70"/>
  <c r="AM79" i="70"/>
  <c r="AI79" i="70"/>
  <c r="AH79" i="70"/>
  <c r="AF79" i="70"/>
  <c r="AA79" i="70"/>
  <c r="Z79" i="70"/>
  <c r="X79" i="70"/>
  <c r="S79" i="70"/>
  <c r="R79" i="70"/>
  <c r="P79" i="70"/>
  <c r="K79" i="70"/>
  <c r="J79" i="70"/>
  <c r="H79" i="70"/>
  <c r="AU78" i="70"/>
  <c r="AO78" i="70"/>
  <c r="AM78" i="70"/>
  <c r="AI78" i="70"/>
  <c r="AH78" i="70"/>
  <c r="AF78" i="70"/>
  <c r="AA78" i="70"/>
  <c r="Z78" i="70"/>
  <c r="X78" i="70"/>
  <c r="S78" i="70"/>
  <c r="R78" i="70"/>
  <c r="P78" i="70"/>
  <c r="K78" i="70"/>
  <c r="J78" i="70"/>
  <c r="H78" i="70"/>
  <c r="AU77" i="70"/>
  <c r="AO77" i="70"/>
  <c r="AM77" i="70"/>
  <c r="AI77" i="70"/>
  <c r="AH77" i="70"/>
  <c r="AF77" i="70"/>
  <c r="AA77" i="70"/>
  <c r="Z77" i="70"/>
  <c r="X77" i="70"/>
  <c r="S77" i="70"/>
  <c r="R77" i="70"/>
  <c r="P77" i="70"/>
  <c r="K77" i="70"/>
  <c r="J77" i="70"/>
  <c r="H77" i="70"/>
  <c r="AO76" i="70"/>
  <c r="AM76" i="70"/>
  <c r="AI76" i="70"/>
  <c r="AH76" i="70"/>
  <c r="AF76" i="70"/>
  <c r="AA76" i="70"/>
  <c r="Z76" i="70"/>
  <c r="X76" i="70"/>
  <c r="S76" i="70"/>
  <c r="R76" i="70"/>
  <c r="P76" i="70"/>
  <c r="K76" i="70"/>
  <c r="J76" i="70"/>
  <c r="H76" i="70"/>
  <c r="AU75" i="70"/>
  <c r="AO75" i="70"/>
  <c r="AM75" i="70"/>
  <c r="AI75" i="70"/>
  <c r="AH75" i="70"/>
  <c r="AF75" i="70"/>
  <c r="AA75" i="70"/>
  <c r="Z75" i="70"/>
  <c r="X75" i="70"/>
  <c r="S75" i="70"/>
  <c r="R75" i="70"/>
  <c r="P75" i="70"/>
  <c r="K75" i="70"/>
  <c r="J75" i="70"/>
  <c r="H75" i="70"/>
  <c r="AO74" i="70"/>
  <c r="AM74" i="70"/>
  <c r="AI74" i="70"/>
  <c r="AH74" i="70"/>
  <c r="AF74" i="70"/>
  <c r="AA74" i="70"/>
  <c r="Z74" i="70"/>
  <c r="X74" i="70"/>
  <c r="S74" i="70"/>
  <c r="R74" i="70"/>
  <c r="P74" i="70"/>
  <c r="K74" i="70"/>
  <c r="J74" i="70"/>
  <c r="H74" i="70"/>
  <c r="AU73" i="70"/>
  <c r="AO73" i="70"/>
  <c r="AM73" i="70"/>
  <c r="AK73" i="70"/>
  <c r="AJ73" i="70"/>
  <c r="AI73" i="70"/>
  <c r="AH73" i="70"/>
  <c r="AF73" i="70"/>
  <c r="AA73" i="70"/>
  <c r="Z73" i="70"/>
  <c r="X73" i="70"/>
  <c r="S73" i="70"/>
  <c r="R73" i="70"/>
  <c r="P73" i="70"/>
  <c r="K73" i="70"/>
  <c r="J73" i="70"/>
  <c r="H73" i="70"/>
  <c r="AU72" i="70"/>
  <c r="AO72" i="70"/>
  <c r="AH72" i="70"/>
  <c r="AU8" i="70" s="1"/>
  <c r="AE72" i="70"/>
  <c r="AI72" i="70" s="1"/>
  <c r="Z72" i="70"/>
  <c r="W72" i="70"/>
  <c r="AA72" i="70" s="1"/>
  <c r="R72" i="70"/>
  <c r="O72" i="70"/>
  <c r="S72" i="70" s="1"/>
  <c r="J72" i="70"/>
  <c r="G72" i="70"/>
  <c r="K72" i="70" s="1"/>
  <c r="AU71" i="70"/>
  <c r="AO71" i="70"/>
  <c r="AM71" i="70"/>
  <c r="AI71" i="70"/>
  <c r="AH71" i="70"/>
  <c r="AF71" i="70"/>
  <c r="AA71" i="70"/>
  <c r="Z71" i="70"/>
  <c r="X71" i="70"/>
  <c r="S71" i="70"/>
  <c r="R71" i="70"/>
  <c r="P71" i="70"/>
  <c r="K71" i="70"/>
  <c r="J71" i="70"/>
  <c r="H71" i="70"/>
  <c r="AU70" i="70"/>
  <c r="AO70" i="70"/>
  <c r="AM70" i="70"/>
  <c r="AI70" i="70"/>
  <c r="AH70" i="70"/>
  <c r="AF70" i="70"/>
  <c r="AA70" i="70"/>
  <c r="Z70" i="70"/>
  <c r="X70" i="70"/>
  <c r="S70" i="70"/>
  <c r="R70" i="70"/>
  <c r="P70" i="70"/>
  <c r="K70" i="70"/>
  <c r="J70" i="70"/>
  <c r="H70" i="70"/>
  <c r="AO69" i="70"/>
  <c r="AM69" i="70"/>
  <c r="AI69" i="70"/>
  <c r="AH69" i="70"/>
  <c r="AF69" i="70"/>
  <c r="AA69" i="70"/>
  <c r="Z69" i="70"/>
  <c r="X69" i="70"/>
  <c r="S69" i="70"/>
  <c r="R69" i="70"/>
  <c r="P69" i="70"/>
  <c r="K69" i="70"/>
  <c r="J69" i="70"/>
  <c r="H69" i="70"/>
  <c r="AO68" i="70"/>
  <c r="AM68" i="70"/>
  <c r="AI68" i="70"/>
  <c r="AH68" i="70"/>
  <c r="AF68" i="70"/>
  <c r="AA68" i="70"/>
  <c r="Z68" i="70"/>
  <c r="X68" i="70"/>
  <c r="S68" i="70"/>
  <c r="R68" i="70"/>
  <c r="P68" i="70"/>
  <c r="K68" i="70"/>
  <c r="J68" i="70"/>
  <c r="H68" i="70"/>
  <c r="AU67" i="70"/>
  <c r="AO67" i="70"/>
  <c r="AM67" i="70"/>
  <c r="AQ67" i="70" s="1"/>
  <c r="AI67" i="70"/>
  <c r="AH67" i="70"/>
  <c r="AF67" i="70"/>
  <c r="AA67" i="70"/>
  <c r="Z67" i="70"/>
  <c r="X67" i="70"/>
  <c r="S67" i="70"/>
  <c r="R67" i="70"/>
  <c r="P67" i="70"/>
  <c r="K67" i="70"/>
  <c r="J67" i="70"/>
  <c r="H67" i="70"/>
  <c r="AU66" i="70"/>
  <c r="AO66" i="70"/>
  <c r="AM66" i="70"/>
  <c r="AI66" i="70"/>
  <c r="AH66" i="70"/>
  <c r="AF66" i="70"/>
  <c r="AA66" i="70"/>
  <c r="Z66" i="70"/>
  <c r="X66" i="70"/>
  <c r="S66" i="70"/>
  <c r="R66" i="70"/>
  <c r="P66" i="70"/>
  <c r="K66" i="70"/>
  <c r="J66" i="70"/>
  <c r="H66" i="70"/>
  <c r="AU65" i="70"/>
  <c r="AO65" i="70"/>
  <c r="AM65" i="70"/>
  <c r="AI65" i="70"/>
  <c r="AH65" i="70"/>
  <c r="AF65" i="70"/>
  <c r="AA65" i="70"/>
  <c r="Z65" i="70"/>
  <c r="X65" i="70"/>
  <c r="S65" i="70"/>
  <c r="R65" i="70"/>
  <c r="P65" i="70"/>
  <c r="K65" i="70"/>
  <c r="J65" i="70"/>
  <c r="H65" i="70"/>
  <c r="AO64" i="70"/>
  <c r="AM64" i="70"/>
  <c r="AI64" i="70"/>
  <c r="AH64" i="70"/>
  <c r="AF64" i="70"/>
  <c r="AA64" i="70"/>
  <c r="Z64" i="70"/>
  <c r="X64" i="70"/>
  <c r="S64" i="70"/>
  <c r="R64" i="70"/>
  <c r="P64" i="70"/>
  <c r="K64" i="70"/>
  <c r="J64" i="70"/>
  <c r="H64" i="70"/>
  <c r="AU63" i="70"/>
  <c r="AO63" i="70"/>
  <c r="AM63" i="70"/>
  <c r="AI63" i="70"/>
  <c r="AH63" i="70"/>
  <c r="AF63" i="70"/>
  <c r="AA63" i="70"/>
  <c r="Z63" i="70"/>
  <c r="X63" i="70"/>
  <c r="S63" i="70"/>
  <c r="R63" i="70"/>
  <c r="P63" i="70"/>
  <c r="K63" i="70"/>
  <c r="J63" i="70"/>
  <c r="H63" i="70"/>
  <c r="AO62" i="70"/>
  <c r="AM62" i="70"/>
  <c r="AI62" i="70"/>
  <c r="AH62" i="70"/>
  <c r="AF62" i="70"/>
  <c r="AA62" i="70"/>
  <c r="Z62" i="70"/>
  <c r="X62" i="70"/>
  <c r="S62" i="70"/>
  <c r="R62" i="70"/>
  <c r="P62" i="70"/>
  <c r="K62" i="70"/>
  <c r="J62" i="70"/>
  <c r="H62" i="70"/>
  <c r="AU61" i="70"/>
  <c r="AO61" i="70"/>
  <c r="AM61" i="70"/>
  <c r="AI61" i="70"/>
  <c r="AH61" i="70"/>
  <c r="AF61" i="70"/>
  <c r="AA61" i="70"/>
  <c r="Z61" i="70"/>
  <c r="X61" i="70"/>
  <c r="S61" i="70"/>
  <c r="R61" i="70"/>
  <c r="P61" i="70"/>
  <c r="K61" i="70"/>
  <c r="J61" i="70"/>
  <c r="H61" i="70"/>
  <c r="AU60" i="70"/>
  <c r="AO60" i="70"/>
  <c r="AM60" i="70"/>
  <c r="AI60" i="70"/>
  <c r="AH60" i="70"/>
  <c r="AF60" i="70"/>
  <c r="AA60" i="70"/>
  <c r="Z60" i="70"/>
  <c r="X60" i="70"/>
  <c r="S60" i="70"/>
  <c r="R60" i="70"/>
  <c r="P60" i="70"/>
  <c r="K60" i="70"/>
  <c r="J60" i="70"/>
  <c r="H60" i="70"/>
  <c r="AO59" i="70"/>
  <c r="AM59" i="70"/>
  <c r="AI59" i="70"/>
  <c r="AH59" i="70"/>
  <c r="AF59" i="70"/>
  <c r="AA59" i="70"/>
  <c r="Z59" i="70"/>
  <c r="X59" i="70"/>
  <c r="S59" i="70"/>
  <c r="R59" i="70"/>
  <c r="P59" i="70"/>
  <c r="K59" i="70"/>
  <c r="J59" i="70"/>
  <c r="H59" i="70"/>
  <c r="AU58" i="70"/>
  <c r="AO58" i="70"/>
  <c r="AM58" i="70"/>
  <c r="AI58" i="70"/>
  <c r="AH58" i="70"/>
  <c r="AF58" i="70"/>
  <c r="AA58" i="70"/>
  <c r="Z58" i="70"/>
  <c r="X58" i="70"/>
  <c r="S58" i="70"/>
  <c r="R58" i="70"/>
  <c r="P58" i="70"/>
  <c r="K58" i="70"/>
  <c r="J58" i="70"/>
  <c r="H58" i="70"/>
  <c r="AO57" i="70"/>
  <c r="AM57" i="70"/>
  <c r="AI57" i="70"/>
  <c r="AH57" i="70"/>
  <c r="AF57" i="70"/>
  <c r="AA57" i="70"/>
  <c r="Z57" i="70"/>
  <c r="X57" i="70"/>
  <c r="S57" i="70"/>
  <c r="R57" i="70"/>
  <c r="P57" i="70"/>
  <c r="K57" i="70"/>
  <c r="J57" i="70"/>
  <c r="H57" i="70"/>
  <c r="AU56" i="70"/>
  <c r="AO56" i="70"/>
  <c r="AM56" i="70"/>
  <c r="AK56" i="70"/>
  <c r="AP69" i="70" s="1"/>
  <c r="AJ56" i="70"/>
  <c r="AI56" i="70"/>
  <c r="AH56" i="70"/>
  <c r="AF56" i="70"/>
  <c r="AA56" i="70"/>
  <c r="Z56" i="70"/>
  <c r="X56" i="70"/>
  <c r="S56" i="70"/>
  <c r="R56" i="70"/>
  <c r="P56" i="70"/>
  <c r="K56" i="70"/>
  <c r="J56" i="70"/>
  <c r="H56" i="70"/>
  <c r="AU55" i="70"/>
  <c r="AO55" i="70"/>
  <c r="AH55" i="70"/>
  <c r="AE55" i="70"/>
  <c r="AF55" i="70" s="1"/>
  <c r="Z55" i="70"/>
  <c r="W55" i="70"/>
  <c r="X55" i="70" s="1"/>
  <c r="R55" i="70"/>
  <c r="O55" i="70"/>
  <c r="P55" i="70" s="1"/>
  <c r="J55" i="70"/>
  <c r="G55" i="70"/>
  <c r="H55" i="70" s="1"/>
  <c r="AO54" i="70"/>
  <c r="AM54" i="70"/>
  <c r="AI54" i="70"/>
  <c r="AH54" i="70"/>
  <c r="AF54" i="70"/>
  <c r="AA54" i="70"/>
  <c r="Z54" i="70"/>
  <c r="X54" i="70"/>
  <c r="S54" i="70"/>
  <c r="R54" i="70"/>
  <c r="P54" i="70"/>
  <c r="K54" i="70"/>
  <c r="J54" i="70"/>
  <c r="H54" i="70"/>
  <c r="AU53" i="70"/>
  <c r="AO53" i="70"/>
  <c r="AM53" i="70"/>
  <c r="AI53" i="70"/>
  <c r="AH53" i="70"/>
  <c r="AF53" i="70"/>
  <c r="AA53" i="70"/>
  <c r="Z53" i="70"/>
  <c r="X53" i="70"/>
  <c r="S53" i="70"/>
  <c r="R53" i="70"/>
  <c r="P53" i="70"/>
  <c r="K53" i="70"/>
  <c r="J53" i="70"/>
  <c r="H53" i="70"/>
  <c r="AU52" i="70"/>
  <c r="AO52" i="70"/>
  <c r="AM52" i="70"/>
  <c r="AI52" i="70"/>
  <c r="AH52" i="70"/>
  <c r="AF52" i="70"/>
  <c r="AA52" i="70"/>
  <c r="Z52" i="70"/>
  <c r="X52" i="70"/>
  <c r="S52" i="70"/>
  <c r="R52" i="70"/>
  <c r="P52" i="70"/>
  <c r="K52" i="70"/>
  <c r="J52" i="70"/>
  <c r="H52" i="70"/>
  <c r="AO51" i="70"/>
  <c r="AM51" i="70"/>
  <c r="AI51" i="70"/>
  <c r="AH51" i="70"/>
  <c r="AF51" i="70"/>
  <c r="AA51" i="70"/>
  <c r="Z51" i="70"/>
  <c r="X51" i="70"/>
  <c r="S51" i="70"/>
  <c r="R51" i="70"/>
  <c r="P51" i="70"/>
  <c r="K51" i="70"/>
  <c r="J51" i="70"/>
  <c r="H51" i="70"/>
  <c r="AO50" i="70"/>
  <c r="AM50" i="70"/>
  <c r="AI50" i="70"/>
  <c r="AH50" i="70"/>
  <c r="AF50" i="70"/>
  <c r="AA50" i="70"/>
  <c r="Z50" i="70"/>
  <c r="X50" i="70"/>
  <c r="S50" i="70"/>
  <c r="R50" i="70"/>
  <c r="P50" i="70"/>
  <c r="K50" i="70"/>
  <c r="J50" i="70"/>
  <c r="H50" i="70"/>
  <c r="AO49" i="70"/>
  <c r="AM49" i="70"/>
  <c r="AI49" i="70"/>
  <c r="AH49" i="70"/>
  <c r="AF49" i="70"/>
  <c r="AA49" i="70"/>
  <c r="Z49" i="70"/>
  <c r="X49" i="70"/>
  <c r="S49" i="70"/>
  <c r="R49" i="70"/>
  <c r="P49" i="70"/>
  <c r="K49" i="70"/>
  <c r="J49" i="70"/>
  <c r="H49" i="70"/>
  <c r="AU48" i="70"/>
  <c r="AO48" i="70"/>
  <c r="AM48" i="70"/>
  <c r="AI48" i="70"/>
  <c r="AH48" i="70"/>
  <c r="AF48" i="70"/>
  <c r="AA48" i="70"/>
  <c r="Z48" i="70"/>
  <c r="X48" i="70"/>
  <c r="S48" i="70"/>
  <c r="R48" i="70"/>
  <c r="P48" i="70"/>
  <c r="K48" i="70"/>
  <c r="J48" i="70"/>
  <c r="H48" i="70"/>
  <c r="AO47" i="70"/>
  <c r="AM47" i="70"/>
  <c r="AI47" i="70"/>
  <c r="AH47" i="70"/>
  <c r="AF47" i="70"/>
  <c r="AA47" i="70"/>
  <c r="Z47" i="70"/>
  <c r="X47" i="70"/>
  <c r="S47" i="70"/>
  <c r="R47" i="70"/>
  <c r="P47" i="70"/>
  <c r="K47" i="70"/>
  <c r="J47" i="70"/>
  <c r="H47" i="70"/>
  <c r="AU46" i="70"/>
  <c r="AO46" i="70"/>
  <c r="AM46" i="70"/>
  <c r="AI46" i="70"/>
  <c r="AH46" i="70"/>
  <c r="AF46" i="70"/>
  <c r="AA46" i="70"/>
  <c r="Z46" i="70"/>
  <c r="X46" i="70"/>
  <c r="S46" i="70"/>
  <c r="R46" i="70"/>
  <c r="P46" i="70"/>
  <c r="K46" i="70"/>
  <c r="J46" i="70"/>
  <c r="H46" i="70"/>
  <c r="AO45" i="70"/>
  <c r="AM45" i="70"/>
  <c r="AI45" i="70"/>
  <c r="AH45" i="70"/>
  <c r="AF45" i="70"/>
  <c r="AA45" i="70"/>
  <c r="Z45" i="70"/>
  <c r="X45" i="70"/>
  <c r="S45" i="70"/>
  <c r="R45" i="70"/>
  <c r="P45" i="70"/>
  <c r="K45" i="70"/>
  <c r="J45" i="70"/>
  <c r="H45" i="70"/>
  <c r="AO44" i="70"/>
  <c r="AM44" i="70"/>
  <c r="AI44" i="70"/>
  <c r="AH44" i="70"/>
  <c r="AF44" i="70"/>
  <c r="AA44" i="70"/>
  <c r="Z44" i="70"/>
  <c r="X44" i="70"/>
  <c r="S44" i="70"/>
  <c r="R44" i="70"/>
  <c r="P44" i="70"/>
  <c r="K44" i="70"/>
  <c r="J44" i="70"/>
  <c r="H44" i="70"/>
  <c r="AO43" i="70"/>
  <c r="AM43" i="70"/>
  <c r="AI43" i="70"/>
  <c r="AH43" i="70"/>
  <c r="AF43" i="70"/>
  <c r="AA43" i="70"/>
  <c r="Z43" i="70"/>
  <c r="X43" i="70"/>
  <c r="S43" i="70"/>
  <c r="R43" i="70"/>
  <c r="P43" i="70"/>
  <c r="K43" i="70"/>
  <c r="J43" i="70"/>
  <c r="H43" i="70"/>
  <c r="AU42" i="70"/>
  <c r="AO42" i="70"/>
  <c r="AM42" i="70"/>
  <c r="AI42" i="70"/>
  <c r="AH42" i="70"/>
  <c r="AF42" i="70"/>
  <c r="AA42" i="70"/>
  <c r="Z42" i="70"/>
  <c r="X42" i="70"/>
  <c r="S42" i="70"/>
  <c r="R42" i="70"/>
  <c r="P42" i="70"/>
  <c r="K42" i="70"/>
  <c r="J42" i="70"/>
  <c r="H42" i="70"/>
  <c r="AO41" i="70"/>
  <c r="AM41" i="70"/>
  <c r="AI41" i="70"/>
  <c r="AH41" i="70"/>
  <c r="AF41" i="70"/>
  <c r="AA41" i="70"/>
  <c r="Z41" i="70"/>
  <c r="X41" i="70"/>
  <c r="S41" i="70"/>
  <c r="R41" i="70"/>
  <c r="P41" i="70"/>
  <c r="K41" i="70"/>
  <c r="J41" i="70"/>
  <c r="H41" i="70"/>
  <c r="AU40" i="70"/>
  <c r="AO40" i="70"/>
  <c r="AM40" i="70"/>
  <c r="AI40" i="70"/>
  <c r="AH40" i="70"/>
  <c r="AF40" i="70"/>
  <c r="AA40" i="70"/>
  <c r="Z40" i="70"/>
  <c r="X40" i="70"/>
  <c r="S40" i="70"/>
  <c r="R40" i="70"/>
  <c r="P40" i="70"/>
  <c r="K40" i="70"/>
  <c r="J40" i="70"/>
  <c r="H40" i="70"/>
  <c r="AO39" i="70"/>
  <c r="AM39" i="70"/>
  <c r="AK39" i="70"/>
  <c r="AJ39" i="70"/>
  <c r="AN45" i="70" s="1"/>
  <c r="AI39" i="70"/>
  <c r="AH39" i="70"/>
  <c r="AF39" i="70"/>
  <c r="AA39" i="70"/>
  <c r="Z39" i="70"/>
  <c r="X39" i="70"/>
  <c r="S39" i="70"/>
  <c r="R39" i="70"/>
  <c r="P39" i="70"/>
  <c r="K39" i="70"/>
  <c r="J39" i="70"/>
  <c r="H39" i="70"/>
  <c r="AO38" i="70"/>
  <c r="AH38" i="70"/>
  <c r="AU6" i="70" s="1"/>
  <c r="AE38" i="70"/>
  <c r="AF38" i="70" s="1"/>
  <c r="Z38" i="70"/>
  <c r="W38" i="70"/>
  <c r="X38" i="70" s="1"/>
  <c r="R38" i="70"/>
  <c r="O38" i="70"/>
  <c r="P38" i="70" s="1"/>
  <c r="J38" i="70"/>
  <c r="G38" i="70"/>
  <c r="H38" i="70" s="1"/>
  <c r="AU37" i="70"/>
  <c r="AO37" i="70"/>
  <c r="AM37" i="70"/>
  <c r="AI37" i="70"/>
  <c r="AH37" i="70"/>
  <c r="AF37" i="70"/>
  <c r="AA37" i="70"/>
  <c r="Z37" i="70"/>
  <c r="X37" i="70"/>
  <c r="S37" i="70"/>
  <c r="R37" i="70"/>
  <c r="P37" i="70"/>
  <c r="K37" i="70"/>
  <c r="J37" i="70"/>
  <c r="H37" i="70"/>
  <c r="AO36" i="70"/>
  <c r="AM36" i="70"/>
  <c r="AQ36" i="70" s="1"/>
  <c r="AI36" i="70"/>
  <c r="AH36" i="70"/>
  <c r="AF36" i="70"/>
  <c r="AA36" i="70"/>
  <c r="Z36" i="70"/>
  <c r="X36" i="70"/>
  <c r="S36" i="70"/>
  <c r="R36" i="70"/>
  <c r="P36" i="70"/>
  <c r="K36" i="70"/>
  <c r="J36" i="70"/>
  <c r="H36" i="70"/>
  <c r="AU35" i="70"/>
  <c r="AO35" i="70"/>
  <c r="AM35" i="70"/>
  <c r="AI35" i="70"/>
  <c r="AH35" i="70"/>
  <c r="AF35" i="70"/>
  <c r="AA35" i="70"/>
  <c r="Z35" i="70"/>
  <c r="X35" i="70"/>
  <c r="S35" i="70"/>
  <c r="R35" i="70"/>
  <c r="P35" i="70"/>
  <c r="K35" i="70"/>
  <c r="J35" i="70"/>
  <c r="H35" i="70"/>
  <c r="AO34" i="70"/>
  <c r="AM34" i="70"/>
  <c r="AI34" i="70"/>
  <c r="AH34" i="70"/>
  <c r="AF34" i="70"/>
  <c r="AA34" i="70"/>
  <c r="Z34" i="70"/>
  <c r="X34" i="70"/>
  <c r="S34" i="70"/>
  <c r="R34" i="70"/>
  <c r="P34" i="70"/>
  <c r="K34" i="70"/>
  <c r="J34" i="70"/>
  <c r="H34" i="70"/>
  <c r="AU33" i="70"/>
  <c r="AO33" i="70"/>
  <c r="AM33" i="70"/>
  <c r="AI33" i="70"/>
  <c r="AH33" i="70"/>
  <c r="AF33" i="70"/>
  <c r="AA33" i="70"/>
  <c r="Z33" i="70"/>
  <c r="X33" i="70"/>
  <c r="S33" i="70"/>
  <c r="R33" i="70"/>
  <c r="P33" i="70"/>
  <c r="K33" i="70"/>
  <c r="J33" i="70"/>
  <c r="H33" i="70"/>
  <c r="AO32" i="70"/>
  <c r="AM32" i="70"/>
  <c r="AQ32" i="70" s="1"/>
  <c r="AI32" i="70"/>
  <c r="AH32" i="70"/>
  <c r="AF32" i="70"/>
  <c r="AA32" i="70"/>
  <c r="Z32" i="70"/>
  <c r="X32" i="70"/>
  <c r="S32" i="70"/>
  <c r="R32" i="70"/>
  <c r="P32" i="70"/>
  <c r="K32" i="70"/>
  <c r="J32" i="70"/>
  <c r="H32" i="70"/>
  <c r="AO31" i="70"/>
  <c r="AM31" i="70"/>
  <c r="AQ31" i="70" s="1"/>
  <c r="AI31" i="70"/>
  <c r="AH31" i="70"/>
  <c r="AF31" i="70"/>
  <c r="AA31" i="70"/>
  <c r="Z31" i="70"/>
  <c r="X31" i="70"/>
  <c r="S31" i="70"/>
  <c r="R31" i="70"/>
  <c r="P31" i="70"/>
  <c r="K31" i="70"/>
  <c r="J31" i="70"/>
  <c r="H31" i="70"/>
  <c r="AU30" i="70"/>
  <c r="AO30" i="70"/>
  <c r="AM30" i="70"/>
  <c r="AI30" i="70"/>
  <c r="AH30" i="70"/>
  <c r="AF30" i="70"/>
  <c r="AA30" i="70"/>
  <c r="Z30" i="70"/>
  <c r="X30" i="70"/>
  <c r="S30" i="70"/>
  <c r="R30" i="70"/>
  <c r="P30" i="70"/>
  <c r="K30" i="70"/>
  <c r="J30" i="70"/>
  <c r="H30" i="70"/>
  <c r="AU29" i="70"/>
  <c r="AO29" i="70"/>
  <c r="AM29" i="70"/>
  <c r="AI29" i="70"/>
  <c r="AH29" i="70"/>
  <c r="AF29" i="70"/>
  <c r="AA29" i="70"/>
  <c r="Z29" i="70"/>
  <c r="X29" i="70"/>
  <c r="S29" i="70"/>
  <c r="R29" i="70"/>
  <c r="P29" i="70"/>
  <c r="K29" i="70"/>
  <c r="J29" i="70"/>
  <c r="H29" i="70"/>
  <c r="AU28" i="70"/>
  <c r="AO28" i="70"/>
  <c r="AM28" i="70"/>
  <c r="AI28" i="70"/>
  <c r="AH28" i="70"/>
  <c r="AF28" i="70"/>
  <c r="AA28" i="70"/>
  <c r="Z28" i="70"/>
  <c r="X28" i="70"/>
  <c r="S28" i="70"/>
  <c r="R28" i="70"/>
  <c r="P28" i="70"/>
  <c r="K28" i="70"/>
  <c r="J28" i="70"/>
  <c r="H28" i="70"/>
  <c r="AO27" i="70"/>
  <c r="AM27" i="70"/>
  <c r="AI27" i="70"/>
  <c r="AH27" i="70"/>
  <c r="AF27" i="70"/>
  <c r="AA27" i="70"/>
  <c r="Z27" i="70"/>
  <c r="X27" i="70"/>
  <c r="S27" i="70"/>
  <c r="R27" i="70"/>
  <c r="P27" i="70"/>
  <c r="K27" i="70"/>
  <c r="J27" i="70"/>
  <c r="H27" i="70"/>
  <c r="AO26" i="70"/>
  <c r="AM26" i="70"/>
  <c r="AI26" i="70"/>
  <c r="AH26" i="70"/>
  <c r="AF26" i="70"/>
  <c r="AA26" i="70"/>
  <c r="Z26" i="70"/>
  <c r="X26" i="70"/>
  <c r="S26" i="70"/>
  <c r="R26" i="70"/>
  <c r="P26" i="70"/>
  <c r="K26" i="70"/>
  <c r="J26" i="70"/>
  <c r="H26" i="70"/>
  <c r="AU25" i="70"/>
  <c r="AO25" i="70"/>
  <c r="AM25" i="70"/>
  <c r="AI25" i="70"/>
  <c r="AH25" i="70"/>
  <c r="AF25" i="70"/>
  <c r="AA25" i="70"/>
  <c r="Z25" i="70"/>
  <c r="X25" i="70"/>
  <c r="S25" i="70"/>
  <c r="R25" i="70"/>
  <c r="P25" i="70"/>
  <c r="K25" i="70"/>
  <c r="J25" i="70"/>
  <c r="H25" i="70"/>
  <c r="AU24" i="70"/>
  <c r="AO24" i="70"/>
  <c r="AM24" i="70"/>
  <c r="AI24" i="70"/>
  <c r="AH24" i="70"/>
  <c r="AF24" i="70"/>
  <c r="AA24" i="70"/>
  <c r="Z24" i="70"/>
  <c r="X24" i="70"/>
  <c r="S24" i="70"/>
  <c r="R24" i="70"/>
  <c r="P24" i="70"/>
  <c r="K24" i="70"/>
  <c r="J24" i="70"/>
  <c r="H24" i="70"/>
  <c r="AO23" i="70"/>
  <c r="AM23" i="70"/>
  <c r="AN23" i="70" s="1"/>
  <c r="AI23" i="70"/>
  <c r="AH23" i="70"/>
  <c r="AF23" i="70"/>
  <c r="AA23" i="70"/>
  <c r="Z23" i="70"/>
  <c r="X23" i="70"/>
  <c r="S23" i="70"/>
  <c r="R23" i="70"/>
  <c r="P23" i="70"/>
  <c r="K23" i="70"/>
  <c r="J23" i="70"/>
  <c r="H23" i="70"/>
  <c r="AO22" i="70"/>
  <c r="AM22" i="70"/>
  <c r="AK22" i="70"/>
  <c r="AJ22" i="70"/>
  <c r="AI22" i="70"/>
  <c r="AH22" i="70"/>
  <c r="AF22" i="70"/>
  <c r="AA22" i="70"/>
  <c r="Z22" i="70"/>
  <c r="X22" i="70"/>
  <c r="S22" i="70"/>
  <c r="R22" i="70"/>
  <c r="P22" i="70"/>
  <c r="K22" i="70"/>
  <c r="J22" i="70"/>
  <c r="H22" i="70"/>
  <c r="AO21" i="70"/>
  <c r="AH21" i="70"/>
  <c r="AE21" i="70"/>
  <c r="AF21" i="70" s="1"/>
  <c r="Z21" i="70"/>
  <c r="W21" i="70"/>
  <c r="X21" i="70" s="1"/>
  <c r="R21" i="70"/>
  <c r="O21" i="70"/>
  <c r="P21" i="70" s="1"/>
  <c r="J21" i="70"/>
  <c r="G21" i="70"/>
  <c r="AU20" i="70"/>
  <c r="AO20" i="70"/>
  <c r="AM20" i="70"/>
  <c r="AI20" i="70"/>
  <c r="AH20" i="70"/>
  <c r="AF20" i="70"/>
  <c r="AA20" i="70"/>
  <c r="Z20" i="70"/>
  <c r="X20" i="70"/>
  <c r="S20" i="70"/>
  <c r="R20" i="70"/>
  <c r="P20" i="70"/>
  <c r="K20" i="70"/>
  <c r="J20" i="70"/>
  <c r="H20" i="70"/>
  <c r="AU19" i="70"/>
  <c r="AO19" i="70"/>
  <c r="AM19" i="70"/>
  <c r="AI19" i="70"/>
  <c r="AH19" i="70"/>
  <c r="AF19" i="70"/>
  <c r="AA19" i="70"/>
  <c r="Z19" i="70"/>
  <c r="X19" i="70"/>
  <c r="S19" i="70"/>
  <c r="R19" i="70"/>
  <c r="P19" i="70"/>
  <c r="K19" i="70"/>
  <c r="J19" i="70"/>
  <c r="H19" i="70"/>
  <c r="AO18" i="70"/>
  <c r="AM18" i="70"/>
  <c r="AI18" i="70"/>
  <c r="AH18" i="70"/>
  <c r="AF18" i="70"/>
  <c r="AA18" i="70"/>
  <c r="Z18" i="70"/>
  <c r="X18" i="70"/>
  <c r="S18" i="70"/>
  <c r="R18" i="70"/>
  <c r="P18" i="70"/>
  <c r="K18" i="70"/>
  <c r="J18" i="70"/>
  <c r="H18" i="70"/>
  <c r="AO17" i="70"/>
  <c r="AM17" i="70"/>
  <c r="AI17" i="70"/>
  <c r="AH17" i="70"/>
  <c r="AF17" i="70"/>
  <c r="AA17" i="70"/>
  <c r="Z17" i="70"/>
  <c r="X17" i="70"/>
  <c r="S17" i="70"/>
  <c r="R17" i="70"/>
  <c r="P17" i="70"/>
  <c r="K17" i="70"/>
  <c r="J17" i="70"/>
  <c r="H17" i="70"/>
  <c r="AO16" i="70"/>
  <c r="AM16" i="70"/>
  <c r="AI16" i="70"/>
  <c r="AH16" i="70"/>
  <c r="AF16" i="70"/>
  <c r="AA16" i="70"/>
  <c r="Z16" i="70"/>
  <c r="X16" i="70"/>
  <c r="S16" i="70"/>
  <c r="R16" i="70"/>
  <c r="P16" i="70"/>
  <c r="K16" i="70"/>
  <c r="J16" i="70"/>
  <c r="H16" i="70"/>
  <c r="AO15" i="70"/>
  <c r="AM15" i="70"/>
  <c r="AI15" i="70"/>
  <c r="AH15" i="70"/>
  <c r="AF15" i="70"/>
  <c r="AA15" i="70"/>
  <c r="Z15" i="70"/>
  <c r="X15" i="70"/>
  <c r="S15" i="70"/>
  <c r="R15" i="70"/>
  <c r="P15" i="70"/>
  <c r="K15" i="70"/>
  <c r="J15" i="70"/>
  <c r="H15" i="70"/>
  <c r="AO14" i="70"/>
  <c r="AM14" i="70"/>
  <c r="AI14" i="70"/>
  <c r="AH14" i="70"/>
  <c r="AF14" i="70"/>
  <c r="AA14" i="70"/>
  <c r="Z14" i="70"/>
  <c r="X14" i="70"/>
  <c r="S14" i="70"/>
  <c r="R14" i="70"/>
  <c r="P14" i="70"/>
  <c r="K14" i="70"/>
  <c r="J14" i="70"/>
  <c r="H14" i="70"/>
  <c r="AO13" i="70"/>
  <c r="AM13" i="70"/>
  <c r="AI13" i="70"/>
  <c r="AH13" i="70"/>
  <c r="AF13" i="70"/>
  <c r="AA13" i="70"/>
  <c r="Z13" i="70"/>
  <c r="X13" i="70"/>
  <c r="S13" i="70"/>
  <c r="R13" i="70"/>
  <c r="P13" i="70"/>
  <c r="K13" i="70"/>
  <c r="J13" i="70"/>
  <c r="H13" i="70"/>
  <c r="AO12" i="70"/>
  <c r="AM12" i="70"/>
  <c r="AI12" i="70"/>
  <c r="AH12" i="70"/>
  <c r="AF12" i="70"/>
  <c r="AA12" i="70"/>
  <c r="Z12" i="70"/>
  <c r="X12" i="70"/>
  <c r="S12" i="70"/>
  <c r="R12" i="70"/>
  <c r="P12" i="70"/>
  <c r="K12" i="70"/>
  <c r="J12" i="70"/>
  <c r="H12" i="70"/>
  <c r="AO11" i="70"/>
  <c r="AM11" i="70"/>
  <c r="AI11" i="70"/>
  <c r="AH11" i="70"/>
  <c r="AF11" i="70"/>
  <c r="AA11" i="70"/>
  <c r="Z11" i="70"/>
  <c r="X11" i="70"/>
  <c r="S11" i="70"/>
  <c r="R11" i="70"/>
  <c r="P11" i="70"/>
  <c r="K11" i="70"/>
  <c r="J11" i="70"/>
  <c r="H11" i="70"/>
  <c r="AU10" i="70"/>
  <c r="AO10" i="70"/>
  <c r="AM10" i="70"/>
  <c r="AI10" i="70"/>
  <c r="AH10" i="70"/>
  <c r="AF10" i="70"/>
  <c r="AA10" i="70"/>
  <c r="Z10" i="70"/>
  <c r="X10" i="70"/>
  <c r="S10" i="70"/>
  <c r="R10" i="70"/>
  <c r="P10" i="70"/>
  <c r="K10" i="70"/>
  <c r="J10" i="70"/>
  <c r="H10" i="70"/>
  <c r="AO9" i="70"/>
  <c r="AM9" i="70"/>
  <c r="AI9" i="70"/>
  <c r="AH9" i="70"/>
  <c r="AF9" i="70"/>
  <c r="AA9" i="70"/>
  <c r="Z9" i="70"/>
  <c r="X9" i="70"/>
  <c r="S9" i="70"/>
  <c r="R9" i="70"/>
  <c r="P9" i="70"/>
  <c r="K9" i="70"/>
  <c r="J9" i="70"/>
  <c r="H9" i="70"/>
  <c r="AO8" i="70"/>
  <c r="AM8" i="70"/>
  <c r="AQ8" i="70" s="1"/>
  <c r="AI8" i="70"/>
  <c r="AH8" i="70"/>
  <c r="AF8" i="70"/>
  <c r="AA8" i="70"/>
  <c r="Z8" i="70"/>
  <c r="X8" i="70"/>
  <c r="S8" i="70"/>
  <c r="R8" i="70"/>
  <c r="P8" i="70"/>
  <c r="K8" i="70"/>
  <c r="J8" i="70"/>
  <c r="H8" i="70"/>
  <c r="AU7" i="70"/>
  <c r="AO7" i="70"/>
  <c r="AM7" i="70"/>
  <c r="AI7" i="70"/>
  <c r="AH7" i="70"/>
  <c r="AF7" i="70"/>
  <c r="AA7" i="70"/>
  <c r="Z7" i="70"/>
  <c r="X7" i="70"/>
  <c r="S7" i="70"/>
  <c r="R7" i="70"/>
  <c r="P7" i="70"/>
  <c r="K7" i="70"/>
  <c r="J7" i="70"/>
  <c r="H7" i="70"/>
  <c r="AO6" i="70"/>
  <c r="AM6" i="70"/>
  <c r="AI6" i="70"/>
  <c r="AH6" i="70"/>
  <c r="AF6" i="70"/>
  <c r="AA6" i="70"/>
  <c r="Z6" i="70"/>
  <c r="X6" i="70"/>
  <c r="S6" i="70"/>
  <c r="R6" i="70"/>
  <c r="P6" i="70"/>
  <c r="K6" i="70"/>
  <c r="J6" i="70"/>
  <c r="H6" i="70"/>
  <c r="AU5" i="70"/>
  <c r="AO5" i="70"/>
  <c r="AM5" i="70"/>
  <c r="AK5" i="70"/>
  <c r="AJ5" i="70"/>
  <c r="AI5" i="70"/>
  <c r="AH5" i="70"/>
  <c r="AF5" i="70"/>
  <c r="AA5" i="70"/>
  <c r="Z5" i="70"/>
  <c r="X5" i="70"/>
  <c r="S5" i="70"/>
  <c r="R5" i="70"/>
  <c r="P5" i="70"/>
  <c r="K5" i="70"/>
  <c r="J5" i="70"/>
  <c r="H5" i="70"/>
  <c r="AG157" i="71"/>
  <c r="Y157" i="71"/>
  <c r="Y1279" i="70" s="1"/>
  <c r="Q157" i="71"/>
  <c r="I157" i="71"/>
  <c r="I1279" i="70" s="1"/>
  <c r="AG156" i="71"/>
  <c r="AG1278" i="70" s="1"/>
  <c r="AE156" i="71"/>
  <c r="AE1278" i="70" s="1"/>
  <c r="Y156" i="71"/>
  <c r="Y1278" i="70" s="1"/>
  <c r="W156" i="71"/>
  <c r="Q156" i="71"/>
  <c r="O156" i="71"/>
  <c r="O1278" i="70" s="1"/>
  <c r="I156" i="71"/>
  <c r="I1278" i="70" s="1"/>
  <c r="G156" i="71"/>
  <c r="G1278" i="70" s="1"/>
  <c r="AG155" i="71"/>
  <c r="AG1277" i="70" s="1"/>
  <c r="AE155" i="71"/>
  <c r="AE1277" i="70" s="1"/>
  <c r="Y155" i="71"/>
  <c r="Y1277" i="70" s="1"/>
  <c r="W155" i="71"/>
  <c r="W1277" i="70" s="1"/>
  <c r="Q155" i="71"/>
  <c r="O155" i="71"/>
  <c r="O1277" i="70" s="1"/>
  <c r="I155" i="71"/>
  <c r="I1277" i="70" s="1"/>
  <c r="G155" i="71"/>
  <c r="G1277" i="70" s="1"/>
  <c r="AG154" i="71"/>
  <c r="AG1276" i="70" s="1"/>
  <c r="AE154" i="71"/>
  <c r="AE1276" i="70" s="1"/>
  <c r="Y154" i="71"/>
  <c r="Y1276" i="70" s="1"/>
  <c r="W154" i="71"/>
  <c r="W1276" i="70" s="1"/>
  <c r="Q154" i="71"/>
  <c r="O154" i="71"/>
  <c r="O1276" i="70" s="1"/>
  <c r="I154" i="71"/>
  <c r="I1276" i="70" s="1"/>
  <c r="G154" i="71"/>
  <c r="G1276" i="70" s="1"/>
  <c r="AG153" i="71"/>
  <c r="AG1275" i="70" s="1"/>
  <c r="AE153" i="71"/>
  <c r="AE1275" i="70" s="1"/>
  <c r="Y153" i="71"/>
  <c r="Y1275" i="70" s="1"/>
  <c r="W153" i="71"/>
  <c r="W1275" i="70" s="1"/>
  <c r="Q153" i="71"/>
  <c r="O153" i="71"/>
  <c r="O1275" i="70" s="1"/>
  <c r="I153" i="71"/>
  <c r="I1275" i="70" s="1"/>
  <c r="G153" i="71"/>
  <c r="G1275" i="70" s="1"/>
  <c r="AG152" i="71"/>
  <c r="AG1274" i="70" s="1"/>
  <c r="AE152" i="71"/>
  <c r="AE1274" i="70" s="1"/>
  <c r="Y152" i="71"/>
  <c r="Y1274" i="70" s="1"/>
  <c r="W152" i="71"/>
  <c r="W1274" i="70" s="1"/>
  <c r="Q152" i="71"/>
  <c r="O152" i="71"/>
  <c r="O1274" i="70" s="1"/>
  <c r="I152" i="71"/>
  <c r="I1274" i="70" s="1"/>
  <c r="G152" i="71"/>
  <c r="G1274" i="70" s="1"/>
  <c r="AG151" i="71"/>
  <c r="AG1273" i="70" s="1"/>
  <c r="AE151" i="71"/>
  <c r="AE1273" i="70" s="1"/>
  <c r="Y151" i="71"/>
  <c r="Y1273" i="70" s="1"/>
  <c r="W151" i="71"/>
  <c r="W1273" i="70" s="1"/>
  <c r="Q151" i="71"/>
  <c r="O151" i="71"/>
  <c r="O1273" i="70" s="1"/>
  <c r="I151" i="71"/>
  <c r="I1273" i="70" s="1"/>
  <c r="G151" i="71"/>
  <c r="G1273" i="70" s="1"/>
  <c r="AG150" i="71"/>
  <c r="AG1272" i="70" s="1"/>
  <c r="AE150" i="71"/>
  <c r="AE1272" i="70" s="1"/>
  <c r="Y150" i="71"/>
  <c r="Y1272" i="70" s="1"/>
  <c r="W150" i="71"/>
  <c r="W1272" i="70" s="1"/>
  <c r="Q150" i="71"/>
  <c r="O150" i="71"/>
  <c r="O1272" i="70" s="1"/>
  <c r="I150" i="71"/>
  <c r="I1272" i="70" s="1"/>
  <c r="G150" i="71"/>
  <c r="G1272" i="70" s="1"/>
  <c r="AG149" i="71"/>
  <c r="AG1271" i="70" s="1"/>
  <c r="AE149" i="71"/>
  <c r="AE1271" i="70" s="1"/>
  <c r="Y149" i="71"/>
  <c r="Y1271" i="70" s="1"/>
  <c r="W149" i="71"/>
  <c r="W1271" i="70" s="1"/>
  <c r="Q149" i="71"/>
  <c r="O149" i="71"/>
  <c r="O1271" i="70" s="1"/>
  <c r="I149" i="71"/>
  <c r="I1271" i="70" s="1"/>
  <c r="G149" i="71"/>
  <c r="G1271" i="70" s="1"/>
  <c r="AG148" i="71"/>
  <c r="AG1270" i="70" s="1"/>
  <c r="AE148" i="71"/>
  <c r="AE1270" i="70" s="1"/>
  <c r="Y148" i="71"/>
  <c r="Y1270" i="70" s="1"/>
  <c r="W148" i="71"/>
  <c r="W1270" i="70" s="1"/>
  <c r="Q148" i="71"/>
  <c r="O148" i="71"/>
  <c r="O1270" i="70" s="1"/>
  <c r="I148" i="71"/>
  <c r="I1270" i="70" s="1"/>
  <c r="G148" i="71"/>
  <c r="G1270" i="70" s="1"/>
  <c r="AG147" i="71"/>
  <c r="AG1269" i="70" s="1"/>
  <c r="AE147" i="71"/>
  <c r="AE1269" i="70" s="1"/>
  <c r="Y147" i="71"/>
  <c r="Y1269" i="70" s="1"/>
  <c r="W147" i="71"/>
  <c r="W1269" i="70" s="1"/>
  <c r="Q147" i="71"/>
  <c r="O147" i="71"/>
  <c r="O1269" i="70" s="1"/>
  <c r="I147" i="71"/>
  <c r="I1269" i="70" s="1"/>
  <c r="G147" i="71"/>
  <c r="G1269" i="70" s="1"/>
  <c r="AG146" i="71"/>
  <c r="AG1268" i="70" s="1"/>
  <c r="AE146" i="71"/>
  <c r="AE1268" i="70" s="1"/>
  <c r="Y146" i="71"/>
  <c r="Y1268" i="70" s="1"/>
  <c r="W146" i="71"/>
  <c r="W1268" i="70" s="1"/>
  <c r="Q146" i="71"/>
  <c r="F11" i="80" s="1"/>
  <c r="O146" i="71"/>
  <c r="O1268" i="70" s="1"/>
  <c r="J146" i="71"/>
  <c r="J1268" i="70" s="1"/>
  <c r="I146" i="71"/>
  <c r="I1268" i="70" s="1"/>
  <c r="G146" i="71"/>
  <c r="G1268" i="70" s="1"/>
  <c r="AG145" i="71"/>
  <c r="AG1267" i="70" s="1"/>
  <c r="AE145" i="71"/>
  <c r="Y145" i="71"/>
  <c r="W145" i="71"/>
  <c r="W1267" i="70" s="1"/>
  <c r="Q145" i="71"/>
  <c r="O145" i="71"/>
  <c r="O1267" i="70" s="1"/>
  <c r="I145" i="71"/>
  <c r="I1267" i="70" s="1"/>
  <c r="G145" i="71"/>
  <c r="AG144" i="71"/>
  <c r="J9" i="80" s="1"/>
  <c r="AE144" i="71"/>
  <c r="AE1266" i="70" s="1"/>
  <c r="Y144" i="71"/>
  <c r="Y1266" i="70" s="1"/>
  <c r="W144" i="71"/>
  <c r="W1266" i="70" s="1"/>
  <c r="Q144" i="71"/>
  <c r="O144" i="71"/>
  <c r="I144" i="71"/>
  <c r="I1266" i="70" s="1"/>
  <c r="G144" i="71"/>
  <c r="AG143" i="71"/>
  <c r="AG1265" i="70" s="1"/>
  <c r="AE143" i="71"/>
  <c r="AE1265" i="70" s="1"/>
  <c r="Y143" i="71"/>
  <c r="Y1265" i="70" s="1"/>
  <c r="W143" i="71"/>
  <c r="AA143" i="71" s="1"/>
  <c r="AA1265" i="70" s="1"/>
  <c r="Q143" i="71"/>
  <c r="O143" i="71"/>
  <c r="O1265" i="70" s="1"/>
  <c r="I143" i="71"/>
  <c r="G143" i="71"/>
  <c r="G1265" i="70" s="1"/>
  <c r="AG142" i="71"/>
  <c r="AG1264" i="70" s="1"/>
  <c r="AE142" i="71"/>
  <c r="Y142" i="71"/>
  <c r="Y1264" i="70" s="1"/>
  <c r="W142" i="71"/>
  <c r="W1264" i="70" s="1"/>
  <c r="Q142" i="71"/>
  <c r="F7" i="80" s="1"/>
  <c r="O142" i="71"/>
  <c r="O1264" i="70" s="1"/>
  <c r="I142" i="71"/>
  <c r="I1264" i="70" s="1"/>
  <c r="G142" i="71"/>
  <c r="G1264" i="70" s="1"/>
  <c r="AH141" i="71"/>
  <c r="AG141" i="71"/>
  <c r="AG1263" i="70" s="1"/>
  <c r="AE141" i="71"/>
  <c r="AE1263" i="70" s="1"/>
  <c r="AC141" i="71"/>
  <c r="AB141" i="71"/>
  <c r="AB1263" i="70" s="1"/>
  <c r="Y141" i="71"/>
  <c r="W141" i="71"/>
  <c r="W1263" i="70" s="1"/>
  <c r="U141" i="71"/>
  <c r="U1263" i="70" s="1"/>
  <c r="T141" i="71"/>
  <c r="X146" i="71" s="1"/>
  <c r="X1268" i="70" s="1"/>
  <c r="Q141" i="71"/>
  <c r="Q1263" i="70" s="1"/>
  <c r="O141" i="71"/>
  <c r="M141" i="71"/>
  <c r="M1263" i="70" s="1"/>
  <c r="L141" i="71"/>
  <c r="L1263" i="70" s="1"/>
  <c r="I141" i="71"/>
  <c r="I1263" i="70" s="1"/>
  <c r="G141" i="71"/>
  <c r="E141" i="71"/>
  <c r="E1263" i="70" s="1"/>
  <c r="D141" i="71"/>
  <c r="D1263" i="70" s="1"/>
  <c r="AO140" i="71"/>
  <c r="AI140" i="71"/>
  <c r="AH140" i="71"/>
  <c r="AU12" i="71" s="1"/>
  <c r="AF140" i="71"/>
  <c r="AE140" i="71"/>
  <c r="Z140" i="71"/>
  <c r="X140" i="71"/>
  <c r="W140" i="71"/>
  <c r="AA140" i="71" s="1"/>
  <c r="R140" i="71"/>
  <c r="O140" i="71"/>
  <c r="P140" i="71" s="1"/>
  <c r="J140" i="71"/>
  <c r="H140" i="71"/>
  <c r="G140" i="71"/>
  <c r="K140" i="71" s="1"/>
  <c r="AO139" i="71"/>
  <c r="AM139" i="71"/>
  <c r="AI139" i="71"/>
  <c r="AH139" i="71"/>
  <c r="AF139" i="71"/>
  <c r="AA139" i="71"/>
  <c r="Z139" i="71"/>
  <c r="X139" i="71"/>
  <c r="S139" i="71"/>
  <c r="R139" i="71"/>
  <c r="P139" i="71"/>
  <c r="K139" i="71"/>
  <c r="J139" i="71"/>
  <c r="H139" i="71"/>
  <c r="AO138" i="71"/>
  <c r="AM138" i="71"/>
  <c r="AI138" i="71"/>
  <c r="AH138" i="71"/>
  <c r="AF138" i="71"/>
  <c r="AA138" i="71"/>
  <c r="Z138" i="71"/>
  <c r="X138" i="71"/>
  <c r="S138" i="71"/>
  <c r="R138" i="71"/>
  <c r="P138" i="71"/>
  <c r="K138" i="71"/>
  <c r="J138" i="71"/>
  <c r="H138" i="71"/>
  <c r="AO137" i="71"/>
  <c r="AM137" i="71"/>
  <c r="AI137" i="71"/>
  <c r="AH137" i="71"/>
  <c r="AF137" i="71"/>
  <c r="AA137" i="71"/>
  <c r="Z137" i="71"/>
  <c r="X137" i="71"/>
  <c r="S137" i="71"/>
  <c r="R137" i="71"/>
  <c r="P137" i="71"/>
  <c r="K137" i="71"/>
  <c r="J137" i="71"/>
  <c r="H137" i="71"/>
  <c r="AO136" i="71"/>
  <c r="AM136" i="71"/>
  <c r="AI136" i="71"/>
  <c r="AH136" i="71"/>
  <c r="AF136" i="71"/>
  <c r="AA136" i="71"/>
  <c r="Z136" i="71"/>
  <c r="X136" i="71"/>
  <c r="S136" i="71"/>
  <c r="R136" i="71"/>
  <c r="P136" i="71"/>
  <c r="K136" i="71"/>
  <c r="J136" i="71"/>
  <c r="H136" i="71"/>
  <c r="AO135" i="71"/>
  <c r="AM135" i="71"/>
  <c r="AQ135" i="71" s="1"/>
  <c r="AI135" i="71"/>
  <c r="AH135" i="71"/>
  <c r="AF135" i="71"/>
  <c r="AA135" i="71"/>
  <c r="Z135" i="71"/>
  <c r="X135" i="71"/>
  <c r="S135" i="71"/>
  <c r="R135" i="71"/>
  <c r="P135" i="71"/>
  <c r="K135" i="71"/>
  <c r="J135" i="71"/>
  <c r="H135" i="71"/>
  <c r="AO134" i="71"/>
  <c r="AN134" i="71"/>
  <c r="AM134" i="71"/>
  <c r="AI134" i="71"/>
  <c r="AH134" i="71"/>
  <c r="AF134" i="71"/>
  <c r="AA134" i="71"/>
  <c r="Z134" i="71"/>
  <c r="X134" i="71"/>
  <c r="S134" i="71"/>
  <c r="R134" i="71"/>
  <c r="P134" i="71"/>
  <c r="K134" i="71"/>
  <c r="J134" i="71"/>
  <c r="H134" i="71"/>
  <c r="AO133" i="71"/>
  <c r="AM133" i="71"/>
  <c r="AI133" i="71"/>
  <c r="AH133" i="71"/>
  <c r="AF133" i="71"/>
  <c r="AA133" i="71"/>
  <c r="Z133" i="71"/>
  <c r="X133" i="71"/>
  <c r="S133" i="71"/>
  <c r="R133" i="71"/>
  <c r="P133" i="71"/>
  <c r="K133" i="71"/>
  <c r="J133" i="71"/>
  <c r="H133" i="71"/>
  <c r="AO132" i="71"/>
  <c r="AM132" i="71"/>
  <c r="AI132" i="71"/>
  <c r="AH132" i="71"/>
  <c r="AF132" i="71"/>
  <c r="AA132" i="71"/>
  <c r="Z132" i="71"/>
  <c r="X132" i="71"/>
  <c r="S132" i="71"/>
  <c r="R132" i="71"/>
  <c r="P132" i="71"/>
  <c r="K132" i="71"/>
  <c r="J132" i="71"/>
  <c r="H132" i="71"/>
  <c r="AQ131" i="71"/>
  <c r="AO131" i="71"/>
  <c r="AM131" i="71"/>
  <c r="AI131" i="71"/>
  <c r="AH131" i="71"/>
  <c r="AF131" i="71"/>
  <c r="AA131" i="71"/>
  <c r="Z131" i="71"/>
  <c r="X131" i="71"/>
  <c r="S131" i="71"/>
  <c r="R131" i="71"/>
  <c r="P131" i="71"/>
  <c r="K131" i="71"/>
  <c r="J131" i="71"/>
  <c r="H131" i="71"/>
  <c r="AO130" i="71"/>
  <c r="AM130" i="71"/>
  <c r="AI130" i="71"/>
  <c r="AH130" i="71"/>
  <c r="AF130" i="71"/>
  <c r="AA130" i="71"/>
  <c r="Z130" i="71"/>
  <c r="X130" i="71"/>
  <c r="S130" i="71"/>
  <c r="R130" i="71"/>
  <c r="P130" i="71"/>
  <c r="K130" i="71"/>
  <c r="J130" i="71"/>
  <c r="H130" i="71"/>
  <c r="AO129" i="71"/>
  <c r="AM129" i="71"/>
  <c r="AI129" i="71"/>
  <c r="AH129" i="71"/>
  <c r="AF129" i="71"/>
  <c r="AA129" i="71"/>
  <c r="Z129" i="71"/>
  <c r="X129" i="71"/>
  <c r="S129" i="71"/>
  <c r="R129" i="71"/>
  <c r="P129" i="71"/>
  <c r="K129" i="71"/>
  <c r="J129" i="71"/>
  <c r="H129" i="71"/>
  <c r="AO128" i="71"/>
  <c r="AM128" i="71"/>
  <c r="AI128" i="71"/>
  <c r="AH128" i="71"/>
  <c r="AF128" i="71"/>
  <c r="AA128" i="71"/>
  <c r="Z128" i="71"/>
  <c r="X128" i="71"/>
  <c r="S128" i="71"/>
  <c r="R128" i="71"/>
  <c r="P128" i="71"/>
  <c r="K128" i="71"/>
  <c r="J128" i="71"/>
  <c r="H128" i="71"/>
  <c r="AO127" i="71"/>
  <c r="AM127" i="71"/>
  <c r="AQ127" i="71" s="1"/>
  <c r="AI127" i="71"/>
  <c r="AH127" i="71"/>
  <c r="AF127" i="71"/>
  <c r="AA127" i="71"/>
  <c r="Z127" i="71"/>
  <c r="X127" i="71"/>
  <c r="S127" i="71"/>
  <c r="R127" i="71"/>
  <c r="P127" i="71"/>
  <c r="K127" i="71"/>
  <c r="J127" i="71"/>
  <c r="H127" i="71"/>
  <c r="AO126" i="71"/>
  <c r="AM126" i="71"/>
  <c r="AI126" i="71"/>
  <c r="AH126" i="71"/>
  <c r="AF126" i="71"/>
  <c r="AA126" i="71"/>
  <c r="Z126" i="71"/>
  <c r="X126" i="71"/>
  <c r="S126" i="71"/>
  <c r="R126" i="71"/>
  <c r="P126" i="71"/>
  <c r="K126" i="71"/>
  <c r="J126" i="71"/>
  <c r="H126" i="71"/>
  <c r="AO125" i="71"/>
  <c r="AM125" i="71"/>
  <c r="AI125" i="71"/>
  <c r="AH125" i="71"/>
  <c r="AF125" i="71"/>
  <c r="AA125" i="71"/>
  <c r="Z125" i="71"/>
  <c r="X125" i="71"/>
  <c r="S125" i="71"/>
  <c r="R125" i="71"/>
  <c r="P125" i="71"/>
  <c r="K125" i="71"/>
  <c r="J125" i="71"/>
  <c r="H125" i="71"/>
  <c r="AO124" i="71"/>
  <c r="AM124" i="71"/>
  <c r="AK124" i="71"/>
  <c r="AJ124" i="71"/>
  <c r="AN138" i="71" s="1"/>
  <c r="AI124" i="71"/>
  <c r="AH124" i="71"/>
  <c r="AF124" i="71"/>
  <c r="AA124" i="71"/>
  <c r="Z124" i="71"/>
  <c r="X124" i="71"/>
  <c r="S124" i="71"/>
  <c r="R124" i="71"/>
  <c r="P124" i="71"/>
  <c r="K124" i="71"/>
  <c r="J124" i="71"/>
  <c r="H124" i="71"/>
  <c r="AO123" i="71"/>
  <c r="AP123" i="71" s="1"/>
  <c r="AH123" i="71"/>
  <c r="AU11" i="71" s="1"/>
  <c r="AE123" i="71"/>
  <c r="AF123" i="71" s="1"/>
  <c r="Z123" i="71"/>
  <c r="W123" i="71"/>
  <c r="X123" i="71" s="1"/>
  <c r="R123" i="71"/>
  <c r="O123" i="71"/>
  <c r="P123" i="71" s="1"/>
  <c r="J123" i="71"/>
  <c r="G123" i="71"/>
  <c r="H123" i="71" s="1"/>
  <c r="AO122" i="71"/>
  <c r="AP122" i="71" s="1"/>
  <c r="AM122" i="71"/>
  <c r="AI122" i="71"/>
  <c r="AH122" i="71"/>
  <c r="AF122" i="71"/>
  <c r="AA122" i="71"/>
  <c r="Z122" i="71"/>
  <c r="X122" i="71"/>
  <c r="S122" i="71"/>
  <c r="R122" i="71"/>
  <c r="P122" i="71"/>
  <c r="K122" i="71"/>
  <c r="J122" i="71"/>
  <c r="H122" i="71"/>
  <c r="AO121" i="71"/>
  <c r="AP121" i="71" s="1"/>
  <c r="AM121" i="71"/>
  <c r="AI121" i="71"/>
  <c r="AH121" i="71"/>
  <c r="AF121" i="71"/>
  <c r="AA121" i="71"/>
  <c r="Z121" i="71"/>
  <c r="X121" i="71"/>
  <c r="S121" i="71"/>
  <c r="R121" i="71"/>
  <c r="P121" i="71"/>
  <c r="K121" i="71"/>
  <c r="J121" i="71"/>
  <c r="H121" i="71"/>
  <c r="AO120" i="71"/>
  <c r="AM120" i="71"/>
  <c r="AQ120" i="71" s="1"/>
  <c r="AI120" i="71"/>
  <c r="AH120" i="71"/>
  <c r="AF120" i="71"/>
  <c r="AA120" i="71"/>
  <c r="Z120" i="71"/>
  <c r="X120" i="71"/>
  <c r="S120" i="71"/>
  <c r="R120" i="71"/>
  <c r="P120" i="71"/>
  <c r="K120" i="71"/>
  <c r="J120" i="71"/>
  <c r="H120" i="71"/>
  <c r="AO119" i="71"/>
  <c r="AP119" i="71" s="1"/>
  <c r="AM119" i="71"/>
  <c r="AI119" i="71"/>
  <c r="AH119" i="71"/>
  <c r="AF119" i="71"/>
  <c r="AA119" i="71"/>
  <c r="Z119" i="71"/>
  <c r="X119" i="71"/>
  <c r="S119" i="71"/>
  <c r="R119" i="71"/>
  <c r="P119" i="71"/>
  <c r="K119" i="71"/>
  <c r="J119" i="71"/>
  <c r="H119" i="71"/>
  <c r="AP118" i="71"/>
  <c r="AO118" i="71"/>
  <c r="AM118" i="71"/>
  <c r="AI118" i="71"/>
  <c r="AH118" i="71"/>
  <c r="AF118" i="71"/>
  <c r="AA118" i="71"/>
  <c r="Z118" i="71"/>
  <c r="X118" i="71"/>
  <c r="S118" i="71"/>
  <c r="R118" i="71"/>
  <c r="P118" i="71"/>
  <c r="K118" i="71"/>
  <c r="J118" i="71"/>
  <c r="H118" i="71"/>
  <c r="AO117" i="71"/>
  <c r="AM117" i="71"/>
  <c r="AI117" i="71"/>
  <c r="AH117" i="71"/>
  <c r="AF117" i="71"/>
  <c r="AA117" i="71"/>
  <c r="Z117" i="71"/>
  <c r="X117" i="71"/>
  <c r="S117" i="71"/>
  <c r="R117" i="71"/>
  <c r="P117" i="71"/>
  <c r="K117" i="71"/>
  <c r="J117" i="71"/>
  <c r="H117" i="71"/>
  <c r="AO116" i="71"/>
  <c r="AP116" i="71" s="1"/>
  <c r="AM116" i="71"/>
  <c r="AI116" i="71"/>
  <c r="AH116" i="71"/>
  <c r="AF116" i="71"/>
  <c r="AA116" i="71"/>
  <c r="Z116" i="71"/>
  <c r="X116" i="71"/>
  <c r="S116" i="71"/>
  <c r="R116" i="71"/>
  <c r="P116" i="71"/>
  <c r="K116" i="71"/>
  <c r="J116" i="71"/>
  <c r="H116" i="71"/>
  <c r="AO115" i="71"/>
  <c r="AM115" i="71"/>
  <c r="AI115" i="71"/>
  <c r="AH115" i="71"/>
  <c r="AF115" i="71"/>
  <c r="AA115" i="71"/>
  <c r="Z115" i="71"/>
  <c r="X115" i="71"/>
  <c r="S115" i="71"/>
  <c r="R115" i="71"/>
  <c r="P115" i="71"/>
  <c r="K115" i="71"/>
  <c r="J115" i="71"/>
  <c r="H115" i="71"/>
  <c r="AO114" i="71"/>
  <c r="AM114" i="71"/>
  <c r="AQ114" i="71" s="1"/>
  <c r="AI114" i="71"/>
  <c r="AH114" i="71"/>
  <c r="AF114" i="71"/>
  <c r="AA114" i="71"/>
  <c r="Z114" i="71"/>
  <c r="X114" i="71"/>
  <c r="S114" i="71"/>
  <c r="R114" i="71"/>
  <c r="P114" i="71"/>
  <c r="K114" i="71"/>
  <c r="J114" i="71"/>
  <c r="H114" i="71"/>
  <c r="AO113" i="71"/>
  <c r="AP113" i="71" s="1"/>
  <c r="AM113" i="71"/>
  <c r="AI113" i="71"/>
  <c r="AH113" i="71"/>
  <c r="AF113" i="71"/>
  <c r="AA113" i="71"/>
  <c r="Z113" i="71"/>
  <c r="X113" i="71"/>
  <c r="S113" i="71"/>
  <c r="R113" i="71"/>
  <c r="P113" i="71"/>
  <c r="K113" i="71"/>
  <c r="J113" i="71"/>
  <c r="H113" i="71"/>
  <c r="AO112" i="71"/>
  <c r="AP112" i="71" s="1"/>
  <c r="AM112" i="71"/>
  <c r="AI112" i="71"/>
  <c r="AH112" i="71"/>
  <c r="AF112" i="71"/>
  <c r="AA112" i="71"/>
  <c r="Z112" i="71"/>
  <c r="X112" i="71"/>
  <c r="S112" i="71"/>
  <c r="R112" i="71"/>
  <c r="P112" i="71"/>
  <c r="K112" i="71"/>
  <c r="J112" i="71"/>
  <c r="H112" i="71"/>
  <c r="AO111" i="71"/>
  <c r="AP111" i="71" s="1"/>
  <c r="AM111" i="71"/>
  <c r="AQ111" i="71" s="1"/>
  <c r="AI111" i="71"/>
  <c r="AH111" i="71"/>
  <c r="AF111" i="71"/>
  <c r="AA111" i="71"/>
  <c r="Z111" i="71"/>
  <c r="X111" i="71"/>
  <c r="S111" i="71"/>
  <c r="R111" i="71"/>
  <c r="P111" i="71"/>
  <c r="K111" i="71"/>
  <c r="J111" i="71"/>
  <c r="H111" i="71"/>
  <c r="AO110" i="71"/>
  <c r="AP110" i="71" s="1"/>
  <c r="AM110" i="71"/>
  <c r="AI110" i="71"/>
  <c r="AH110" i="71"/>
  <c r="AF110" i="71"/>
  <c r="AA110" i="71"/>
  <c r="Z110" i="71"/>
  <c r="X110" i="71"/>
  <c r="S110" i="71"/>
  <c r="R110" i="71"/>
  <c r="P110" i="71"/>
  <c r="K110" i="71"/>
  <c r="J110" i="71"/>
  <c r="H110" i="71"/>
  <c r="AO109" i="71"/>
  <c r="AM109" i="71"/>
  <c r="AQ109" i="71" s="1"/>
  <c r="AI109" i="71"/>
  <c r="AH109" i="71"/>
  <c r="AF109" i="71"/>
  <c r="AA109" i="71"/>
  <c r="Z109" i="71"/>
  <c r="X109" i="71"/>
  <c r="S109" i="71"/>
  <c r="R109" i="71"/>
  <c r="P109" i="71"/>
  <c r="K109" i="71"/>
  <c r="J109" i="71"/>
  <c r="H109" i="71"/>
  <c r="AO108" i="71"/>
  <c r="AP108" i="71" s="1"/>
  <c r="AM108" i="71"/>
  <c r="AI108" i="71"/>
  <c r="AH108" i="71"/>
  <c r="AF108" i="71"/>
  <c r="AA108" i="71"/>
  <c r="Z108" i="71"/>
  <c r="X108" i="71"/>
  <c r="S108" i="71"/>
  <c r="R108" i="71"/>
  <c r="P108" i="71"/>
  <c r="K108" i="71"/>
  <c r="J108" i="71"/>
  <c r="H108" i="71"/>
  <c r="AO107" i="71"/>
  <c r="AP107" i="71" s="1"/>
  <c r="AM107" i="71"/>
  <c r="AK107" i="71"/>
  <c r="AJ107" i="71"/>
  <c r="AI107" i="71"/>
  <c r="AH107" i="71"/>
  <c r="AF107" i="71"/>
  <c r="AA107" i="71"/>
  <c r="Z107" i="71"/>
  <c r="X107" i="71"/>
  <c r="S107" i="71"/>
  <c r="R107" i="71"/>
  <c r="P107" i="71"/>
  <c r="K107" i="71"/>
  <c r="J107" i="71"/>
  <c r="H107" i="71"/>
  <c r="AO106" i="71"/>
  <c r="AI106" i="71"/>
  <c r="AH106" i="71"/>
  <c r="AU10" i="71" s="1"/>
  <c r="AE106" i="71"/>
  <c r="AF106" i="71" s="1"/>
  <c r="Z106" i="71"/>
  <c r="X106" i="71"/>
  <c r="W106" i="71"/>
  <c r="AA106" i="71" s="1"/>
  <c r="R106" i="71"/>
  <c r="O106" i="71"/>
  <c r="J106" i="71"/>
  <c r="G106" i="71"/>
  <c r="H106" i="71" s="1"/>
  <c r="AO105" i="71"/>
  <c r="AM105" i="71"/>
  <c r="AI105" i="71"/>
  <c r="AH105" i="71"/>
  <c r="AF105" i="71"/>
  <c r="AA105" i="71"/>
  <c r="Z105" i="71"/>
  <c r="X105" i="71"/>
  <c r="S105" i="71"/>
  <c r="R105" i="71"/>
  <c r="P105" i="71"/>
  <c r="K105" i="71"/>
  <c r="J105" i="71"/>
  <c r="H105" i="71"/>
  <c r="AO104" i="71"/>
  <c r="AM104" i="71"/>
  <c r="AI104" i="71"/>
  <c r="AH104" i="71"/>
  <c r="AF104" i="71"/>
  <c r="AA104" i="71"/>
  <c r="Z104" i="71"/>
  <c r="X104" i="71"/>
  <c r="S104" i="71"/>
  <c r="R104" i="71"/>
  <c r="P104" i="71"/>
  <c r="K104" i="71"/>
  <c r="J104" i="71"/>
  <c r="H104" i="71"/>
  <c r="AO103" i="71"/>
  <c r="AM103" i="71"/>
  <c r="AI103" i="71"/>
  <c r="AH103" i="71"/>
  <c r="AF103" i="71"/>
  <c r="AA103" i="71"/>
  <c r="Z103" i="71"/>
  <c r="X103" i="71"/>
  <c r="S103" i="71"/>
  <c r="R103" i="71"/>
  <c r="P103" i="71"/>
  <c r="K103" i="71"/>
  <c r="J103" i="71"/>
  <c r="H103" i="71"/>
  <c r="AO102" i="71"/>
  <c r="AM102" i="71"/>
  <c r="AI102" i="71"/>
  <c r="AH102" i="71"/>
  <c r="AF102" i="71"/>
  <c r="AA102" i="71"/>
  <c r="Z102" i="71"/>
  <c r="X102" i="71"/>
  <c r="S102" i="71"/>
  <c r="R102" i="71"/>
  <c r="P102" i="71"/>
  <c r="K102" i="71"/>
  <c r="J102" i="71"/>
  <c r="H102" i="71"/>
  <c r="AO101" i="71"/>
  <c r="AM101" i="71"/>
  <c r="AI101" i="71"/>
  <c r="AH101" i="71"/>
  <c r="AF101" i="71"/>
  <c r="AA101" i="71"/>
  <c r="Z101" i="71"/>
  <c r="X101" i="71"/>
  <c r="S101" i="71"/>
  <c r="R101" i="71"/>
  <c r="P101" i="71"/>
  <c r="K101" i="71"/>
  <c r="J101" i="71"/>
  <c r="H101" i="71"/>
  <c r="AO100" i="71"/>
  <c r="AM100" i="71"/>
  <c r="AI100" i="71"/>
  <c r="AH100" i="71"/>
  <c r="AF100" i="71"/>
  <c r="AA100" i="71"/>
  <c r="Z100" i="71"/>
  <c r="X100" i="71"/>
  <c r="S100" i="71"/>
  <c r="R100" i="71"/>
  <c r="P100" i="71"/>
  <c r="K100" i="71"/>
  <c r="J100" i="71"/>
  <c r="H100" i="71"/>
  <c r="AO99" i="71"/>
  <c r="AM99" i="71"/>
  <c r="AI99" i="71"/>
  <c r="AH99" i="71"/>
  <c r="AF99" i="71"/>
  <c r="AA99" i="71"/>
  <c r="Z99" i="71"/>
  <c r="X99" i="71"/>
  <c r="S99" i="71"/>
  <c r="R99" i="71"/>
  <c r="P99" i="71"/>
  <c r="K99" i="71"/>
  <c r="J99" i="71"/>
  <c r="H99" i="71"/>
  <c r="AO98" i="71"/>
  <c r="AM98" i="71"/>
  <c r="AQ98" i="71" s="1"/>
  <c r="AI98" i="71"/>
  <c r="AH98" i="71"/>
  <c r="AF98" i="71"/>
  <c r="AA98" i="71"/>
  <c r="Z98" i="71"/>
  <c r="X98" i="71"/>
  <c r="S98" i="71"/>
  <c r="R98" i="71"/>
  <c r="P98" i="71"/>
  <c r="K98" i="71"/>
  <c r="J98" i="71"/>
  <c r="H98" i="71"/>
  <c r="AO97" i="71"/>
  <c r="AM97" i="71"/>
  <c r="AI97" i="71"/>
  <c r="AH97" i="71"/>
  <c r="AF97" i="71"/>
  <c r="AA97" i="71"/>
  <c r="Z97" i="71"/>
  <c r="X97" i="71"/>
  <c r="S97" i="71"/>
  <c r="R97" i="71"/>
  <c r="P97" i="71"/>
  <c r="K97" i="71"/>
  <c r="J97" i="71"/>
  <c r="H97" i="71"/>
  <c r="AO96" i="71"/>
  <c r="AM96" i="71"/>
  <c r="AI96" i="71"/>
  <c r="AH96" i="71"/>
  <c r="AF96" i="71"/>
  <c r="AA96" i="71"/>
  <c r="Z96" i="71"/>
  <c r="X96" i="71"/>
  <c r="S96" i="71"/>
  <c r="R96" i="71"/>
  <c r="P96" i="71"/>
  <c r="K96" i="71"/>
  <c r="J96" i="71"/>
  <c r="H96" i="71"/>
  <c r="AO95" i="71"/>
  <c r="AM95" i="71"/>
  <c r="AQ95" i="71" s="1"/>
  <c r="AI95" i="71"/>
  <c r="AH95" i="71"/>
  <c r="AF95" i="71"/>
  <c r="AA95" i="71"/>
  <c r="Z95" i="71"/>
  <c r="X95" i="71"/>
  <c r="S95" i="71"/>
  <c r="R95" i="71"/>
  <c r="P95" i="71"/>
  <c r="K95" i="71"/>
  <c r="J95" i="71"/>
  <c r="H95" i="71"/>
  <c r="AO94" i="71"/>
  <c r="AM94" i="71"/>
  <c r="AI94" i="71"/>
  <c r="AH94" i="71"/>
  <c r="AF94" i="71"/>
  <c r="AA94" i="71"/>
  <c r="Z94" i="71"/>
  <c r="X94" i="71"/>
  <c r="S94" i="71"/>
  <c r="R94" i="71"/>
  <c r="P94" i="71"/>
  <c r="K94" i="71"/>
  <c r="J94" i="71"/>
  <c r="H94" i="71"/>
  <c r="AQ93" i="71"/>
  <c r="AO93" i="71"/>
  <c r="AM93" i="71"/>
  <c r="AI93" i="71"/>
  <c r="AH93" i="71"/>
  <c r="AF93" i="71"/>
  <c r="AA93" i="71"/>
  <c r="Z93" i="71"/>
  <c r="X93" i="71"/>
  <c r="S93" i="71"/>
  <c r="R93" i="71"/>
  <c r="P93" i="71"/>
  <c r="K93" i="71"/>
  <c r="J93" i="71"/>
  <c r="H93" i="71"/>
  <c r="AO92" i="71"/>
  <c r="AM92" i="71"/>
  <c r="AI92" i="71"/>
  <c r="AH92" i="71"/>
  <c r="AF92" i="71"/>
  <c r="AA92" i="71"/>
  <c r="Z92" i="71"/>
  <c r="X92" i="71"/>
  <c r="S92" i="71"/>
  <c r="R92" i="71"/>
  <c r="P92" i="71"/>
  <c r="K92" i="71"/>
  <c r="J92" i="71"/>
  <c r="H92" i="71"/>
  <c r="AO91" i="71"/>
  <c r="AM91" i="71"/>
  <c r="AI91" i="71"/>
  <c r="AH91" i="71"/>
  <c r="AF91" i="71"/>
  <c r="AA91" i="71"/>
  <c r="Z91" i="71"/>
  <c r="X91" i="71"/>
  <c r="S91" i="71"/>
  <c r="R91" i="71"/>
  <c r="P91" i="71"/>
  <c r="K91" i="71"/>
  <c r="J91" i="71"/>
  <c r="H91" i="71"/>
  <c r="AO90" i="71"/>
  <c r="AM90" i="71"/>
  <c r="AK90" i="71"/>
  <c r="AJ90" i="71"/>
  <c r="AN102" i="71" s="1"/>
  <c r="AI90" i="71"/>
  <c r="AH90" i="71"/>
  <c r="AF90" i="71"/>
  <c r="AA90" i="71"/>
  <c r="Z90" i="71"/>
  <c r="X90" i="71"/>
  <c r="S90" i="71"/>
  <c r="R90" i="71"/>
  <c r="P90" i="71"/>
  <c r="K90" i="71"/>
  <c r="J90" i="71"/>
  <c r="H90" i="71"/>
  <c r="AO89" i="71"/>
  <c r="AH89" i="71"/>
  <c r="AU9" i="71" s="1"/>
  <c r="AE89" i="71"/>
  <c r="AI89" i="71" s="1"/>
  <c r="Z89" i="71"/>
  <c r="X89" i="71"/>
  <c r="W89" i="71"/>
  <c r="AA89" i="71" s="1"/>
  <c r="R89" i="71"/>
  <c r="O89" i="71"/>
  <c r="S89" i="71" s="1"/>
  <c r="J89" i="71"/>
  <c r="G89" i="71"/>
  <c r="AO88" i="71"/>
  <c r="AP88" i="71" s="1"/>
  <c r="AM88" i="71"/>
  <c r="AN88" i="71" s="1"/>
  <c r="AI88" i="71"/>
  <c r="AH88" i="71"/>
  <c r="AF88" i="71"/>
  <c r="AA88" i="71"/>
  <c r="Z88" i="71"/>
  <c r="X88" i="71"/>
  <c r="S88" i="71"/>
  <c r="R88" i="71"/>
  <c r="P88" i="71"/>
  <c r="K88" i="71"/>
  <c r="J88" i="71"/>
  <c r="H88" i="71"/>
  <c r="AO87" i="71"/>
  <c r="AM87" i="71"/>
  <c r="AI87" i="71"/>
  <c r="AH87" i="71"/>
  <c r="AF87" i="71"/>
  <c r="AA87" i="71"/>
  <c r="Z87" i="71"/>
  <c r="X87" i="71"/>
  <c r="S87" i="71"/>
  <c r="R87" i="71"/>
  <c r="P87" i="71"/>
  <c r="K87" i="71"/>
  <c r="J87" i="71"/>
  <c r="H87" i="71"/>
  <c r="AO86" i="71"/>
  <c r="AP86" i="71" s="1"/>
  <c r="AM86" i="71"/>
  <c r="AQ86" i="71" s="1"/>
  <c r="AI86" i="71"/>
  <c r="AH86" i="71"/>
  <c r="AF86" i="71"/>
  <c r="AA86" i="71"/>
  <c r="Z86" i="71"/>
  <c r="X86" i="71"/>
  <c r="S86" i="71"/>
  <c r="R86" i="71"/>
  <c r="P86" i="71"/>
  <c r="K86" i="71"/>
  <c r="J86" i="71"/>
  <c r="H86" i="71"/>
  <c r="AO85" i="71"/>
  <c r="AP85" i="71" s="1"/>
  <c r="AN85" i="71"/>
  <c r="AM85" i="71"/>
  <c r="AI85" i="71"/>
  <c r="AH85" i="71"/>
  <c r="AF85" i="71"/>
  <c r="AA85" i="71"/>
  <c r="Z85" i="71"/>
  <c r="X85" i="71"/>
  <c r="S85" i="71"/>
  <c r="R85" i="71"/>
  <c r="P85" i="71"/>
  <c r="K85" i="71"/>
  <c r="J85" i="71"/>
  <c r="H85" i="71"/>
  <c r="AO84" i="71"/>
  <c r="AM84" i="71"/>
  <c r="AQ84" i="71" s="1"/>
  <c r="AI84" i="71"/>
  <c r="AH84" i="71"/>
  <c r="AF84" i="71"/>
  <c r="AA84" i="71"/>
  <c r="Z84" i="71"/>
  <c r="X84" i="71"/>
  <c r="S84" i="71"/>
  <c r="R84" i="71"/>
  <c r="P84" i="71"/>
  <c r="K84" i="71"/>
  <c r="J84" i="71"/>
  <c r="H84" i="71"/>
  <c r="AO83" i="71"/>
  <c r="AP83" i="71" s="1"/>
  <c r="AM83" i="71"/>
  <c r="AI83" i="71"/>
  <c r="AH83" i="71"/>
  <c r="AF83" i="71"/>
  <c r="AA83" i="71"/>
  <c r="Z83" i="71"/>
  <c r="X83" i="71"/>
  <c r="S83" i="71"/>
  <c r="R83" i="71"/>
  <c r="P83" i="71"/>
  <c r="K83" i="71"/>
  <c r="J83" i="71"/>
  <c r="H83" i="71"/>
  <c r="AQ82" i="71"/>
  <c r="AO82" i="71"/>
  <c r="AM82" i="71"/>
  <c r="AI82" i="71"/>
  <c r="AH82" i="71"/>
  <c r="AF82" i="71"/>
  <c r="AA82" i="71"/>
  <c r="Z82" i="71"/>
  <c r="X82" i="71"/>
  <c r="S82" i="71"/>
  <c r="R82" i="71"/>
  <c r="P82" i="71"/>
  <c r="K82" i="71"/>
  <c r="J82" i="71"/>
  <c r="H82" i="71"/>
  <c r="AO81" i="71"/>
  <c r="AN81" i="71"/>
  <c r="AM81" i="71"/>
  <c r="AI81" i="71"/>
  <c r="AH81" i="71"/>
  <c r="AF81" i="71"/>
  <c r="AA81" i="71"/>
  <c r="Z81" i="71"/>
  <c r="X81" i="71"/>
  <c r="S81" i="71"/>
  <c r="R81" i="71"/>
  <c r="P81" i="71"/>
  <c r="K81" i="71"/>
  <c r="J81" i="71"/>
  <c r="H81" i="71"/>
  <c r="AO80" i="71"/>
  <c r="AM80" i="71"/>
  <c r="AI80" i="71"/>
  <c r="AH80" i="71"/>
  <c r="AF80" i="71"/>
  <c r="AA80" i="71"/>
  <c r="Z80" i="71"/>
  <c r="X80" i="71"/>
  <c r="S80" i="71"/>
  <c r="R80" i="71"/>
  <c r="P80" i="71"/>
  <c r="K80" i="71"/>
  <c r="J80" i="71"/>
  <c r="H80" i="71"/>
  <c r="AO79" i="71"/>
  <c r="AM79" i="71"/>
  <c r="AI79" i="71"/>
  <c r="AH79" i="71"/>
  <c r="AF79" i="71"/>
  <c r="AA79" i="71"/>
  <c r="Z79" i="71"/>
  <c r="X79" i="71"/>
  <c r="S79" i="71"/>
  <c r="R79" i="71"/>
  <c r="P79" i="71"/>
  <c r="K79" i="71"/>
  <c r="J79" i="71"/>
  <c r="H79" i="71"/>
  <c r="AO78" i="71"/>
  <c r="AP78" i="71" s="1"/>
  <c r="AM78" i="71"/>
  <c r="AI78" i="71"/>
  <c r="AH78" i="71"/>
  <c r="AF78" i="71"/>
  <c r="AA78" i="71"/>
  <c r="Z78" i="71"/>
  <c r="X78" i="71"/>
  <c r="S78" i="71"/>
  <c r="R78" i="71"/>
  <c r="P78" i="71"/>
  <c r="K78" i="71"/>
  <c r="J78" i="71"/>
  <c r="H78" i="71"/>
  <c r="AQ77" i="71"/>
  <c r="AO77" i="71"/>
  <c r="AM77" i="71"/>
  <c r="AI77" i="71"/>
  <c r="AH77" i="71"/>
  <c r="AF77" i="71"/>
  <c r="AA77" i="71"/>
  <c r="Z77" i="71"/>
  <c r="X77" i="71"/>
  <c r="S77" i="71"/>
  <c r="R77" i="71"/>
  <c r="P77" i="71"/>
  <c r="K77" i="71"/>
  <c r="J77" i="71"/>
  <c r="H77" i="71"/>
  <c r="AO76" i="71"/>
  <c r="AM76" i="71"/>
  <c r="AN76" i="71" s="1"/>
  <c r="AI76" i="71"/>
  <c r="AH76" i="71"/>
  <c r="AF76" i="71"/>
  <c r="AA76" i="71"/>
  <c r="Z76" i="71"/>
  <c r="X76" i="71"/>
  <c r="S76" i="71"/>
  <c r="R76" i="71"/>
  <c r="P76" i="71"/>
  <c r="K76" i="71"/>
  <c r="J76" i="71"/>
  <c r="H76" i="71"/>
  <c r="AO75" i="71"/>
  <c r="AP75" i="71" s="1"/>
  <c r="AM75" i="71"/>
  <c r="AI75" i="71"/>
  <c r="AH75" i="71"/>
  <c r="AF75" i="71"/>
  <c r="AA75" i="71"/>
  <c r="Z75" i="71"/>
  <c r="X75" i="71"/>
  <c r="S75" i="71"/>
  <c r="R75" i="71"/>
  <c r="P75" i="71"/>
  <c r="K75" i="71"/>
  <c r="J75" i="71"/>
  <c r="H75" i="71"/>
  <c r="AO74" i="71"/>
  <c r="AM74" i="71"/>
  <c r="AQ74" i="71" s="1"/>
  <c r="AI74" i="71"/>
  <c r="AH74" i="71"/>
  <c r="AF74" i="71"/>
  <c r="AA74" i="71"/>
  <c r="Z74" i="71"/>
  <c r="X74" i="71"/>
  <c r="S74" i="71"/>
  <c r="R74" i="71"/>
  <c r="P74" i="71"/>
  <c r="K74" i="71"/>
  <c r="J74" i="71"/>
  <c r="H74" i="71"/>
  <c r="AQ73" i="71"/>
  <c r="AO73" i="71"/>
  <c r="AP73" i="71" s="1"/>
  <c r="AM73" i="71"/>
  <c r="AK73" i="71"/>
  <c r="AJ73" i="71"/>
  <c r="AI73" i="71"/>
  <c r="AH73" i="71"/>
  <c r="AF73" i="71"/>
  <c r="AA73" i="71"/>
  <c r="Z73" i="71"/>
  <c r="X73" i="71"/>
  <c r="S73" i="71"/>
  <c r="R73" i="71"/>
  <c r="P73" i="71"/>
  <c r="K73" i="71"/>
  <c r="J73" i="71"/>
  <c r="H73" i="71"/>
  <c r="AO72" i="71"/>
  <c r="AI72" i="71"/>
  <c r="AH72" i="71"/>
  <c r="AU8" i="71" s="1"/>
  <c r="AE72" i="71"/>
  <c r="AF72" i="71" s="1"/>
  <c r="Z72" i="71"/>
  <c r="W72" i="71"/>
  <c r="R72" i="71"/>
  <c r="O72" i="71"/>
  <c r="P72" i="71" s="1"/>
  <c r="J72" i="71"/>
  <c r="G72" i="71"/>
  <c r="H72" i="71" s="1"/>
  <c r="AO71" i="71"/>
  <c r="AM71" i="71"/>
  <c r="AI71" i="71"/>
  <c r="AH71" i="71"/>
  <c r="AF71" i="71"/>
  <c r="AA71" i="71"/>
  <c r="Z71" i="71"/>
  <c r="X71" i="71"/>
  <c r="S71" i="71"/>
  <c r="R71" i="71"/>
  <c r="P71" i="71"/>
  <c r="K71" i="71"/>
  <c r="J71" i="71"/>
  <c r="H71" i="71"/>
  <c r="AO70" i="71"/>
  <c r="AM70" i="71"/>
  <c r="AN70" i="71" s="1"/>
  <c r="AI70" i="71"/>
  <c r="AH70" i="71"/>
  <c r="AF70" i="71"/>
  <c r="AA70" i="71"/>
  <c r="Z70" i="71"/>
  <c r="X70" i="71"/>
  <c r="S70" i="71"/>
  <c r="R70" i="71"/>
  <c r="P70" i="71"/>
  <c r="K70" i="71"/>
  <c r="J70" i="71"/>
  <c r="H70" i="71"/>
  <c r="AO69" i="71"/>
  <c r="AP69" i="71" s="1"/>
  <c r="AM69" i="71"/>
  <c r="AI69" i="71"/>
  <c r="AH69" i="71"/>
  <c r="AF69" i="71"/>
  <c r="AA69" i="71"/>
  <c r="Z69" i="71"/>
  <c r="X69" i="71"/>
  <c r="S69" i="71"/>
  <c r="R69" i="71"/>
  <c r="P69" i="71"/>
  <c r="K69" i="71"/>
  <c r="J69" i="71"/>
  <c r="H69" i="71"/>
  <c r="AQ68" i="71"/>
  <c r="AO68" i="71"/>
  <c r="AM68" i="71"/>
  <c r="AI68" i="71"/>
  <c r="AH68" i="71"/>
  <c r="AF68" i="71"/>
  <c r="AA68" i="71"/>
  <c r="Z68" i="71"/>
  <c r="X68" i="71"/>
  <c r="S68" i="71"/>
  <c r="R68" i="71"/>
  <c r="P68" i="71"/>
  <c r="K68" i="71"/>
  <c r="J68" i="71"/>
  <c r="H68" i="71"/>
  <c r="AO67" i="71"/>
  <c r="AN67" i="71"/>
  <c r="AM67" i="71"/>
  <c r="AI67" i="71"/>
  <c r="AH67" i="71"/>
  <c r="AF67" i="71"/>
  <c r="AA67" i="71"/>
  <c r="Z67" i="71"/>
  <c r="X67" i="71"/>
  <c r="S67" i="71"/>
  <c r="R67" i="71"/>
  <c r="P67" i="71"/>
  <c r="K67" i="71"/>
  <c r="J67" i="71"/>
  <c r="H67" i="71"/>
  <c r="AO66" i="71"/>
  <c r="AM66" i="71"/>
  <c r="AI66" i="71"/>
  <c r="AH66" i="71"/>
  <c r="AF66" i="71"/>
  <c r="AA66" i="71"/>
  <c r="Z66" i="71"/>
  <c r="X66" i="71"/>
  <c r="S66" i="71"/>
  <c r="R66" i="71"/>
  <c r="P66" i="71"/>
  <c r="K66" i="71"/>
  <c r="J66" i="71"/>
  <c r="H66" i="71"/>
  <c r="AO65" i="71"/>
  <c r="AM65" i="71"/>
  <c r="AI65" i="71"/>
  <c r="AH65" i="71"/>
  <c r="AF65" i="71"/>
  <c r="AA65" i="71"/>
  <c r="Z65" i="71"/>
  <c r="X65" i="71"/>
  <c r="S65" i="71"/>
  <c r="R65" i="71"/>
  <c r="P65" i="71"/>
  <c r="K65" i="71"/>
  <c r="J65" i="71"/>
  <c r="H65" i="71"/>
  <c r="AQ64" i="71"/>
  <c r="AO64" i="71"/>
  <c r="AM64" i="71"/>
  <c r="AI64" i="71"/>
  <c r="AH64" i="71"/>
  <c r="AF64" i="71"/>
  <c r="AA64" i="71"/>
  <c r="Z64" i="71"/>
  <c r="X64" i="71"/>
  <c r="S64" i="71"/>
  <c r="R64" i="71"/>
  <c r="P64" i="71"/>
  <c r="K64" i="71"/>
  <c r="J64" i="71"/>
  <c r="H64" i="71"/>
  <c r="AO63" i="71"/>
  <c r="AM63" i="71"/>
  <c r="AI63" i="71"/>
  <c r="AH63" i="71"/>
  <c r="AF63" i="71"/>
  <c r="AA63" i="71"/>
  <c r="Z63" i="71"/>
  <c r="X63" i="71"/>
  <c r="S63" i="71"/>
  <c r="R63" i="71"/>
  <c r="P63" i="71"/>
  <c r="K63" i="71"/>
  <c r="J63" i="71"/>
  <c r="H63" i="71"/>
  <c r="AO62" i="71"/>
  <c r="AM62" i="71"/>
  <c r="AI62" i="71"/>
  <c r="AH62" i="71"/>
  <c r="AF62" i="71"/>
  <c r="AA62" i="71"/>
  <c r="Z62" i="71"/>
  <c r="X62" i="71"/>
  <c r="S62" i="71"/>
  <c r="R62" i="71"/>
  <c r="P62" i="71"/>
  <c r="K62" i="71"/>
  <c r="J62" i="71"/>
  <c r="H62" i="71"/>
  <c r="AO61" i="71"/>
  <c r="AP61" i="71" s="1"/>
  <c r="AM61" i="71"/>
  <c r="AI61" i="71"/>
  <c r="AH61" i="71"/>
  <c r="AF61" i="71"/>
  <c r="AA61" i="71"/>
  <c r="Z61" i="71"/>
  <c r="X61" i="71"/>
  <c r="S61" i="71"/>
  <c r="R61" i="71"/>
  <c r="P61" i="71"/>
  <c r="K61" i="71"/>
  <c r="J61" i="71"/>
  <c r="H61" i="71"/>
  <c r="AO60" i="71"/>
  <c r="AM60" i="71"/>
  <c r="AQ60" i="71" s="1"/>
  <c r="AI60" i="71"/>
  <c r="AH60" i="71"/>
  <c r="AF60" i="71"/>
  <c r="AA60" i="71"/>
  <c r="Z60" i="71"/>
  <c r="X60" i="71"/>
  <c r="S60" i="71"/>
  <c r="R60" i="71"/>
  <c r="P60" i="71"/>
  <c r="K60" i="71"/>
  <c r="J60" i="71"/>
  <c r="H60" i="71"/>
  <c r="AO59" i="71"/>
  <c r="AM59" i="71"/>
  <c r="AI59" i="71"/>
  <c r="AH59" i="71"/>
  <c r="AF59" i="71"/>
  <c r="AA59" i="71"/>
  <c r="Z59" i="71"/>
  <c r="X59" i="71"/>
  <c r="S59" i="71"/>
  <c r="R59" i="71"/>
  <c r="P59" i="71"/>
  <c r="K59" i="71"/>
  <c r="J59" i="71"/>
  <c r="H59" i="71"/>
  <c r="AO58" i="71"/>
  <c r="AM58" i="71"/>
  <c r="AI58" i="71"/>
  <c r="AH58" i="71"/>
  <c r="AF58" i="71"/>
  <c r="AA58" i="71"/>
  <c r="Z58" i="71"/>
  <c r="X58" i="71"/>
  <c r="S58" i="71"/>
  <c r="R58" i="71"/>
  <c r="P58" i="71"/>
  <c r="K58" i="71"/>
  <c r="J58" i="71"/>
  <c r="H58" i="71"/>
  <c r="AO57" i="71"/>
  <c r="AM57" i="71"/>
  <c r="AI57" i="71"/>
  <c r="AH57" i="71"/>
  <c r="AF57" i="71"/>
  <c r="AA57" i="71"/>
  <c r="Z57" i="71"/>
  <c r="X57" i="71"/>
  <c r="S57" i="71"/>
  <c r="R57" i="71"/>
  <c r="P57" i="71"/>
  <c r="K57" i="71"/>
  <c r="J57" i="71"/>
  <c r="H57" i="71"/>
  <c r="AO56" i="71"/>
  <c r="AM56" i="71"/>
  <c r="AN56" i="71" s="1"/>
  <c r="AK56" i="71"/>
  <c r="AP68" i="71" s="1"/>
  <c r="AJ56" i="71"/>
  <c r="AI56" i="71"/>
  <c r="AH56" i="71"/>
  <c r="AF56" i="71"/>
  <c r="AA56" i="71"/>
  <c r="Z56" i="71"/>
  <c r="X56" i="71"/>
  <c r="S56" i="71"/>
  <c r="R56" i="71"/>
  <c r="P56" i="71"/>
  <c r="K56" i="71"/>
  <c r="J56" i="71"/>
  <c r="H56" i="71"/>
  <c r="AO55" i="71"/>
  <c r="AI55" i="71"/>
  <c r="AH55" i="71"/>
  <c r="AU7" i="71" s="1"/>
  <c r="AE55" i="71"/>
  <c r="AF55" i="71" s="1"/>
  <c r="Z55" i="71"/>
  <c r="W55" i="71"/>
  <c r="X55" i="71" s="1"/>
  <c r="R55" i="71"/>
  <c r="O55" i="71"/>
  <c r="P55" i="71" s="1"/>
  <c r="J55" i="71"/>
  <c r="G55" i="71"/>
  <c r="H55" i="71" s="1"/>
  <c r="AO54" i="71"/>
  <c r="AM54" i="71"/>
  <c r="AI54" i="71"/>
  <c r="AH54" i="71"/>
  <c r="AF54" i="71"/>
  <c r="AA54" i="71"/>
  <c r="Z54" i="71"/>
  <c r="X54" i="71"/>
  <c r="S54" i="71"/>
  <c r="R54" i="71"/>
  <c r="P54" i="71"/>
  <c r="K54" i="71"/>
  <c r="J54" i="71"/>
  <c r="H54" i="71"/>
  <c r="AO53" i="71"/>
  <c r="AM53" i="71"/>
  <c r="AI53" i="71"/>
  <c r="AH53" i="71"/>
  <c r="AF53" i="71"/>
  <c r="AA53" i="71"/>
  <c r="Z53" i="71"/>
  <c r="X53" i="71"/>
  <c r="S53" i="71"/>
  <c r="R53" i="71"/>
  <c r="P53" i="71"/>
  <c r="K53" i="71"/>
  <c r="J53" i="71"/>
  <c r="H53" i="71"/>
  <c r="AO52" i="71"/>
  <c r="AM52" i="71"/>
  <c r="AI52" i="71"/>
  <c r="AH52" i="71"/>
  <c r="AF52" i="71"/>
  <c r="AA52" i="71"/>
  <c r="Z52" i="71"/>
  <c r="X52" i="71"/>
  <c r="S52" i="71"/>
  <c r="R52" i="71"/>
  <c r="P52" i="71"/>
  <c r="K52" i="71"/>
  <c r="J52" i="71"/>
  <c r="H52" i="71"/>
  <c r="AO51" i="71"/>
  <c r="AM51" i="71"/>
  <c r="AI51" i="71"/>
  <c r="AH51" i="71"/>
  <c r="AF51" i="71"/>
  <c r="AA51" i="71"/>
  <c r="Z51" i="71"/>
  <c r="X51" i="71"/>
  <c r="S51" i="71"/>
  <c r="R51" i="71"/>
  <c r="P51" i="71"/>
  <c r="K51" i="71"/>
  <c r="J51" i="71"/>
  <c r="H51" i="71"/>
  <c r="AO50" i="71"/>
  <c r="AM50" i="71"/>
  <c r="AI50" i="71"/>
  <c r="AH50" i="71"/>
  <c r="AF50" i="71"/>
  <c r="AA50" i="71"/>
  <c r="Z50" i="71"/>
  <c r="X50" i="71"/>
  <c r="S50" i="71"/>
  <c r="R50" i="71"/>
  <c r="P50" i="71"/>
  <c r="K50" i="71"/>
  <c r="J50" i="71"/>
  <c r="H50" i="71"/>
  <c r="AQ49" i="71"/>
  <c r="AO49" i="71"/>
  <c r="AM49" i="71"/>
  <c r="AI49" i="71"/>
  <c r="AH49" i="71"/>
  <c r="AF49" i="71"/>
  <c r="AA49" i="71"/>
  <c r="Z49" i="71"/>
  <c r="X49" i="71"/>
  <c r="S49" i="71"/>
  <c r="R49" i="71"/>
  <c r="P49" i="71"/>
  <c r="K49" i="71"/>
  <c r="J49" i="71"/>
  <c r="H49" i="71"/>
  <c r="AO48" i="71"/>
  <c r="AM48" i="71"/>
  <c r="AI48" i="71"/>
  <c r="AH48" i="71"/>
  <c r="AF48" i="71"/>
  <c r="AA48" i="71"/>
  <c r="Z48" i="71"/>
  <c r="X48" i="71"/>
  <c r="S48" i="71"/>
  <c r="R48" i="71"/>
  <c r="P48" i="71"/>
  <c r="K48" i="71"/>
  <c r="J48" i="71"/>
  <c r="H48" i="71"/>
  <c r="AO47" i="71"/>
  <c r="AM47" i="71"/>
  <c r="AI47" i="71"/>
  <c r="AH47" i="71"/>
  <c r="AF47" i="71"/>
  <c r="AA47" i="71"/>
  <c r="Z47" i="71"/>
  <c r="X47" i="71"/>
  <c r="S47" i="71"/>
  <c r="R47" i="71"/>
  <c r="P47" i="71"/>
  <c r="K47" i="71"/>
  <c r="J47" i="71"/>
  <c r="H47" i="71"/>
  <c r="AO46" i="71"/>
  <c r="AM46" i="71"/>
  <c r="AI46" i="71"/>
  <c r="AH46" i="71"/>
  <c r="AF46" i="71"/>
  <c r="AA46" i="71"/>
  <c r="Z46" i="71"/>
  <c r="X46" i="71"/>
  <c r="S46" i="71"/>
  <c r="R46" i="71"/>
  <c r="P46" i="71"/>
  <c r="K46" i="71"/>
  <c r="J46" i="71"/>
  <c r="H46" i="71"/>
  <c r="AO45" i="71"/>
  <c r="AM45" i="71"/>
  <c r="AQ45" i="71" s="1"/>
  <c r="AI45" i="71"/>
  <c r="AH45" i="71"/>
  <c r="AF45" i="71"/>
  <c r="AA45" i="71"/>
  <c r="Z45" i="71"/>
  <c r="X45" i="71"/>
  <c r="S45" i="71"/>
  <c r="R45" i="71"/>
  <c r="P45" i="71"/>
  <c r="K45" i="71"/>
  <c r="J45" i="71"/>
  <c r="H45" i="71"/>
  <c r="AO44" i="71"/>
  <c r="AM44" i="71"/>
  <c r="AI44" i="71"/>
  <c r="AH44" i="71"/>
  <c r="AF44" i="71"/>
  <c r="AA44" i="71"/>
  <c r="Z44" i="71"/>
  <c r="X44" i="71"/>
  <c r="S44" i="71"/>
  <c r="R44" i="71"/>
  <c r="P44" i="71"/>
  <c r="K44" i="71"/>
  <c r="J44" i="71"/>
  <c r="H44" i="71"/>
  <c r="AO43" i="71"/>
  <c r="AM43" i="71"/>
  <c r="AI43" i="71"/>
  <c r="AH43" i="71"/>
  <c r="AF43" i="71"/>
  <c r="AA43" i="71"/>
  <c r="Z43" i="71"/>
  <c r="X43" i="71"/>
  <c r="S43" i="71"/>
  <c r="R43" i="71"/>
  <c r="P43" i="71"/>
  <c r="K43" i="71"/>
  <c r="J43" i="71"/>
  <c r="H43" i="71"/>
  <c r="AO42" i="71"/>
  <c r="AM42" i="71"/>
  <c r="AQ42" i="71" s="1"/>
  <c r="AI42" i="71"/>
  <c r="AH42" i="71"/>
  <c r="AF42" i="71"/>
  <c r="AA42" i="71"/>
  <c r="Z42" i="71"/>
  <c r="X42" i="71"/>
  <c r="S42" i="71"/>
  <c r="R42" i="71"/>
  <c r="P42" i="71"/>
  <c r="K42" i="71"/>
  <c r="J42" i="71"/>
  <c r="H42" i="71"/>
  <c r="AO41" i="71"/>
  <c r="AM41" i="71"/>
  <c r="AI41" i="71"/>
  <c r="AH41" i="71"/>
  <c r="AF41" i="71"/>
  <c r="AA41" i="71"/>
  <c r="Z41" i="71"/>
  <c r="X41" i="71"/>
  <c r="S41" i="71"/>
  <c r="R41" i="71"/>
  <c r="P41" i="71"/>
  <c r="K41" i="71"/>
  <c r="J41" i="71"/>
  <c r="H41" i="71"/>
  <c r="AO40" i="71"/>
  <c r="AM40" i="71"/>
  <c r="AI40" i="71"/>
  <c r="AH40" i="71"/>
  <c r="AF40" i="71"/>
  <c r="AA40" i="71"/>
  <c r="Z40" i="71"/>
  <c r="X40" i="71"/>
  <c r="S40" i="71"/>
  <c r="R40" i="71"/>
  <c r="P40" i="71"/>
  <c r="K40" i="71"/>
  <c r="J40" i="71"/>
  <c r="H40" i="71"/>
  <c r="AO39" i="71"/>
  <c r="AM39" i="71"/>
  <c r="AQ39" i="71" s="1"/>
  <c r="AK39" i="71"/>
  <c r="AP54" i="71" s="1"/>
  <c r="AJ39" i="71"/>
  <c r="AI39" i="71"/>
  <c r="AH39" i="71"/>
  <c r="AF39" i="71"/>
  <c r="AA39" i="71"/>
  <c r="Z39" i="71"/>
  <c r="X39" i="71"/>
  <c r="S39" i="71"/>
  <c r="R39" i="71"/>
  <c r="P39" i="71"/>
  <c r="K39" i="71"/>
  <c r="J39" i="71"/>
  <c r="H39" i="71"/>
  <c r="AO38" i="71"/>
  <c r="AH38" i="71"/>
  <c r="AU6" i="71" s="1"/>
  <c r="AE38" i="71"/>
  <c r="AA38" i="71"/>
  <c r="Z38" i="71"/>
  <c r="W38" i="71"/>
  <c r="X38" i="71" s="1"/>
  <c r="R38" i="71"/>
  <c r="O38" i="71"/>
  <c r="P38" i="71" s="1"/>
  <c r="J38" i="71"/>
  <c r="G38" i="71"/>
  <c r="AQ37" i="71"/>
  <c r="AO37" i="71"/>
  <c r="AM37" i="71"/>
  <c r="AI37" i="71"/>
  <c r="AH37" i="71"/>
  <c r="AF37" i="71"/>
  <c r="AA37" i="71"/>
  <c r="Z37" i="71"/>
  <c r="X37" i="71"/>
  <c r="S37" i="71"/>
  <c r="R37" i="71"/>
  <c r="P37" i="71"/>
  <c r="K37" i="71"/>
  <c r="J37" i="71"/>
  <c r="H37" i="71"/>
  <c r="AO36" i="71"/>
  <c r="AM36" i="71"/>
  <c r="AI36" i="71"/>
  <c r="AH36" i="71"/>
  <c r="AF36" i="71"/>
  <c r="AA36" i="71"/>
  <c r="Z36" i="71"/>
  <c r="X36" i="71"/>
  <c r="S36" i="71"/>
  <c r="R36" i="71"/>
  <c r="P36" i="71"/>
  <c r="K36" i="71"/>
  <c r="J36" i="71"/>
  <c r="H36" i="71"/>
  <c r="AO35" i="71"/>
  <c r="AM35" i="71"/>
  <c r="AI35" i="71"/>
  <c r="AH35" i="71"/>
  <c r="AF35" i="71"/>
  <c r="AA35" i="71"/>
  <c r="Z35" i="71"/>
  <c r="X35" i="71"/>
  <c r="S35" i="71"/>
  <c r="R35" i="71"/>
  <c r="P35" i="71"/>
  <c r="K35" i="71"/>
  <c r="J35" i="71"/>
  <c r="H35" i="71"/>
  <c r="AO34" i="71"/>
  <c r="AM34" i="71"/>
  <c r="AI34" i="71"/>
  <c r="AH34" i="71"/>
  <c r="AF34" i="71"/>
  <c r="AA34" i="71"/>
  <c r="Z34" i="71"/>
  <c r="X34" i="71"/>
  <c r="S34" i="71"/>
  <c r="R34" i="71"/>
  <c r="P34" i="71"/>
  <c r="K34" i="71"/>
  <c r="J34" i="71"/>
  <c r="H34" i="71"/>
  <c r="AO33" i="71"/>
  <c r="AM33" i="71"/>
  <c r="AI33" i="71"/>
  <c r="AH33" i="71"/>
  <c r="AF33" i="71"/>
  <c r="AA33" i="71"/>
  <c r="Z33" i="71"/>
  <c r="X33" i="71"/>
  <c r="S33" i="71"/>
  <c r="R33" i="71"/>
  <c r="P33" i="71"/>
  <c r="K33" i="71"/>
  <c r="J33" i="71"/>
  <c r="H33" i="71"/>
  <c r="AO32" i="71"/>
  <c r="AM32" i="71"/>
  <c r="AI32" i="71"/>
  <c r="AH32" i="71"/>
  <c r="AF32" i="71"/>
  <c r="AA32" i="71"/>
  <c r="Z32" i="71"/>
  <c r="X32" i="71"/>
  <c r="S32" i="71"/>
  <c r="R32" i="71"/>
  <c r="P32" i="71"/>
  <c r="K32" i="71"/>
  <c r="J32" i="71"/>
  <c r="H32" i="71"/>
  <c r="AO31" i="71"/>
  <c r="AM31" i="71"/>
  <c r="AI31" i="71"/>
  <c r="AH31" i="71"/>
  <c r="AF31" i="71"/>
  <c r="AA31" i="71"/>
  <c r="Z31" i="71"/>
  <c r="X31" i="71"/>
  <c r="S31" i="71"/>
  <c r="R31" i="71"/>
  <c r="P31" i="71"/>
  <c r="K31" i="71"/>
  <c r="J31" i="71"/>
  <c r="H31" i="71"/>
  <c r="AO30" i="71"/>
  <c r="AM30" i="71"/>
  <c r="AI30" i="71"/>
  <c r="AH30" i="71"/>
  <c r="AF30" i="71"/>
  <c r="AA30" i="71"/>
  <c r="Z30" i="71"/>
  <c r="X30" i="71"/>
  <c r="S30" i="71"/>
  <c r="R30" i="71"/>
  <c r="P30" i="71"/>
  <c r="K30" i="71"/>
  <c r="J30" i="71"/>
  <c r="H30" i="71"/>
  <c r="AO29" i="71"/>
  <c r="AM29" i="71"/>
  <c r="AI29" i="71"/>
  <c r="AH29" i="71"/>
  <c r="AF29" i="71"/>
  <c r="AA29" i="71"/>
  <c r="Z29" i="71"/>
  <c r="X29" i="71"/>
  <c r="S29" i="71"/>
  <c r="R29" i="71"/>
  <c r="P29" i="71"/>
  <c r="K29" i="71"/>
  <c r="J29" i="71"/>
  <c r="H29" i="71"/>
  <c r="AO28" i="71"/>
  <c r="AM28" i="71"/>
  <c r="AI28" i="71"/>
  <c r="AH28" i="71"/>
  <c r="AF28" i="71"/>
  <c r="AA28" i="71"/>
  <c r="Z28" i="71"/>
  <c r="X28" i="71"/>
  <c r="S28" i="71"/>
  <c r="R28" i="71"/>
  <c r="P28" i="71"/>
  <c r="K28" i="71"/>
  <c r="J28" i="71"/>
  <c r="H28" i="71"/>
  <c r="AO27" i="71"/>
  <c r="AM27" i="71"/>
  <c r="AI27" i="71"/>
  <c r="AH27" i="71"/>
  <c r="AF27" i="71"/>
  <c r="AA27" i="71"/>
  <c r="Z27" i="71"/>
  <c r="X27" i="71"/>
  <c r="S27" i="71"/>
  <c r="R27" i="71"/>
  <c r="P27" i="71"/>
  <c r="K27" i="71"/>
  <c r="J27" i="71"/>
  <c r="H27" i="71"/>
  <c r="AO26" i="71"/>
  <c r="AM26" i="71"/>
  <c r="AI26" i="71"/>
  <c r="AH26" i="71"/>
  <c r="AF26" i="71"/>
  <c r="AA26" i="71"/>
  <c r="Z26" i="71"/>
  <c r="X26" i="71"/>
  <c r="S26" i="71"/>
  <c r="R26" i="71"/>
  <c r="P26" i="71"/>
  <c r="K26" i="71"/>
  <c r="J26" i="71"/>
  <c r="H26" i="71"/>
  <c r="AO25" i="71"/>
  <c r="AM25" i="71"/>
  <c r="AI25" i="71"/>
  <c r="AH25" i="71"/>
  <c r="AF25" i="71"/>
  <c r="AA25" i="71"/>
  <c r="Z25" i="71"/>
  <c r="X25" i="71"/>
  <c r="S25" i="71"/>
  <c r="R25" i="71"/>
  <c r="P25" i="71"/>
  <c r="K25" i="71"/>
  <c r="J25" i="71"/>
  <c r="H25" i="71"/>
  <c r="AO24" i="71"/>
  <c r="AM24" i="71"/>
  <c r="AI24" i="71"/>
  <c r="AH24" i="71"/>
  <c r="AF24" i="71"/>
  <c r="AA24" i="71"/>
  <c r="Z24" i="71"/>
  <c r="X24" i="71"/>
  <c r="S24" i="71"/>
  <c r="R24" i="71"/>
  <c r="P24" i="71"/>
  <c r="K24" i="71"/>
  <c r="J24" i="71"/>
  <c r="H24" i="71"/>
  <c r="AO23" i="71"/>
  <c r="AM23" i="71"/>
  <c r="AI23" i="71"/>
  <c r="AH23" i="71"/>
  <c r="AF23" i="71"/>
  <c r="AA23" i="71"/>
  <c r="Z23" i="71"/>
  <c r="X23" i="71"/>
  <c r="S23" i="71"/>
  <c r="R23" i="71"/>
  <c r="P23" i="71"/>
  <c r="K23" i="71"/>
  <c r="J23" i="71"/>
  <c r="H23" i="71"/>
  <c r="AO22" i="71"/>
  <c r="AM22" i="71"/>
  <c r="AK22" i="71"/>
  <c r="AP30" i="71" s="1"/>
  <c r="AJ22" i="71"/>
  <c r="AI22" i="71"/>
  <c r="AH22" i="71"/>
  <c r="AF22" i="71"/>
  <c r="AA22" i="71"/>
  <c r="Z22" i="71"/>
  <c r="X22" i="71"/>
  <c r="S22" i="71"/>
  <c r="R22" i="71"/>
  <c r="P22" i="71"/>
  <c r="K22" i="71"/>
  <c r="J22" i="71"/>
  <c r="H22" i="71"/>
  <c r="AO21" i="71"/>
  <c r="AH21" i="71"/>
  <c r="AU5" i="71" s="1"/>
  <c r="AE21" i="71"/>
  <c r="Z21" i="71"/>
  <c r="W21" i="71"/>
  <c r="R21" i="71"/>
  <c r="O21" i="71"/>
  <c r="J21" i="71"/>
  <c r="G21" i="71"/>
  <c r="AO20" i="71"/>
  <c r="AM20" i="71"/>
  <c r="AI20" i="71"/>
  <c r="AH20" i="71"/>
  <c r="AF20" i="71"/>
  <c r="AA20" i="71"/>
  <c r="Z20" i="71"/>
  <c r="X20" i="71"/>
  <c r="S20" i="71"/>
  <c r="R20" i="71"/>
  <c r="P20" i="71"/>
  <c r="K20" i="71"/>
  <c r="J20" i="71"/>
  <c r="H20" i="71"/>
  <c r="AO19" i="71"/>
  <c r="AM19" i="71"/>
  <c r="AI19" i="71"/>
  <c r="AH19" i="71"/>
  <c r="AF19" i="71"/>
  <c r="AA19" i="71"/>
  <c r="Z19" i="71"/>
  <c r="X19" i="71"/>
  <c r="S19" i="71"/>
  <c r="R19" i="71"/>
  <c r="P19" i="71"/>
  <c r="K19" i="71"/>
  <c r="J19" i="71"/>
  <c r="H19" i="71"/>
  <c r="AO18" i="71"/>
  <c r="AM18" i="71"/>
  <c r="AI18" i="71"/>
  <c r="AH18" i="71"/>
  <c r="AF18" i="71"/>
  <c r="AA18" i="71"/>
  <c r="Z18" i="71"/>
  <c r="X18" i="71"/>
  <c r="S18" i="71"/>
  <c r="R18" i="71"/>
  <c r="P18" i="71"/>
  <c r="K18" i="71"/>
  <c r="J18" i="71"/>
  <c r="H18" i="71"/>
  <c r="AO17" i="71"/>
  <c r="AM17" i="71"/>
  <c r="AM153" i="71" s="1"/>
  <c r="AI17" i="71"/>
  <c r="AH17" i="71"/>
  <c r="AF17" i="71"/>
  <c r="AA17" i="71"/>
  <c r="Z17" i="71"/>
  <c r="X17" i="71"/>
  <c r="S17" i="71"/>
  <c r="R17" i="71"/>
  <c r="P17" i="71"/>
  <c r="K17" i="71"/>
  <c r="J17" i="71"/>
  <c r="H17" i="71"/>
  <c r="AO16" i="71"/>
  <c r="AM16" i="71"/>
  <c r="AI16" i="71"/>
  <c r="AH16" i="71"/>
  <c r="AF16" i="71"/>
  <c r="AA16" i="71"/>
  <c r="Z16" i="71"/>
  <c r="X16" i="71"/>
  <c r="S16" i="71"/>
  <c r="R16" i="71"/>
  <c r="P16" i="71"/>
  <c r="K16" i="71"/>
  <c r="J16" i="71"/>
  <c r="H16" i="71"/>
  <c r="AO15" i="71"/>
  <c r="AM15" i="71"/>
  <c r="AI15" i="71"/>
  <c r="AH15" i="71"/>
  <c r="AF15" i="71"/>
  <c r="AA15" i="71"/>
  <c r="Z15" i="71"/>
  <c r="X15" i="71"/>
  <c r="S15" i="71"/>
  <c r="R15" i="71"/>
  <c r="P15" i="71"/>
  <c r="K15" i="71"/>
  <c r="J15" i="71"/>
  <c r="H15" i="71"/>
  <c r="AO14" i="71"/>
  <c r="AM14" i="71"/>
  <c r="AM150" i="71" s="1"/>
  <c r="AI14" i="71"/>
  <c r="AH14" i="71"/>
  <c r="AF14" i="71"/>
  <c r="AA14" i="71"/>
  <c r="Z14" i="71"/>
  <c r="X14" i="71"/>
  <c r="S14" i="71"/>
  <c r="R14" i="71"/>
  <c r="P14" i="71"/>
  <c r="K14" i="71"/>
  <c r="J14" i="71"/>
  <c r="H14" i="71"/>
  <c r="AO13" i="71"/>
  <c r="AM13" i="71"/>
  <c r="AI13" i="71"/>
  <c r="AH13" i="71"/>
  <c r="AF13" i="71"/>
  <c r="AA13" i="71"/>
  <c r="Z13" i="71"/>
  <c r="X13" i="71"/>
  <c r="S13" i="71"/>
  <c r="R13" i="71"/>
  <c r="P13" i="71"/>
  <c r="K13" i="71"/>
  <c r="J13" i="71"/>
  <c r="H13" i="71"/>
  <c r="AO12" i="71"/>
  <c r="AM12" i="71"/>
  <c r="AI12" i="71"/>
  <c r="AH12" i="71"/>
  <c r="AF12" i="71"/>
  <c r="AA12" i="71"/>
  <c r="Z12" i="71"/>
  <c r="X12" i="71"/>
  <c r="S12" i="71"/>
  <c r="R12" i="71"/>
  <c r="P12" i="71"/>
  <c r="K12" i="71"/>
  <c r="J12" i="71"/>
  <c r="H12" i="71"/>
  <c r="AO11" i="71"/>
  <c r="AM11" i="71"/>
  <c r="AM147" i="71" s="1"/>
  <c r="AI11" i="71"/>
  <c r="AH11" i="71"/>
  <c r="AF11" i="71"/>
  <c r="AA11" i="71"/>
  <c r="Z11" i="71"/>
  <c r="X11" i="71"/>
  <c r="S11" i="71"/>
  <c r="R11" i="71"/>
  <c r="P11" i="71"/>
  <c r="K11" i="71"/>
  <c r="J11" i="71"/>
  <c r="H11" i="71"/>
  <c r="AP10" i="71"/>
  <c r="AO10" i="71"/>
  <c r="AM10" i="71"/>
  <c r="AI10" i="71"/>
  <c r="AH10" i="71"/>
  <c r="AF10" i="71"/>
  <c r="AA10" i="71"/>
  <c r="Z10" i="71"/>
  <c r="X10" i="71"/>
  <c r="S10" i="71"/>
  <c r="R10" i="71"/>
  <c r="P10" i="71"/>
  <c r="K10" i="71"/>
  <c r="J10" i="71"/>
  <c r="H10" i="71"/>
  <c r="AO9" i="71"/>
  <c r="AM9" i="71"/>
  <c r="AI9" i="71"/>
  <c r="AH9" i="71"/>
  <c r="AF9" i="71"/>
  <c r="AA9" i="71"/>
  <c r="Z9" i="71"/>
  <c r="X9" i="71"/>
  <c r="S9" i="71"/>
  <c r="R9" i="71"/>
  <c r="P9" i="71"/>
  <c r="K9" i="71"/>
  <c r="J9" i="71"/>
  <c r="H9" i="71"/>
  <c r="AO8" i="71"/>
  <c r="AO144" i="71" s="1"/>
  <c r="AM8" i="71"/>
  <c r="AI8" i="71"/>
  <c r="AH8" i="71"/>
  <c r="AF8" i="71"/>
  <c r="AA8" i="71"/>
  <c r="Z8" i="71"/>
  <c r="X8" i="71"/>
  <c r="S8" i="71"/>
  <c r="R8" i="71"/>
  <c r="P8" i="71"/>
  <c r="K8" i="71"/>
  <c r="J8" i="71"/>
  <c r="H8" i="71"/>
  <c r="AO7" i="71"/>
  <c r="AM7" i="71"/>
  <c r="AI7" i="71"/>
  <c r="AH7" i="71"/>
  <c r="AF7" i="71"/>
  <c r="AA7" i="71"/>
  <c r="Z7" i="71"/>
  <c r="X7" i="71"/>
  <c r="S7" i="71"/>
  <c r="R7" i="71"/>
  <c r="P7" i="71"/>
  <c r="K7" i="71"/>
  <c r="J7" i="71"/>
  <c r="H7" i="71"/>
  <c r="AO6" i="71"/>
  <c r="AM6" i="71"/>
  <c r="AI6" i="71"/>
  <c r="AH6" i="71"/>
  <c r="AF6" i="71"/>
  <c r="AA6" i="71"/>
  <c r="Z6" i="71"/>
  <c r="X6" i="71"/>
  <c r="S6" i="71"/>
  <c r="R6" i="71"/>
  <c r="P6" i="71"/>
  <c r="K6" i="71"/>
  <c r="J6" i="71"/>
  <c r="H6" i="71"/>
  <c r="AO5" i="71"/>
  <c r="AM5" i="71"/>
  <c r="AK5" i="71"/>
  <c r="AJ5" i="71"/>
  <c r="AI5" i="71"/>
  <c r="AH5" i="71"/>
  <c r="AF5" i="71"/>
  <c r="AA5" i="71"/>
  <c r="Z5" i="71"/>
  <c r="X5" i="71"/>
  <c r="S5" i="71"/>
  <c r="R5" i="71"/>
  <c r="P5" i="71"/>
  <c r="K5" i="71"/>
  <c r="J5" i="71"/>
  <c r="H5" i="71"/>
  <c r="J22" i="80"/>
  <c r="H22" i="80"/>
  <c r="D22" i="80"/>
  <c r="J21" i="80"/>
  <c r="H21" i="80"/>
  <c r="D21" i="80"/>
  <c r="J20" i="80"/>
  <c r="H20" i="80"/>
  <c r="D20" i="80"/>
  <c r="J19" i="80"/>
  <c r="H19" i="80"/>
  <c r="D19" i="80"/>
  <c r="J18" i="80"/>
  <c r="H18" i="80"/>
  <c r="D18" i="80"/>
  <c r="J17" i="80"/>
  <c r="H17" i="80"/>
  <c r="D17" i="80"/>
  <c r="J16" i="80"/>
  <c r="H16" i="80"/>
  <c r="D16" i="80"/>
  <c r="J15" i="80"/>
  <c r="H15" i="80"/>
  <c r="D15" i="80"/>
  <c r="J14" i="80"/>
  <c r="H14" i="80"/>
  <c r="D14" i="80"/>
  <c r="J13" i="80"/>
  <c r="H13" i="80"/>
  <c r="D13" i="80"/>
  <c r="J12" i="80"/>
  <c r="D12" i="80"/>
  <c r="J11" i="80"/>
  <c r="H11" i="80"/>
  <c r="D11" i="80"/>
  <c r="J10" i="80"/>
  <c r="H10" i="80"/>
  <c r="D10" i="80"/>
  <c r="H9" i="80"/>
  <c r="J8" i="80"/>
  <c r="H8" i="80"/>
  <c r="D8" i="80"/>
  <c r="J7" i="80"/>
  <c r="D7" i="80"/>
  <c r="H6" i="80"/>
  <c r="F6" i="80"/>
  <c r="D6" i="80"/>
  <c r="K4" i="80"/>
  <c r="E4" i="80"/>
  <c r="AA300" i="53"/>
  <c r="Y300" i="53"/>
  <c r="V300" i="53"/>
  <c r="S300" i="53"/>
  <c r="P300" i="53"/>
  <c r="M300" i="53"/>
  <c r="J300" i="53"/>
  <c r="G300" i="53"/>
  <c r="AA299" i="53"/>
  <c r="Y299" i="53"/>
  <c r="V299" i="53"/>
  <c r="S299" i="53"/>
  <c r="P299" i="53"/>
  <c r="M299" i="53"/>
  <c r="J299" i="53"/>
  <c r="G299" i="53"/>
  <c r="AA298" i="53"/>
  <c r="Y298" i="53"/>
  <c r="V298" i="53"/>
  <c r="S298" i="53"/>
  <c r="P298" i="53"/>
  <c r="M298" i="53"/>
  <c r="J298" i="53"/>
  <c r="G298" i="53"/>
  <c r="AA297" i="53"/>
  <c r="AB297" i="53" s="1"/>
  <c r="Z297" i="53"/>
  <c r="Y297" i="53"/>
  <c r="V297" i="53"/>
  <c r="S297" i="53"/>
  <c r="P297" i="53"/>
  <c r="M297" i="53"/>
  <c r="J297" i="53"/>
  <c r="G297" i="53"/>
  <c r="AA296" i="53"/>
  <c r="Y296" i="53"/>
  <c r="V296" i="53"/>
  <c r="S296" i="53"/>
  <c r="P296" i="53"/>
  <c r="M296" i="53"/>
  <c r="J296" i="53"/>
  <c r="G296" i="53"/>
  <c r="AA295" i="53"/>
  <c r="Y295" i="53"/>
  <c r="V295" i="53"/>
  <c r="S295" i="53"/>
  <c r="P295" i="53"/>
  <c r="M295" i="53"/>
  <c r="J295" i="53"/>
  <c r="G295" i="53"/>
  <c r="AA294" i="53"/>
  <c r="Y294" i="53"/>
  <c r="V294" i="53"/>
  <c r="S294" i="53"/>
  <c r="P294" i="53"/>
  <c r="M294" i="53"/>
  <c r="J294" i="53"/>
  <c r="G294" i="53"/>
  <c r="AA293" i="53"/>
  <c r="Z293" i="53"/>
  <c r="Y293" i="53"/>
  <c r="V293" i="53"/>
  <c r="S293" i="53"/>
  <c r="P293" i="53"/>
  <c r="M293" i="53"/>
  <c r="J293" i="53"/>
  <c r="G293" i="53"/>
  <c r="AA292" i="53"/>
  <c r="Y292" i="53"/>
  <c r="V292" i="53"/>
  <c r="S292" i="53"/>
  <c r="P292" i="53"/>
  <c r="M292" i="53"/>
  <c r="J292" i="53"/>
  <c r="G292" i="53"/>
  <c r="AA291" i="53"/>
  <c r="Y291" i="53"/>
  <c r="V291" i="53"/>
  <c r="S291" i="53"/>
  <c r="P291" i="53"/>
  <c r="M291" i="53"/>
  <c r="J291" i="53"/>
  <c r="G291" i="53"/>
  <c r="AA290" i="53"/>
  <c r="Y290" i="53"/>
  <c r="V290" i="53"/>
  <c r="S290" i="53"/>
  <c r="P290" i="53"/>
  <c r="M290" i="53"/>
  <c r="J290" i="53"/>
  <c r="G290" i="53"/>
  <c r="AA289" i="53"/>
  <c r="Z289" i="53"/>
  <c r="Y289" i="53"/>
  <c r="V289" i="53"/>
  <c r="S289" i="53"/>
  <c r="P289" i="53"/>
  <c r="M289" i="53"/>
  <c r="J289" i="53"/>
  <c r="G289" i="53"/>
  <c r="AA288" i="53"/>
  <c r="Y288" i="53"/>
  <c r="V288" i="53"/>
  <c r="S288" i="53"/>
  <c r="P288" i="53"/>
  <c r="M288" i="53"/>
  <c r="J288" i="53"/>
  <c r="G288" i="53"/>
  <c r="AA287" i="53"/>
  <c r="Y287" i="53"/>
  <c r="V287" i="53"/>
  <c r="S287" i="53"/>
  <c r="P287" i="53"/>
  <c r="M287" i="53"/>
  <c r="J287" i="53"/>
  <c r="G287" i="53"/>
  <c r="AA286" i="53"/>
  <c r="Y286" i="53"/>
  <c r="V286" i="53"/>
  <c r="S286" i="53"/>
  <c r="P286" i="53"/>
  <c r="M286" i="53"/>
  <c r="J286" i="53"/>
  <c r="G286" i="53"/>
  <c r="AA285" i="53"/>
  <c r="AB285" i="53" s="1"/>
  <c r="Z285" i="53"/>
  <c r="Y285" i="53"/>
  <c r="V285" i="53"/>
  <c r="S285" i="53"/>
  <c r="P285" i="53"/>
  <c r="M285" i="53"/>
  <c r="J285" i="53"/>
  <c r="G285" i="53"/>
  <c r="AA284" i="53"/>
  <c r="Y284" i="53"/>
  <c r="V284" i="53"/>
  <c r="S284" i="53"/>
  <c r="P284" i="53"/>
  <c r="M284" i="53"/>
  <c r="J284" i="53"/>
  <c r="G284" i="53"/>
  <c r="AA283" i="53"/>
  <c r="Y283" i="53"/>
  <c r="V283" i="53"/>
  <c r="S283" i="53"/>
  <c r="P283" i="53"/>
  <c r="M283" i="53"/>
  <c r="J283" i="53"/>
  <c r="G283" i="53"/>
  <c r="AA282" i="53"/>
  <c r="Y282" i="53"/>
  <c r="V282" i="53"/>
  <c r="S282" i="53"/>
  <c r="P282" i="53"/>
  <c r="M282" i="53"/>
  <c r="J282" i="53"/>
  <c r="G282" i="53"/>
  <c r="AA281" i="53"/>
  <c r="Z281" i="53"/>
  <c r="Y281" i="53"/>
  <c r="V281" i="53"/>
  <c r="S281" i="53"/>
  <c r="P281" i="53"/>
  <c r="M281" i="53"/>
  <c r="J281" i="53"/>
  <c r="G281" i="53"/>
  <c r="AA280" i="53"/>
  <c r="Y280" i="53"/>
  <c r="V280" i="53"/>
  <c r="S280" i="53"/>
  <c r="P280" i="53"/>
  <c r="M280" i="53"/>
  <c r="J280" i="53"/>
  <c r="G280" i="53"/>
  <c r="AA279" i="53"/>
  <c r="Y279" i="53"/>
  <c r="V279" i="53"/>
  <c r="S279" i="53"/>
  <c r="P279" i="53"/>
  <c r="M279" i="53"/>
  <c r="J279" i="53"/>
  <c r="G279" i="53"/>
  <c r="AA278" i="53"/>
  <c r="Y278" i="53"/>
  <c r="V278" i="53"/>
  <c r="S278" i="53"/>
  <c r="P278" i="53"/>
  <c r="M278" i="53"/>
  <c r="J278" i="53"/>
  <c r="G278" i="53"/>
  <c r="AA277" i="53"/>
  <c r="Z277" i="53"/>
  <c r="Y277" i="53"/>
  <c r="V277" i="53"/>
  <c r="S277" i="53"/>
  <c r="P277" i="53"/>
  <c r="M277" i="53"/>
  <c r="J277" i="53"/>
  <c r="G277" i="53"/>
  <c r="AA276" i="53"/>
  <c r="Y276" i="53"/>
  <c r="V276" i="53"/>
  <c r="S276" i="53"/>
  <c r="P276" i="53"/>
  <c r="M276" i="53"/>
  <c r="J276" i="53"/>
  <c r="G276" i="53"/>
  <c r="AA275" i="53"/>
  <c r="Y275" i="53"/>
  <c r="V275" i="53"/>
  <c r="S275" i="53"/>
  <c r="P275" i="53"/>
  <c r="M275" i="53"/>
  <c r="J275" i="53"/>
  <c r="G275" i="53"/>
  <c r="AA274" i="53"/>
  <c r="Y274" i="53"/>
  <c r="V274" i="53"/>
  <c r="S274" i="53"/>
  <c r="P274" i="53"/>
  <c r="M274" i="53"/>
  <c r="J274" i="53"/>
  <c r="G274" i="53"/>
  <c r="AA273" i="53"/>
  <c r="Z273" i="53"/>
  <c r="AB275" i="53" s="1"/>
  <c r="Y273" i="53"/>
  <c r="V273" i="53"/>
  <c r="S273" i="53"/>
  <c r="P273" i="53"/>
  <c r="M273" i="53"/>
  <c r="J273" i="53"/>
  <c r="G273" i="53"/>
  <c r="AA272" i="53"/>
  <c r="Y272" i="53"/>
  <c r="V272" i="53"/>
  <c r="S272" i="53"/>
  <c r="P272" i="53"/>
  <c r="M272" i="53"/>
  <c r="J272" i="53"/>
  <c r="G272" i="53"/>
  <c r="AA271" i="53"/>
  <c r="Y271" i="53"/>
  <c r="V271" i="53"/>
  <c r="S271" i="53"/>
  <c r="P271" i="53"/>
  <c r="M271" i="53"/>
  <c r="J271" i="53"/>
  <c r="G271" i="53"/>
  <c r="AA270" i="53"/>
  <c r="Y270" i="53"/>
  <c r="V270" i="53"/>
  <c r="S270" i="53"/>
  <c r="P270" i="53"/>
  <c r="M270" i="53"/>
  <c r="J270" i="53"/>
  <c r="G270" i="53"/>
  <c r="AA269" i="53"/>
  <c r="Z269" i="53"/>
  <c r="AB272" i="53" s="1"/>
  <c r="AF71" i="53" s="1"/>
  <c r="Y269" i="53"/>
  <c r="V269" i="53"/>
  <c r="S269" i="53"/>
  <c r="P269" i="53"/>
  <c r="M269" i="53"/>
  <c r="J269" i="53"/>
  <c r="G269" i="53"/>
  <c r="AA268" i="53"/>
  <c r="Y268" i="53"/>
  <c r="V268" i="53"/>
  <c r="S268" i="53"/>
  <c r="P268" i="53"/>
  <c r="M268" i="53"/>
  <c r="J268" i="53"/>
  <c r="G268" i="53"/>
  <c r="AA267" i="53"/>
  <c r="Y267" i="53"/>
  <c r="V267" i="53"/>
  <c r="S267" i="53"/>
  <c r="P267" i="53"/>
  <c r="M267" i="53"/>
  <c r="J267" i="53"/>
  <c r="G267" i="53"/>
  <c r="AA266" i="53"/>
  <c r="Y266" i="53"/>
  <c r="V266" i="53"/>
  <c r="S266" i="53"/>
  <c r="P266" i="53"/>
  <c r="M266" i="53"/>
  <c r="J266" i="53"/>
  <c r="G266" i="53"/>
  <c r="AA265" i="53"/>
  <c r="Z265" i="53"/>
  <c r="Y265" i="53"/>
  <c r="V265" i="53"/>
  <c r="S265" i="53"/>
  <c r="P265" i="53"/>
  <c r="M265" i="53"/>
  <c r="J265" i="53"/>
  <c r="G265" i="53"/>
  <c r="AA264" i="53"/>
  <c r="Y264" i="53"/>
  <c r="V264" i="53"/>
  <c r="S264" i="53"/>
  <c r="P264" i="53"/>
  <c r="M264" i="53"/>
  <c r="J264" i="53"/>
  <c r="G264" i="53"/>
  <c r="AA263" i="53"/>
  <c r="Y263" i="53"/>
  <c r="V263" i="53"/>
  <c r="S263" i="53"/>
  <c r="P263" i="53"/>
  <c r="M263" i="53"/>
  <c r="J263" i="53"/>
  <c r="G263" i="53"/>
  <c r="AA262" i="53"/>
  <c r="Y262" i="53"/>
  <c r="V262" i="53"/>
  <c r="S262" i="53"/>
  <c r="P262" i="53"/>
  <c r="M262" i="53"/>
  <c r="J262" i="53"/>
  <c r="G262" i="53"/>
  <c r="AA261" i="53"/>
  <c r="Z261" i="53"/>
  <c r="Y261" i="53"/>
  <c r="V261" i="53"/>
  <c r="S261" i="53"/>
  <c r="P261" i="53"/>
  <c r="M261" i="53"/>
  <c r="J261" i="53"/>
  <c r="G261" i="53"/>
  <c r="AA260" i="53"/>
  <c r="Y260" i="53"/>
  <c r="V260" i="53"/>
  <c r="S260" i="53"/>
  <c r="P260" i="53"/>
  <c r="M260" i="53"/>
  <c r="J260" i="53"/>
  <c r="G260" i="53"/>
  <c r="AA259" i="53"/>
  <c r="Y259" i="53"/>
  <c r="V259" i="53"/>
  <c r="S259" i="53"/>
  <c r="P259" i="53"/>
  <c r="M259" i="53"/>
  <c r="J259" i="53"/>
  <c r="G259" i="53"/>
  <c r="AA258" i="53"/>
  <c r="Y258" i="53"/>
  <c r="V258" i="53"/>
  <c r="S258" i="53"/>
  <c r="P258" i="53"/>
  <c r="M258" i="53"/>
  <c r="J258" i="53"/>
  <c r="G258" i="53"/>
  <c r="AA257" i="53"/>
  <c r="Z257" i="53"/>
  <c r="Y257" i="53"/>
  <c r="V257" i="53"/>
  <c r="S257" i="53"/>
  <c r="P257" i="53"/>
  <c r="M257" i="53"/>
  <c r="J257" i="53"/>
  <c r="G257" i="53"/>
  <c r="AA256" i="53"/>
  <c r="Y256" i="53"/>
  <c r="V256" i="53"/>
  <c r="S256" i="53"/>
  <c r="P256" i="53"/>
  <c r="M256" i="53"/>
  <c r="J256" i="53"/>
  <c r="G256" i="53"/>
  <c r="AA255" i="53"/>
  <c r="Y255" i="53"/>
  <c r="V255" i="53"/>
  <c r="S255" i="53"/>
  <c r="P255" i="53"/>
  <c r="M255" i="53"/>
  <c r="J255" i="53"/>
  <c r="G255" i="53"/>
  <c r="AA254" i="53"/>
  <c r="Y254" i="53"/>
  <c r="V254" i="53"/>
  <c r="S254" i="53"/>
  <c r="P254" i="53"/>
  <c r="M254" i="53"/>
  <c r="J254" i="53"/>
  <c r="G254" i="53"/>
  <c r="AA253" i="53"/>
  <c r="Z253" i="53"/>
  <c r="Y253" i="53"/>
  <c r="V253" i="53"/>
  <c r="S253" i="53"/>
  <c r="P253" i="53"/>
  <c r="M253" i="53"/>
  <c r="J253" i="53"/>
  <c r="G253" i="53"/>
  <c r="AA252" i="53"/>
  <c r="Y252" i="53"/>
  <c r="V252" i="53"/>
  <c r="S252" i="53"/>
  <c r="P252" i="53"/>
  <c r="M252" i="53"/>
  <c r="J252" i="53"/>
  <c r="G252" i="53"/>
  <c r="AA251" i="53"/>
  <c r="Y251" i="53"/>
  <c r="V251" i="53"/>
  <c r="S251" i="53"/>
  <c r="P251" i="53"/>
  <c r="M251" i="53"/>
  <c r="J251" i="53"/>
  <c r="G251" i="53"/>
  <c r="AA250" i="53"/>
  <c r="Y250" i="53"/>
  <c r="V250" i="53"/>
  <c r="S250" i="53"/>
  <c r="P250" i="53"/>
  <c r="M250" i="53"/>
  <c r="J250" i="53"/>
  <c r="G250" i="53"/>
  <c r="AA249" i="53"/>
  <c r="Z249" i="53"/>
  <c r="Y249" i="53"/>
  <c r="V249" i="53"/>
  <c r="S249" i="53"/>
  <c r="P249" i="53"/>
  <c r="M249" i="53"/>
  <c r="J249" i="53"/>
  <c r="G249" i="53"/>
  <c r="AA248" i="53"/>
  <c r="Y248" i="53"/>
  <c r="V248" i="53"/>
  <c r="S248" i="53"/>
  <c r="P248" i="53"/>
  <c r="M248" i="53"/>
  <c r="J248" i="53"/>
  <c r="G248" i="53"/>
  <c r="AA247" i="53"/>
  <c r="Y247" i="53"/>
  <c r="V247" i="53"/>
  <c r="S247" i="53"/>
  <c r="P247" i="53"/>
  <c r="M247" i="53"/>
  <c r="J247" i="53"/>
  <c r="G247" i="53"/>
  <c r="AA246" i="53"/>
  <c r="Y246" i="53"/>
  <c r="V246" i="53"/>
  <c r="S246" i="53"/>
  <c r="P246" i="53"/>
  <c r="M246" i="53"/>
  <c r="J246" i="53"/>
  <c r="G246" i="53"/>
  <c r="AA245" i="53"/>
  <c r="Z245" i="53"/>
  <c r="Y245" i="53"/>
  <c r="V245" i="53"/>
  <c r="S245" i="53"/>
  <c r="P245" i="53"/>
  <c r="M245" i="53"/>
  <c r="J245" i="53"/>
  <c r="G245" i="53"/>
  <c r="AA244" i="53"/>
  <c r="Y244" i="53"/>
  <c r="V244" i="53"/>
  <c r="S244" i="53"/>
  <c r="P244" i="53"/>
  <c r="M244" i="53"/>
  <c r="J244" i="53"/>
  <c r="G244" i="53"/>
  <c r="AA243" i="53"/>
  <c r="Y243" i="53"/>
  <c r="V243" i="53"/>
  <c r="S243" i="53"/>
  <c r="P243" i="53"/>
  <c r="M243" i="53"/>
  <c r="J243" i="53"/>
  <c r="G243" i="53"/>
  <c r="AA242" i="53"/>
  <c r="Y242" i="53"/>
  <c r="V242" i="53"/>
  <c r="S242" i="53"/>
  <c r="P242" i="53"/>
  <c r="M242" i="53"/>
  <c r="J242" i="53"/>
  <c r="G242" i="53"/>
  <c r="AA241" i="53"/>
  <c r="Z241" i="53"/>
  <c r="Y241" i="53"/>
  <c r="V241" i="53"/>
  <c r="S241" i="53"/>
  <c r="P241" i="53"/>
  <c r="M241" i="53"/>
  <c r="J241" i="53"/>
  <c r="G241" i="53"/>
  <c r="AA240" i="53"/>
  <c r="Y240" i="53"/>
  <c r="V240" i="53"/>
  <c r="S240" i="53"/>
  <c r="P240" i="53"/>
  <c r="M240" i="53"/>
  <c r="J240" i="53"/>
  <c r="G240" i="53"/>
  <c r="AA239" i="53"/>
  <c r="Y239" i="53"/>
  <c r="V239" i="53"/>
  <c r="S239" i="53"/>
  <c r="P239" i="53"/>
  <c r="M239" i="53"/>
  <c r="J239" i="53"/>
  <c r="G239" i="53"/>
  <c r="AA238" i="53"/>
  <c r="Y238" i="53"/>
  <c r="V238" i="53"/>
  <c r="S238" i="53"/>
  <c r="P238" i="53"/>
  <c r="M238" i="53"/>
  <c r="J238" i="53"/>
  <c r="G238" i="53"/>
  <c r="AA237" i="53"/>
  <c r="Z237" i="53"/>
  <c r="Y237" i="53"/>
  <c r="V237" i="53"/>
  <c r="S237" i="53"/>
  <c r="P237" i="53"/>
  <c r="M237" i="53"/>
  <c r="J237" i="53"/>
  <c r="G237" i="53"/>
  <c r="AA236" i="53"/>
  <c r="Y236" i="53"/>
  <c r="V236" i="53"/>
  <c r="S236" i="53"/>
  <c r="P236" i="53"/>
  <c r="M236" i="53"/>
  <c r="J236" i="53"/>
  <c r="G236" i="53"/>
  <c r="AA235" i="53"/>
  <c r="Y235" i="53"/>
  <c r="V235" i="53"/>
  <c r="S235" i="53"/>
  <c r="P235" i="53"/>
  <c r="M235" i="53"/>
  <c r="J235" i="53"/>
  <c r="G235" i="53"/>
  <c r="AA234" i="53"/>
  <c r="Y234" i="53"/>
  <c r="V234" i="53"/>
  <c r="S234" i="53"/>
  <c r="P234" i="53"/>
  <c r="M234" i="53"/>
  <c r="J234" i="53"/>
  <c r="G234" i="53"/>
  <c r="AA233" i="53"/>
  <c r="AB233" i="53" s="1"/>
  <c r="Z233" i="53"/>
  <c r="Y233" i="53"/>
  <c r="V233" i="53"/>
  <c r="S233" i="53"/>
  <c r="P233" i="53"/>
  <c r="M233" i="53"/>
  <c r="J233" i="53"/>
  <c r="G233" i="53"/>
  <c r="AA232" i="53"/>
  <c r="Y232" i="53"/>
  <c r="V232" i="53"/>
  <c r="S232" i="53"/>
  <c r="P232" i="53"/>
  <c r="M232" i="53"/>
  <c r="J232" i="53"/>
  <c r="G232" i="53"/>
  <c r="AA231" i="53"/>
  <c r="Y231" i="53"/>
  <c r="V231" i="53"/>
  <c r="S231" i="53"/>
  <c r="P231" i="53"/>
  <c r="M231" i="53"/>
  <c r="J231" i="53"/>
  <c r="G231" i="53"/>
  <c r="AA230" i="53"/>
  <c r="Y230" i="53"/>
  <c r="V230" i="53"/>
  <c r="S230" i="53"/>
  <c r="P230" i="53"/>
  <c r="M230" i="53"/>
  <c r="J230" i="53"/>
  <c r="G230" i="53"/>
  <c r="AA229" i="53"/>
  <c r="Z229" i="53"/>
  <c r="Y229" i="53"/>
  <c r="V229" i="53"/>
  <c r="S229" i="53"/>
  <c r="P229" i="53"/>
  <c r="M229" i="53"/>
  <c r="J229" i="53"/>
  <c r="G229" i="53"/>
  <c r="AA228" i="53"/>
  <c r="Y228" i="53"/>
  <c r="V228" i="53"/>
  <c r="S228" i="53"/>
  <c r="P228" i="53"/>
  <c r="M228" i="53"/>
  <c r="J228" i="53"/>
  <c r="G228" i="53"/>
  <c r="AA227" i="53"/>
  <c r="Y227" i="53"/>
  <c r="V227" i="53"/>
  <c r="S227" i="53"/>
  <c r="P227" i="53"/>
  <c r="M227" i="53"/>
  <c r="J227" i="53"/>
  <c r="G227" i="53"/>
  <c r="AA226" i="53"/>
  <c r="Y226" i="53"/>
  <c r="V226" i="53"/>
  <c r="S226" i="53"/>
  <c r="P226" i="53"/>
  <c r="M226" i="53"/>
  <c r="J226" i="53"/>
  <c r="G226" i="53"/>
  <c r="AA225" i="53"/>
  <c r="Z225" i="53"/>
  <c r="Y225" i="53"/>
  <c r="V225" i="53"/>
  <c r="S225" i="53"/>
  <c r="P225" i="53"/>
  <c r="M225" i="53"/>
  <c r="J225" i="53"/>
  <c r="G225" i="53"/>
  <c r="AA224" i="53"/>
  <c r="Y224" i="53"/>
  <c r="V224" i="53"/>
  <c r="S224" i="53"/>
  <c r="P224" i="53"/>
  <c r="M224" i="53"/>
  <c r="J224" i="53"/>
  <c r="G224" i="53"/>
  <c r="AA223" i="53"/>
  <c r="Y223" i="53"/>
  <c r="V223" i="53"/>
  <c r="S223" i="53"/>
  <c r="P223" i="53"/>
  <c r="M223" i="53"/>
  <c r="J223" i="53"/>
  <c r="G223" i="53"/>
  <c r="AA222" i="53"/>
  <c r="Y222" i="53"/>
  <c r="V222" i="53"/>
  <c r="S222" i="53"/>
  <c r="P222" i="53"/>
  <c r="M222" i="53"/>
  <c r="J222" i="53"/>
  <c r="G222" i="53"/>
  <c r="AA221" i="53"/>
  <c r="Z221" i="53"/>
  <c r="AB224" i="53" s="1"/>
  <c r="AF59" i="53" s="1"/>
  <c r="Y221" i="53"/>
  <c r="V221" i="53"/>
  <c r="S221" i="53"/>
  <c r="P221" i="53"/>
  <c r="M221" i="53"/>
  <c r="J221" i="53"/>
  <c r="G221" i="53"/>
  <c r="AA220" i="53"/>
  <c r="Y220" i="53"/>
  <c r="V220" i="53"/>
  <c r="S220" i="53"/>
  <c r="P220" i="53"/>
  <c r="M220" i="53"/>
  <c r="J220" i="53"/>
  <c r="G220" i="53"/>
  <c r="AA219" i="53"/>
  <c r="Y219" i="53"/>
  <c r="V219" i="53"/>
  <c r="S219" i="53"/>
  <c r="P219" i="53"/>
  <c r="M219" i="53"/>
  <c r="J219" i="53"/>
  <c r="G219" i="53"/>
  <c r="AA218" i="53"/>
  <c r="Y218" i="53"/>
  <c r="V218" i="53"/>
  <c r="S218" i="53"/>
  <c r="P218" i="53"/>
  <c r="M218" i="53"/>
  <c r="J218" i="53"/>
  <c r="G218" i="53"/>
  <c r="AA217" i="53"/>
  <c r="Z217" i="53"/>
  <c r="Y217" i="53"/>
  <c r="V217" i="53"/>
  <c r="S217" i="53"/>
  <c r="P217" i="53"/>
  <c r="M217" i="53"/>
  <c r="J217" i="53"/>
  <c r="G217" i="53"/>
  <c r="AA216" i="53"/>
  <c r="Y216" i="53"/>
  <c r="V216" i="53"/>
  <c r="S216" i="53"/>
  <c r="P216" i="53"/>
  <c r="M216" i="53"/>
  <c r="J216" i="53"/>
  <c r="G216" i="53"/>
  <c r="AA215" i="53"/>
  <c r="Y215" i="53"/>
  <c r="V215" i="53"/>
  <c r="S215" i="53"/>
  <c r="P215" i="53"/>
  <c r="M215" i="53"/>
  <c r="J215" i="53"/>
  <c r="G215" i="53"/>
  <c r="AA214" i="53"/>
  <c r="Y214" i="53"/>
  <c r="V214" i="53"/>
  <c r="S214" i="53"/>
  <c r="P214" i="53"/>
  <c r="M214" i="53"/>
  <c r="J214" i="53"/>
  <c r="G214" i="53"/>
  <c r="AA213" i="53"/>
  <c r="Z213" i="53"/>
  <c r="Y213" i="53"/>
  <c r="V213" i="53"/>
  <c r="S213" i="53"/>
  <c r="P213" i="53"/>
  <c r="M213" i="53"/>
  <c r="J213" i="53"/>
  <c r="G213" i="53"/>
  <c r="AA212" i="53"/>
  <c r="Y212" i="53"/>
  <c r="V212" i="53"/>
  <c r="S212" i="53"/>
  <c r="P212" i="53"/>
  <c r="M212" i="53"/>
  <c r="J212" i="53"/>
  <c r="G212" i="53"/>
  <c r="AA211" i="53"/>
  <c r="Y211" i="53"/>
  <c r="V211" i="53"/>
  <c r="S211" i="53"/>
  <c r="P211" i="53"/>
  <c r="M211" i="53"/>
  <c r="J211" i="53"/>
  <c r="G211" i="53"/>
  <c r="AA210" i="53"/>
  <c r="Y210" i="53"/>
  <c r="V210" i="53"/>
  <c r="S210" i="53"/>
  <c r="P210" i="53"/>
  <c r="M210" i="53"/>
  <c r="J210" i="53"/>
  <c r="G210" i="53"/>
  <c r="AA209" i="53"/>
  <c r="Z209" i="53"/>
  <c r="Y209" i="53"/>
  <c r="V209" i="53"/>
  <c r="S209" i="53"/>
  <c r="P209" i="53"/>
  <c r="M209" i="53"/>
  <c r="J209" i="53"/>
  <c r="G209" i="53"/>
  <c r="AA208" i="53"/>
  <c r="Y208" i="53"/>
  <c r="V208" i="53"/>
  <c r="S208" i="53"/>
  <c r="P208" i="53"/>
  <c r="M208" i="53"/>
  <c r="J208" i="53"/>
  <c r="G208" i="53"/>
  <c r="AA207" i="53"/>
  <c r="Y207" i="53"/>
  <c r="V207" i="53"/>
  <c r="S207" i="53"/>
  <c r="P207" i="53"/>
  <c r="M207" i="53"/>
  <c r="J207" i="53"/>
  <c r="G207" i="53"/>
  <c r="AA206" i="53"/>
  <c r="Y206" i="53"/>
  <c r="V206" i="53"/>
  <c r="S206" i="53"/>
  <c r="P206" i="53"/>
  <c r="M206" i="53"/>
  <c r="J206" i="53"/>
  <c r="G206" i="53"/>
  <c r="AA205" i="53"/>
  <c r="Z205" i="53"/>
  <c r="Y205" i="53"/>
  <c r="V205" i="53"/>
  <c r="S205" i="53"/>
  <c r="P205" i="53"/>
  <c r="M205" i="53"/>
  <c r="J205" i="53"/>
  <c r="G205" i="53"/>
  <c r="AA204" i="53"/>
  <c r="Y204" i="53"/>
  <c r="V204" i="53"/>
  <c r="S204" i="53"/>
  <c r="P204" i="53"/>
  <c r="M204" i="53"/>
  <c r="J204" i="53"/>
  <c r="G204" i="53"/>
  <c r="AA203" i="53"/>
  <c r="Y203" i="53"/>
  <c r="V203" i="53"/>
  <c r="S203" i="53"/>
  <c r="P203" i="53"/>
  <c r="M203" i="53"/>
  <c r="J203" i="53"/>
  <c r="G203" i="53"/>
  <c r="AA202" i="53"/>
  <c r="Y202" i="53"/>
  <c r="V202" i="53"/>
  <c r="S202" i="53"/>
  <c r="P202" i="53"/>
  <c r="M202" i="53"/>
  <c r="J202" i="53"/>
  <c r="G202" i="53"/>
  <c r="AA201" i="53"/>
  <c r="Z201" i="53"/>
  <c r="Y201" i="53"/>
  <c r="V201" i="53"/>
  <c r="S201" i="53"/>
  <c r="P201" i="53"/>
  <c r="M201" i="53"/>
  <c r="J201" i="53"/>
  <c r="G201" i="53"/>
  <c r="AA200" i="53"/>
  <c r="Y200" i="53"/>
  <c r="V200" i="53"/>
  <c r="S200" i="53"/>
  <c r="P200" i="53"/>
  <c r="M200" i="53"/>
  <c r="J200" i="53"/>
  <c r="G200" i="53"/>
  <c r="AA199" i="53"/>
  <c r="Y199" i="53"/>
  <c r="V199" i="53"/>
  <c r="S199" i="53"/>
  <c r="P199" i="53"/>
  <c r="M199" i="53"/>
  <c r="J199" i="53"/>
  <c r="G199" i="53"/>
  <c r="AA198" i="53"/>
  <c r="Y198" i="53"/>
  <c r="V198" i="53"/>
  <c r="S198" i="53"/>
  <c r="P198" i="53"/>
  <c r="M198" i="53"/>
  <c r="J198" i="53"/>
  <c r="G198" i="53"/>
  <c r="AA197" i="53"/>
  <c r="Z197" i="53"/>
  <c r="Y197" i="53"/>
  <c r="V197" i="53"/>
  <c r="S197" i="53"/>
  <c r="P197" i="53"/>
  <c r="M197" i="53"/>
  <c r="J197" i="53"/>
  <c r="G197" i="53"/>
  <c r="AA196" i="53"/>
  <c r="Y196" i="53"/>
  <c r="V196" i="53"/>
  <c r="S196" i="53"/>
  <c r="P196" i="53"/>
  <c r="M196" i="53"/>
  <c r="J196" i="53"/>
  <c r="G196" i="53"/>
  <c r="AA195" i="53"/>
  <c r="Y195" i="53"/>
  <c r="V195" i="53"/>
  <c r="S195" i="53"/>
  <c r="P195" i="53"/>
  <c r="M195" i="53"/>
  <c r="J195" i="53"/>
  <c r="G195" i="53"/>
  <c r="AA194" i="53"/>
  <c r="Y194" i="53"/>
  <c r="V194" i="53"/>
  <c r="S194" i="53"/>
  <c r="P194" i="53"/>
  <c r="M194" i="53"/>
  <c r="J194" i="53"/>
  <c r="G194" i="53"/>
  <c r="AA193" i="53"/>
  <c r="Z193" i="53"/>
  <c r="AB195" i="53" s="1"/>
  <c r="Y193" i="53"/>
  <c r="V193" i="53"/>
  <c r="S193" i="53"/>
  <c r="P193" i="53"/>
  <c r="M193" i="53"/>
  <c r="J193" i="53"/>
  <c r="G193" i="53"/>
  <c r="AA192" i="53"/>
  <c r="Y192" i="53"/>
  <c r="V192" i="53"/>
  <c r="S192" i="53"/>
  <c r="P192" i="53"/>
  <c r="M192" i="53"/>
  <c r="J192" i="53"/>
  <c r="G192" i="53"/>
  <c r="AA191" i="53"/>
  <c r="Y191" i="53"/>
  <c r="V191" i="53"/>
  <c r="S191" i="53"/>
  <c r="P191" i="53"/>
  <c r="M191" i="53"/>
  <c r="J191" i="53"/>
  <c r="G191" i="53"/>
  <c r="AA190" i="53"/>
  <c r="Y190" i="53"/>
  <c r="V190" i="53"/>
  <c r="S190" i="53"/>
  <c r="P190" i="53"/>
  <c r="M190" i="53"/>
  <c r="J190" i="53"/>
  <c r="G190" i="53"/>
  <c r="AA189" i="53"/>
  <c r="Z189" i="53"/>
  <c r="Y189" i="53"/>
  <c r="V189" i="53"/>
  <c r="S189" i="53"/>
  <c r="P189" i="53"/>
  <c r="M189" i="53"/>
  <c r="J189" i="53"/>
  <c r="G189" i="53"/>
  <c r="AA188" i="53"/>
  <c r="Y188" i="53"/>
  <c r="V188" i="53"/>
  <c r="S188" i="53"/>
  <c r="P188" i="53"/>
  <c r="M188" i="53"/>
  <c r="J188" i="53"/>
  <c r="G188" i="53"/>
  <c r="AA187" i="53"/>
  <c r="Y187" i="53"/>
  <c r="V187" i="53"/>
  <c r="S187" i="53"/>
  <c r="P187" i="53"/>
  <c r="M187" i="53"/>
  <c r="J187" i="53"/>
  <c r="G187" i="53"/>
  <c r="AA186" i="53"/>
  <c r="Y186" i="53"/>
  <c r="V186" i="53"/>
  <c r="S186" i="53"/>
  <c r="P186" i="53"/>
  <c r="M186" i="53"/>
  <c r="J186" i="53"/>
  <c r="G186" i="53"/>
  <c r="AA185" i="53"/>
  <c r="Z185" i="53"/>
  <c r="Y185" i="53"/>
  <c r="V185" i="53"/>
  <c r="S185" i="53"/>
  <c r="P185" i="53"/>
  <c r="M185" i="53"/>
  <c r="J185" i="53"/>
  <c r="G185" i="53"/>
  <c r="AA184" i="53"/>
  <c r="Y184" i="53"/>
  <c r="V184" i="53"/>
  <c r="S184" i="53"/>
  <c r="P184" i="53"/>
  <c r="M184" i="53"/>
  <c r="J184" i="53"/>
  <c r="G184" i="53"/>
  <c r="AA183" i="53"/>
  <c r="Y183" i="53"/>
  <c r="V183" i="53"/>
  <c r="S183" i="53"/>
  <c r="P183" i="53"/>
  <c r="M183" i="53"/>
  <c r="J183" i="53"/>
  <c r="G183" i="53"/>
  <c r="AA182" i="53"/>
  <c r="Y182" i="53"/>
  <c r="V182" i="53"/>
  <c r="S182" i="53"/>
  <c r="P182" i="53"/>
  <c r="M182" i="53"/>
  <c r="J182" i="53"/>
  <c r="G182" i="53"/>
  <c r="AA181" i="53"/>
  <c r="Z181" i="53"/>
  <c r="Y181" i="53"/>
  <c r="V181" i="53"/>
  <c r="S181" i="53"/>
  <c r="P181" i="53"/>
  <c r="M181" i="53"/>
  <c r="J181" i="53"/>
  <c r="G181" i="53"/>
  <c r="AA180" i="53"/>
  <c r="Y180" i="53"/>
  <c r="V180" i="53"/>
  <c r="S180" i="53"/>
  <c r="P180" i="53"/>
  <c r="M180" i="53"/>
  <c r="J180" i="53"/>
  <c r="G180" i="53"/>
  <c r="AA179" i="53"/>
  <c r="Y179" i="53"/>
  <c r="V179" i="53"/>
  <c r="S179" i="53"/>
  <c r="P179" i="53"/>
  <c r="M179" i="53"/>
  <c r="J179" i="53"/>
  <c r="G179" i="53"/>
  <c r="AA178" i="53"/>
  <c r="Y178" i="53"/>
  <c r="V178" i="53"/>
  <c r="S178" i="53"/>
  <c r="P178" i="53"/>
  <c r="M178" i="53"/>
  <c r="J178" i="53"/>
  <c r="G178" i="53"/>
  <c r="AA177" i="53"/>
  <c r="Z177" i="53"/>
  <c r="Y177" i="53"/>
  <c r="V177" i="53"/>
  <c r="S177" i="53"/>
  <c r="P177" i="53"/>
  <c r="M177" i="53"/>
  <c r="J177" i="53"/>
  <c r="G177" i="53"/>
  <c r="AA176" i="53"/>
  <c r="Y176" i="53"/>
  <c r="V176" i="53"/>
  <c r="S176" i="53"/>
  <c r="P176" i="53"/>
  <c r="M176" i="53"/>
  <c r="J176" i="53"/>
  <c r="G176" i="53"/>
  <c r="AA175" i="53"/>
  <c r="Y175" i="53"/>
  <c r="V175" i="53"/>
  <c r="S175" i="53"/>
  <c r="P175" i="53"/>
  <c r="M175" i="53"/>
  <c r="J175" i="53"/>
  <c r="G175" i="53"/>
  <c r="AA174" i="53"/>
  <c r="Y174" i="53"/>
  <c r="V174" i="53"/>
  <c r="S174" i="53"/>
  <c r="P174" i="53"/>
  <c r="M174" i="53"/>
  <c r="J174" i="53"/>
  <c r="G174" i="53"/>
  <c r="AA173" i="53"/>
  <c r="Z173" i="53"/>
  <c r="Y173" i="53"/>
  <c r="V173" i="53"/>
  <c r="S173" i="53"/>
  <c r="P173" i="53"/>
  <c r="M173" i="53"/>
  <c r="J173" i="53"/>
  <c r="G173" i="53"/>
  <c r="AA172" i="53"/>
  <c r="AB172" i="53" s="1"/>
  <c r="AF46" i="53" s="1"/>
  <c r="Y172" i="53"/>
  <c r="V172" i="53"/>
  <c r="S172" i="53"/>
  <c r="P172" i="53"/>
  <c r="M172" i="53"/>
  <c r="J172" i="53"/>
  <c r="G172" i="53"/>
  <c r="AA171" i="53"/>
  <c r="Y171" i="53"/>
  <c r="V171" i="53"/>
  <c r="S171" i="53"/>
  <c r="P171" i="53"/>
  <c r="M171" i="53"/>
  <c r="J171" i="53"/>
  <c r="G171" i="53"/>
  <c r="AA170" i="53"/>
  <c r="AB170" i="53" s="1"/>
  <c r="Y170" i="53"/>
  <c r="V170" i="53"/>
  <c r="S170" i="53"/>
  <c r="P170" i="53"/>
  <c r="M170" i="53"/>
  <c r="J170" i="53"/>
  <c r="G170" i="53"/>
  <c r="AA169" i="53"/>
  <c r="AB169" i="53" s="1"/>
  <c r="Z169" i="53"/>
  <c r="Y169" i="53"/>
  <c r="V169" i="53"/>
  <c r="S169" i="53"/>
  <c r="P169" i="53"/>
  <c r="M169" i="53"/>
  <c r="J169" i="53"/>
  <c r="G169" i="53"/>
  <c r="AA168" i="53"/>
  <c r="Y168" i="53"/>
  <c r="V168" i="53"/>
  <c r="S168" i="53"/>
  <c r="P168" i="53"/>
  <c r="M168" i="53"/>
  <c r="J168" i="53"/>
  <c r="G168" i="53"/>
  <c r="AA167" i="53"/>
  <c r="Y167" i="53"/>
  <c r="V167" i="53"/>
  <c r="S167" i="53"/>
  <c r="P167" i="53"/>
  <c r="M167" i="53"/>
  <c r="J167" i="53"/>
  <c r="G167" i="53"/>
  <c r="AA166" i="53"/>
  <c r="Y166" i="53"/>
  <c r="V166" i="53"/>
  <c r="S166" i="53"/>
  <c r="P166" i="53"/>
  <c r="M166" i="53"/>
  <c r="J166" i="53"/>
  <c r="G166" i="53"/>
  <c r="AA165" i="53"/>
  <c r="Z165" i="53"/>
  <c r="Y165" i="53"/>
  <c r="V165" i="53"/>
  <c r="S165" i="53"/>
  <c r="P165" i="53"/>
  <c r="M165" i="53"/>
  <c r="J165" i="53"/>
  <c r="G165" i="53"/>
  <c r="AA164" i="53"/>
  <c r="Y164" i="53"/>
  <c r="V164" i="53"/>
  <c r="S164" i="53"/>
  <c r="P164" i="53"/>
  <c r="M164" i="53"/>
  <c r="J164" i="53"/>
  <c r="G164" i="53"/>
  <c r="AA163" i="53"/>
  <c r="Y163" i="53"/>
  <c r="V163" i="53"/>
  <c r="S163" i="53"/>
  <c r="P163" i="53"/>
  <c r="M163" i="53"/>
  <c r="J163" i="53"/>
  <c r="G163" i="53"/>
  <c r="AA162" i="53"/>
  <c r="Y162" i="53"/>
  <c r="V162" i="53"/>
  <c r="S162" i="53"/>
  <c r="P162" i="53"/>
  <c r="M162" i="53"/>
  <c r="J162" i="53"/>
  <c r="G162" i="53"/>
  <c r="AA161" i="53"/>
  <c r="AB161" i="53" s="1"/>
  <c r="Z161" i="53"/>
  <c r="Y161" i="53"/>
  <c r="V161" i="53"/>
  <c r="S161" i="53"/>
  <c r="P161" i="53"/>
  <c r="M161" i="53"/>
  <c r="J161" i="53"/>
  <c r="G161" i="53"/>
  <c r="AA160" i="53"/>
  <c r="Y160" i="53"/>
  <c r="V160" i="53"/>
  <c r="S160" i="53"/>
  <c r="P160" i="53"/>
  <c r="M160" i="53"/>
  <c r="J160" i="53"/>
  <c r="G160" i="53"/>
  <c r="AA159" i="53"/>
  <c r="Y159" i="53"/>
  <c r="V159" i="53"/>
  <c r="S159" i="53"/>
  <c r="P159" i="53"/>
  <c r="M159" i="53"/>
  <c r="J159" i="53"/>
  <c r="G159" i="53"/>
  <c r="AA158" i="53"/>
  <c r="Y158" i="53"/>
  <c r="V158" i="53"/>
  <c r="S158" i="53"/>
  <c r="P158" i="53"/>
  <c r="M158" i="53"/>
  <c r="J158" i="53"/>
  <c r="G158" i="53"/>
  <c r="AA157" i="53"/>
  <c r="Z157" i="53"/>
  <c r="Y157" i="53"/>
  <c r="V157" i="53"/>
  <c r="S157" i="53"/>
  <c r="P157" i="53"/>
  <c r="M157" i="53"/>
  <c r="J157" i="53"/>
  <c r="G157" i="53"/>
  <c r="AA156" i="53"/>
  <c r="Y156" i="53"/>
  <c r="V156" i="53"/>
  <c r="S156" i="53"/>
  <c r="P156" i="53"/>
  <c r="M156" i="53"/>
  <c r="J156" i="53"/>
  <c r="G156" i="53"/>
  <c r="AA155" i="53"/>
  <c r="Y155" i="53"/>
  <c r="V155" i="53"/>
  <c r="S155" i="53"/>
  <c r="P155" i="53"/>
  <c r="M155" i="53"/>
  <c r="J155" i="53"/>
  <c r="G155" i="53"/>
  <c r="AA154" i="53"/>
  <c r="Y154" i="53"/>
  <c r="V154" i="53"/>
  <c r="S154" i="53"/>
  <c r="P154" i="53"/>
  <c r="M154" i="53"/>
  <c r="J154" i="53"/>
  <c r="G154" i="53"/>
  <c r="AA153" i="53"/>
  <c r="AB153" i="53" s="1"/>
  <c r="Z153" i="53"/>
  <c r="Y153" i="53"/>
  <c r="V153" i="53"/>
  <c r="S153" i="53"/>
  <c r="P153" i="53"/>
  <c r="M153" i="53"/>
  <c r="J153" i="53"/>
  <c r="G153" i="53"/>
  <c r="AA152" i="53"/>
  <c r="Y152" i="53"/>
  <c r="V152" i="53"/>
  <c r="S152" i="53"/>
  <c r="P152" i="53"/>
  <c r="M152" i="53"/>
  <c r="J152" i="53"/>
  <c r="G152" i="53"/>
  <c r="AA151" i="53"/>
  <c r="Y151" i="53"/>
  <c r="V151" i="53"/>
  <c r="S151" i="53"/>
  <c r="P151" i="53"/>
  <c r="M151" i="53"/>
  <c r="J151" i="53"/>
  <c r="G151" i="53"/>
  <c r="AA150" i="53"/>
  <c r="Y150" i="53"/>
  <c r="V150" i="53"/>
  <c r="S150" i="53"/>
  <c r="P150" i="53"/>
  <c r="M150" i="53"/>
  <c r="J150" i="53"/>
  <c r="G150" i="53"/>
  <c r="AA149" i="53"/>
  <c r="Z149" i="53"/>
  <c r="Y149" i="53"/>
  <c r="V149" i="53"/>
  <c r="S149" i="53"/>
  <c r="P149" i="53"/>
  <c r="M149" i="53"/>
  <c r="J149" i="53"/>
  <c r="G149" i="53"/>
  <c r="AA148" i="53"/>
  <c r="Y148" i="53"/>
  <c r="V148" i="53"/>
  <c r="S148" i="53"/>
  <c r="P148" i="53"/>
  <c r="M148" i="53"/>
  <c r="J148" i="53"/>
  <c r="G148" i="53"/>
  <c r="AA147" i="53"/>
  <c r="Y147" i="53"/>
  <c r="V147" i="53"/>
  <c r="S147" i="53"/>
  <c r="P147" i="53"/>
  <c r="M147" i="53"/>
  <c r="J147" i="53"/>
  <c r="G147" i="53"/>
  <c r="AA146" i="53"/>
  <c r="Y146" i="53"/>
  <c r="V146" i="53"/>
  <c r="S146" i="53"/>
  <c r="P146" i="53"/>
  <c r="M146" i="53"/>
  <c r="J146" i="53"/>
  <c r="G146" i="53"/>
  <c r="AA145" i="53"/>
  <c r="Z145" i="53"/>
  <c r="AB147" i="53" s="1"/>
  <c r="Y145" i="53"/>
  <c r="V145" i="53"/>
  <c r="S145" i="53"/>
  <c r="P145" i="53"/>
  <c r="M145" i="53"/>
  <c r="J145" i="53"/>
  <c r="G145" i="53"/>
  <c r="AA144" i="53"/>
  <c r="Y144" i="53"/>
  <c r="V144" i="53"/>
  <c r="S144" i="53"/>
  <c r="P144" i="53"/>
  <c r="M144" i="53"/>
  <c r="J144" i="53"/>
  <c r="G144" i="53"/>
  <c r="AA143" i="53"/>
  <c r="Y143" i="53"/>
  <c r="V143" i="53"/>
  <c r="S143" i="53"/>
  <c r="P143" i="53"/>
  <c r="M143" i="53"/>
  <c r="J143" i="53"/>
  <c r="G143" i="53"/>
  <c r="AA142" i="53"/>
  <c r="Y142" i="53"/>
  <c r="V142" i="53"/>
  <c r="S142" i="53"/>
  <c r="P142" i="53"/>
  <c r="M142" i="53"/>
  <c r="J142" i="53"/>
  <c r="G142" i="53"/>
  <c r="AA141" i="53"/>
  <c r="Z141" i="53"/>
  <c r="AB144" i="53" s="1"/>
  <c r="AF39" i="53" s="1"/>
  <c r="Y141" i="53"/>
  <c r="V141" i="53"/>
  <c r="S141" i="53"/>
  <c r="P141" i="53"/>
  <c r="M141" i="53"/>
  <c r="J141" i="53"/>
  <c r="G141" i="53"/>
  <c r="AA140" i="53"/>
  <c r="Y140" i="53"/>
  <c r="V140" i="53"/>
  <c r="S140" i="53"/>
  <c r="P140" i="53"/>
  <c r="M140" i="53"/>
  <c r="J140" i="53"/>
  <c r="G140" i="53"/>
  <c r="AA139" i="53"/>
  <c r="Y139" i="53"/>
  <c r="V139" i="53"/>
  <c r="S139" i="53"/>
  <c r="P139" i="53"/>
  <c r="M139" i="53"/>
  <c r="J139" i="53"/>
  <c r="G139" i="53"/>
  <c r="AA138" i="53"/>
  <c r="AB138" i="53" s="1"/>
  <c r="Y138" i="53"/>
  <c r="V138" i="53"/>
  <c r="S138" i="53"/>
  <c r="P138" i="53"/>
  <c r="M138" i="53"/>
  <c r="J138" i="53"/>
  <c r="G138" i="53"/>
  <c r="AA137" i="53"/>
  <c r="AB137" i="53" s="1"/>
  <c r="Z137" i="53"/>
  <c r="Y137" i="53"/>
  <c r="V137" i="53"/>
  <c r="S137" i="53"/>
  <c r="P137" i="53"/>
  <c r="M137" i="53"/>
  <c r="J137" i="53"/>
  <c r="G137" i="53"/>
  <c r="AA136" i="53"/>
  <c r="Y136" i="53"/>
  <c r="V136" i="53"/>
  <c r="S136" i="53"/>
  <c r="P136" i="53"/>
  <c r="M136" i="53"/>
  <c r="J136" i="53"/>
  <c r="G136" i="53"/>
  <c r="AA135" i="53"/>
  <c r="Y135" i="53"/>
  <c r="V135" i="53"/>
  <c r="S135" i="53"/>
  <c r="P135" i="53"/>
  <c r="M135" i="53"/>
  <c r="J135" i="53"/>
  <c r="G135" i="53"/>
  <c r="AA134" i="53"/>
  <c r="Y134" i="53"/>
  <c r="V134" i="53"/>
  <c r="S134" i="53"/>
  <c r="P134" i="53"/>
  <c r="M134" i="53"/>
  <c r="J134" i="53"/>
  <c r="G134" i="53"/>
  <c r="AA133" i="53"/>
  <c r="Z133" i="53"/>
  <c r="AB135" i="53" s="1"/>
  <c r="Y133" i="53"/>
  <c r="V133" i="53"/>
  <c r="S133" i="53"/>
  <c r="P133" i="53"/>
  <c r="M133" i="53"/>
  <c r="J133" i="53"/>
  <c r="G133" i="53"/>
  <c r="AA132" i="53"/>
  <c r="Y132" i="53"/>
  <c r="V132" i="53"/>
  <c r="S132" i="53"/>
  <c r="P132" i="53"/>
  <c r="M132" i="53"/>
  <c r="J132" i="53"/>
  <c r="G132" i="53"/>
  <c r="AA131" i="53"/>
  <c r="Y131" i="53"/>
  <c r="V131" i="53"/>
  <c r="S131" i="53"/>
  <c r="P131" i="53"/>
  <c r="M131" i="53"/>
  <c r="J131" i="53"/>
  <c r="G131" i="53"/>
  <c r="AA130" i="53"/>
  <c r="Y130" i="53"/>
  <c r="V130" i="53"/>
  <c r="S130" i="53"/>
  <c r="P130" i="53"/>
  <c r="M130" i="53"/>
  <c r="J130" i="53"/>
  <c r="G130" i="53"/>
  <c r="AA129" i="53"/>
  <c r="Z129" i="53"/>
  <c r="Y129" i="53"/>
  <c r="V129" i="53"/>
  <c r="S129" i="53"/>
  <c r="P129" i="53"/>
  <c r="M129" i="53"/>
  <c r="J129" i="53"/>
  <c r="G129" i="53"/>
  <c r="AA128" i="53"/>
  <c r="Y128" i="53"/>
  <c r="V128" i="53"/>
  <c r="S128" i="53"/>
  <c r="P128" i="53"/>
  <c r="M128" i="53"/>
  <c r="J128" i="53"/>
  <c r="G128" i="53"/>
  <c r="AA127" i="53"/>
  <c r="Y127" i="53"/>
  <c r="V127" i="53"/>
  <c r="S127" i="53"/>
  <c r="P127" i="53"/>
  <c r="M127" i="53"/>
  <c r="J127" i="53"/>
  <c r="G127" i="53"/>
  <c r="AA126" i="53"/>
  <c r="Y126" i="53"/>
  <c r="V126" i="53"/>
  <c r="S126" i="53"/>
  <c r="P126" i="53"/>
  <c r="M126" i="53"/>
  <c r="J126" i="53"/>
  <c r="G126" i="53"/>
  <c r="AA125" i="53"/>
  <c r="Z125" i="53"/>
  <c r="Y125" i="53"/>
  <c r="V125" i="53"/>
  <c r="S125" i="53"/>
  <c r="P125" i="53"/>
  <c r="M125" i="53"/>
  <c r="J125" i="53"/>
  <c r="G125" i="53"/>
  <c r="AA124" i="53"/>
  <c r="Y124" i="53"/>
  <c r="V124" i="53"/>
  <c r="S124" i="53"/>
  <c r="P124" i="53"/>
  <c r="M124" i="53"/>
  <c r="J124" i="53"/>
  <c r="G124" i="53"/>
  <c r="AA123" i="53"/>
  <c r="Y123" i="53"/>
  <c r="V123" i="53"/>
  <c r="S123" i="53"/>
  <c r="P123" i="53"/>
  <c r="M123" i="53"/>
  <c r="J123" i="53"/>
  <c r="G123" i="53"/>
  <c r="AA122" i="53"/>
  <c r="Y122" i="53"/>
  <c r="V122" i="53"/>
  <c r="S122" i="53"/>
  <c r="P122" i="53"/>
  <c r="M122" i="53"/>
  <c r="J122" i="53"/>
  <c r="G122" i="53"/>
  <c r="AA121" i="53"/>
  <c r="AB121" i="53" s="1"/>
  <c r="Z121" i="53"/>
  <c r="Y121" i="53"/>
  <c r="V121" i="53"/>
  <c r="S121" i="53"/>
  <c r="P121" i="53"/>
  <c r="M121" i="53"/>
  <c r="J121" i="53"/>
  <c r="G121" i="53"/>
  <c r="AA120" i="53"/>
  <c r="Y120" i="53"/>
  <c r="V120" i="53"/>
  <c r="S120" i="53"/>
  <c r="P120" i="53"/>
  <c r="M120" i="53"/>
  <c r="J120" i="53"/>
  <c r="G120" i="53"/>
  <c r="AA119" i="53"/>
  <c r="Y119" i="53"/>
  <c r="V119" i="53"/>
  <c r="S119" i="53"/>
  <c r="P119" i="53"/>
  <c r="M119" i="53"/>
  <c r="J119" i="53"/>
  <c r="G119" i="53"/>
  <c r="AA118" i="53"/>
  <c r="Y118" i="53"/>
  <c r="V118" i="53"/>
  <c r="S118" i="53"/>
  <c r="P118" i="53"/>
  <c r="M118" i="53"/>
  <c r="J118" i="53"/>
  <c r="G118" i="53"/>
  <c r="AA117" i="53"/>
  <c r="Z117" i="53"/>
  <c r="Y117" i="53"/>
  <c r="V117" i="53"/>
  <c r="S117" i="53"/>
  <c r="P117" i="53"/>
  <c r="M117" i="53"/>
  <c r="J117" i="53"/>
  <c r="G117" i="53"/>
  <c r="AA116" i="53"/>
  <c r="Y116" i="53"/>
  <c r="V116" i="53"/>
  <c r="S116" i="53"/>
  <c r="P116" i="53"/>
  <c r="M116" i="53"/>
  <c r="J116" i="53"/>
  <c r="G116" i="53"/>
  <c r="AA115" i="53"/>
  <c r="Y115" i="53"/>
  <c r="V115" i="53"/>
  <c r="S115" i="53"/>
  <c r="P115" i="53"/>
  <c r="M115" i="53"/>
  <c r="J115" i="53"/>
  <c r="G115" i="53"/>
  <c r="AA114" i="53"/>
  <c r="Y114" i="53"/>
  <c r="V114" i="53"/>
  <c r="S114" i="53"/>
  <c r="P114" i="53"/>
  <c r="M114" i="53"/>
  <c r="J114" i="53"/>
  <c r="G114" i="53"/>
  <c r="AA113" i="53"/>
  <c r="Z113" i="53"/>
  <c r="Y113" i="53"/>
  <c r="V113" i="53"/>
  <c r="S113" i="53"/>
  <c r="P113" i="53"/>
  <c r="M113" i="53"/>
  <c r="J113" i="53"/>
  <c r="G113" i="53"/>
  <c r="AA112" i="53"/>
  <c r="Y112" i="53"/>
  <c r="V112" i="53"/>
  <c r="S112" i="53"/>
  <c r="P112" i="53"/>
  <c r="M112" i="53"/>
  <c r="J112" i="53"/>
  <c r="G112" i="53"/>
  <c r="AA111" i="53"/>
  <c r="Y111" i="53"/>
  <c r="V111" i="53"/>
  <c r="S111" i="53"/>
  <c r="P111" i="53"/>
  <c r="M111" i="53"/>
  <c r="J111" i="53"/>
  <c r="G111" i="53"/>
  <c r="AA110" i="53"/>
  <c r="Y110" i="53"/>
  <c r="V110" i="53"/>
  <c r="S110" i="53"/>
  <c r="P110" i="53"/>
  <c r="M110" i="53"/>
  <c r="J110" i="53"/>
  <c r="G110" i="53"/>
  <c r="AA109" i="53"/>
  <c r="Z109" i="53"/>
  <c r="Y109" i="53"/>
  <c r="V109" i="53"/>
  <c r="S109" i="53"/>
  <c r="P109" i="53"/>
  <c r="M109" i="53"/>
  <c r="J109" i="53"/>
  <c r="G109" i="53"/>
  <c r="AA108" i="53"/>
  <c r="Y108" i="53"/>
  <c r="V108" i="53"/>
  <c r="S108" i="53"/>
  <c r="P108" i="53"/>
  <c r="M108" i="53"/>
  <c r="J108" i="53"/>
  <c r="G108" i="53"/>
  <c r="AA107" i="53"/>
  <c r="Y107" i="53"/>
  <c r="V107" i="53"/>
  <c r="S107" i="53"/>
  <c r="P107" i="53"/>
  <c r="M107" i="53"/>
  <c r="J107" i="53"/>
  <c r="G107" i="53"/>
  <c r="AA106" i="53"/>
  <c r="Y106" i="53"/>
  <c r="V106" i="53"/>
  <c r="S106" i="53"/>
  <c r="P106" i="53"/>
  <c r="M106" i="53"/>
  <c r="J106" i="53"/>
  <c r="G106" i="53"/>
  <c r="AA105" i="53"/>
  <c r="Z105" i="53"/>
  <c r="Y105" i="53"/>
  <c r="V105" i="53"/>
  <c r="S105" i="53"/>
  <c r="P105" i="53"/>
  <c r="M105" i="53"/>
  <c r="J105" i="53"/>
  <c r="G105" i="53"/>
  <c r="AA104" i="53"/>
  <c r="Y104" i="53"/>
  <c r="V104" i="53"/>
  <c r="S104" i="53"/>
  <c r="P104" i="53"/>
  <c r="M104" i="53"/>
  <c r="J104" i="53"/>
  <c r="G104" i="53"/>
  <c r="AA103" i="53"/>
  <c r="Y103" i="53"/>
  <c r="V103" i="53"/>
  <c r="S103" i="53"/>
  <c r="P103" i="53"/>
  <c r="M103" i="53"/>
  <c r="J103" i="53"/>
  <c r="G103" i="53"/>
  <c r="AA102" i="53"/>
  <c r="Y102" i="53"/>
  <c r="V102" i="53"/>
  <c r="S102" i="53"/>
  <c r="P102" i="53"/>
  <c r="M102" i="53"/>
  <c r="J102" i="53"/>
  <c r="G102" i="53"/>
  <c r="AA101" i="53"/>
  <c r="Z101" i="53"/>
  <c r="Y101" i="53"/>
  <c r="V101" i="53"/>
  <c r="S101" i="53"/>
  <c r="P101" i="53"/>
  <c r="M101" i="53"/>
  <c r="J101" i="53"/>
  <c r="G101" i="53"/>
  <c r="AA100" i="53"/>
  <c r="Y100" i="53"/>
  <c r="V100" i="53"/>
  <c r="S100" i="53"/>
  <c r="P100" i="53"/>
  <c r="M100" i="53"/>
  <c r="J100" i="53"/>
  <c r="G100" i="53"/>
  <c r="AA99" i="53"/>
  <c r="Y99" i="53"/>
  <c r="V99" i="53"/>
  <c r="S99" i="53"/>
  <c r="P99" i="53"/>
  <c r="M99" i="53"/>
  <c r="J99" i="53"/>
  <c r="G99" i="53"/>
  <c r="AA98" i="53"/>
  <c r="Y98" i="53"/>
  <c r="V98" i="53"/>
  <c r="S98" i="53"/>
  <c r="P98" i="53"/>
  <c r="M98" i="53"/>
  <c r="J98" i="53"/>
  <c r="G98" i="53"/>
  <c r="AA97" i="53"/>
  <c r="Z97" i="53"/>
  <c r="AB99" i="53" s="1"/>
  <c r="Y97" i="53"/>
  <c r="V97" i="53"/>
  <c r="S97" i="53"/>
  <c r="P97" i="53"/>
  <c r="M97" i="53"/>
  <c r="J97" i="53"/>
  <c r="G97" i="53"/>
  <c r="AA96" i="53"/>
  <c r="Y96" i="53"/>
  <c r="V96" i="53"/>
  <c r="S96" i="53"/>
  <c r="P96" i="53"/>
  <c r="M96" i="53"/>
  <c r="J96" i="53"/>
  <c r="G96" i="53"/>
  <c r="AA95" i="53"/>
  <c r="Y95" i="53"/>
  <c r="V95" i="53"/>
  <c r="S95" i="53"/>
  <c r="P95" i="53"/>
  <c r="M95" i="53"/>
  <c r="J95" i="53"/>
  <c r="G95" i="53"/>
  <c r="AA94" i="53"/>
  <c r="Y94" i="53"/>
  <c r="V94" i="53"/>
  <c r="S94" i="53"/>
  <c r="P94" i="53"/>
  <c r="M94" i="53"/>
  <c r="J94" i="53"/>
  <c r="G94" i="53"/>
  <c r="AA93" i="53"/>
  <c r="Z93" i="53"/>
  <c r="Y93" i="53"/>
  <c r="V93" i="53"/>
  <c r="S93" i="53"/>
  <c r="P93" i="53"/>
  <c r="M93" i="53"/>
  <c r="J93" i="53"/>
  <c r="G93" i="53"/>
  <c r="AA92" i="53"/>
  <c r="Y92" i="53"/>
  <c r="V92" i="53"/>
  <c r="S92" i="53"/>
  <c r="P92" i="53"/>
  <c r="M92" i="53"/>
  <c r="J92" i="53"/>
  <c r="G92" i="53"/>
  <c r="AA91" i="53"/>
  <c r="Y91" i="53"/>
  <c r="V91" i="53"/>
  <c r="S91" i="53"/>
  <c r="P91" i="53"/>
  <c r="M91" i="53"/>
  <c r="J91" i="53"/>
  <c r="G91" i="53"/>
  <c r="AA90" i="53"/>
  <c r="Y90" i="53"/>
  <c r="V90" i="53"/>
  <c r="S90" i="53"/>
  <c r="P90" i="53"/>
  <c r="M90" i="53"/>
  <c r="J90" i="53"/>
  <c r="G90" i="53"/>
  <c r="AA89" i="53"/>
  <c r="AB89" i="53" s="1"/>
  <c r="Z89" i="53"/>
  <c r="Y89" i="53"/>
  <c r="V89" i="53"/>
  <c r="S89" i="53"/>
  <c r="P89" i="53"/>
  <c r="M89" i="53"/>
  <c r="J89" i="53"/>
  <c r="G89" i="53"/>
  <c r="AA88" i="53"/>
  <c r="Y88" i="53"/>
  <c r="V88" i="53"/>
  <c r="S88" i="53"/>
  <c r="P88" i="53"/>
  <c r="M88" i="53"/>
  <c r="J88" i="53"/>
  <c r="G88" i="53"/>
  <c r="AA87" i="53"/>
  <c r="Y87" i="53"/>
  <c r="V87" i="53"/>
  <c r="S87" i="53"/>
  <c r="P87" i="53"/>
  <c r="M87" i="53"/>
  <c r="J87" i="53"/>
  <c r="G87" i="53"/>
  <c r="AA86" i="53"/>
  <c r="Y86" i="53"/>
  <c r="V86" i="53"/>
  <c r="S86" i="53"/>
  <c r="P86" i="53"/>
  <c r="M86" i="53"/>
  <c r="J86" i="53"/>
  <c r="G86" i="53"/>
  <c r="AA85" i="53"/>
  <c r="Z85" i="53"/>
  <c r="Y85" i="53"/>
  <c r="V85" i="53"/>
  <c r="S85" i="53"/>
  <c r="P85" i="53"/>
  <c r="M85" i="53"/>
  <c r="J85" i="53"/>
  <c r="G85" i="53"/>
  <c r="AA84" i="53"/>
  <c r="Y84" i="53"/>
  <c r="V84" i="53"/>
  <c r="S84" i="53"/>
  <c r="P84" i="53"/>
  <c r="M84" i="53"/>
  <c r="J84" i="53"/>
  <c r="G84" i="53"/>
  <c r="AA83" i="53"/>
  <c r="Y83" i="53"/>
  <c r="V83" i="53"/>
  <c r="S83" i="53"/>
  <c r="P83" i="53"/>
  <c r="M83" i="53"/>
  <c r="J83" i="53"/>
  <c r="G83" i="53"/>
  <c r="AA82" i="53"/>
  <c r="Y82" i="53"/>
  <c r="V82" i="53"/>
  <c r="S82" i="53"/>
  <c r="P82" i="53"/>
  <c r="M82" i="53"/>
  <c r="J82" i="53"/>
  <c r="G82" i="53"/>
  <c r="AA81" i="53"/>
  <c r="Z81" i="53"/>
  <c r="Y81" i="53"/>
  <c r="V81" i="53"/>
  <c r="S81" i="53"/>
  <c r="P81" i="53"/>
  <c r="M81" i="53"/>
  <c r="J81" i="53"/>
  <c r="G81" i="53"/>
  <c r="AA80" i="53"/>
  <c r="Y80" i="53"/>
  <c r="V80" i="53"/>
  <c r="S80" i="53"/>
  <c r="P80" i="53"/>
  <c r="M80" i="53"/>
  <c r="J80" i="53"/>
  <c r="G80" i="53"/>
  <c r="AA79" i="53"/>
  <c r="Y79" i="53"/>
  <c r="V79" i="53"/>
  <c r="S79" i="53"/>
  <c r="P79" i="53"/>
  <c r="M79" i="53"/>
  <c r="J79" i="53"/>
  <c r="G79" i="53"/>
  <c r="AA78" i="53"/>
  <c r="Y78" i="53"/>
  <c r="V78" i="53"/>
  <c r="S78" i="53"/>
  <c r="P78" i="53"/>
  <c r="M78" i="53"/>
  <c r="J78" i="53"/>
  <c r="G78" i="53"/>
  <c r="AA77" i="53"/>
  <c r="Z77" i="53"/>
  <c r="Y77" i="53"/>
  <c r="V77" i="53"/>
  <c r="S77" i="53"/>
  <c r="P77" i="53"/>
  <c r="M77" i="53"/>
  <c r="J77" i="53"/>
  <c r="G77" i="53"/>
  <c r="AA76" i="53"/>
  <c r="Y76" i="53"/>
  <c r="V76" i="53"/>
  <c r="S76" i="53"/>
  <c r="P76" i="53"/>
  <c r="M76" i="53"/>
  <c r="J76" i="53"/>
  <c r="G76" i="53"/>
  <c r="AA75" i="53"/>
  <c r="Y75" i="53"/>
  <c r="V75" i="53"/>
  <c r="S75" i="53"/>
  <c r="P75" i="53"/>
  <c r="M75" i="53"/>
  <c r="J75" i="53"/>
  <c r="G75" i="53"/>
  <c r="AA74" i="53"/>
  <c r="Y74" i="53"/>
  <c r="V74" i="53"/>
  <c r="S74" i="53"/>
  <c r="P74" i="53"/>
  <c r="M74" i="53"/>
  <c r="J74" i="53"/>
  <c r="G74" i="53"/>
  <c r="AA73" i="53"/>
  <c r="Z73" i="53"/>
  <c r="Y73" i="53"/>
  <c r="V73" i="53"/>
  <c r="S73" i="53"/>
  <c r="P73" i="53"/>
  <c r="M73" i="53"/>
  <c r="J73" i="53"/>
  <c r="G73" i="53"/>
  <c r="AA72" i="53"/>
  <c r="Y72" i="53"/>
  <c r="V72" i="53"/>
  <c r="S72" i="53"/>
  <c r="P72" i="53"/>
  <c r="M72" i="53"/>
  <c r="J72" i="53"/>
  <c r="G72" i="53"/>
  <c r="AA71" i="53"/>
  <c r="Y71" i="53"/>
  <c r="V71" i="53"/>
  <c r="S71" i="53"/>
  <c r="P71" i="53"/>
  <c r="M71" i="53"/>
  <c r="J71" i="53"/>
  <c r="G71" i="53"/>
  <c r="AA70" i="53"/>
  <c r="Y70" i="53"/>
  <c r="V70" i="53"/>
  <c r="S70" i="53"/>
  <c r="P70" i="53"/>
  <c r="M70" i="53"/>
  <c r="J70" i="53"/>
  <c r="G70" i="53"/>
  <c r="AA69" i="53"/>
  <c r="Z69" i="53"/>
  <c r="Y69" i="53"/>
  <c r="V69" i="53"/>
  <c r="S69" i="53"/>
  <c r="P69" i="53"/>
  <c r="M69" i="53"/>
  <c r="J69" i="53"/>
  <c r="G69" i="53"/>
  <c r="AA68" i="53"/>
  <c r="Y68" i="53"/>
  <c r="V68" i="53"/>
  <c r="S68" i="53"/>
  <c r="P68" i="53"/>
  <c r="M68" i="53"/>
  <c r="J68" i="53"/>
  <c r="G68" i="53"/>
  <c r="AA67" i="53"/>
  <c r="Y67" i="53"/>
  <c r="V67" i="53"/>
  <c r="S67" i="53"/>
  <c r="P67" i="53"/>
  <c r="M67" i="53"/>
  <c r="J67" i="53"/>
  <c r="G67" i="53"/>
  <c r="AA66" i="53"/>
  <c r="Y66" i="53"/>
  <c r="V66" i="53"/>
  <c r="S66" i="53"/>
  <c r="P66" i="53"/>
  <c r="M66" i="53"/>
  <c r="J66" i="53"/>
  <c r="G66" i="53"/>
  <c r="AA65" i="53"/>
  <c r="Z65" i="53"/>
  <c r="Y65" i="53"/>
  <c r="V65" i="53"/>
  <c r="S65" i="53"/>
  <c r="P65" i="53"/>
  <c r="M65" i="53"/>
  <c r="J65" i="53"/>
  <c r="G65" i="53"/>
  <c r="AA64" i="53"/>
  <c r="Y64" i="53"/>
  <c r="V64" i="53"/>
  <c r="S64" i="53"/>
  <c r="P64" i="53"/>
  <c r="M64" i="53"/>
  <c r="J64" i="53"/>
  <c r="G64" i="53"/>
  <c r="AA63" i="53"/>
  <c r="Y63" i="53"/>
  <c r="V63" i="53"/>
  <c r="S63" i="53"/>
  <c r="P63" i="53"/>
  <c r="M63" i="53"/>
  <c r="J63" i="53"/>
  <c r="G63" i="53"/>
  <c r="AA62" i="53"/>
  <c r="Y62" i="53"/>
  <c r="V62" i="53"/>
  <c r="S62" i="53"/>
  <c r="P62" i="53"/>
  <c r="M62" i="53"/>
  <c r="J62" i="53"/>
  <c r="G62" i="53"/>
  <c r="AA61" i="53"/>
  <c r="Z61" i="53"/>
  <c r="Y61" i="53"/>
  <c r="V61" i="53"/>
  <c r="S61" i="53"/>
  <c r="P61" i="53"/>
  <c r="M61" i="53"/>
  <c r="J61" i="53"/>
  <c r="G61" i="53"/>
  <c r="AA60" i="53"/>
  <c r="Y60" i="53"/>
  <c r="V60" i="53"/>
  <c r="S60" i="53"/>
  <c r="P60" i="53"/>
  <c r="M60" i="53"/>
  <c r="J60" i="53"/>
  <c r="G60" i="53"/>
  <c r="AA59" i="53"/>
  <c r="Y59" i="53"/>
  <c r="V59" i="53"/>
  <c r="S59" i="53"/>
  <c r="P59" i="53"/>
  <c r="M59" i="53"/>
  <c r="J59" i="53"/>
  <c r="G59" i="53"/>
  <c r="AA58" i="53"/>
  <c r="Y58" i="53"/>
  <c r="V58" i="53"/>
  <c r="S58" i="53"/>
  <c r="P58" i="53"/>
  <c r="M58" i="53"/>
  <c r="J58" i="53"/>
  <c r="G58" i="53"/>
  <c r="AA57" i="53"/>
  <c r="Z57" i="53"/>
  <c r="Y57" i="53"/>
  <c r="V57" i="53"/>
  <c r="S57" i="53"/>
  <c r="P57" i="53"/>
  <c r="M57" i="53"/>
  <c r="J57" i="53"/>
  <c r="G57" i="53"/>
  <c r="AA56" i="53"/>
  <c r="Y56" i="53"/>
  <c r="V56" i="53"/>
  <c r="S56" i="53"/>
  <c r="P56" i="53"/>
  <c r="M56" i="53"/>
  <c r="J56" i="53"/>
  <c r="G56" i="53"/>
  <c r="AA55" i="53"/>
  <c r="Y55" i="53"/>
  <c r="V55" i="53"/>
  <c r="S55" i="53"/>
  <c r="P55" i="53"/>
  <c r="M55" i="53"/>
  <c r="J55" i="53"/>
  <c r="G55" i="53"/>
  <c r="AA54" i="53"/>
  <c r="Y54" i="53"/>
  <c r="V54" i="53"/>
  <c r="S54" i="53"/>
  <c r="P54" i="53"/>
  <c r="M54" i="53"/>
  <c r="J54" i="53"/>
  <c r="G54" i="53"/>
  <c r="AA53" i="53"/>
  <c r="Z53" i="53"/>
  <c r="Y53" i="53"/>
  <c r="V53" i="53"/>
  <c r="S53" i="53"/>
  <c r="P53" i="53"/>
  <c r="M53" i="53"/>
  <c r="J53" i="53"/>
  <c r="G53" i="53"/>
  <c r="AA52" i="53"/>
  <c r="Y52" i="53"/>
  <c r="V52" i="53"/>
  <c r="S52" i="53"/>
  <c r="P52" i="53"/>
  <c r="M52" i="53"/>
  <c r="J52" i="53"/>
  <c r="G52" i="53"/>
  <c r="AA51" i="53"/>
  <c r="Y51" i="53"/>
  <c r="V51" i="53"/>
  <c r="S51" i="53"/>
  <c r="P51" i="53"/>
  <c r="M51" i="53"/>
  <c r="J51" i="53"/>
  <c r="G51" i="53"/>
  <c r="AA50" i="53"/>
  <c r="Y50" i="53"/>
  <c r="V50" i="53"/>
  <c r="S50" i="53"/>
  <c r="P50" i="53"/>
  <c r="M50" i="53"/>
  <c r="J50" i="53"/>
  <c r="G50" i="53"/>
  <c r="AA49" i="53"/>
  <c r="Z49" i="53"/>
  <c r="Y49" i="53"/>
  <c r="V49" i="53"/>
  <c r="S49" i="53"/>
  <c r="P49" i="53"/>
  <c r="M49" i="53"/>
  <c r="J49" i="53"/>
  <c r="G49" i="53"/>
  <c r="AA48" i="53"/>
  <c r="Y48" i="53"/>
  <c r="V48" i="53"/>
  <c r="S48" i="53"/>
  <c r="P48" i="53"/>
  <c r="M48" i="53"/>
  <c r="J48" i="53"/>
  <c r="G48" i="53"/>
  <c r="AA47" i="53"/>
  <c r="Y47" i="53"/>
  <c r="V47" i="53"/>
  <c r="S47" i="53"/>
  <c r="P47" i="53"/>
  <c r="M47" i="53"/>
  <c r="J47" i="53"/>
  <c r="G47" i="53"/>
  <c r="AA46" i="53"/>
  <c r="AB46" i="53" s="1"/>
  <c r="Y46" i="53"/>
  <c r="V46" i="53"/>
  <c r="S46" i="53"/>
  <c r="P46" i="53"/>
  <c r="M46" i="53"/>
  <c r="J46" i="53"/>
  <c r="G46" i="53"/>
  <c r="AA45" i="53"/>
  <c r="Z45" i="53"/>
  <c r="Y45" i="53"/>
  <c r="V45" i="53"/>
  <c r="S45" i="53"/>
  <c r="P45" i="53"/>
  <c r="M45" i="53"/>
  <c r="J45" i="53"/>
  <c r="G45" i="53"/>
  <c r="AA44" i="53"/>
  <c r="Y44" i="53"/>
  <c r="V44" i="53"/>
  <c r="S44" i="53"/>
  <c r="P44" i="53"/>
  <c r="M44" i="53"/>
  <c r="J44" i="53"/>
  <c r="G44" i="53"/>
  <c r="AA43" i="53"/>
  <c r="Y43" i="53"/>
  <c r="V43" i="53"/>
  <c r="S43" i="53"/>
  <c r="P43" i="53"/>
  <c r="M43" i="53"/>
  <c r="J43" i="53"/>
  <c r="G43" i="53"/>
  <c r="AA42" i="53"/>
  <c r="Y42" i="53"/>
  <c r="V42" i="53"/>
  <c r="S42" i="53"/>
  <c r="P42" i="53"/>
  <c r="M42" i="53"/>
  <c r="J42" i="53"/>
  <c r="G42" i="53"/>
  <c r="AA41" i="53"/>
  <c r="Z41" i="53"/>
  <c r="Y41" i="53"/>
  <c r="V41" i="53"/>
  <c r="S41" i="53"/>
  <c r="P41" i="53"/>
  <c r="M41" i="53"/>
  <c r="J41" i="53"/>
  <c r="G41" i="53"/>
  <c r="AA40" i="53"/>
  <c r="Y40" i="53"/>
  <c r="V40" i="53"/>
  <c r="S40" i="53"/>
  <c r="P40" i="53"/>
  <c r="M40" i="53"/>
  <c r="J40" i="53"/>
  <c r="G40" i="53"/>
  <c r="AA39" i="53"/>
  <c r="Y39" i="53"/>
  <c r="V39" i="53"/>
  <c r="S39" i="53"/>
  <c r="P39" i="53"/>
  <c r="M39" i="53"/>
  <c r="J39" i="53"/>
  <c r="G39" i="53"/>
  <c r="AA38" i="53"/>
  <c r="Y38" i="53"/>
  <c r="V38" i="53"/>
  <c r="S38" i="53"/>
  <c r="P38" i="53"/>
  <c r="M38" i="53"/>
  <c r="J38" i="53"/>
  <c r="G38" i="53"/>
  <c r="AA37" i="53"/>
  <c r="Z37" i="53"/>
  <c r="Y37" i="53"/>
  <c r="V37" i="53"/>
  <c r="S37" i="53"/>
  <c r="P37" i="53"/>
  <c r="M37" i="53"/>
  <c r="J37" i="53"/>
  <c r="G37" i="53"/>
  <c r="AA36" i="53"/>
  <c r="Y36" i="53"/>
  <c r="V36" i="53"/>
  <c r="S36" i="53"/>
  <c r="P36" i="53"/>
  <c r="M36" i="53"/>
  <c r="J36" i="53"/>
  <c r="G36" i="53"/>
  <c r="AA35" i="53"/>
  <c r="Y35" i="53"/>
  <c r="V35" i="53"/>
  <c r="S35" i="53"/>
  <c r="P35" i="53"/>
  <c r="M35" i="53"/>
  <c r="J35" i="53"/>
  <c r="G35" i="53"/>
  <c r="AA34" i="53"/>
  <c r="Y34" i="53"/>
  <c r="V34" i="53"/>
  <c r="S34" i="53"/>
  <c r="P34" i="53"/>
  <c r="M34" i="53"/>
  <c r="J34" i="53"/>
  <c r="G34" i="53"/>
  <c r="AA33" i="53"/>
  <c r="Z33" i="53"/>
  <c r="Y33" i="53"/>
  <c r="V33" i="53"/>
  <c r="S33" i="53"/>
  <c r="P33" i="53"/>
  <c r="M33" i="53"/>
  <c r="J33" i="53"/>
  <c r="G33" i="53"/>
  <c r="AA32" i="53"/>
  <c r="Y32" i="53"/>
  <c r="V32" i="53"/>
  <c r="S32" i="53"/>
  <c r="P32" i="53"/>
  <c r="M32" i="53"/>
  <c r="J32" i="53"/>
  <c r="G32" i="53"/>
  <c r="AA31" i="53"/>
  <c r="Y31" i="53"/>
  <c r="V31" i="53"/>
  <c r="S31" i="53"/>
  <c r="P31" i="53"/>
  <c r="M31" i="53"/>
  <c r="J31" i="53"/>
  <c r="G31" i="53"/>
  <c r="AA30" i="53"/>
  <c r="Y30" i="53"/>
  <c r="V30" i="53"/>
  <c r="S30" i="53"/>
  <c r="P30" i="53"/>
  <c r="M30" i="53"/>
  <c r="J30" i="53"/>
  <c r="G30" i="53"/>
  <c r="AA29" i="53"/>
  <c r="Z29" i="53"/>
  <c r="Y29" i="53"/>
  <c r="V29" i="53"/>
  <c r="S29" i="53"/>
  <c r="P29" i="53"/>
  <c r="M29" i="53"/>
  <c r="J29" i="53"/>
  <c r="G29" i="53"/>
  <c r="AA28" i="53"/>
  <c r="Y28" i="53"/>
  <c r="V28" i="53"/>
  <c r="S28" i="53"/>
  <c r="P28" i="53"/>
  <c r="M28" i="53"/>
  <c r="J28" i="53"/>
  <c r="G28" i="53"/>
  <c r="AA27" i="53"/>
  <c r="Y27" i="53"/>
  <c r="V27" i="53"/>
  <c r="S27" i="53"/>
  <c r="P27" i="53"/>
  <c r="M27" i="53"/>
  <c r="J27" i="53"/>
  <c r="G27" i="53"/>
  <c r="AA26" i="53"/>
  <c r="Y26" i="53"/>
  <c r="V26" i="53"/>
  <c r="S26" i="53"/>
  <c r="P26" i="53"/>
  <c r="M26" i="53"/>
  <c r="J26" i="53"/>
  <c r="G26" i="53"/>
  <c r="AA25" i="53"/>
  <c r="Z25" i="53"/>
  <c r="Y25" i="53"/>
  <c r="V25" i="53"/>
  <c r="S25" i="53"/>
  <c r="P25" i="53"/>
  <c r="M25" i="53"/>
  <c r="J25" i="53"/>
  <c r="G25" i="53"/>
  <c r="AA24" i="53"/>
  <c r="Y24" i="53"/>
  <c r="V24" i="53"/>
  <c r="S24" i="53"/>
  <c r="P24" i="53"/>
  <c r="M24" i="53"/>
  <c r="J24" i="53"/>
  <c r="G24" i="53"/>
  <c r="AA23" i="53"/>
  <c r="Y23" i="53"/>
  <c r="V23" i="53"/>
  <c r="S23" i="53"/>
  <c r="P23" i="53"/>
  <c r="M23" i="53"/>
  <c r="J23" i="53"/>
  <c r="G23" i="53"/>
  <c r="AA22" i="53"/>
  <c r="Y22" i="53"/>
  <c r="V22" i="53"/>
  <c r="S22" i="53"/>
  <c r="P22" i="53"/>
  <c r="M22" i="53"/>
  <c r="J22" i="53"/>
  <c r="G22" i="53"/>
  <c r="AA21" i="53"/>
  <c r="Z21" i="53"/>
  <c r="Y21" i="53"/>
  <c r="V21" i="53"/>
  <c r="S21" i="53"/>
  <c r="P21" i="53"/>
  <c r="M21" i="53"/>
  <c r="J21" i="53"/>
  <c r="G21" i="53"/>
  <c r="AA20" i="53"/>
  <c r="Y20" i="53"/>
  <c r="V20" i="53"/>
  <c r="S20" i="53"/>
  <c r="P20" i="53"/>
  <c r="M20" i="53"/>
  <c r="J20" i="53"/>
  <c r="G20" i="53"/>
  <c r="AA19" i="53"/>
  <c r="Y19" i="53"/>
  <c r="V19" i="53"/>
  <c r="S19" i="53"/>
  <c r="P19" i="53"/>
  <c r="M19" i="53"/>
  <c r="J19" i="53"/>
  <c r="G19" i="53"/>
  <c r="AA18" i="53"/>
  <c r="Y18" i="53"/>
  <c r="V18" i="53"/>
  <c r="S18" i="53"/>
  <c r="P18" i="53"/>
  <c r="M18" i="53"/>
  <c r="J18" i="53"/>
  <c r="G18" i="53"/>
  <c r="AA17" i="53"/>
  <c r="Z17" i="53"/>
  <c r="Y17" i="53"/>
  <c r="V17" i="53"/>
  <c r="S17" i="53"/>
  <c r="P17" i="53"/>
  <c r="M17" i="53"/>
  <c r="J17" i="53"/>
  <c r="G17" i="53"/>
  <c r="AA16" i="53"/>
  <c r="Y16" i="53"/>
  <c r="V16" i="53"/>
  <c r="S16" i="53"/>
  <c r="P16" i="53"/>
  <c r="M16" i="53"/>
  <c r="J16" i="53"/>
  <c r="G16" i="53"/>
  <c r="AA15" i="53"/>
  <c r="Y15" i="53"/>
  <c r="V15" i="53"/>
  <c r="S15" i="53"/>
  <c r="P15" i="53"/>
  <c r="M15" i="53"/>
  <c r="J15" i="53"/>
  <c r="G15" i="53"/>
  <c r="AA14" i="53"/>
  <c r="Y14" i="53"/>
  <c r="V14" i="53"/>
  <c r="S14" i="53"/>
  <c r="P14" i="53"/>
  <c r="M14" i="53"/>
  <c r="J14" i="53"/>
  <c r="G14" i="53"/>
  <c r="AA13" i="53"/>
  <c r="AB13" i="53" s="1"/>
  <c r="Z13" i="53"/>
  <c r="Y13" i="53"/>
  <c r="V13" i="53"/>
  <c r="S13" i="53"/>
  <c r="P13" i="53"/>
  <c r="M13" i="53"/>
  <c r="J13" i="53"/>
  <c r="G13" i="53"/>
  <c r="AA12" i="53"/>
  <c r="Y12" i="53"/>
  <c r="V12" i="53"/>
  <c r="S12" i="53"/>
  <c r="P12" i="53"/>
  <c r="M12" i="53"/>
  <c r="J12" i="53"/>
  <c r="G12" i="53"/>
  <c r="AA11" i="53"/>
  <c r="Y11" i="53"/>
  <c r="V11" i="53"/>
  <c r="S11" i="53"/>
  <c r="P11" i="53"/>
  <c r="M11" i="53"/>
  <c r="J11" i="53"/>
  <c r="G11" i="53"/>
  <c r="AA10" i="53"/>
  <c r="Y10" i="53"/>
  <c r="V10" i="53"/>
  <c r="S10" i="53"/>
  <c r="P10" i="53"/>
  <c r="M10" i="53"/>
  <c r="J10" i="53"/>
  <c r="G10" i="53"/>
  <c r="AA9" i="53"/>
  <c r="Z9" i="53"/>
  <c r="Y9" i="53"/>
  <c r="V9" i="53"/>
  <c r="S9" i="53"/>
  <c r="P9" i="53"/>
  <c r="M9" i="53"/>
  <c r="J9" i="53"/>
  <c r="G9" i="53"/>
  <c r="AA8" i="53"/>
  <c r="Y8" i="53"/>
  <c r="V8" i="53"/>
  <c r="S8" i="53"/>
  <c r="P8" i="53"/>
  <c r="M8" i="53"/>
  <c r="J8" i="53"/>
  <c r="G8" i="53"/>
  <c r="AA7" i="53"/>
  <c r="Y7" i="53"/>
  <c r="V7" i="53"/>
  <c r="S7" i="53"/>
  <c r="P7" i="53"/>
  <c r="M7" i="53"/>
  <c r="J7" i="53"/>
  <c r="G7" i="53"/>
  <c r="AA6" i="53"/>
  <c r="Y6" i="53"/>
  <c r="V6" i="53"/>
  <c r="S6" i="53"/>
  <c r="P6" i="53"/>
  <c r="M6" i="53"/>
  <c r="J6" i="53"/>
  <c r="G6" i="53"/>
  <c r="AA5" i="53"/>
  <c r="Z5" i="53"/>
  <c r="Y5" i="53"/>
  <c r="V5" i="53"/>
  <c r="S5" i="53"/>
  <c r="P5" i="53"/>
  <c r="M5" i="53"/>
  <c r="J5" i="53"/>
  <c r="G5" i="53"/>
  <c r="X40" i="69"/>
  <c r="U40" i="69"/>
  <c r="U304" i="53" s="1"/>
  <c r="R40" i="69"/>
  <c r="O40" i="69"/>
  <c r="O304" i="53" s="1"/>
  <c r="L40" i="69"/>
  <c r="I40" i="69"/>
  <c r="I304" i="53" s="1"/>
  <c r="F40" i="69"/>
  <c r="X39" i="69"/>
  <c r="U39" i="69"/>
  <c r="R39" i="69"/>
  <c r="K9" i="79" s="1"/>
  <c r="O39" i="69"/>
  <c r="L39" i="69"/>
  <c r="I39" i="69"/>
  <c r="F39" i="69"/>
  <c r="X38" i="69"/>
  <c r="X302" i="53" s="1"/>
  <c r="U38" i="69"/>
  <c r="U302" i="53" s="1"/>
  <c r="R38" i="69"/>
  <c r="O38" i="69"/>
  <c r="O302" i="53" s="1"/>
  <c r="L38" i="69"/>
  <c r="L302" i="53" s="1"/>
  <c r="I38" i="69"/>
  <c r="I302" i="53" s="1"/>
  <c r="F38" i="69"/>
  <c r="F302" i="53" s="1"/>
  <c r="X37" i="69"/>
  <c r="X301" i="53" s="1"/>
  <c r="W37" i="69"/>
  <c r="U37" i="69"/>
  <c r="U301" i="53" s="1"/>
  <c r="T37" i="69"/>
  <c r="T301" i="53" s="1"/>
  <c r="R37" i="69"/>
  <c r="R301" i="53" s="1"/>
  <c r="Q37" i="69"/>
  <c r="Q301" i="53" s="1"/>
  <c r="O37" i="69"/>
  <c r="O301" i="53" s="1"/>
  <c r="N37" i="69"/>
  <c r="L37" i="69"/>
  <c r="L301" i="53" s="1"/>
  <c r="K37" i="69"/>
  <c r="K301" i="53" s="1"/>
  <c r="I37" i="69"/>
  <c r="I301" i="53" s="1"/>
  <c r="H37" i="69"/>
  <c r="H301" i="53" s="1"/>
  <c r="F37" i="69"/>
  <c r="F301" i="53" s="1"/>
  <c r="E37" i="69"/>
  <c r="AA36" i="69"/>
  <c r="Y36" i="69"/>
  <c r="V36" i="69"/>
  <c r="S36" i="69"/>
  <c r="P36" i="69"/>
  <c r="M36" i="69"/>
  <c r="J36" i="69"/>
  <c r="G36" i="69"/>
  <c r="AA35" i="69"/>
  <c r="Y35" i="69"/>
  <c r="V35" i="69"/>
  <c r="S35" i="69"/>
  <c r="P35" i="69"/>
  <c r="M35" i="69"/>
  <c r="J35" i="69"/>
  <c r="G35" i="69"/>
  <c r="AA34" i="69"/>
  <c r="AB34" i="69" s="1"/>
  <c r="Y34" i="69"/>
  <c r="V34" i="69"/>
  <c r="S34" i="69"/>
  <c r="P34" i="69"/>
  <c r="M34" i="69"/>
  <c r="J34" i="69"/>
  <c r="G34" i="69"/>
  <c r="AA33" i="69"/>
  <c r="Z33" i="69"/>
  <c r="Y33" i="69"/>
  <c r="V33" i="69"/>
  <c r="S33" i="69"/>
  <c r="P33" i="69"/>
  <c r="M33" i="69"/>
  <c r="J33" i="69"/>
  <c r="G33" i="69"/>
  <c r="AA32" i="69"/>
  <c r="Y32" i="69"/>
  <c r="V32" i="69"/>
  <c r="S32" i="69"/>
  <c r="P32" i="69"/>
  <c r="M32" i="69"/>
  <c r="J32" i="69"/>
  <c r="G32" i="69"/>
  <c r="AA31" i="69"/>
  <c r="Y31" i="69"/>
  <c r="V31" i="69"/>
  <c r="S31" i="69"/>
  <c r="P31" i="69"/>
  <c r="M31" i="69"/>
  <c r="J31" i="69"/>
  <c r="G31" i="69"/>
  <c r="AA30" i="69"/>
  <c r="Y30" i="69"/>
  <c r="V30" i="69"/>
  <c r="S30" i="69"/>
  <c r="P30" i="69"/>
  <c r="M30" i="69"/>
  <c r="J30" i="69"/>
  <c r="G30" i="69"/>
  <c r="AA29" i="69"/>
  <c r="Z29" i="69"/>
  <c r="AB31" i="69" s="1"/>
  <c r="Y29" i="69"/>
  <c r="V29" i="69"/>
  <c r="S29" i="69"/>
  <c r="P29" i="69"/>
  <c r="M29" i="69"/>
  <c r="J29" i="69"/>
  <c r="G29" i="69"/>
  <c r="AA28" i="69"/>
  <c r="Y28" i="69"/>
  <c r="V28" i="69"/>
  <c r="S28" i="69"/>
  <c r="P28" i="69"/>
  <c r="M28" i="69"/>
  <c r="J28" i="69"/>
  <c r="G28" i="69"/>
  <c r="AA27" i="69"/>
  <c r="Y27" i="69"/>
  <c r="V27" i="69"/>
  <c r="S27" i="69"/>
  <c r="P27" i="69"/>
  <c r="M27" i="69"/>
  <c r="J27" i="69"/>
  <c r="G27" i="69"/>
  <c r="AA26" i="69"/>
  <c r="AB26" i="69" s="1"/>
  <c r="Y26" i="69"/>
  <c r="V26" i="69"/>
  <c r="S26" i="69"/>
  <c r="P26" i="69"/>
  <c r="M26" i="69"/>
  <c r="J26" i="69"/>
  <c r="G26" i="69"/>
  <c r="AA25" i="69"/>
  <c r="Z25" i="69"/>
  <c r="Y25" i="69"/>
  <c r="V25" i="69"/>
  <c r="S25" i="69"/>
  <c r="P25" i="69"/>
  <c r="M25" i="69"/>
  <c r="J25" i="69"/>
  <c r="G25" i="69"/>
  <c r="AA24" i="69"/>
  <c r="Y24" i="69"/>
  <c r="V24" i="69"/>
  <c r="S24" i="69"/>
  <c r="P24" i="69"/>
  <c r="M24" i="69"/>
  <c r="J24" i="69"/>
  <c r="G24" i="69"/>
  <c r="AA23" i="69"/>
  <c r="Y23" i="69"/>
  <c r="V23" i="69"/>
  <c r="S23" i="69"/>
  <c r="P23" i="69"/>
  <c r="M23" i="69"/>
  <c r="J23" i="69"/>
  <c r="G23" i="69"/>
  <c r="AA22" i="69"/>
  <c r="Y22" i="69"/>
  <c r="V22" i="69"/>
  <c r="S22" i="69"/>
  <c r="P22" i="69"/>
  <c r="M22" i="69"/>
  <c r="J22" i="69"/>
  <c r="G22" i="69"/>
  <c r="AA21" i="69"/>
  <c r="Z21" i="69"/>
  <c r="Y21" i="69"/>
  <c r="V21" i="69"/>
  <c r="S21" i="69"/>
  <c r="P21" i="69"/>
  <c r="M21" i="69"/>
  <c r="J21" i="69"/>
  <c r="G21" i="69"/>
  <c r="AA20" i="69"/>
  <c r="AB20" i="69" s="1"/>
  <c r="AF8" i="69" s="1"/>
  <c r="Y20" i="69"/>
  <c r="V20" i="69"/>
  <c r="S20" i="69"/>
  <c r="P20" i="69"/>
  <c r="M20" i="69"/>
  <c r="J20" i="69"/>
  <c r="G20" i="69"/>
  <c r="AA19" i="69"/>
  <c r="Y19" i="69"/>
  <c r="V19" i="69"/>
  <c r="S19" i="69"/>
  <c r="P19" i="69"/>
  <c r="M19" i="69"/>
  <c r="J19" i="69"/>
  <c r="G19" i="69"/>
  <c r="AA18" i="69"/>
  <c r="Y18" i="69"/>
  <c r="V18" i="69"/>
  <c r="S18" i="69"/>
  <c r="P18" i="69"/>
  <c r="M18" i="69"/>
  <c r="J18" i="69"/>
  <c r="G18" i="69"/>
  <c r="AA17" i="69"/>
  <c r="Z17" i="69"/>
  <c r="Y17" i="69"/>
  <c r="V17" i="69"/>
  <c r="S17" i="69"/>
  <c r="P17" i="69"/>
  <c r="M17" i="69"/>
  <c r="J17" i="69"/>
  <c r="G17" i="69"/>
  <c r="AA16" i="69"/>
  <c r="Y16" i="69"/>
  <c r="V16" i="69"/>
  <c r="S16" i="69"/>
  <c r="P16" i="69"/>
  <c r="M16" i="69"/>
  <c r="J16" i="69"/>
  <c r="G16" i="69"/>
  <c r="AA15" i="69"/>
  <c r="Y15" i="69"/>
  <c r="V15" i="69"/>
  <c r="S15" i="69"/>
  <c r="P15" i="69"/>
  <c r="M15" i="69"/>
  <c r="J15" i="69"/>
  <c r="G15" i="69"/>
  <c r="AA14" i="69"/>
  <c r="Y14" i="69"/>
  <c r="V14" i="69"/>
  <c r="S14" i="69"/>
  <c r="P14" i="69"/>
  <c r="M14" i="69"/>
  <c r="J14" i="69"/>
  <c r="G14" i="69"/>
  <c r="AA13" i="69"/>
  <c r="Z13" i="69"/>
  <c r="Y13" i="69"/>
  <c r="V13" i="69"/>
  <c r="S13" i="69"/>
  <c r="P13" i="69"/>
  <c r="M13" i="69"/>
  <c r="J13" i="69"/>
  <c r="G13" i="69"/>
  <c r="AA12" i="69"/>
  <c r="Y12" i="69"/>
  <c r="V12" i="69"/>
  <c r="S12" i="69"/>
  <c r="P12" i="69"/>
  <c r="M12" i="69"/>
  <c r="J12" i="69"/>
  <c r="G12" i="69"/>
  <c r="AA11" i="69"/>
  <c r="Y11" i="69"/>
  <c r="V11" i="69"/>
  <c r="S11" i="69"/>
  <c r="P11" i="69"/>
  <c r="M11" i="69"/>
  <c r="J11" i="69"/>
  <c r="G11" i="69"/>
  <c r="AA10" i="69"/>
  <c r="Y10" i="69"/>
  <c r="V10" i="69"/>
  <c r="S10" i="69"/>
  <c r="P10" i="69"/>
  <c r="M10" i="69"/>
  <c r="J10" i="69"/>
  <c r="G10" i="69"/>
  <c r="AA9" i="69"/>
  <c r="Z9" i="69"/>
  <c r="Y9" i="69"/>
  <c r="V9" i="69"/>
  <c r="S9" i="69"/>
  <c r="P9" i="69"/>
  <c r="M9" i="69"/>
  <c r="J9" i="69"/>
  <c r="G9" i="69"/>
  <c r="AA8" i="69"/>
  <c r="Y8" i="69"/>
  <c r="V8" i="69"/>
  <c r="S8" i="69"/>
  <c r="P8" i="69"/>
  <c r="M8" i="69"/>
  <c r="J8" i="69"/>
  <c r="G8" i="69"/>
  <c r="AA7" i="69"/>
  <c r="Y7" i="69"/>
  <c r="V7" i="69"/>
  <c r="S7" i="69"/>
  <c r="P7" i="69"/>
  <c r="M7" i="69"/>
  <c r="J7" i="69"/>
  <c r="G7" i="69"/>
  <c r="AA6" i="69"/>
  <c r="Y6" i="69"/>
  <c r="V6" i="69"/>
  <c r="S6" i="69"/>
  <c r="P6" i="69"/>
  <c r="M6" i="69"/>
  <c r="J6" i="69"/>
  <c r="G6" i="69"/>
  <c r="AA5" i="69"/>
  <c r="Z5" i="69"/>
  <c r="Y5" i="69"/>
  <c r="V5" i="69"/>
  <c r="S5" i="69"/>
  <c r="P5" i="69"/>
  <c r="M5" i="69"/>
  <c r="J5" i="69"/>
  <c r="G5" i="69"/>
  <c r="N11" i="79"/>
  <c r="K11" i="79"/>
  <c r="H11" i="79"/>
  <c r="N10" i="79"/>
  <c r="M10" i="79"/>
  <c r="K10" i="79"/>
  <c r="J10" i="79"/>
  <c r="G10" i="79"/>
  <c r="D10" i="79"/>
  <c r="N9" i="79"/>
  <c r="M9" i="79"/>
  <c r="J9" i="79"/>
  <c r="G9" i="79"/>
  <c r="E9" i="79"/>
  <c r="D9" i="79"/>
  <c r="M7" i="79"/>
  <c r="J7" i="79"/>
  <c r="H7" i="79"/>
  <c r="G7" i="79"/>
  <c r="D7" i="79"/>
  <c r="M6" i="79"/>
  <c r="K6" i="79"/>
  <c r="J6" i="79"/>
  <c r="H6" i="79"/>
  <c r="G6" i="79"/>
  <c r="E6" i="79"/>
  <c r="D6" i="79"/>
  <c r="N5" i="79"/>
  <c r="K5" i="79"/>
  <c r="H5" i="79"/>
  <c r="X79" i="40"/>
  <c r="U79" i="40"/>
  <c r="R79" i="40"/>
  <c r="O79" i="40"/>
  <c r="L79" i="40"/>
  <c r="I79" i="40"/>
  <c r="F79" i="40"/>
  <c r="X78" i="40"/>
  <c r="U78" i="40"/>
  <c r="R78" i="40"/>
  <c r="O78" i="40"/>
  <c r="L78" i="40"/>
  <c r="I78" i="40"/>
  <c r="F78" i="40"/>
  <c r="X77" i="40"/>
  <c r="U77" i="40"/>
  <c r="R77" i="40"/>
  <c r="O77" i="40"/>
  <c r="L77" i="40"/>
  <c r="I77" i="40"/>
  <c r="F77" i="40"/>
  <c r="X76" i="40"/>
  <c r="U76" i="40"/>
  <c r="R76" i="40"/>
  <c r="O76" i="40"/>
  <c r="L76" i="40"/>
  <c r="I76" i="40"/>
  <c r="F76" i="40"/>
  <c r="X75" i="40"/>
  <c r="U75" i="40"/>
  <c r="R75" i="40"/>
  <c r="O75" i="40"/>
  <c r="L75" i="40"/>
  <c r="I75" i="40"/>
  <c r="F75" i="40"/>
  <c r="X74" i="40"/>
  <c r="U74" i="40"/>
  <c r="R74" i="40"/>
  <c r="O74" i="40"/>
  <c r="L74" i="40"/>
  <c r="I74" i="40"/>
  <c r="F74" i="40"/>
  <c r="X73" i="40"/>
  <c r="U73" i="40"/>
  <c r="R73" i="40"/>
  <c r="O73" i="40"/>
  <c r="L73" i="40"/>
  <c r="I73" i="40"/>
  <c r="F73" i="40"/>
  <c r="X72" i="40"/>
  <c r="U72" i="40"/>
  <c r="R72" i="40"/>
  <c r="O72" i="40"/>
  <c r="L72" i="40"/>
  <c r="I72" i="40"/>
  <c r="F72" i="40"/>
  <c r="X71" i="40"/>
  <c r="U71" i="40"/>
  <c r="R71" i="40"/>
  <c r="O71" i="40"/>
  <c r="L71" i="40"/>
  <c r="I71" i="40"/>
  <c r="F71" i="40"/>
  <c r="X70" i="40"/>
  <c r="U70" i="40"/>
  <c r="R70" i="40"/>
  <c r="O70" i="40"/>
  <c r="L70" i="40"/>
  <c r="I70" i="40"/>
  <c r="F70" i="40"/>
  <c r="X69" i="40"/>
  <c r="U69" i="40"/>
  <c r="R69" i="40"/>
  <c r="O69" i="40"/>
  <c r="L69" i="40"/>
  <c r="I69" i="40"/>
  <c r="F69" i="40"/>
  <c r="X68" i="40"/>
  <c r="U68" i="40"/>
  <c r="R68" i="40"/>
  <c r="O68" i="40"/>
  <c r="L68" i="40"/>
  <c r="I68" i="40"/>
  <c r="F68" i="40"/>
  <c r="X67" i="40"/>
  <c r="U67" i="40"/>
  <c r="R67" i="40"/>
  <c r="O67" i="40"/>
  <c r="L67" i="40"/>
  <c r="I67" i="40"/>
  <c r="F67" i="40"/>
  <c r="X66" i="40"/>
  <c r="U66" i="40"/>
  <c r="R66" i="40"/>
  <c r="O66" i="40"/>
  <c r="L66" i="40"/>
  <c r="I66" i="40"/>
  <c r="F66" i="40"/>
  <c r="X65" i="40"/>
  <c r="U65" i="40"/>
  <c r="R65" i="40"/>
  <c r="O65" i="40"/>
  <c r="L65" i="40"/>
  <c r="I65" i="40"/>
  <c r="F65" i="40"/>
  <c r="X64" i="40"/>
  <c r="U64" i="40"/>
  <c r="R64" i="40"/>
  <c r="O64" i="40"/>
  <c r="L64" i="40"/>
  <c r="I64" i="40"/>
  <c r="F64" i="40"/>
  <c r="X63" i="40"/>
  <c r="U63" i="40"/>
  <c r="R63" i="40"/>
  <c r="O63" i="40"/>
  <c r="L63" i="40"/>
  <c r="I63" i="40"/>
  <c r="F63" i="40"/>
  <c r="X62" i="40"/>
  <c r="U62" i="40"/>
  <c r="R62" i="40"/>
  <c r="O62" i="40"/>
  <c r="L62" i="40"/>
  <c r="I62" i="40"/>
  <c r="F62" i="40"/>
  <c r="X61" i="40"/>
  <c r="U61" i="40"/>
  <c r="R61" i="40"/>
  <c r="O61" i="40"/>
  <c r="L61" i="40"/>
  <c r="I61" i="40"/>
  <c r="F61" i="40"/>
  <c r="X60" i="40"/>
  <c r="U60" i="40"/>
  <c r="R60" i="40"/>
  <c r="O60" i="40"/>
  <c r="L60" i="40"/>
  <c r="I60" i="40"/>
  <c r="F60" i="40"/>
  <c r="X59" i="40"/>
  <c r="U59" i="40"/>
  <c r="R59" i="40"/>
  <c r="O59" i="40"/>
  <c r="L59" i="40"/>
  <c r="I59" i="40"/>
  <c r="F59" i="40"/>
  <c r="X58" i="40"/>
  <c r="U58" i="40"/>
  <c r="R58" i="40"/>
  <c r="O58" i="40"/>
  <c r="L58" i="40"/>
  <c r="I58" i="40"/>
  <c r="F58" i="40"/>
  <c r="X57" i="40"/>
  <c r="U57" i="40"/>
  <c r="R57" i="40"/>
  <c r="O57" i="40"/>
  <c r="L57" i="40"/>
  <c r="I57" i="40"/>
  <c r="F57" i="40"/>
  <c r="X56" i="40"/>
  <c r="U56" i="40"/>
  <c r="R56" i="40"/>
  <c r="O56" i="40"/>
  <c r="L56" i="40"/>
  <c r="I56" i="40"/>
  <c r="F56" i="40"/>
  <c r="X55" i="40"/>
  <c r="U55" i="40"/>
  <c r="R55" i="40"/>
  <c r="O55" i="40"/>
  <c r="L55" i="40"/>
  <c r="I55" i="40"/>
  <c r="F55" i="40"/>
  <c r="X54" i="40"/>
  <c r="U54" i="40"/>
  <c r="R54" i="40"/>
  <c r="O54" i="40"/>
  <c r="L54" i="40"/>
  <c r="I54" i="40"/>
  <c r="F54" i="40"/>
  <c r="X53" i="40"/>
  <c r="U53" i="40"/>
  <c r="R53" i="40"/>
  <c r="O53" i="40"/>
  <c r="L53" i="40"/>
  <c r="I53" i="40"/>
  <c r="F53" i="40"/>
  <c r="X52" i="40"/>
  <c r="U52" i="40"/>
  <c r="R52" i="40"/>
  <c r="O52" i="40"/>
  <c r="L52" i="40"/>
  <c r="I52" i="40"/>
  <c r="F52" i="40"/>
  <c r="X51" i="40"/>
  <c r="U51" i="40"/>
  <c r="R51" i="40"/>
  <c r="O51" i="40"/>
  <c r="L51" i="40"/>
  <c r="I51" i="40"/>
  <c r="F51" i="40"/>
  <c r="X50" i="40"/>
  <c r="U50" i="40"/>
  <c r="R50" i="40"/>
  <c r="O50" i="40"/>
  <c r="L50" i="40"/>
  <c r="I50" i="40"/>
  <c r="F50" i="40"/>
  <c r="X49" i="40"/>
  <c r="U49" i="40"/>
  <c r="R49" i="40"/>
  <c r="O49" i="40"/>
  <c r="L49" i="40"/>
  <c r="I49" i="40"/>
  <c r="F49" i="40"/>
  <c r="X48" i="40"/>
  <c r="U48" i="40"/>
  <c r="R48" i="40"/>
  <c r="O48" i="40"/>
  <c r="L48" i="40"/>
  <c r="I48" i="40"/>
  <c r="F48" i="40"/>
  <c r="X47" i="40"/>
  <c r="U47" i="40"/>
  <c r="R47" i="40"/>
  <c r="O47" i="40"/>
  <c r="L47" i="40"/>
  <c r="I47" i="40"/>
  <c r="F47" i="40"/>
  <c r="X46" i="40"/>
  <c r="U46" i="40"/>
  <c r="R46" i="40"/>
  <c r="O46" i="40"/>
  <c r="L46" i="40"/>
  <c r="I46" i="40"/>
  <c r="F46" i="40"/>
  <c r="X45" i="40"/>
  <c r="U45" i="40"/>
  <c r="R45" i="40"/>
  <c r="O45" i="40"/>
  <c r="L45" i="40"/>
  <c r="I45" i="40"/>
  <c r="F45" i="40"/>
  <c r="X44" i="40"/>
  <c r="U44" i="40"/>
  <c r="R44" i="40"/>
  <c r="O44" i="40"/>
  <c r="L44" i="40"/>
  <c r="I44" i="40"/>
  <c r="F44" i="40"/>
  <c r="X43" i="40"/>
  <c r="U43" i="40"/>
  <c r="R43" i="40"/>
  <c r="O43" i="40"/>
  <c r="L43" i="40"/>
  <c r="I43" i="40"/>
  <c r="F43" i="40"/>
  <c r="X42" i="40"/>
  <c r="U42" i="40"/>
  <c r="R42" i="40"/>
  <c r="O42" i="40"/>
  <c r="L42" i="40"/>
  <c r="I42" i="40"/>
  <c r="F42" i="40"/>
  <c r="X41" i="40"/>
  <c r="U41" i="40"/>
  <c r="R41" i="40"/>
  <c r="O41" i="40"/>
  <c r="L41" i="40"/>
  <c r="I41" i="40"/>
  <c r="F41" i="40"/>
  <c r="X40" i="40"/>
  <c r="U40" i="40"/>
  <c r="R40" i="40"/>
  <c r="O40" i="40"/>
  <c r="L40" i="40"/>
  <c r="I40" i="40"/>
  <c r="F40" i="40"/>
  <c r="X39" i="40"/>
  <c r="U39" i="40"/>
  <c r="R39" i="40"/>
  <c r="O39" i="40"/>
  <c r="L39" i="40"/>
  <c r="I39" i="40"/>
  <c r="F39" i="40"/>
  <c r="X38" i="40"/>
  <c r="U38" i="40"/>
  <c r="R38" i="40"/>
  <c r="O38" i="40"/>
  <c r="L38" i="40"/>
  <c r="I38" i="40"/>
  <c r="F38" i="40"/>
  <c r="X37" i="40"/>
  <c r="U37" i="40"/>
  <c r="R37" i="40"/>
  <c r="O37" i="40"/>
  <c r="L37" i="40"/>
  <c r="I37" i="40"/>
  <c r="F37" i="40"/>
  <c r="X36" i="40"/>
  <c r="U36" i="40"/>
  <c r="R36" i="40"/>
  <c r="O36" i="40"/>
  <c r="L36" i="40"/>
  <c r="I36" i="40"/>
  <c r="F36" i="40"/>
  <c r="X35" i="40"/>
  <c r="U35" i="40"/>
  <c r="R35" i="40"/>
  <c r="O35" i="40"/>
  <c r="L35" i="40"/>
  <c r="I35" i="40"/>
  <c r="F35" i="40"/>
  <c r="X34" i="40"/>
  <c r="U34" i="40"/>
  <c r="R34" i="40"/>
  <c r="O34" i="40"/>
  <c r="L34" i="40"/>
  <c r="I34" i="40"/>
  <c r="F34" i="40"/>
  <c r="X33" i="40"/>
  <c r="U33" i="40"/>
  <c r="R33" i="40"/>
  <c r="O33" i="40"/>
  <c r="L33" i="40"/>
  <c r="I33" i="40"/>
  <c r="F33" i="40"/>
  <c r="X32" i="40"/>
  <c r="U32" i="40"/>
  <c r="R32" i="40"/>
  <c r="O32" i="40"/>
  <c r="L32" i="40"/>
  <c r="I32" i="40"/>
  <c r="F32" i="40"/>
  <c r="X31" i="40"/>
  <c r="U31" i="40"/>
  <c r="R31" i="40"/>
  <c r="O31" i="40"/>
  <c r="L31" i="40"/>
  <c r="I31" i="40"/>
  <c r="F31" i="40"/>
  <c r="X30" i="40"/>
  <c r="U30" i="40"/>
  <c r="R30" i="40"/>
  <c r="O30" i="40"/>
  <c r="L30" i="40"/>
  <c r="I30" i="40"/>
  <c r="F30" i="40"/>
  <c r="X29" i="40"/>
  <c r="U29" i="40"/>
  <c r="R29" i="40"/>
  <c r="O29" i="40"/>
  <c r="L29" i="40"/>
  <c r="I29" i="40"/>
  <c r="F29" i="40"/>
  <c r="X28" i="40"/>
  <c r="U28" i="40"/>
  <c r="R28" i="40"/>
  <c r="O28" i="40"/>
  <c r="L28" i="40"/>
  <c r="I28" i="40"/>
  <c r="F28" i="40"/>
  <c r="X27" i="40"/>
  <c r="U27" i="40"/>
  <c r="R27" i="40"/>
  <c r="O27" i="40"/>
  <c r="L27" i="40"/>
  <c r="I27" i="40"/>
  <c r="F27" i="40"/>
  <c r="X26" i="40"/>
  <c r="U26" i="40"/>
  <c r="R26" i="40"/>
  <c r="O26" i="40"/>
  <c r="L26" i="40"/>
  <c r="I26" i="40"/>
  <c r="F26" i="40"/>
  <c r="X25" i="40"/>
  <c r="U25" i="40"/>
  <c r="R25" i="40"/>
  <c r="O25" i="40"/>
  <c r="L25" i="40"/>
  <c r="I25" i="40"/>
  <c r="F25" i="40"/>
  <c r="X24" i="40"/>
  <c r="U24" i="40"/>
  <c r="R24" i="40"/>
  <c r="O24" i="40"/>
  <c r="L24" i="40"/>
  <c r="I24" i="40"/>
  <c r="F24" i="40"/>
  <c r="X23" i="40"/>
  <c r="U23" i="40"/>
  <c r="R23" i="40"/>
  <c r="O23" i="40"/>
  <c r="L23" i="40"/>
  <c r="I23" i="40"/>
  <c r="F23" i="40"/>
  <c r="X22" i="40"/>
  <c r="U22" i="40"/>
  <c r="R22" i="40"/>
  <c r="O22" i="40"/>
  <c r="L22" i="40"/>
  <c r="I22" i="40"/>
  <c r="F22" i="40"/>
  <c r="X21" i="40"/>
  <c r="U21" i="40"/>
  <c r="R21" i="40"/>
  <c r="O21" i="40"/>
  <c r="L21" i="40"/>
  <c r="I21" i="40"/>
  <c r="F21" i="40"/>
  <c r="X20" i="40"/>
  <c r="U20" i="40"/>
  <c r="R20" i="40"/>
  <c r="O20" i="40"/>
  <c r="L20" i="40"/>
  <c r="I20" i="40"/>
  <c r="F20" i="40"/>
  <c r="X19" i="40"/>
  <c r="U19" i="40"/>
  <c r="R19" i="40"/>
  <c r="O19" i="40"/>
  <c r="L19" i="40"/>
  <c r="I19" i="40"/>
  <c r="F19" i="40"/>
  <c r="X18" i="40"/>
  <c r="U18" i="40"/>
  <c r="R18" i="40"/>
  <c r="O18" i="40"/>
  <c r="L18" i="40"/>
  <c r="I18" i="40"/>
  <c r="F18" i="40"/>
  <c r="X17" i="40"/>
  <c r="U17" i="40"/>
  <c r="R17" i="40"/>
  <c r="O17" i="40"/>
  <c r="L17" i="40"/>
  <c r="I17" i="40"/>
  <c r="F17" i="40"/>
  <c r="X16" i="40"/>
  <c r="U16" i="40"/>
  <c r="R16" i="40"/>
  <c r="O16" i="40"/>
  <c r="L16" i="40"/>
  <c r="I16" i="40"/>
  <c r="F16" i="40"/>
  <c r="X15" i="40"/>
  <c r="U15" i="40"/>
  <c r="R15" i="40"/>
  <c r="O15" i="40"/>
  <c r="L15" i="40"/>
  <c r="I15" i="40"/>
  <c r="F15" i="40"/>
  <c r="X14" i="40"/>
  <c r="U14" i="40"/>
  <c r="R14" i="40"/>
  <c r="O14" i="40"/>
  <c r="L14" i="40"/>
  <c r="I14" i="40"/>
  <c r="F14" i="40"/>
  <c r="X13" i="40"/>
  <c r="U13" i="40"/>
  <c r="R13" i="40"/>
  <c r="O13" i="40"/>
  <c r="L13" i="40"/>
  <c r="I13" i="40"/>
  <c r="F13" i="40"/>
  <c r="X12" i="40"/>
  <c r="U12" i="40"/>
  <c r="R12" i="40"/>
  <c r="O12" i="40"/>
  <c r="L12" i="40"/>
  <c r="I12" i="40"/>
  <c r="F12" i="40"/>
  <c r="X11" i="40"/>
  <c r="U11" i="40"/>
  <c r="R11" i="40"/>
  <c r="O11" i="40"/>
  <c r="L11" i="40"/>
  <c r="I11" i="40"/>
  <c r="F11" i="40"/>
  <c r="X10" i="40"/>
  <c r="U10" i="40"/>
  <c r="R10" i="40"/>
  <c r="O10" i="40"/>
  <c r="L10" i="40"/>
  <c r="I10" i="40"/>
  <c r="F10" i="40"/>
  <c r="X9" i="40"/>
  <c r="U9" i="40"/>
  <c r="R9" i="40"/>
  <c r="O9" i="40"/>
  <c r="L9" i="40"/>
  <c r="I9" i="40"/>
  <c r="F9" i="40"/>
  <c r="X8" i="40"/>
  <c r="U8" i="40"/>
  <c r="R8" i="40"/>
  <c r="O8" i="40"/>
  <c r="L8" i="40"/>
  <c r="I8" i="40"/>
  <c r="F8" i="40"/>
  <c r="X7" i="40"/>
  <c r="U7" i="40"/>
  <c r="R7" i="40"/>
  <c r="O7" i="40"/>
  <c r="L7" i="40"/>
  <c r="I7" i="40"/>
  <c r="F7" i="40"/>
  <c r="X6" i="40"/>
  <c r="U6" i="40"/>
  <c r="R6" i="40"/>
  <c r="O6" i="40"/>
  <c r="L6" i="40"/>
  <c r="I6" i="40"/>
  <c r="F6" i="40"/>
  <c r="W14" i="41"/>
  <c r="W80" i="40" s="1"/>
  <c r="V14" i="41"/>
  <c r="V80" i="40" s="1"/>
  <c r="T14" i="41"/>
  <c r="T80" i="40" s="1"/>
  <c r="S14" i="41"/>
  <c r="S80" i="40" s="1"/>
  <c r="Q14" i="41"/>
  <c r="E8" i="78" s="1"/>
  <c r="P14" i="41"/>
  <c r="P80" i="40" s="1"/>
  <c r="N14" i="41"/>
  <c r="N80" i="40" s="1"/>
  <c r="M14" i="41"/>
  <c r="M80" i="40" s="1"/>
  <c r="K14" i="41"/>
  <c r="K80" i="40" s="1"/>
  <c r="J14" i="41"/>
  <c r="J80" i="40" s="1"/>
  <c r="H14" i="41"/>
  <c r="H80" i="40" s="1"/>
  <c r="G14" i="41"/>
  <c r="D5" i="78" s="1"/>
  <c r="E14" i="41"/>
  <c r="E80" i="40" s="1"/>
  <c r="D14" i="41"/>
  <c r="D80" i="40" s="1"/>
  <c r="X13" i="41"/>
  <c r="U13" i="41"/>
  <c r="R13" i="41"/>
  <c r="O13" i="41"/>
  <c r="L13" i="41"/>
  <c r="I13" i="41"/>
  <c r="F13" i="41"/>
  <c r="X12" i="41"/>
  <c r="U12" i="41"/>
  <c r="R12" i="41"/>
  <c r="O12" i="41"/>
  <c r="L12" i="41"/>
  <c r="I12" i="41"/>
  <c r="F12" i="41"/>
  <c r="X11" i="41"/>
  <c r="U11" i="41"/>
  <c r="R11" i="41"/>
  <c r="O11" i="41"/>
  <c r="L11" i="41"/>
  <c r="I11" i="41"/>
  <c r="F11" i="41"/>
  <c r="X10" i="41"/>
  <c r="U10" i="41"/>
  <c r="R10" i="41"/>
  <c r="O10" i="41"/>
  <c r="L10" i="41"/>
  <c r="I10" i="41"/>
  <c r="F10" i="41"/>
  <c r="X9" i="41"/>
  <c r="U9" i="41"/>
  <c r="R9" i="41"/>
  <c r="O9" i="41"/>
  <c r="L9" i="41"/>
  <c r="I9" i="41"/>
  <c r="F9" i="41"/>
  <c r="X8" i="41"/>
  <c r="U8" i="41"/>
  <c r="R8" i="41"/>
  <c r="O8" i="41"/>
  <c r="L8" i="41"/>
  <c r="I8" i="41"/>
  <c r="F8" i="41"/>
  <c r="X7" i="41"/>
  <c r="U7" i="41"/>
  <c r="R7" i="41"/>
  <c r="O7" i="41"/>
  <c r="L7" i="41"/>
  <c r="I7" i="41"/>
  <c r="F7" i="41"/>
  <c r="X6" i="41"/>
  <c r="U6" i="41"/>
  <c r="R6" i="41"/>
  <c r="O6" i="41"/>
  <c r="L6" i="41"/>
  <c r="I6" i="41"/>
  <c r="F6" i="41"/>
  <c r="D10" i="78"/>
  <c r="E7" i="78"/>
  <c r="D7" i="78"/>
  <c r="D4" i="78"/>
  <c r="Z78" i="36"/>
  <c r="AA78" i="36" s="1"/>
  <c r="Y78" i="36"/>
  <c r="X78" i="36"/>
  <c r="U78" i="36"/>
  <c r="R78" i="36"/>
  <c r="O78" i="36"/>
  <c r="L78" i="36"/>
  <c r="I78" i="36"/>
  <c r="F78" i="36"/>
  <c r="Z77" i="36"/>
  <c r="AA77" i="36" s="1"/>
  <c r="Y77" i="36"/>
  <c r="X77" i="36"/>
  <c r="U77" i="36"/>
  <c r="R77" i="36"/>
  <c r="O77" i="36"/>
  <c r="L77" i="36"/>
  <c r="I77" i="36"/>
  <c r="F77" i="36"/>
  <c r="Z76" i="36"/>
  <c r="Y76" i="36"/>
  <c r="X76" i="36"/>
  <c r="U76" i="36"/>
  <c r="R76" i="36"/>
  <c r="O76" i="36"/>
  <c r="L76" i="36"/>
  <c r="I76" i="36"/>
  <c r="F76" i="36"/>
  <c r="AA75" i="36"/>
  <c r="Z75" i="36"/>
  <c r="Y75" i="36"/>
  <c r="X75" i="36"/>
  <c r="U75" i="36"/>
  <c r="R75" i="36"/>
  <c r="O75" i="36"/>
  <c r="L75" i="36"/>
  <c r="I75" i="36"/>
  <c r="F75" i="36"/>
  <c r="Z74" i="36"/>
  <c r="Y74" i="36"/>
  <c r="AA74" i="36" s="1"/>
  <c r="X74" i="36"/>
  <c r="U74" i="36"/>
  <c r="R74" i="36"/>
  <c r="O74" i="36"/>
  <c r="L74" i="36"/>
  <c r="I74" i="36"/>
  <c r="F74" i="36"/>
  <c r="Z73" i="36"/>
  <c r="AA73" i="36" s="1"/>
  <c r="Y73" i="36"/>
  <c r="X73" i="36"/>
  <c r="U73" i="36"/>
  <c r="R73" i="36"/>
  <c r="O73" i="36"/>
  <c r="L73" i="36"/>
  <c r="I73" i="36"/>
  <c r="F73" i="36"/>
  <c r="Z72" i="36"/>
  <c r="AA72" i="36" s="1"/>
  <c r="Y72" i="36"/>
  <c r="X72" i="36"/>
  <c r="U72" i="36"/>
  <c r="R72" i="36"/>
  <c r="O72" i="36"/>
  <c r="L72" i="36"/>
  <c r="I72" i="36"/>
  <c r="F72" i="36"/>
  <c r="Z71" i="36"/>
  <c r="Y71" i="36"/>
  <c r="AA71" i="36" s="1"/>
  <c r="X71" i="36"/>
  <c r="U71" i="36"/>
  <c r="R71" i="36"/>
  <c r="O71" i="36"/>
  <c r="L71" i="36"/>
  <c r="I71" i="36"/>
  <c r="F71" i="36"/>
  <c r="Z70" i="36"/>
  <c r="AA70" i="36" s="1"/>
  <c r="Y70" i="36"/>
  <c r="X70" i="36"/>
  <c r="U70" i="36"/>
  <c r="R70" i="36"/>
  <c r="O70" i="36"/>
  <c r="L70" i="36"/>
  <c r="I70" i="36"/>
  <c r="F70" i="36"/>
  <c r="Z69" i="36"/>
  <c r="AA69" i="36" s="1"/>
  <c r="Y69" i="36"/>
  <c r="X69" i="36"/>
  <c r="U69" i="36"/>
  <c r="R69" i="36"/>
  <c r="O69" i="36"/>
  <c r="L69" i="36"/>
  <c r="I69" i="36"/>
  <c r="F69" i="36"/>
  <c r="Z68" i="36"/>
  <c r="AA68" i="36" s="1"/>
  <c r="Y68" i="36"/>
  <c r="X68" i="36"/>
  <c r="U68" i="36"/>
  <c r="R68" i="36"/>
  <c r="O68" i="36"/>
  <c r="L68" i="36"/>
  <c r="I68" i="36"/>
  <c r="F68" i="36"/>
  <c r="Z67" i="36"/>
  <c r="AA67" i="36" s="1"/>
  <c r="Y67" i="36"/>
  <c r="X67" i="36"/>
  <c r="U67" i="36"/>
  <c r="R67" i="36"/>
  <c r="O67" i="36"/>
  <c r="L67" i="36"/>
  <c r="I67" i="36"/>
  <c r="F67" i="36"/>
  <c r="AA66" i="36"/>
  <c r="Z66" i="36"/>
  <c r="Y66" i="36"/>
  <c r="X66" i="36"/>
  <c r="U66" i="36"/>
  <c r="R66" i="36"/>
  <c r="O66" i="36"/>
  <c r="L66" i="36"/>
  <c r="I66" i="36"/>
  <c r="F66" i="36"/>
  <c r="Z65" i="36"/>
  <c r="Y65" i="36"/>
  <c r="AA65" i="36" s="1"/>
  <c r="X65" i="36"/>
  <c r="U65" i="36"/>
  <c r="R65" i="36"/>
  <c r="O65" i="36"/>
  <c r="L65" i="36"/>
  <c r="I65" i="36"/>
  <c r="F65" i="36"/>
  <c r="Z64" i="36"/>
  <c r="AA64" i="36" s="1"/>
  <c r="Y64" i="36"/>
  <c r="X64" i="36"/>
  <c r="U64" i="36"/>
  <c r="R64" i="36"/>
  <c r="O64" i="36"/>
  <c r="L64" i="36"/>
  <c r="I64" i="36"/>
  <c r="F64" i="36"/>
  <c r="Z63" i="36"/>
  <c r="AA63" i="36" s="1"/>
  <c r="Y63" i="36"/>
  <c r="X63" i="36"/>
  <c r="U63" i="36"/>
  <c r="R63" i="36"/>
  <c r="O63" i="36"/>
  <c r="L63" i="36"/>
  <c r="I63" i="36"/>
  <c r="F63" i="36"/>
  <c r="Z62" i="36"/>
  <c r="Y62" i="36"/>
  <c r="X62" i="36"/>
  <c r="U62" i="36"/>
  <c r="R62" i="36"/>
  <c r="O62" i="36"/>
  <c r="L62" i="36"/>
  <c r="I62" i="36"/>
  <c r="F62" i="36"/>
  <c r="Z61" i="36"/>
  <c r="AA61" i="36" s="1"/>
  <c r="Y61" i="36"/>
  <c r="X61" i="36"/>
  <c r="U61" i="36"/>
  <c r="R61" i="36"/>
  <c r="O61" i="36"/>
  <c r="L61" i="36"/>
  <c r="I61" i="36"/>
  <c r="F61" i="36"/>
  <c r="Z60" i="36"/>
  <c r="AA60" i="36" s="1"/>
  <c r="Y60" i="36"/>
  <c r="X60" i="36"/>
  <c r="U60" i="36"/>
  <c r="R60" i="36"/>
  <c r="O60" i="36"/>
  <c r="L60" i="36"/>
  <c r="I60" i="36"/>
  <c r="F60" i="36"/>
  <c r="Z59" i="36"/>
  <c r="AA59" i="36" s="1"/>
  <c r="Y59" i="36"/>
  <c r="X59" i="36"/>
  <c r="U59" i="36"/>
  <c r="R59" i="36"/>
  <c r="O59" i="36"/>
  <c r="L59" i="36"/>
  <c r="I59" i="36"/>
  <c r="F59" i="36"/>
  <c r="Z58" i="36"/>
  <c r="AA58" i="36" s="1"/>
  <c r="Y58" i="36"/>
  <c r="X58" i="36"/>
  <c r="U58" i="36"/>
  <c r="R58" i="36"/>
  <c r="O58" i="36"/>
  <c r="L58" i="36"/>
  <c r="I58" i="36"/>
  <c r="F58" i="36"/>
  <c r="AA57" i="36"/>
  <c r="Z57" i="36"/>
  <c r="Y57" i="36"/>
  <c r="X57" i="36"/>
  <c r="U57" i="36"/>
  <c r="R57" i="36"/>
  <c r="O57" i="36"/>
  <c r="L57" i="36"/>
  <c r="I57" i="36"/>
  <c r="F57" i="36"/>
  <c r="Z56" i="36"/>
  <c r="Y56" i="36"/>
  <c r="X56" i="36"/>
  <c r="U56" i="36"/>
  <c r="R56" i="36"/>
  <c r="O56" i="36"/>
  <c r="L56" i="36"/>
  <c r="I56" i="36"/>
  <c r="F56" i="36"/>
  <c r="Z55" i="36"/>
  <c r="AA55" i="36" s="1"/>
  <c r="Y55" i="36"/>
  <c r="X55" i="36"/>
  <c r="U55" i="36"/>
  <c r="R55" i="36"/>
  <c r="O55" i="36"/>
  <c r="L55" i="36"/>
  <c r="I55" i="36"/>
  <c r="F55" i="36"/>
  <c r="Z54" i="36"/>
  <c r="AA54" i="36" s="1"/>
  <c r="Y54" i="36"/>
  <c r="X54" i="36"/>
  <c r="U54" i="36"/>
  <c r="R54" i="36"/>
  <c r="O54" i="36"/>
  <c r="L54" i="36"/>
  <c r="I54" i="36"/>
  <c r="F54" i="36"/>
  <c r="Z53" i="36"/>
  <c r="Y53" i="36"/>
  <c r="AA53" i="36" s="1"/>
  <c r="X53" i="36"/>
  <c r="U53" i="36"/>
  <c r="R53" i="36"/>
  <c r="O53" i="36"/>
  <c r="L53" i="36"/>
  <c r="I53" i="36"/>
  <c r="F53" i="36"/>
  <c r="Z52" i="36"/>
  <c r="AA52" i="36" s="1"/>
  <c r="Y52" i="36"/>
  <c r="X52" i="36"/>
  <c r="U52" i="36"/>
  <c r="R52" i="36"/>
  <c r="O52" i="36"/>
  <c r="L52" i="36"/>
  <c r="I52" i="36"/>
  <c r="F52" i="36"/>
  <c r="Z51" i="36"/>
  <c r="AA51" i="36" s="1"/>
  <c r="Y51" i="36"/>
  <c r="X51" i="36"/>
  <c r="U51" i="36"/>
  <c r="R51" i="36"/>
  <c r="O51" i="36"/>
  <c r="L51" i="36"/>
  <c r="I51" i="36"/>
  <c r="F51" i="36"/>
  <c r="Z50" i="36"/>
  <c r="Y50" i="36"/>
  <c r="X50" i="36"/>
  <c r="U50" i="36"/>
  <c r="R50" i="36"/>
  <c r="O50" i="36"/>
  <c r="L50" i="36"/>
  <c r="I50" i="36"/>
  <c r="F50" i="36"/>
  <c r="Z49" i="36"/>
  <c r="AA49" i="36" s="1"/>
  <c r="Y49" i="36"/>
  <c r="X49" i="36"/>
  <c r="U49" i="36"/>
  <c r="R49" i="36"/>
  <c r="O49" i="36"/>
  <c r="L49" i="36"/>
  <c r="I49" i="36"/>
  <c r="F49" i="36"/>
  <c r="AA48" i="36"/>
  <c r="Z48" i="36"/>
  <c r="Y48" i="36"/>
  <c r="X48" i="36"/>
  <c r="U48" i="36"/>
  <c r="R48" i="36"/>
  <c r="O48" i="36"/>
  <c r="L48" i="36"/>
  <c r="I48" i="36"/>
  <c r="F48" i="36"/>
  <c r="Z47" i="36"/>
  <c r="Y47" i="36"/>
  <c r="X47" i="36"/>
  <c r="U47" i="36"/>
  <c r="R47" i="36"/>
  <c r="O47" i="36"/>
  <c r="L47" i="36"/>
  <c r="I47" i="36"/>
  <c r="F47" i="36"/>
  <c r="Z46" i="36"/>
  <c r="AA46" i="36" s="1"/>
  <c r="Y46" i="36"/>
  <c r="X46" i="36"/>
  <c r="U46" i="36"/>
  <c r="R46" i="36"/>
  <c r="O46" i="36"/>
  <c r="L46" i="36"/>
  <c r="I46" i="36"/>
  <c r="F46" i="36"/>
  <c r="Z45" i="36"/>
  <c r="AA45" i="36" s="1"/>
  <c r="Y45" i="36"/>
  <c r="X45" i="36"/>
  <c r="U45" i="36"/>
  <c r="R45" i="36"/>
  <c r="O45" i="36"/>
  <c r="L45" i="36"/>
  <c r="I45" i="36"/>
  <c r="F45" i="36"/>
  <c r="Z44" i="36"/>
  <c r="Y44" i="36"/>
  <c r="X44" i="36"/>
  <c r="U44" i="36"/>
  <c r="R44" i="36"/>
  <c r="O44" i="36"/>
  <c r="L44" i="36"/>
  <c r="I44" i="36"/>
  <c r="F44" i="36"/>
  <c r="Z43" i="36"/>
  <c r="AA43" i="36" s="1"/>
  <c r="Y43" i="36"/>
  <c r="X43" i="36"/>
  <c r="U43" i="36"/>
  <c r="R43" i="36"/>
  <c r="O43" i="36"/>
  <c r="L43" i="36"/>
  <c r="I43" i="36"/>
  <c r="F43" i="36"/>
  <c r="Z42" i="36"/>
  <c r="AA42" i="36" s="1"/>
  <c r="Y42" i="36"/>
  <c r="X42" i="36"/>
  <c r="U42" i="36"/>
  <c r="R42" i="36"/>
  <c r="O42" i="36"/>
  <c r="L42" i="36"/>
  <c r="I42" i="36"/>
  <c r="F42" i="36"/>
  <c r="Z41" i="36"/>
  <c r="AA41" i="36" s="1"/>
  <c r="Y41" i="36"/>
  <c r="X41" i="36"/>
  <c r="U41" i="36"/>
  <c r="R41" i="36"/>
  <c r="O41" i="36"/>
  <c r="L41" i="36"/>
  <c r="I41" i="36"/>
  <c r="F41" i="36"/>
  <c r="Z40" i="36"/>
  <c r="AA40" i="36" s="1"/>
  <c r="Y40" i="36"/>
  <c r="X40" i="36"/>
  <c r="U40" i="36"/>
  <c r="R40" i="36"/>
  <c r="O40" i="36"/>
  <c r="L40" i="36"/>
  <c r="I40" i="36"/>
  <c r="F40" i="36"/>
  <c r="AA39" i="36"/>
  <c r="Z39" i="36"/>
  <c r="Y39" i="36"/>
  <c r="X39" i="36"/>
  <c r="U39" i="36"/>
  <c r="R39" i="36"/>
  <c r="O39" i="36"/>
  <c r="L39" i="36"/>
  <c r="I39" i="36"/>
  <c r="F39" i="36"/>
  <c r="Z38" i="36"/>
  <c r="Y38" i="36"/>
  <c r="AA38" i="36" s="1"/>
  <c r="X38" i="36"/>
  <c r="U38" i="36"/>
  <c r="R38" i="36"/>
  <c r="O38" i="36"/>
  <c r="L38" i="36"/>
  <c r="I38" i="36"/>
  <c r="F38" i="36"/>
  <c r="Z37" i="36"/>
  <c r="AA37" i="36" s="1"/>
  <c r="Y37" i="36"/>
  <c r="X37" i="36"/>
  <c r="U37" i="36"/>
  <c r="R37" i="36"/>
  <c r="O37" i="36"/>
  <c r="L37" i="36"/>
  <c r="I37" i="36"/>
  <c r="F37" i="36"/>
  <c r="Z36" i="36"/>
  <c r="AA36" i="36" s="1"/>
  <c r="Y36" i="36"/>
  <c r="X36" i="36"/>
  <c r="U36" i="36"/>
  <c r="R36" i="36"/>
  <c r="O36" i="36"/>
  <c r="L36" i="36"/>
  <c r="I36" i="36"/>
  <c r="F36" i="36"/>
  <c r="Z35" i="36"/>
  <c r="Y35" i="36"/>
  <c r="X35" i="36"/>
  <c r="U35" i="36"/>
  <c r="R35" i="36"/>
  <c r="O35" i="36"/>
  <c r="L35" i="36"/>
  <c r="I35" i="36"/>
  <c r="F35" i="36"/>
  <c r="Z34" i="36"/>
  <c r="AA34" i="36" s="1"/>
  <c r="Y34" i="36"/>
  <c r="X34" i="36"/>
  <c r="U34" i="36"/>
  <c r="R34" i="36"/>
  <c r="O34" i="36"/>
  <c r="L34" i="36"/>
  <c r="I34" i="36"/>
  <c r="F34" i="36"/>
  <c r="Z33" i="36"/>
  <c r="AA33" i="36" s="1"/>
  <c r="Y33" i="36"/>
  <c r="X33" i="36"/>
  <c r="U33" i="36"/>
  <c r="R33" i="36"/>
  <c r="O33" i="36"/>
  <c r="L33" i="36"/>
  <c r="I33" i="36"/>
  <c r="F33" i="36"/>
  <c r="Z32" i="36"/>
  <c r="AA32" i="36" s="1"/>
  <c r="Y32" i="36"/>
  <c r="X32" i="36"/>
  <c r="U32" i="36"/>
  <c r="R32" i="36"/>
  <c r="O32" i="36"/>
  <c r="L32" i="36"/>
  <c r="I32" i="36"/>
  <c r="F32" i="36"/>
  <c r="Z31" i="36"/>
  <c r="AA31" i="36" s="1"/>
  <c r="Y31" i="36"/>
  <c r="X31" i="36"/>
  <c r="U31" i="36"/>
  <c r="R31" i="36"/>
  <c r="O31" i="36"/>
  <c r="L31" i="36"/>
  <c r="I31" i="36"/>
  <c r="F31" i="36"/>
  <c r="AA30" i="36"/>
  <c r="Z30" i="36"/>
  <c r="Y30" i="36"/>
  <c r="X30" i="36"/>
  <c r="U30" i="36"/>
  <c r="R30" i="36"/>
  <c r="O30" i="36"/>
  <c r="L30" i="36"/>
  <c r="I30" i="36"/>
  <c r="F30" i="36"/>
  <c r="Z29" i="36"/>
  <c r="Y29" i="36"/>
  <c r="X29" i="36"/>
  <c r="U29" i="36"/>
  <c r="R29" i="36"/>
  <c r="O29" i="36"/>
  <c r="L29" i="36"/>
  <c r="I29" i="36"/>
  <c r="F29" i="36"/>
  <c r="Z28" i="36"/>
  <c r="AA28" i="36" s="1"/>
  <c r="Y28" i="36"/>
  <c r="X28" i="36"/>
  <c r="U28" i="36"/>
  <c r="R28" i="36"/>
  <c r="O28" i="36"/>
  <c r="L28" i="36"/>
  <c r="I28" i="36"/>
  <c r="F28" i="36"/>
  <c r="Z27" i="36"/>
  <c r="AA27" i="36" s="1"/>
  <c r="Y27" i="36"/>
  <c r="X27" i="36"/>
  <c r="U27" i="36"/>
  <c r="R27" i="36"/>
  <c r="O27" i="36"/>
  <c r="L27" i="36"/>
  <c r="I27" i="36"/>
  <c r="F27" i="36"/>
  <c r="Z26" i="36"/>
  <c r="Y26" i="36"/>
  <c r="X26" i="36"/>
  <c r="U26" i="36"/>
  <c r="R26" i="36"/>
  <c r="O26" i="36"/>
  <c r="L26" i="36"/>
  <c r="I26" i="36"/>
  <c r="F26" i="36"/>
  <c r="Z25" i="36"/>
  <c r="AA25" i="36" s="1"/>
  <c r="Y25" i="36"/>
  <c r="X25" i="36"/>
  <c r="U25" i="36"/>
  <c r="R25" i="36"/>
  <c r="O25" i="36"/>
  <c r="L25" i="36"/>
  <c r="I25" i="36"/>
  <c r="F25" i="36"/>
  <c r="Z24" i="36"/>
  <c r="AA24" i="36" s="1"/>
  <c r="Y24" i="36"/>
  <c r="X24" i="36"/>
  <c r="U24" i="36"/>
  <c r="R24" i="36"/>
  <c r="O24" i="36"/>
  <c r="L24" i="36"/>
  <c r="I24" i="36"/>
  <c r="F24" i="36"/>
  <c r="Z23" i="36"/>
  <c r="AA23" i="36" s="1"/>
  <c r="Y23" i="36"/>
  <c r="X23" i="36"/>
  <c r="U23" i="36"/>
  <c r="R23" i="36"/>
  <c r="O23" i="36"/>
  <c r="L23" i="36"/>
  <c r="I23" i="36"/>
  <c r="F23" i="36"/>
  <c r="Z22" i="36"/>
  <c r="AA22" i="36" s="1"/>
  <c r="Y22" i="36"/>
  <c r="X22" i="36"/>
  <c r="U22" i="36"/>
  <c r="R22" i="36"/>
  <c r="O22" i="36"/>
  <c r="L22" i="36"/>
  <c r="I22" i="36"/>
  <c r="F22" i="36"/>
  <c r="AA21" i="36"/>
  <c r="Z21" i="36"/>
  <c r="Y21" i="36"/>
  <c r="X21" i="36"/>
  <c r="U21" i="36"/>
  <c r="R21" i="36"/>
  <c r="O21" i="36"/>
  <c r="L21" i="36"/>
  <c r="I21" i="36"/>
  <c r="F21" i="36"/>
  <c r="Z20" i="36"/>
  <c r="Y20" i="36"/>
  <c r="X20" i="36"/>
  <c r="U20" i="36"/>
  <c r="R20" i="36"/>
  <c r="O20" i="36"/>
  <c r="L20" i="36"/>
  <c r="I20" i="36"/>
  <c r="F20" i="36"/>
  <c r="Z19" i="36"/>
  <c r="AA19" i="36" s="1"/>
  <c r="Y19" i="36"/>
  <c r="X19" i="36"/>
  <c r="U19" i="36"/>
  <c r="R19" i="36"/>
  <c r="O19" i="36"/>
  <c r="L19" i="36"/>
  <c r="I19" i="36"/>
  <c r="F19" i="36"/>
  <c r="Z18" i="36"/>
  <c r="AA18" i="36" s="1"/>
  <c r="Y18" i="36"/>
  <c r="X18" i="36"/>
  <c r="U18" i="36"/>
  <c r="R18" i="36"/>
  <c r="O18" i="36"/>
  <c r="L18" i="36"/>
  <c r="I18" i="36"/>
  <c r="F18" i="36"/>
  <c r="Z17" i="36"/>
  <c r="AA17" i="36" s="1"/>
  <c r="Y17" i="36"/>
  <c r="X17" i="36"/>
  <c r="U17" i="36"/>
  <c r="R17" i="36"/>
  <c r="O17" i="36"/>
  <c r="L17" i="36"/>
  <c r="I17" i="36"/>
  <c r="F17" i="36"/>
  <c r="Z16" i="36"/>
  <c r="AA16" i="36" s="1"/>
  <c r="Y16" i="36"/>
  <c r="X16" i="36"/>
  <c r="U16" i="36"/>
  <c r="R16" i="36"/>
  <c r="O16" i="36"/>
  <c r="L16" i="36"/>
  <c r="I16" i="36"/>
  <c r="F16" i="36"/>
  <c r="Z15" i="36"/>
  <c r="AA15" i="36" s="1"/>
  <c r="Y15" i="36"/>
  <c r="X15" i="36"/>
  <c r="U15" i="36"/>
  <c r="R15" i="36"/>
  <c r="O15" i="36"/>
  <c r="L15" i="36"/>
  <c r="I15" i="36"/>
  <c r="F15" i="36"/>
  <c r="Z14" i="36"/>
  <c r="AA14" i="36" s="1"/>
  <c r="Y14" i="36"/>
  <c r="X14" i="36"/>
  <c r="U14" i="36"/>
  <c r="R14" i="36"/>
  <c r="O14" i="36"/>
  <c r="L14" i="36"/>
  <c r="I14" i="36"/>
  <c r="F14" i="36"/>
  <c r="Z13" i="36"/>
  <c r="AA13" i="36" s="1"/>
  <c r="Y13" i="36"/>
  <c r="X13" i="36"/>
  <c r="U13" i="36"/>
  <c r="R13" i="36"/>
  <c r="O13" i="36"/>
  <c r="L13" i="36"/>
  <c r="I13" i="36"/>
  <c r="F13" i="36"/>
  <c r="AA12" i="36"/>
  <c r="Z12" i="36"/>
  <c r="Y12" i="36"/>
  <c r="X12" i="36"/>
  <c r="U12" i="36"/>
  <c r="R12" i="36"/>
  <c r="O12" i="36"/>
  <c r="L12" i="36"/>
  <c r="I12" i="36"/>
  <c r="F12" i="36"/>
  <c r="Z11" i="36"/>
  <c r="Y11" i="36"/>
  <c r="X11" i="36"/>
  <c r="U11" i="36"/>
  <c r="R11" i="36"/>
  <c r="O11" i="36"/>
  <c r="L11" i="36"/>
  <c r="I11" i="36"/>
  <c r="F11" i="36"/>
  <c r="Z10" i="36"/>
  <c r="AA10" i="36" s="1"/>
  <c r="Y10" i="36"/>
  <c r="X10" i="36"/>
  <c r="U10" i="36"/>
  <c r="R10" i="36"/>
  <c r="O10" i="36"/>
  <c r="L10" i="36"/>
  <c r="I10" i="36"/>
  <c r="F10" i="36"/>
  <c r="Z9" i="36"/>
  <c r="AA9" i="36" s="1"/>
  <c r="Y9" i="36"/>
  <c r="X9" i="36"/>
  <c r="U9" i="36"/>
  <c r="R9" i="36"/>
  <c r="O9" i="36"/>
  <c r="L9" i="36"/>
  <c r="I9" i="36"/>
  <c r="F9" i="36"/>
  <c r="Z8" i="36"/>
  <c r="AA8" i="36" s="1"/>
  <c r="Y8" i="36"/>
  <c r="X8" i="36"/>
  <c r="U8" i="36"/>
  <c r="R8" i="36"/>
  <c r="O8" i="36"/>
  <c r="L8" i="36"/>
  <c r="I8" i="36"/>
  <c r="F8" i="36"/>
  <c r="Z7" i="36"/>
  <c r="AA7" i="36" s="1"/>
  <c r="Y7" i="36"/>
  <c r="X7" i="36"/>
  <c r="U7" i="36"/>
  <c r="R7" i="36"/>
  <c r="O7" i="36"/>
  <c r="L7" i="36"/>
  <c r="I7" i="36"/>
  <c r="F7" i="36"/>
  <c r="Z6" i="36"/>
  <c r="AA6" i="36" s="1"/>
  <c r="Y6" i="36"/>
  <c r="X6" i="36"/>
  <c r="U6" i="36"/>
  <c r="R6" i="36"/>
  <c r="O6" i="36"/>
  <c r="L6" i="36"/>
  <c r="I6" i="36"/>
  <c r="F6" i="36"/>
  <c r="Z5" i="36"/>
  <c r="AA5" i="36" s="1"/>
  <c r="Y5" i="36"/>
  <c r="X5" i="36"/>
  <c r="U5" i="36"/>
  <c r="R5" i="36"/>
  <c r="O5" i="36"/>
  <c r="L5" i="36"/>
  <c r="I5" i="36"/>
  <c r="F5" i="36"/>
  <c r="W13" i="37"/>
  <c r="V13" i="37"/>
  <c r="V79" i="36" s="1"/>
  <c r="T13" i="37"/>
  <c r="T79" i="36" s="1"/>
  <c r="S13" i="37"/>
  <c r="S79" i="36" s="1"/>
  <c r="Q13" i="37"/>
  <c r="Q79" i="36" s="1"/>
  <c r="P13" i="37"/>
  <c r="P79" i="36" s="1"/>
  <c r="N13" i="37"/>
  <c r="N79" i="36" s="1"/>
  <c r="M13" i="37"/>
  <c r="M79" i="36" s="1"/>
  <c r="K13" i="37"/>
  <c r="L13" i="37" s="1"/>
  <c r="L79" i="36" s="1"/>
  <c r="J13" i="37"/>
  <c r="J79" i="36" s="1"/>
  <c r="H13" i="37"/>
  <c r="H79" i="36" s="1"/>
  <c r="G13" i="37"/>
  <c r="G79" i="36" s="1"/>
  <c r="E13" i="37"/>
  <c r="E79" i="36" s="1"/>
  <c r="D13" i="37"/>
  <c r="D79" i="36" s="1"/>
  <c r="Z12" i="37"/>
  <c r="AA12" i="37" s="1"/>
  <c r="Y12" i="37"/>
  <c r="X12" i="37"/>
  <c r="U12" i="37"/>
  <c r="R12" i="37"/>
  <c r="O12" i="37"/>
  <c r="L12" i="37"/>
  <c r="I12" i="37"/>
  <c r="F12" i="37"/>
  <c r="Z11" i="37"/>
  <c r="Y11" i="37"/>
  <c r="X11" i="37"/>
  <c r="U11" i="37"/>
  <c r="R11" i="37"/>
  <c r="O11" i="37"/>
  <c r="L11" i="37"/>
  <c r="I11" i="37"/>
  <c r="F11" i="37"/>
  <c r="Z10" i="37"/>
  <c r="Y10" i="37"/>
  <c r="X10" i="37"/>
  <c r="U10" i="37"/>
  <c r="R10" i="37"/>
  <c r="O10" i="37"/>
  <c r="L10" i="37"/>
  <c r="I10" i="37"/>
  <c r="F10" i="37"/>
  <c r="Z9" i="37"/>
  <c r="Y9" i="37"/>
  <c r="X9" i="37"/>
  <c r="U9" i="37"/>
  <c r="R9" i="37"/>
  <c r="O9" i="37"/>
  <c r="L9" i="37"/>
  <c r="I9" i="37"/>
  <c r="F9" i="37"/>
  <c r="Z8" i="37"/>
  <c r="Y8" i="37"/>
  <c r="X8" i="37"/>
  <c r="U8" i="37"/>
  <c r="R8" i="37"/>
  <c r="O8" i="37"/>
  <c r="L8" i="37"/>
  <c r="I8" i="37"/>
  <c r="F8" i="37"/>
  <c r="Z7" i="37"/>
  <c r="Y7" i="37"/>
  <c r="X7" i="37"/>
  <c r="U7" i="37"/>
  <c r="R7" i="37"/>
  <c r="O7" i="37"/>
  <c r="L7" i="37"/>
  <c r="I7" i="37"/>
  <c r="F7" i="37"/>
  <c r="Z6" i="37"/>
  <c r="Y6" i="37"/>
  <c r="X6" i="37"/>
  <c r="U6" i="37"/>
  <c r="R6" i="37"/>
  <c r="O6" i="37"/>
  <c r="L6" i="37"/>
  <c r="I6" i="37"/>
  <c r="F6" i="37"/>
  <c r="Z5" i="37"/>
  <c r="Y5" i="37"/>
  <c r="X5" i="37"/>
  <c r="U5" i="37"/>
  <c r="R5" i="37"/>
  <c r="O5" i="37"/>
  <c r="L5" i="37"/>
  <c r="I5" i="37"/>
  <c r="F5" i="37"/>
  <c r="D45" i="59"/>
  <c r="C45" i="59"/>
  <c r="E44" i="59"/>
  <c r="E43" i="59"/>
  <c r="E42" i="59"/>
  <c r="E41" i="59"/>
  <c r="E40" i="59"/>
  <c r="E39" i="59"/>
  <c r="E38" i="59"/>
  <c r="E37" i="59"/>
  <c r="E36" i="59"/>
  <c r="E35" i="59"/>
  <c r="E34" i="59"/>
  <c r="E33" i="59"/>
  <c r="E32" i="59"/>
  <c r="E31" i="59"/>
  <c r="E30" i="59"/>
  <c r="E29" i="59"/>
  <c r="E28" i="59"/>
  <c r="E27" i="59"/>
  <c r="E26" i="59"/>
  <c r="E25" i="59"/>
  <c r="E24" i="59"/>
  <c r="E23" i="59"/>
  <c r="E22" i="59"/>
  <c r="E21" i="59"/>
  <c r="E20" i="59"/>
  <c r="E19" i="59"/>
  <c r="E18" i="59"/>
  <c r="E17" i="59"/>
  <c r="E16" i="59"/>
  <c r="E15" i="59"/>
  <c r="E14" i="59"/>
  <c r="E13" i="59"/>
  <c r="E12" i="59"/>
  <c r="E11" i="59"/>
  <c r="E10" i="59"/>
  <c r="E9" i="59"/>
  <c r="E8" i="59"/>
  <c r="E7" i="59"/>
  <c r="E6" i="59"/>
  <c r="E5" i="59"/>
  <c r="E4" i="59"/>
  <c r="S144" i="71" l="1"/>
  <c r="S1266" i="70" s="1"/>
  <c r="AA26" i="36"/>
  <c r="AA35" i="36"/>
  <c r="AA44" i="36"/>
  <c r="AA62" i="36"/>
  <c r="AI9" i="41"/>
  <c r="AH9" i="41" s="1"/>
  <c r="E8" i="79"/>
  <c r="AB12" i="69"/>
  <c r="AF6" i="69" s="1"/>
  <c r="AB36" i="69"/>
  <c r="AF12" i="69" s="1"/>
  <c r="AB44" i="53"/>
  <c r="AF14" i="53" s="1"/>
  <c r="AB57" i="53"/>
  <c r="AB62" i="53"/>
  <c r="AB70" i="53"/>
  <c r="AB78" i="53"/>
  <c r="AB114" i="53"/>
  <c r="AB198" i="53"/>
  <c r="AB206" i="53"/>
  <c r="AB242" i="53"/>
  <c r="AB265" i="53"/>
  <c r="H7" i="80"/>
  <c r="E11" i="80"/>
  <c r="AJ141" i="71"/>
  <c r="AJ1263" i="70" s="1"/>
  <c r="AX5" i="71"/>
  <c r="S38" i="71"/>
  <c r="AQ52" i="71"/>
  <c r="AP58" i="71"/>
  <c r="AQ110" i="71"/>
  <c r="AQ128" i="71"/>
  <c r="K141" i="71"/>
  <c r="K1263" i="70" s="1"/>
  <c r="Q1269" i="70"/>
  <c r="F12" i="80"/>
  <c r="Q1272" i="70"/>
  <c r="F15" i="80"/>
  <c r="Q1275" i="70"/>
  <c r="F18" i="80"/>
  <c r="Q1278" i="70"/>
  <c r="F21" i="80"/>
  <c r="Q1279" i="70"/>
  <c r="F22" i="80"/>
  <c r="AQ59" i="70"/>
  <c r="AQ893" i="70"/>
  <c r="AA50" i="36"/>
  <c r="N8" i="79"/>
  <c r="AM152" i="71"/>
  <c r="AM155" i="71"/>
  <c r="AP23" i="71"/>
  <c r="AN53" i="71"/>
  <c r="AQ67" i="71"/>
  <c r="AQ78" i="71"/>
  <c r="AN94" i="71"/>
  <c r="AP96" i="71"/>
  <c r="AQ126" i="71"/>
  <c r="AQ134" i="71"/>
  <c r="Q1267" i="70"/>
  <c r="F10" i="80"/>
  <c r="E6" i="78"/>
  <c r="E5" i="79"/>
  <c r="AB40" i="53"/>
  <c r="AF13" i="53" s="1"/>
  <c r="AB103" i="53"/>
  <c r="AB127" i="53"/>
  <c r="AM141" i="71"/>
  <c r="AM1263" i="70" s="1"/>
  <c r="AO149" i="71"/>
  <c r="AO152" i="71"/>
  <c r="AO155" i="71"/>
  <c r="AQ24" i="71"/>
  <c r="AQ27" i="71"/>
  <c r="AQ30" i="71"/>
  <c r="AQ33" i="71"/>
  <c r="AQ36" i="71"/>
  <c r="AQ50" i="71"/>
  <c r="AQ53" i="71"/>
  <c r="AQ92" i="71"/>
  <c r="AP94" i="71"/>
  <c r="AP106" i="71"/>
  <c r="AQ122" i="71"/>
  <c r="Q1265" i="70"/>
  <c r="F8" i="80"/>
  <c r="Q1270" i="70"/>
  <c r="F13" i="80"/>
  <c r="Q1273" i="70"/>
  <c r="F16" i="80"/>
  <c r="Q1276" i="70"/>
  <c r="F19" i="80"/>
  <c r="AN243" i="70"/>
  <c r="AM361" i="70"/>
  <c r="AQ361" i="70" s="1"/>
  <c r="AP477" i="70"/>
  <c r="AQ798" i="70"/>
  <c r="AQ167" i="70"/>
  <c r="AN205" i="70"/>
  <c r="AP243" i="70"/>
  <c r="AP252" i="70"/>
  <c r="AN296" i="70"/>
  <c r="AA11" i="36"/>
  <c r="AA20" i="36"/>
  <c r="AA29" i="36"/>
  <c r="AA47" i="36"/>
  <c r="AD73" i="36" s="1"/>
  <c r="AC73" i="36" s="1"/>
  <c r="AA56" i="36"/>
  <c r="AD75" i="36" s="1"/>
  <c r="AC75" i="36" s="1"/>
  <c r="AG8" i="41"/>
  <c r="AF8" i="41" s="1"/>
  <c r="E11" i="79"/>
  <c r="AB13" i="69"/>
  <c r="AB56" i="53"/>
  <c r="AF17" i="53" s="1"/>
  <c r="AB72" i="53"/>
  <c r="AF21" i="53" s="1"/>
  <c r="AB77" i="53"/>
  <c r="AB80" i="53"/>
  <c r="AF23" i="53" s="1"/>
  <c r="AB96" i="53"/>
  <c r="AF27" i="53" s="1"/>
  <c r="AB112" i="53"/>
  <c r="AF31" i="53" s="1"/>
  <c r="AB117" i="53"/>
  <c r="AB125" i="53"/>
  <c r="AB128" i="53"/>
  <c r="AF35" i="53" s="1"/>
  <c r="AB192" i="53"/>
  <c r="AF51" i="53" s="1"/>
  <c r="AB240" i="53"/>
  <c r="AF63" i="53" s="1"/>
  <c r="AB269" i="53"/>
  <c r="G4" i="80"/>
  <c r="J6" i="80"/>
  <c r="H12" i="80"/>
  <c r="AQ25" i="71"/>
  <c r="AQ28" i="71"/>
  <c r="AQ31" i="71"/>
  <c r="AQ34" i="71"/>
  <c r="S55" i="71"/>
  <c r="AP57" i="71"/>
  <c r="AP65" i="71"/>
  <c r="AP79" i="71"/>
  <c r="AN90" i="71"/>
  <c r="AN101" i="71"/>
  <c r="K106" i="71"/>
  <c r="AP109" i="71"/>
  <c r="AP114" i="71"/>
  <c r="Q1266" i="70"/>
  <c r="F9" i="80"/>
  <c r="Q1271" i="70"/>
  <c r="F14" i="80"/>
  <c r="Q1274" i="70"/>
  <c r="F17" i="80"/>
  <c r="Q1277" i="70"/>
  <c r="F20" i="80"/>
  <c r="AN116" i="70"/>
  <c r="AQ382" i="70"/>
  <c r="AQ421" i="70"/>
  <c r="AQ934" i="70"/>
  <c r="AA76" i="36"/>
  <c r="E9" i="78"/>
  <c r="H10" i="79"/>
  <c r="I4" i="80"/>
  <c r="D9" i="80"/>
  <c r="AO142" i="71"/>
  <c r="AQ43" i="71"/>
  <c r="AN58" i="71"/>
  <c r="AN66" i="71"/>
  <c r="AN71" i="71"/>
  <c r="AP74" i="71"/>
  <c r="AP77" i="71"/>
  <c r="AQ80" i="71"/>
  <c r="AP82" i="71"/>
  <c r="AQ85" i="71"/>
  <c r="AQ112" i="71"/>
  <c r="AQ118" i="71"/>
  <c r="AN125" i="71"/>
  <c r="AN5" i="70"/>
  <c r="AP86" i="70"/>
  <c r="AQ102" i="70"/>
  <c r="AQ126" i="70"/>
  <c r="AQ138" i="70"/>
  <c r="AQ159" i="70"/>
  <c r="AQ303" i="70"/>
  <c r="AQ309" i="70"/>
  <c r="AQ333" i="70"/>
  <c r="AQ336" i="70"/>
  <c r="AQ774" i="70"/>
  <c r="AQ816" i="70"/>
  <c r="AQ942" i="70"/>
  <c r="AQ951" i="70"/>
  <c r="AQ987" i="70"/>
  <c r="AQ931" i="70"/>
  <c r="AN73" i="70"/>
  <c r="AF718" i="70"/>
  <c r="AP845" i="70"/>
  <c r="AF888" i="70"/>
  <c r="AQ945" i="70"/>
  <c r="AQ218" i="70"/>
  <c r="P718" i="70"/>
  <c r="AF820" i="70"/>
  <c r="AP903" i="70"/>
  <c r="AN27" i="70"/>
  <c r="AN169" i="70"/>
  <c r="AP380" i="70"/>
  <c r="X429" i="70"/>
  <c r="AN450" i="70"/>
  <c r="AP501" i="70"/>
  <c r="AP513" i="70"/>
  <c r="AQ521" i="70"/>
  <c r="AQ782" i="70"/>
  <c r="AP1051" i="70"/>
  <c r="K1075" i="70"/>
  <c r="H1177" i="70"/>
  <c r="AQ117" i="70"/>
  <c r="AQ120" i="70"/>
  <c r="AQ153" i="70"/>
  <c r="AQ177" i="70"/>
  <c r="AQ180" i="70"/>
  <c r="AQ186" i="70"/>
  <c r="AQ189" i="70"/>
  <c r="AQ417" i="70"/>
  <c r="AN420" i="70"/>
  <c r="AQ423" i="70"/>
  <c r="AQ426" i="70"/>
  <c r="AQ571" i="70"/>
  <c r="AQ577" i="70"/>
  <c r="K582" i="70"/>
  <c r="AQ584" i="70"/>
  <c r="AQ596" i="70"/>
  <c r="AP603" i="70"/>
  <c r="AP606" i="70"/>
  <c r="AP609" i="70"/>
  <c r="AP615" i="70"/>
  <c r="AQ623" i="70"/>
  <c r="AQ653" i="70"/>
  <c r="AP667" i="70"/>
  <c r="AQ698" i="70"/>
  <c r="AQ724" i="70"/>
  <c r="AQ845" i="70"/>
  <c r="AN848" i="70"/>
  <c r="AQ884" i="70"/>
  <c r="AQ887" i="70"/>
  <c r="AP940" i="70"/>
  <c r="AP949" i="70"/>
  <c r="AP955" i="70"/>
  <c r="AI1007" i="70"/>
  <c r="AQ1021" i="70"/>
  <c r="AP1198" i="70"/>
  <c r="AN25" i="70"/>
  <c r="AP29" i="70"/>
  <c r="AF89" i="70"/>
  <c r="AP90" i="70"/>
  <c r="AP93" i="70"/>
  <c r="AQ211" i="70"/>
  <c r="AP227" i="70"/>
  <c r="AQ253" i="70"/>
  <c r="AQ286" i="70"/>
  <c r="AP307" i="70"/>
  <c r="AN302" i="70"/>
  <c r="AN305" i="70"/>
  <c r="AP312" i="70"/>
  <c r="AP321" i="70"/>
  <c r="AQ329" i="70"/>
  <c r="AQ332" i="70"/>
  <c r="AQ335" i="70"/>
  <c r="AQ341" i="70"/>
  <c r="AQ371" i="70"/>
  <c r="AQ377" i="70"/>
  <c r="AQ404" i="70"/>
  <c r="AN466" i="70"/>
  <c r="AP491" i="70"/>
  <c r="AQ499" i="70"/>
  <c r="AQ502" i="70"/>
  <c r="AQ505" i="70"/>
  <c r="AQ511" i="70"/>
  <c r="AQ645" i="70"/>
  <c r="AQ648" i="70"/>
  <c r="AN702" i="70"/>
  <c r="AP732" i="70"/>
  <c r="AQ825" i="70"/>
  <c r="X905" i="70"/>
  <c r="AQ925" i="70"/>
  <c r="AQ937" i="70"/>
  <c r="AP947" i="70"/>
  <c r="AP974" i="70"/>
  <c r="AP983" i="70"/>
  <c r="AP1015" i="70"/>
  <c r="AP1018" i="70"/>
  <c r="AP1021" i="70"/>
  <c r="AQ1026" i="70"/>
  <c r="AN1029" i="70"/>
  <c r="AQ1038" i="70"/>
  <c r="AQ1071" i="70"/>
  <c r="AQ1083" i="70"/>
  <c r="AA1092" i="70"/>
  <c r="AQ1099" i="70"/>
  <c r="AQ1108" i="70"/>
  <c r="AA1160" i="70"/>
  <c r="AP1196" i="70"/>
  <c r="AQ1252" i="70"/>
  <c r="AA446" i="70"/>
  <c r="AN489" i="70"/>
  <c r="AQ727" i="70"/>
  <c r="AN902" i="70"/>
  <c r="K1092" i="70"/>
  <c r="K1160" i="70"/>
  <c r="AN111" i="70"/>
  <c r="AQ166" i="70"/>
  <c r="AN172" i="70"/>
  <c r="AP176" i="70"/>
  <c r="AP185" i="70"/>
  <c r="H191" i="70"/>
  <c r="AP195" i="70"/>
  <c r="AP198" i="70"/>
  <c r="AN212" i="70"/>
  <c r="AN215" i="70"/>
  <c r="AN224" i="70"/>
  <c r="AP267" i="70"/>
  <c r="AP270" i="70"/>
  <c r="AQ459" i="70"/>
  <c r="AP490" i="70"/>
  <c r="AP483" i="70"/>
  <c r="AP486" i="70"/>
  <c r="AP535" i="70"/>
  <c r="AP538" i="70"/>
  <c r="AP541" i="70"/>
  <c r="AN771" i="70"/>
  <c r="AN810" i="70"/>
  <c r="AP894" i="70"/>
  <c r="AN971" i="70"/>
  <c r="AQ1133" i="70"/>
  <c r="AN190" i="70"/>
  <c r="AQ193" i="70"/>
  <c r="AQ196" i="70"/>
  <c r="AP256" i="70"/>
  <c r="AP257" i="70"/>
  <c r="AN273" i="70"/>
  <c r="AQ295" i="70"/>
  <c r="AN311" i="70"/>
  <c r="AQ317" i="70"/>
  <c r="AQ323" i="70"/>
  <c r="AN448" i="70"/>
  <c r="AN481" i="70"/>
  <c r="AQ484" i="70"/>
  <c r="AQ487" i="70"/>
  <c r="K531" i="70"/>
  <c r="AQ542" i="70"/>
  <c r="AQ545" i="70"/>
  <c r="AQ621" i="70"/>
  <c r="AQ690" i="70"/>
  <c r="AQ794" i="70"/>
  <c r="AQ797" i="70"/>
  <c r="AQ895" i="70"/>
  <c r="AQ898" i="70"/>
  <c r="AQ901" i="70"/>
  <c r="P905" i="70"/>
  <c r="AQ955" i="70"/>
  <c r="H1007" i="70"/>
  <c r="AQ1017" i="70"/>
  <c r="AQ1020" i="70"/>
  <c r="AQ1044" i="70"/>
  <c r="AQ1047" i="70"/>
  <c r="AP1058" i="70"/>
  <c r="AA1075" i="70"/>
  <c r="AQ1082" i="70"/>
  <c r="AP1106" i="70"/>
  <c r="AP1130" i="70"/>
  <c r="AN1144" i="70"/>
  <c r="AN1195" i="70"/>
  <c r="AN1229" i="70"/>
  <c r="AP34" i="70"/>
  <c r="AN75" i="70"/>
  <c r="AQ112" i="70"/>
  <c r="AQ213" i="70"/>
  <c r="AQ222" i="70"/>
  <c r="AN255" i="70"/>
  <c r="AQ279" i="70"/>
  <c r="AQ282" i="70"/>
  <c r="AQ301" i="70"/>
  <c r="AQ400" i="70"/>
  <c r="AQ409" i="70"/>
  <c r="AQ611" i="70"/>
  <c r="AQ614" i="70"/>
  <c r="AQ677" i="70"/>
  <c r="AQ680" i="70"/>
  <c r="AQ710" i="70"/>
  <c r="AN748" i="70"/>
  <c r="AQ814" i="70"/>
  <c r="AQ966" i="70"/>
  <c r="AQ999" i="70"/>
  <c r="AQ1095" i="70"/>
  <c r="AQ1101" i="70"/>
  <c r="AQ1107" i="70"/>
  <c r="AP1210" i="70"/>
  <c r="AQ1224" i="70"/>
  <c r="AP619" i="70"/>
  <c r="P820" i="70"/>
  <c r="S820" i="70"/>
  <c r="AN11" i="70"/>
  <c r="AQ28" i="70"/>
  <c r="AF276" i="70"/>
  <c r="AI276" i="70"/>
  <c r="AN379" i="70"/>
  <c r="AN1078" i="70"/>
  <c r="H1245" i="70"/>
  <c r="K1245" i="70"/>
  <c r="AP37" i="70"/>
  <c r="AP163" i="70"/>
  <c r="AN7" i="70"/>
  <c r="P106" i="70"/>
  <c r="S106" i="70"/>
  <c r="AN1050" i="70"/>
  <c r="AQ12" i="70"/>
  <c r="X514" i="70"/>
  <c r="AA514" i="70"/>
  <c r="X1041" i="70"/>
  <c r="AA1041" i="70"/>
  <c r="AI55" i="70"/>
  <c r="AP141" i="70"/>
  <c r="AM174" i="70"/>
  <c r="AN174" i="70" s="1"/>
  <c r="AN161" i="70"/>
  <c r="AN164" i="70"/>
  <c r="AP169" i="70"/>
  <c r="AP215" i="70"/>
  <c r="S225" i="70"/>
  <c r="AN237" i="70"/>
  <c r="AQ313" i="70"/>
  <c r="AN319" i="70"/>
  <c r="AP392" i="70"/>
  <c r="AP403" i="70"/>
  <c r="AQ669" i="70"/>
  <c r="AN761" i="70"/>
  <c r="AQ41" i="70"/>
  <c r="AQ54" i="70"/>
  <c r="AQ78" i="70"/>
  <c r="AN105" i="70"/>
  <c r="AN109" i="70"/>
  <c r="AP137" i="70"/>
  <c r="AQ148" i="70"/>
  <c r="AP161" i="70"/>
  <c r="AP189" i="70"/>
  <c r="AP255" i="70"/>
  <c r="AP262" i="70"/>
  <c r="AN284" i="70"/>
  <c r="AP316" i="70"/>
  <c r="AP381" i="70"/>
  <c r="AP393" i="70"/>
  <c r="AQ401" i="70"/>
  <c r="AP447" i="70"/>
  <c r="AN474" i="70"/>
  <c r="AM531" i="70"/>
  <c r="AN531" i="70" s="1"/>
  <c r="AP533" i="70"/>
  <c r="AP555" i="70"/>
  <c r="AP558" i="70"/>
  <c r="AP561" i="70"/>
  <c r="AP564" i="70"/>
  <c r="AP658" i="70"/>
  <c r="AQ659" i="70"/>
  <c r="AP662" i="70"/>
  <c r="AQ772" i="70"/>
  <c r="AQ778" i="70"/>
  <c r="AQ781" i="70"/>
  <c r="AQ784" i="70"/>
  <c r="AN805" i="70"/>
  <c r="AP822" i="70"/>
  <c r="AF837" i="70"/>
  <c r="AQ841" i="70"/>
  <c r="AP844" i="70"/>
  <c r="AP850" i="70"/>
  <c r="AN858" i="70"/>
  <c r="AQ861" i="70"/>
  <c r="AQ864" i="70"/>
  <c r="AQ867" i="70"/>
  <c r="AQ870" i="70"/>
  <c r="X1007" i="70"/>
  <c r="AQ1013" i="70"/>
  <c r="AN1042" i="70"/>
  <c r="AQ1051" i="70"/>
  <c r="AN1076" i="70"/>
  <c r="AP52" i="70"/>
  <c r="AN85" i="70"/>
  <c r="AQ74" i="70"/>
  <c r="AP99" i="70"/>
  <c r="AP151" i="70"/>
  <c r="AQ181" i="70"/>
  <c r="AN251" i="70"/>
  <c r="AQ269" i="70"/>
  <c r="S276" i="70"/>
  <c r="AP287" i="70"/>
  <c r="AP398" i="70"/>
  <c r="AI446" i="70"/>
  <c r="AP462" i="70"/>
  <c r="AP487" i="70"/>
  <c r="AN511" i="70"/>
  <c r="K514" i="70"/>
  <c r="S531" i="70"/>
  <c r="AQ556" i="70"/>
  <c r="AP601" i="70"/>
  <c r="AQ649" i="70"/>
  <c r="H718" i="70"/>
  <c r="X718" i="70"/>
  <c r="AN734" i="70"/>
  <c r="AN753" i="70"/>
  <c r="AN801" i="70"/>
  <c r="AN834" i="70"/>
  <c r="AN996" i="70"/>
  <c r="K1041" i="70"/>
  <c r="AN1059" i="70"/>
  <c r="AP1150" i="70"/>
  <c r="AP1153" i="70"/>
  <c r="AP1159" i="70"/>
  <c r="AI1160" i="70"/>
  <c r="AN1191" i="70"/>
  <c r="AN1232" i="70"/>
  <c r="AP50" i="70"/>
  <c r="AN81" i="70"/>
  <c r="AN97" i="70"/>
  <c r="AP129" i="70"/>
  <c r="AN153" i="70"/>
  <c r="AQ152" i="70"/>
  <c r="AP181" i="70"/>
  <c r="AP194" i="70"/>
  <c r="AP203" i="70"/>
  <c r="AP206" i="70"/>
  <c r="AQ214" i="70"/>
  <c r="K225" i="70"/>
  <c r="AP245" i="70"/>
  <c r="AP248" i="70"/>
  <c r="H259" i="70"/>
  <c r="AP275" i="70"/>
  <c r="AP311" i="70"/>
  <c r="AP363" i="70"/>
  <c r="AP385" i="70"/>
  <c r="AA463" i="70"/>
  <c r="AP482" i="70"/>
  <c r="AP493" i="70"/>
  <c r="AP496" i="70"/>
  <c r="X497" i="70"/>
  <c r="AP651" i="70"/>
  <c r="AN714" i="70"/>
  <c r="AN707" i="70"/>
  <c r="AP728" i="70"/>
  <c r="AN770" i="70"/>
  <c r="H820" i="70"/>
  <c r="AP827" i="70"/>
  <c r="AQ823" i="70"/>
  <c r="AP826" i="70"/>
  <c r="AP829" i="70"/>
  <c r="AP832" i="70"/>
  <c r="AQ862" i="70"/>
  <c r="AP977" i="70"/>
  <c r="AP980" i="70"/>
  <c r="AN999" i="70"/>
  <c r="AP1062" i="70"/>
  <c r="S1075" i="70"/>
  <c r="AI1075" i="70"/>
  <c r="AQ1091" i="70"/>
  <c r="S1092" i="70"/>
  <c r="AI1092" i="70"/>
  <c r="AQ1105" i="70"/>
  <c r="AQ1116" i="70"/>
  <c r="AP1118" i="70"/>
  <c r="X1177" i="70"/>
  <c r="AP1232" i="70"/>
  <c r="AQ1238" i="70"/>
  <c r="AN1244" i="70"/>
  <c r="AP1250" i="70"/>
  <c r="AP30" i="70"/>
  <c r="AP42" i="70"/>
  <c r="AP44" i="70"/>
  <c r="AQ53" i="70"/>
  <c r="AQ77" i="70"/>
  <c r="AN79" i="70"/>
  <c r="AP87" i="70"/>
  <c r="AP97" i="70"/>
  <c r="AQ130" i="70"/>
  <c r="AQ195" i="70"/>
  <c r="AQ201" i="70"/>
  <c r="AQ204" i="70"/>
  <c r="AQ239" i="70"/>
  <c r="AQ264" i="70"/>
  <c r="AQ273" i="70"/>
  <c r="AN315" i="70"/>
  <c r="AP328" i="70"/>
  <c r="AP331" i="70"/>
  <c r="AP343" i="70"/>
  <c r="AQ351" i="70"/>
  <c r="AQ354" i="70"/>
  <c r="S361" i="70"/>
  <c r="AQ373" i="70"/>
  <c r="AQ386" i="70"/>
  <c r="AP399" i="70"/>
  <c r="AP411" i="70"/>
  <c r="AN416" i="70"/>
  <c r="H446" i="70"/>
  <c r="AQ491" i="70"/>
  <c r="AM514" i="70"/>
  <c r="AQ507" i="70"/>
  <c r="AQ510" i="70"/>
  <c r="AQ513" i="70"/>
  <c r="AQ560" i="70"/>
  <c r="AQ563" i="70"/>
  <c r="AA582" i="70"/>
  <c r="AQ589" i="70"/>
  <c r="AQ592" i="70"/>
  <c r="AN632" i="70"/>
  <c r="AQ652" i="70"/>
  <c r="AQ661" i="70"/>
  <c r="AQ694" i="70"/>
  <c r="AQ741" i="70"/>
  <c r="AQ744" i="70"/>
  <c r="AQ754" i="70"/>
  <c r="AP773" i="70"/>
  <c r="AQ790" i="70"/>
  <c r="AQ799" i="70"/>
  <c r="AQ809" i="70"/>
  <c r="AQ827" i="70"/>
  <c r="AQ843" i="70"/>
  <c r="AQ849" i="70"/>
  <c r="AQ852" i="70"/>
  <c r="AQ932" i="70"/>
  <c r="AQ935" i="70"/>
  <c r="AQ938" i="70"/>
  <c r="AP943" i="70"/>
  <c r="AP948" i="70"/>
  <c r="AQ975" i="70"/>
  <c r="AQ978" i="70"/>
  <c r="AP989" i="70"/>
  <c r="AN991" i="70"/>
  <c r="AP1023" i="70"/>
  <c r="AN1028" i="70"/>
  <c r="AQ1034" i="70"/>
  <c r="AN1037" i="70"/>
  <c r="AQ1063" i="70"/>
  <c r="AQ1066" i="70"/>
  <c r="AN1086" i="70"/>
  <c r="AN1116" i="70"/>
  <c r="AN1119" i="70"/>
  <c r="AN1125" i="70"/>
  <c r="AN1158" i="70"/>
  <c r="AP1168" i="70"/>
  <c r="AN1227" i="70"/>
  <c r="AQ1220" i="70"/>
  <c r="AP1228" i="70"/>
  <c r="S1245" i="70"/>
  <c r="AN1255" i="70"/>
  <c r="AQ1257" i="70"/>
  <c r="AB11" i="53"/>
  <c r="AB14" i="53"/>
  <c r="AB17" i="53"/>
  <c r="AB90" i="53"/>
  <c r="AB151" i="53"/>
  <c r="AB159" i="53"/>
  <c r="AB217" i="53"/>
  <c r="AB31" i="53"/>
  <c r="AB76" i="53"/>
  <c r="AF22" i="53" s="1"/>
  <c r="AB115" i="53"/>
  <c r="AB123" i="53"/>
  <c r="AB149" i="53"/>
  <c r="AB152" i="53"/>
  <c r="AF41" i="53" s="1"/>
  <c r="AB160" i="53"/>
  <c r="AF43" i="53" s="1"/>
  <c r="AB176" i="53"/>
  <c r="AF47" i="53" s="1"/>
  <c r="AB218" i="53"/>
  <c r="AB255" i="53"/>
  <c r="AB71" i="53"/>
  <c r="AB102" i="53"/>
  <c r="AB110" i="53"/>
  <c r="AB118" i="53"/>
  <c r="AB126" i="53"/>
  <c r="AB208" i="53"/>
  <c r="AF55" i="53" s="1"/>
  <c r="AB234" i="53"/>
  <c r="AB29" i="53"/>
  <c r="AB74" i="53"/>
  <c r="AB92" i="53"/>
  <c r="AF26" i="53" s="1"/>
  <c r="AB113" i="53"/>
  <c r="AB124" i="53"/>
  <c r="AF34" i="53" s="1"/>
  <c r="AB185" i="53"/>
  <c r="AB211" i="53"/>
  <c r="AB219" i="53"/>
  <c r="AB253" i="53"/>
  <c r="AB187" i="53"/>
  <c r="AB27" i="53"/>
  <c r="AB42" i="53"/>
  <c r="AB50" i="53"/>
  <c r="AB87" i="53"/>
  <c r="AB95" i="53"/>
  <c r="AB105" i="53"/>
  <c r="AB131" i="53"/>
  <c r="AB154" i="53"/>
  <c r="AB167" i="53"/>
  <c r="AB175" i="53"/>
  <c r="AB190" i="53"/>
  <c r="AB203" i="53"/>
  <c r="AB229" i="53"/>
  <c r="AB239" i="53"/>
  <c r="AB249" i="53"/>
  <c r="AB260" i="53"/>
  <c r="AF68" i="53" s="1"/>
  <c r="AB270" i="53"/>
  <c r="AB291" i="53"/>
  <c r="AB139" i="53"/>
  <c r="AB188" i="53"/>
  <c r="AF50" i="53" s="1"/>
  <c r="AB268" i="53"/>
  <c r="AF70" i="53" s="1"/>
  <c r="AB12" i="53"/>
  <c r="AF6" i="53" s="1"/>
  <c r="AB25" i="53"/>
  <c r="AB34" i="53"/>
  <c r="AB38" i="53"/>
  <c r="AB59" i="53"/>
  <c r="AB83" i="53"/>
  <c r="AB93" i="53"/>
  <c r="AB106" i="53"/>
  <c r="AB119" i="53"/>
  <c r="AB129" i="53"/>
  <c r="AB142" i="53"/>
  <c r="AB155" i="53"/>
  <c r="AB183" i="53"/>
  <c r="AB191" i="53"/>
  <c r="AB201" i="53"/>
  <c r="AB210" i="53"/>
  <c r="AB214" i="53"/>
  <c r="AB222" i="53"/>
  <c r="AB227" i="53"/>
  <c r="AB246" i="53"/>
  <c r="AB250" i="53"/>
  <c r="AB262" i="53"/>
  <c r="AB292" i="53"/>
  <c r="AF76" i="53" s="1"/>
  <c r="AB91" i="53"/>
  <c r="AB104" i="53"/>
  <c r="AF29" i="53" s="1"/>
  <c r="AB122" i="53"/>
  <c r="AB140" i="53"/>
  <c r="AF38" i="53" s="1"/>
  <c r="AB150" i="53"/>
  <c r="AB158" i="53"/>
  <c r="AB163" i="53"/>
  <c r="AB171" i="53"/>
  <c r="AB186" i="53"/>
  <c r="AB199" i="53"/>
  <c r="AB207" i="53"/>
  <c r="AB220" i="53"/>
  <c r="AF58" i="53" s="1"/>
  <c r="AB235" i="53"/>
  <c r="AB256" i="53"/>
  <c r="AF67" i="53" s="1"/>
  <c r="AB266" i="53"/>
  <c r="AB300" i="53"/>
  <c r="AF78" i="53" s="1"/>
  <c r="AB6" i="53"/>
  <c r="AB10" i="53"/>
  <c r="AB24" i="53"/>
  <c r="AF9" i="53" s="1"/>
  <c r="AB30" i="53"/>
  <c r="AB41" i="53"/>
  <c r="AB48" i="53"/>
  <c r="AF15" i="53" s="1"/>
  <c r="AB66" i="53"/>
  <c r="AB79" i="53"/>
  <c r="AB81" i="53"/>
  <c r="AB94" i="53"/>
  <c r="AB107" i="53"/>
  <c r="AB143" i="53"/>
  <c r="AB156" i="53"/>
  <c r="AF42" i="53" s="1"/>
  <c r="AB166" i="53"/>
  <c r="AB174" i="53"/>
  <c r="AB179" i="53"/>
  <c r="AB202" i="53"/>
  <c r="AB215" i="53"/>
  <c r="AB223" i="53"/>
  <c r="AB238" i="53"/>
  <c r="AB282" i="53"/>
  <c r="AB29" i="69"/>
  <c r="AB30" i="69"/>
  <c r="AB25" i="69"/>
  <c r="AB28" i="69"/>
  <c r="AF10" i="69" s="1"/>
  <c r="AB10" i="69"/>
  <c r="M39" i="69"/>
  <c r="L7" i="79" s="1"/>
  <c r="AB6" i="69"/>
  <c r="AB32" i="69"/>
  <c r="AF11" i="69" s="1"/>
  <c r="AB22" i="69"/>
  <c r="S39" i="69"/>
  <c r="V39" i="69"/>
  <c r="AB15" i="69"/>
  <c r="AB18" i="69"/>
  <c r="AB33" i="69"/>
  <c r="AB16" i="69"/>
  <c r="AF7" i="69" s="1"/>
  <c r="X80" i="40"/>
  <c r="AI12" i="41"/>
  <c r="AH12" i="41" s="1"/>
  <c r="AK13" i="41"/>
  <c r="AJ13" i="41" s="1"/>
  <c r="AK10" i="41"/>
  <c r="AJ10" i="41" s="1"/>
  <c r="AC11" i="41"/>
  <c r="AB11" i="41" s="1"/>
  <c r="Q80" i="40"/>
  <c r="R80" i="40" s="1"/>
  <c r="AS59" i="40" s="1"/>
  <c r="E4" i="78"/>
  <c r="D8" i="78"/>
  <c r="F8" i="78" s="1"/>
  <c r="AE12" i="41"/>
  <c r="AD12" i="41" s="1"/>
  <c r="AI6" i="41"/>
  <c r="AH6" i="41" s="1"/>
  <c r="L80" i="40"/>
  <c r="AQ73" i="40" s="1"/>
  <c r="R14" i="41"/>
  <c r="AS12" i="41" s="1"/>
  <c r="X14" i="41"/>
  <c r="E5" i="78"/>
  <c r="F5" i="78" s="1"/>
  <c r="AG13" i="41"/>
  <c r="AF13" i="41" s="1"/>
  <c r="AC12" i="41"/>
  <c r="AB12" i="41" s="1"/>
  <c r="L14" i="41"/>
  <c r="AQ7" i="41" s="1"/>
  <c r="D6" i="78"/>
  <c r="AA8" i="41"/>
  <c r="Z8" i="41" s="1"/>
  <c r="AM11" i="41"/>
  <c r="AL11" i="41" s="1"/>
  <c r="F14" i="41"/>
  <c r="AO8" i="41" s="1"/>
  <c r="U80" i="40"/>
  <c r="AC6" i="41"/>
  <c r="AB6" i="41" s="1"/>
  <c r="F6" i="78"/>
  <c r="E10" i="78"/>
  <c r="AC8" i="41"/>
  <c r="AB8" i="41" s="1"/>
  <c r="AK7" i="41"/>
  <c r="AJ7" i="41" s="1"/>
  <c r="AC9" i="41"/>
  <c r="AB9" i="41" s="1"/>
  <c r="AG11" i="41"/>
  <c r="AF11" i="41" s="1"/>
  <c r="AA6" i="37"/>
  <c r="AA9" i="37"/>
  <c r="AA11" i="37"/>
  <c r="AA7" i="37"/>
  <c r="F13" i="37"/>
  <c r="F79" i="36" s="1"/>
  <c r="AA10" i="37"/>
  <c r="F4" i="78"/>
  <c r="AD74" i="36"/>
  <c r="AC74" i="36" s="1"/>
  <c r="AD68" i="36"/>
  <c r="AC68" i="36" s="1"/>
  <c r="AD62" i="36"/>
  <c r="AC62" i="36" s="1"/>
  <c r="AD56" i="36"/>
  <c r="AC56" i="36" s="1"/>
  <c r="AD50" i="36"/>
  <c r="AC50" i="36" s="1"/>
  <c r="AD44" i="36"/>
  <c r="AC44" i="36" s="1"/>
  <c r="AD38" i="36"/>
  <c r="AC38" i="36" s="1"/>
  <c r="AD28" i="36"/>
  <c r="AC28" i="36" s="1"/>
  <c r="AD9" i="36"/>
  <c r="AC9" i="36" s="1"/>
  <c r="AD14" i="36"/>
  <c r="AC14" i="36" s="1"/>
  <c r="AD27" i="36"/>
  <c r="AC27" i="36" s="1"/>
  <c r="AD11" i="36"/>
  <c r="AC11" i="36" s="1"/>
  <c r="AE6" i="41"/>
  <c r="AD6" i="41" s="1"/>
  <c r="AA13" i="41"/>
  <c r="Z13" i="41" s="1"/>
  <c r="AM13" i="41"/>
  <c r="AL13" i="41" s="1"/>
  <c r="AE7" i="41"/>
  <c r="AD7" i="41" s="1"/>
  <c r="AM8" i="41"/>
  <c r="AL8" i="41" s="1"/>
  <c r="AE13" i="41"/>
  <c r="AD13" i="41" s="1"/>
  <c r="O80" i="40"/>
  <c r="AB11" i="69"/>
  <c r="AB23" i="53"/>
  <c r="AE9" i="41"/>
  <c r="AD9" i="41" s="1"/>
  <c r="AA11" i="41"/>
  <c r="Z11" i="41" s="1"/>
  <c r="G5" i="79"/>
  <c r="M5" i="79"/>
  <c r="D5" i="79"/>
  <c r="J5" i="79"/>
  <c r="P37" i="69"/>
  <c r="G8" i="79"/>
  <c r="M8" i="79"/>
  <c r="D8" i="79"/>
  <c r="J8" i="79"/>
  <c r="W301" i="53"/>
  <c r="G11" i="79"/>
  <c r="M11" i="79"/>
  <c r="D11" i="79"/>
  <c r="J11" i="79"/>
  <c r="R302" i="53"/>
  <c r="H9" i="79"/>
  <c r="P39" i="69"/>
  <c r="K8" i="79"/>
  <c r="M40" i="69"/>
  <c r="N7" i="79"/>
  <c r="AK8" i="40"/>
  <c r="AJ8" i="40" s="1"/>
  <c r="AK14" i="40"/>
  <c r="AJ14" i="40" s="1"/>
  <c r="AK20" i="40"/>
  <c r="AK26" i="40"/>
  <c r="AK32" i="40"/>
  <c r="AK38" i="40"/>
  <c r="AK44" i="40"/>
  <c r="AK50" i="40"/>
  <c r="AJ50" i="40" s="1"/>
  <c r="AK56" i="40"/>
  <c r="AK62" i="40"/>
  <c r="AK68" i="40"/>
  <c r="AK74" i="40"/>
  <c r="AK9" i="40"/>
  <c r="AJ9" i="40" s="1"/>
  <c r="AK15" i="40"/>
  <c r="AJ15" i="40" s="1"/>
  <c r="AK21" i="40"/>
  <c r="AJ21" i="40" s="1"/>
  <c r="AK27" i="40"/>
  <c r="AK33" i="40"/>
  <c r="AK39" i="40"/>
  <c r="AK45" i="40"/>
  <c r="AJ45" i="40" s="1"/>
  <c r="AK51" i="40"/>
  <c r="AJ51" i="40" s="1"/>
  <c r="AK57" i="40"/>
  <c r="AJ57" i="40" s="1"/>
  <c r="AK63" i="40"/>
  <c r="AK69" i="40"/>
  <c r="AK75" i="40"/>
  <c r="AK10" i="40"/>
  <c r="AJ10" i="40" s="1"/>
  <c r="AK16" i="40"/>
  <c r="AJ16" i="40" s="1"/>
  <c r="AK22" i="40"/>
  <c r="AJ22" i="40" s="1"/>
  <c r="AK28" i="40"/>
  <c r="AK34" i="40"/>
  <c r="AK40" i="40"/>
  <c r="AK46" i="40"/>
  <c r="AJ46" i="40" s="1"/>
  <c r="AK52" i="40"/>
  <c r="AJ52" i="40" s="1"/>
  <c r="AK58" i="40"/>
  <c r="AK64" i="40"/>
  <c r="AK70" i="40"/>
  <c r="AK76" i="40"/>
  <c r="AK11" i="40"/>
  <c r="AJ11" i="40" s="1"/>
  <c r="AK17" i="40"/>
  <c r="AK23" i="40"/>
  <c r="AJ23" i="40" s="1"/>
  <c r="AK29" i="40"/>
  <c r="AK35" i="40"/>
  <c r="AK41" i="40"/>
  <c r="AK47" i="40"/>
  <c r="AK53" i="40"/>
  <c r="AJ53" i="40" s="1"/>
  <c r="AK59" i="40"/>
  <c r="AJ59" i="40" s="1"/>
  <c r="AK65" i="40"/>
  <c r="AK71" i="40"/>
  <c r="AK77" i="40"/>
  <c r="AK12" i="40"/>
  <c r="AJ12" i="40" s="1"/>
  <c r="AK30" i="40"/>
  <c r="AJ30" i="40" s="1"/>
  <c r="AK48" i="40"/>
  <c r="AJ48" i="40" s="1"/>
  <c r="AK66" i="40"/>
  <c r="AK13" i="40"/>
  <c r="AK31" i="40"/>
  <c r="AK49" i="40"/>
  <c r="AK67" i="40"/>
  <c r="AJ67" i="40" s="1"/>
  <c r="AK7" i="40"/>
  <c r="AJ7" i="40" s="1"/>
  <c r="AK79" i="40"/>
  <c r="AK18" i="40"/>
  <c r="AK36" i="40"/>
  <c r="AK54" i="40"/>
  <c r="AK72" i="40"/>
  <c r="AJ72" i="40" s="1"/>
  <c r="AK19" i="40"/>
  <c r="AJ19" i="40" s="1"/>
  <c r="AK55" i="40"/>
  <c r="AK73" i="40"/>
  <c r="AK24" i="40"/>
  <c r="AK60" i="40"/>
  <c r="AK25" i="40"/>
  <c r="AJ25" i="40" s="1"/>
  <c r="AK61" i="40"/>
  <c r="AJ61" i="40" s="1"/>
  <c r="AK37" i="40"/>
  <c r="AK6" i="40"/>
  <c r="AK42" i="40"/>
  <c r="AK78" i="40"/>
  <c r="AK43" i="40"/>
  <c r="AJ43" i="40" s="1"/>
  <c r="AE10" i="41"/>
  <c r="AD10" i="41" s="1"/>
  <c r="F80" i="40"/>
  <c r="AO59" i="40" s="1"/>
  <c r="AS13" i="41"/>
  <c r="AS7" i="41"/>
  <c r="AS8" i="41"/>
  <c r="AS9" i="41"/>
  <c r="AS10" i="41"/>
  <c r="AI11" i="41"/>
  <c r="AH11" i="41" s="1"/>
  <c r="AI8" i="41"/>
  <c r="AH8" i="41" s="1"/>
  <c r="AI13" i="41"/>
  <c r="AH13" i="41" s="1"/>
  <c r="AI10" i="41"/>
  <c r="AH10" i="41" s="1"/>
  <c r="AI7" i="41"/>
  <c r="AH7" i="41" s="1"/>
  <c r="AQ11" i="41"/>
  <c r="AO11" i="41"/>
  <c r="AO12" i="41"/>
  <c r="AO9" i="41"/>
  <c r="AO10" i="41"/>
  <c r="X13" i="37"/>
  <c r="X79" i="36" s="1"/>
  <c r="AA8" i="37"/>
  <c r="I14" i="41"/>
  <c r="O14" i="41"/>
  <c r="U14" i="41"/>
  <c r="AE10" i="40"/>
  <c r="AE16" i="40"/>
  <c r="AE22" i="40"/>
  <c r="AE28" i="40"/>
  <c r="AE34" i="40"/>
  <c r="AE40" i="40"/>
  <c r="AD40" i="40" s="1"/>
  <c r="AE46" i="40"/>
  <c r="AE52" i="40"/>
  <c r="AE58" i="40"/>
  <c r="AE64" i="40"/>
  <c r="AE70" i="40"/>
  <c r="AD70" i="40" s="1"/>
  <c r="AE76" i="40"/>
  <c r="AD76" i="40" s="1"/>
  <c r="AE8" i="40"/>
  <c r="AE32" i="40"/>
  <c r="AE50" i="40"/>
  <c r="AE74" i="40"/>
  <c r="AD74" i="40" s="1"/>
  <c r="AE11" i="40"/>
  <c r="AD11" i="40" s="1"/>
  <c r="AE17" i="40"/>
  <c r="AE23" i="40"/>
  <c r="AE29" i="40"/>
  <c r="AE35" i="40"/>
  <c r="AE41" i="40"/>
  <c r="AD41" i="40" s="1"/>
  <c r="AE47" i="40"/>
  <c r="AD47" i="40" s="1"/>
  <c r="AE53" i="40"/>
  <c r="AD53" i="40" s="1"/>
  <c r="AE59" i="40"/>
  <c r="AE65" i="40"/>
  <c r="AE71" i="40"/>
  <c r="AE77" i="40"/>
  <c r="AD77" i="40" s="1"/>
  <c r="AE20" i="40"/>
  <c r="AD20" i="40" s="1"/>
  <c r="AE38" i="40"/>
  <c r="AD38" i="40" s="1"/>
  <c r="AE62" i="40"/>
  <c r="AE6" i="40"/>
  <c r="AE12" i="40"/>
  <c r="AE18" i="40"/>
  <c r="AD18" i="40" s="1"/>
  <c r="AE24" i="40"/>
  <c r="AD24" i="40" s="1"/>
  <c r="AE30" i="40"/>
  <c r="AD30" i="40" s="1"/>
  <c r="AE36" i="40"/>
  <c r="AE42" i="40"/>
  <c r="AE48" i="40"/>
  <c r="AE54" i="40"/>
  <c r="AE60" i="40"/>
  <c r="AD60" i="40" s="1"/>
  <c r="AE66" i="40"/>
  <c r="AD66" i="40" s="1"/>
  <c r="AE72" i="40"/>
  <c r="AE78" i="40"/>
  <c r="AE14" i="40"/>
  <c r="AE44" i="40"/>
  <c r="AD44" i="40" s="1"/>
  <c r="AE68" i="40"/>
  <c r="AD68" i="40" s="1"/>
  <c r="AE7" i="40"/>
  <c r="AD7" i="40" s="1"/>
  <c r="AE13" i="40"/>
  <c r="AE19" i="40"/>
  <c r="AE25" i="40"/>
  <c r="AE31" i="40"/>
  <c r="AD31" i="40" s="1"/>
  <c r="AE37" i="40"/>
  <c r="AD37" i="40" s="1"/>
  <c r="AE43" i="40"/>
  <c r="AE49" i="40"/>
  <c r="AE55" i="40"/>
  <c r="AE61" i="40"/>
  <c r="AE67" i="40"/>
  <c r="AD67" i="40" s="1"/>
  <c r="AE73" i="40"/>
  <c r="AD73" i="40" s="1"/>
  <c r="AE79" i="40"/>
  <c r="AD79" i="40" s="1"/>
  <c r="AE26" i="40"/>
  <c r="AE56" i="40"/>
  <c r="AE9" i="40"/>
  <c r="AE45" i="40"/>
  <c r="AD45" i="40" s="1"/>
  <c r="AE15" i="40"/>
  <c r="AD15" i="40" s="1"/>
  <c r="AE51" i="40"/>
  <c r="AE21" i="40"/>
  <c r="AE57" i="40"/>
  <c r="AE69" i="40"/>
  <c r="AE75" i="40"/>
  <c r="AE27" i="40"/>
  <c r="AD27" i="40" s="1"/>
  <c r="AE63" i="40"/>
  <c r="AD63" i="40" s="1"/>
  <c r="AE33" i="40"/>
  <c r="AE39" i="40"/>
  <c r="Z37" i="69"/>
  <c r="AB14" i="69"/>
  <c r="AB19" i="69"/>
  <c r="AB24" i="69"/>
  <c r="AF9" i="69" s="1"/>
  <c r="G39" i="69"/>
  <c r="Y39" i="69"/>
  <c r="AB28" i="53"/>
  <c r="AF10" i="53" s="1"/>
  <c r="AB32" i="53"/>
  <c r="AF11" i="53" s="1"/>
  <c r="AB39" i="53"/>
  <c r="AB75" i="53"/>
  <c r="AB86" i="53"/>
  <c r="AB134" i="53"/>
  <c r="AB182" i="53"/>
  <c r="AB230" i="53"/>
  <c r="AK141" i="71"/>
  <c r="AK1263" i="70" s="1"/>
  <c r="AM143" i="71"/>
  <c r="AP51" i="71"/>
  <c r="X72" i="71"/>
  <c r="AA72" i="71"/>
  <c r="AP98" i="71"/>
  <c r="P106" i="71"/>
  <c r="S106" i="71"/>
  <c r="Y13" i="37"/>
  <c r="Y79" i="36" s="1"/>
  <c r="R13" i="37"/>
  <c r="R79" i="36" s="1"/>
  <c r="D9" i="78"/>
  <c r="F9" i="78" s="1"/>
  <c r="AA6" i="41"/>
  <c r="Z6" i="41" s="1"/>
  <c r="AG6" i="41"/>
  <c r="AF6" i="41" s="1"/>
  <c r="AM6" i="41"/>
  <c r="AL6" i="41" s="1"/>
  <c r="AC7" i="41"/>
  <c r="AB7" i="41" s="1"/>
  <c r="AE8" i="41"/>
  <c r="AD8" i="41" s="1"/>
  <c r="AK8" i="41"/>
  <c r="AJ8" i="41" s="1"/>
  <c r="AA9" i="41"/>
  <c r="Z9" i="41" s="1"/>
  <c r="AG9" i="41"/>
  <c r="AF9" i="41" s="1"/>
  <c r="AM9" i="41"/>
  <c r="AL9" i="41" s="1"/>
  <c r="AC10" i="41"/>
  <c r="AB10" i="41" s="1"/>
  <c r="AE11" i="41"/>
  <c r="AD11" i="41" s="1"/>
  <c r="AK11" i="41"/>
  <c r="AJ11" i="41" s="1"/>
  <c r="AA12" i="41"/>
  <c r="Z12" i="41" s="1"/>
  <c r="AG12" i="41"/>
  <c r="AF12" i="41" s="1"/>
  <c r="AM12" i="41"/>
  <c r="AL12" i="41" s="1"/>
  <c r="AC13" i="41"/>
  <c r="AB13" i="41" s="1"/>
  <c r="AG8" i="40"/>
  <c r="AF8" i="40" s="1"/>
  <c r="AG14" i="40"/>
  <c r="AF14" i="40" s="1"/>
  <c r="AG20" i="40"/>
  <c r="AG26" i="40"/>
  <c r="AG32" i="40"/>
  <c r="AG38" i="40"/>
  <c r="AF38" i="40" s="1"/>
  <c r="AG44" i="40"/>
  <c r="AF44" i="40" s="1"/>
  <c r="AG50" i="40"/>
  <c r="AF50" i="40" s="1"/>
  <c r="AG56" i="40"/>
  <c r="AG62" i="40"/>
  <c r="AG68" i="40"/>
  <c r="AG74" i="40"/>
  <c r="AF74" i="40" s="1"/>
  <c r="AG24" i="40"/>
  <c r="AF24" i="40" s="1"/>
  <c r="AG48" i="40"/>
  <c r="AF48" i="40" s="1"/>
  <c r="AG9" i="40"/>
  <c r="AG15" i="40"/>
  <c r="AG21" i="40"/>
  <c r="AG27" i="40"/>
  <c r="AF27" i="40" s="1"/>
  <c r="AG33" i="40"/>
  <c r="AF33" i="40" s="1"/>
  <c r="AG39" i="40"/>
  <c r="AG45" i="40"/>
  <c r="AG51" i="40"/>
  <c r="AG57" i="40"/>
  <c r="AG63" i="40"/>
  <c r="AF63" i="40" s="1"/>
  <c r="AG69" i="40"/>
  <c r="AG75" i="40"/>
  <c r="AF75" i="40" s="1"/>
  <c r="AG18" i="40"/>
  <c r="AG42" i="40"/>
  <c r="AG10" i="40"/>
  <c r="AG16" i="40"/>
  <c r="AF16" i="40" s="1"/>
  <c r="AG22" i="40"/>
  <c r="AF22" i="40" s="1"/>
  <c r="AG28" i="40"/>
  <c r="AF28" i="40" s="1"/>
  <c r="AG34" i="40"/>
  <c r="AG40" i="40"/>
  <c r="AG46" i="40"/>
  <c r="AG52" i="40"/>
  <c r="AF52" i="40" s="1"/>
  <c r="AG58" i="40"/>
  <c r="AG64" i="40"/>
  <c r="AF64" i="40" s="1"/>
  <c r="AG70" i="40"/>
  <c r="AG76" i="40"/>
  <c r="AG12" i="40"/>
  <c r="AG36" i="40"/>
  <c r="AG54" i="40"/>
  <c r="AF54" i="40" s="1"/>
  <c r="AG11" i="40"/>
  <c r="AF11" i="40" s="1"/>
  <c r="AG17" i="40"/>
  <c r="AG23" i="40"/>
  <c r="AG29" i="40"/>
  <c r="AG35" i="40"/>
  <c r="AF35" i="40" s="1"/>
  <c r="AG41" i="40"/>
  <c r="AF41" i="40" s="1"/>
  <c r="AG47" i="40"/>
  <c r="AF47" i="40" s="1"/>
  <c r="AG53" i="40"/>
  <c r="AG59" i="40"/>
  <c r="AG65" i="40"/>
  <c r="AG71" i="40"/>
  <c r="AG77" i="40"/>
  <c r="AF77" i="40" s="1"/>
  <c r="AG6" i="40"/>
  <c r="AF6" i="40" s="1"/>
  <c r="AG30" i="40"/>
  <c r="AG60" i="40"/>
  <c r="AG7" i="40"/>
  <c r="AG43" i="40"/>
  <c r="AF43" i="40" s="1"/>
  <c r="AG72" i="40"/>
  <c r="AF72" i="40" s="1"/>
  <c r="AG13" i="40"/>
  <c r="AF13" i="40" s="1"/>
  <c r="AG49" i="40"/>
  <c r="AG73" i="40"/>
  <c r="AG67" i="40"/>
  <c r="AG19" i="40"/>
  <c r="AF19" i="40" s="1"/>
  <c r="AG55" i="40"/>
  <c r="AF55" i="40" s="1"/>
  <c r="AG78" i="40"/>
  <c r="AF78" i="40" s="1"/>
  <c r="AG66" i="40"/>
  <c r="AG25" i="40"/>
  <c r="AG61" i="40"/>
  <c r="AG79" i="40"/>
  <c r="AG31" i="40"/>
  <c r="AF31" i="40" s="1"/>
  <c r="AG37" i="40"/>
  <c r="AF37" i="40" s="1"/>
  <c r="E7" i="79"/>
  <c r="E10" i="79"/>
  <c r="AA37" i="69"/>
  <c r="AB8" i="69"/>
  <c r="AF5" i="69" s="1"/>
  <c r="AB17" i="69"/>
  <c r="J39" i="69"/>
  <c r="G40" i="69"/>
  <c r="Y40" i="69"/>
  <c r="AB9" i="53"/>
  <c r="AB22" i="53"/>
  <c r="AB26" i="53"/>
  <c r="AB43" i="53"/>
  <c r="AB61" i="53"/>
  <c r="AB73" i="53"/>
  <c r="AB101" i="53"/>
  <c r="AB120" i="53"/>
  <c r="AF33" i="53" s="1"/>
  <c r="AB168" i="53"/>
  <c r="AF45" i="53" s="1"/>
  <c r="AB281" i="53"/>
  <c r="AB299" i="53"/>
  <c r="AN139" i="71"/>
  <c r="AQ139" i="71"/>
  <c r="Z13" i="37"/>
  <c r="Z79" i="36" s="1"/>
  <c r="AI6" i="40"/>
  <c r="AI12" i="40"/>
  <c r="AI18" i="40"/>
  <c r="AI24" i="40"/>
  <c r="AI30" i="40"/>
  <c r="AI36" i="40"/>
  <c r="AI42" i="40"/>
  <c r="AH42" i="40" s="1"/>
  <c r="AI48" i="40"/>
  <c r="AH48" i="40" s="1"/>
  <c r="AI54" i="40"/>
  <c r="AI60" i="40"/>
  <c r="AI66" i="40"/>
  <c r="AI72" i="40"/>
  <c r="AH72" i="40" s="1"/>
  <c r="AI78" i="40"/>
  <c r="AH78" i="40" s="1"/>
  <c r="AI7" i="40"/>
  <c r="AH7" i="40" s="1"/>
  <c r="AI13" i="40"/>
  <c r="AI19" i="40"/>
  <c r="AI25" i="40"/>
  <c r="AI31" i="40"/>
  <c r="AH31" i="40" s="1"/>
  <c r="AI37" i="40"/>
  <c r="AH37" i="40" s="1"/>
  <c r="AI43" i="40"/>
  <c r="AH43" i="40" s="1"/>
  <c r="AI49" i="40"/>
  <c r="AI55" i="40"/>
  <c r="AI61" i="40"/>
  <c r="AI67" i="40"/>
  <c r="AH67" i="40" s="1"/>
  <c r="AI73" i="40"/>
  <c r="AH73" i="40" s="1"/>
  <c r="AI79" i="40"/>
  <c r="AH79" i="40" s="1"/>
  <c r="AI8" i="40"/>
  <c r="AI14" i="40"/>
  <c r="AI20" i="40"/>
  <c r="AI26" i="40"/>
  <c r="AH26" i="40" s="1"/>
  <c r="AI32" i="40"/>
  <c r="AH32" i="40" s="1"/>
  <c r="AI38" i="40"/>
  <c r="AH38" i="40" s="1"/>
  <c r="AI44" i="40"/>
  <c r="AI50" i="40"/>
  <c r="AI56" i="40"/>
  <c r="AI62" i="40"/>
  <c r="AI68" i="40"/>
  <c r="AH68" i="40" s="1"/>
  <c r="AI74" i="40"/>
  <c r="AI9" i="40"/>
  <c r="AI15" i="40"/>
  <c r="AI21" i="40"/>
  <c r="AI27" i="40"/>
  <c r="AH27" i="40" s="1"/>
  <c r="AI33" i="40"/>
  <c r="AH33" i="40" s="1"/>
  <c r="AI39" i="40"/>
  <c r="AH39" i="40" s="1"/>
  <c r="AI45" i="40"/>
  <c r="AI51" i="40"/>
  <c r="AI57" i="40"/>
  <c r="AI63" i="40"/>
  <c r="AI69" i="40"/>
  <c r="AH69" i="40" s="1"/>
  <c r="AI75" i="40"/>
  <c r="AH75" i="40" s="1"/>
  <c r="AI16" i="40"/>
  <c r="AI34" i="40"/>
  <c r="AI52" i="40"/>
  <c r="AI70" i="40"/>
  <c r="AH70" i="40" s="1"/>
  <c r="AI17" i="40"/>
  <c r="AH17" i="40" s="1"/>
  <c r="AI35" i="40"/>
  <c r="AH35" i="40" s="1"/>
  <c r="AI53" i="40"/>
  <c r="AI71" i="40"/>
  <c r="AI47" i="40"/>
  <c r="AI22" i="40"/>
  <c r="AI40" i="40"/>
  <c r="AH40" i="40" s="1"/>
  <c r="AI58" i="40"/>
  <c r="AH58" i="40" s="1"/>
  <c r="AI76" i="40"/>
  <c r="AI28" i="40"/>
  <c r="AI64" i="40"/>
  <c r="AI11" i="40"/>
  <c r="AH11" i="40" s="1"/>
  <c r="AI65" i="40"/>
  <c r="AH65" i="40" s="1"/>
  <c r="AI23" i="40"/>
  <c r="AH23" i="40" s="1"/>
  <c r="AI41" i="40"/>
  <c r="AI59" i="40"/>
  <c r="AI77" i="40"/>
  <c r="AI10" i="40"/>
  <c r="AI46" i="40"/>
  <c r="AI29" i="40"/>
  <c r="AH29" i="40" s="1"/>
  <c r="G80" i="40"/>
  <c r="I80" i="40" s="1"/>
  <c r="AB27" i="69"/>
  <c r="AB7" i="53"/>
  <c r="AB18" i="53"/>
  <c r="AB55" i="53"/>
  <c r="AO157" i="71"/>
  <c r="H38" i="71"/>
  <c r="K38" i="71"/>
  <c r="AN59" i="71"/>
  <c r="AQ59" i="71"/>
  <c r="AQ108" i="71"/>
  <c r="AN108" i="71"/>
  <c r="AB231" i="53"/>
  <c r="AB243" i="53"/>
  <c r="AB287" i="53"/>
  <c r="AP41" i="71"/>
  <c r="AP44" i="71"/>
  <c r="AH1263" i="70"/>
  <c r="K6" i="80"/>
  <c r="P143" i="71"/>
  <c r="P1265" i="70" s="1"/>
  <c r="G1266" i="70"/>
  <c r="H144" i="71"/>
  <c r="H1266" i="70" s="1"/>
  <c r="F7" i="78"/>
  <c r="F10" i="78"/>
  <c r="AM10" i="40"/>
  <c r="AM16" i="40"/>
  <c r="AM22" i="40"/>
  <c r="AM28" i="40"/>
  <c r="AL28" i="40" s="1"/>
  <c r="AM34" i="40"/>
  <c r="AM40" i="40"/>
  <c r="AL40" i="40" s="1"/>
  <c r="AM46" i="40"/>
  <c r="AM52" i="40"/>
  <c r="AM58" i="40"/>
  <c r="AM64" i="40"/>
  <c r="AL64" i="40" s="1"/>
  <c r="AM70" i="40"/>
  <c r="AL70" i="40" s="1"/>
  <c r="AM76" i="40"/>
  <c r="AM11" i="40"/>
  <c r="AM17" i="40"/>
  <c r="AM23" i="40"/>
  <c r="AM29" i="40"/>
  <c r="AM35" i="40"/>
  <c r="AL35" i="40" s="1"/>
  <c r="AM41" i="40"/>
  <c r="AL41" i="40" s="1"/>
  <c r="AM47" i="40"/>
  <c r="AM53" i="40"/>
  <c r="AM59" i="40"/>
  <c r="AM65" i="40"/>
  <c r="AM71" i="40"/>
  <c r="AL71" i="40" s="1"/>
  <c r="AM77" i="40"/>
  <c r="AL77" i="40" s="1"/>
  <c r="AM6" i="40"/>
  <c r="AM12" i="40"/>
  <c r="AM18" i="40"/>
  <c r="AM24" i="40"/>
  <c r="AL24" i="40" s="1"/>
  <c r="AM30" i="40"/>
  <c r="AL30" i="40" s="1"/>
  <c r="AM36" i="40"/>
  <c r="AL36" i="40" s="1"/>
  <c r="AM42" i="40"/>
  <c r="AM48" i="40"/>
  <c r="AM54" i="40"/>
  <c r="AM60" i="40"/>
  <c r="AL60" i="40" s="1"/>
  <c r="AM66" i="40"/>
  <c r="AL66" i="40" s="1"/>
  <c r="AM72" i="40"/>
  <c r="AL72" i="40" s="1"/>
  <c r="AM78" i="40"/>
  <c r="AM7" i="40"/>
  <c r="AM13" i="40"/>
  <c r="AM19" i="40"/>
  <c r="AL19" i="40" s="1"/>
  <c r="AM25" i="40"/>
  <c r="AL25" i="40" s="1"/>
  <c r="AM31" i="40"/>
  <c r="AL31" i="40" s="1"/>
  <c r="AM37" i="40"/>
  <c r="AM43" i="40"/>
  <c r="AM49" i="40"/>
  <c r="AM55" i="40"/>
  <c r="AL55" i="40" s="1"/>
  <c r="AM61" i="40"/>
  <c r="AL61" i="40" s="1"/>
  <c r="AM67" i="40"/>
  <c r="AL67" i="40" s="1"/>
  <c r="AM73" i="40"/>
  <c r="AM79" i="40"/>
  <c r="AM14" i="40"/>
  <c r="AM32" i="40"/>
  <c r="AL32" i="40" s="1"/>
  <c r="AM50" i="40"/>
  <c r="AL50" i="40" s="1"/>
  <c r="AM68" i="40"/>
  <c r="AL68" i="40" s="1"/>
  <c r="AM15" i="40"/>
  <c r="AM33" i="40"/>
  <c r="AM51" i="40"/>
  <c r="AM69" i="40"/>
  <c r="AM27" i="40"/>
  <c r="AL27" i="40" s="1"/>
  <c r="AM20" i="40"/>
  <c r="AL20" i="40" s="1"/>
  <c r="AM38" i="40"/>
  <c r="AM56" i="40"/>
  <c r="AM74" i="40"/>
  <c r="AM39" i="40"/>
  <c r="AL39" i="40" s="1"/>
  <c r="AM57" i="40"/>
  <c r="AL57" i="40" s="1"/>
  <c r="AM26" i="40"/>
  <c r="AL26" i="40" s="1"/>
  <c r="AM62" i="40"/>
  <c r="AM45" i="40"/>
  <c r="AM21" i="40"/>
  <c r="AM75" i="40"/>
  <c r="AL75" i="40" s="1"/>
  <c r="AM8" i="40"/>
  <c r="AM44" i="40"/>
  <c r="AL44" i="40" s="1"/>
  <c r="AM9" i="40"/>
  <c r="AM63" i="40"/>
  <c r="AB9" i="69"/>
  <c r="AB5" i="53"/>
  <c r="AB8" i="53"/>
  <c r="AF5" i="53" s="1"/>
  <c r="AB19" i="53"/>
  <c r="AB85" i="53"/>
  <c r="AB97" i="53"/>
  <c r="AB133" i="53"/>
  <c r="AB145" i="53"/>
  <c r="AP8" i="71"/>
  <c r="AP50" i="71"/>
  <c r="AP81" i="71"/>
  <c r="AQ81" i="71"/>
  <c r="AP102" i="71"/>
  <c r="AP95" i="71"/>
  <c r="AP92" i="71"/>
  <c r="AP100" i="71"/>
  <c r="AQ132" i="71"/>
  <c r="AN132" i="71"/>
  <c r="AK6" i="41"/>
  <c r="AJ6" i="41" s="1"/>
  <c r="AA7" i="41"/>
  <c r="Z7" i="41" s="1"/>
  <c r="AG7" i="41"/>
  <c r="AF7" i="41" s="1"/>
  <c r="AM7" i="41"/>
  <c r="AL7" i="41" s="1"/>
  <c r="AK9" i="41"/>
  <c r="AJ9" i="41" s="1"/>
  <c r="AA10" i="41"/>
  <c r="Z10" i="41" s="1"/>
  <c r="AG10" i="41"/>
  <c r="AF10" i="41" s="1"/>
  <c r="AM10" i="41"/>
  <c r="AL10" i="41" s="1"/>
  <c r="AK12" i="41"/>
  <c r="AJ12" i="41" s="1"/>
  <c r="AC6" i="40"/>
  <c r="AC12" i="40"/>
  <c r="AC18" i="40"/>
  <c r="AC24" i="40"/>
  <c r="AB24" i="40" s="1"/>
  <c r="AC30" i="40"/>
  <c r="AB30" i="40" s="1"/>
  <c r="AC36" i="40"/>
  <c r="AC42" i="40"/>
  <c r="AC48" i="40"/>
  <c r="AC54" i="40"/>
  <c r="AB54" i="40" s="1"/>
  <c r="AC60" i="40"/>
  <c r="AB60" i="40" s="1"/>
  <c r="AC66" i="40"/>
  <c r="AB66" i="40" s="1"/>
  <c r="AC72" i="40"/>
  <c r="AC78" i="40"/>
  <c r="AC28" i="40"/>
  <c r="AC58" i="40"/>
  <c r="AB58" i="40" s="1"/>
  <c r="AC7" i="40"/>
  <c r="AB7" i="40" s="1"/>
  <c r="AC13" i="40"/>
  <c r="AB13" i="40" s="1"/>
  <c r="AC19" i="40"/>
  <c r="AC25" i="40"/>
  <c r="AC31" i="40"/>
  <c r="AC37" i="40"/>
  <c r="AC43" i="40"/>
  <c r="AB43" i="40" s="1"/>
  <c r="AC49" i="40"/>
  <c r="AC55" i="40"/>
  <c r="AC61" i="40"/>
  <c r="AC67" i="40"/>
  <c r="AC73" i="40"/>
  <c r="AC79" i="40"/>
  <c r="AB79" i="40" s="1"/>
  <c r="AC22" i="40"/>
  <c r="AB22" i="40" s="1"/>
  <c r="AC34" i="40"/>
  <c r="AC40" i="40"/>
  <c r="AC46" i="40"/>
  <c r="AC52" i="40"/>
  <c r="AB52" i="40" s="1"/>
  <c r="AC76" i="40"/>
  <c r="AB76" i="40" s="1"/>
  <c r="AC8" i="40"/>
  <c r="AB8" i="40" s="1"/>
  <c r="AC14" i="40"/>
  <c r="AC20" i="40"/>
  <c r="AC26" i="40"/>
  <c r="AC32" i="40"/>
  <c r="AB32" i="40" s="1"/>
  <c r="AC38" i="40"/>
  <c r="AB38" i="40" s="1"/>
  <c r="AC44" i="40"/>
  <c r="AB44" i="40" s="1"/>
  <c r="AC50" i="40"/>
  <c r="AC56" i="40"/>
  <c r="AC62" i="40"/>
  <c r="AC68" i="40"/>
  <c r="AC74" i="40"/>
  <c r="AB74" i="40" s="1"/>
  <c r="AC16" i="40"/>
  <c r="AC64" i="40"/>
  <c r="AC9" i="40"/>
  <c r="AC15" i="40"/>
  <c r="AC21" i="40"/>
  <c r="AC27" i="40"/>
  <c r="AB27" i="40" s="1"/>
  <c r="AC33" i="40"/>
  <c r="AB33" i="40" s="1"/>
  <c r="AC39" i="40"/>
  <c r="AC45" i="40"/>
  <c r="AC51" i="40"/>
  <c r="AC57" i="40"/>
  <c r="AB57" i="40" s="1"/>
  <c r="AC63" i="40"/>
  <c r="AB63" i="40" s="1"/>
  <c r="AC69" i="40"/>
  <c r="AB69" i="40" s="1"/>
  <c r="AC75" i="40"/>
  <c r="AC10" i="40"/>
  <c r="AC70" i="40"/>
  <c r="AC11" i="40"/>
  <c r="AC47" i="40"/>
  <c r="AB47" i="40" s="1"/>
  <c r="AC17" i="40"/>
  <c r="AB17" i="40" s="1"/>
  <c r="AC53" i="40"/>
  <c r="AC77" i="40"/>
  <c r="AC23" i="40"/>
  <c r="AC59" i="40"/>
  <c r="AB59" i="40" s="1"/>
  <c r="AC35" i="40"/>
  <c r="AB35" i="40" s="1"/>
  <c r="AC41" i="40"/>
  <c r="AB41" i="40" s="1"/>
  <c r="AC29" i="40"/>
  <c r="AC65" i="40"/>
  <c r="AC71" i="40"/>
  <c r="N6" i="79"/>
  <c r="K7" i="79"/>
  <c r="H8" i="79"/>
  <c r="AA39" i="69"/>
  <c r="AB23" i="69"/>
  <c r="AB35" i="69"/>
  <c r="S40" i="69"/>
  <c r="S304" i="53" s="1"/>
  <c r="AB16" i="53"/>
  <c r="AF7" i="53" s="1"/>
  <c r="AB63" i="53"/>
  <c r="AB88" i="53"/>
  <c r="AF25" i="53" s="1"/>
  <c r="AB136" i="53"/>
  <c r="AF37" i="53" s="1"/>
  <c r="AB283" i="53"/>
  <c r="AB288" i="53"/>
  <c r="AF75" i="53" s="1"/>
  <c r="AP6" i="71"/>
  <c r="AF38" i="71"/>
  <c r="AI38" i="71"/>
  <c r="AP55" i="71"/>
  <c r="AQ63" i="71"/>
  <c r="AN63" i="71"/>
  <c r="K89" i="71"/>
  <c r="H89" i="71"/>
  <c r="AQ130" i="71"/>
  <c r="AN130" i="71"/>
  <c r="AB45" i="53"/>
  <c r="AB47" i="53"/>
  <c r="AB60" i="53"/>
  <c r="AF18" i="53" s="1"/>
  <c r="AB64" i="53"/>
  <c r="AF19" i="53" s="1"/>
  <c r="AB84" i="53"/>
  <c r="AF24" i="53" s="1"/>
  <c r="AB100" i="53"/>
  <c r="AF28" i="53" s="1"/>
  <c r="AB111" i="53"/>
  <c r="AB116" i="53"/>
  <c r="AF32" i="53" s="1"/>
  <c r="AB132" i="53"/>
  <c r="AF36" i="53" s="1"/>
  <c r="AB148" i="53"/>
  <c r="AF40" i="53" s="1"/>
  <c r="AB164" i="53"/>
  <c r="AF44" i="53" s="1"/>
  <c r="AB180" i="53"/>
  <c r="AF48" i="53" s="1"/>
  <c r="AB196" i="53"/>
  <c r="AF52" i="53" s="1"/>
  <c r="AB212" i="53"/>
  <c r="AF56" i="53" s="1"/>
  <c r="AB228" i="53"/>
  <c r="AF60" i="53" s="1"/>
  <c r="AB244" i="53"/>
  <c r="AF64" i="53" s="1"/>
  <c r="AB254" i="53"/>
  <c r="AB284" i="53"/>
  <c r="AF74" i="53" s="1"/>
  <c r="AB286" i="53"/>
  <c r="AB298" i="53"/>
  <c r="AO141" i="71"/>
  <c r="AO1263" i="70" s="1"/>
  <c r="AM144" i="71"/>
  <c r="AM1266" i="70" s="1"/>
  <c r="AM146" i="71"/>
  <c r="AO148" i="71"/>
  <c r="AM151" i="71"/>
  <c r="AM154" i="71"/>
  <c r="AN154" i="71" s="1"/>
  <c r="AN1276" i="70" s="1"/>
  <c r="G157" i="71"/>
  <c r="G1279" i="70" s="1"/>
  <c r="AE157" i="71"/>
  <c r="AF157" i="71" s="1"/>
  <c r="AF1279" i="70" s="1"/>
  <c r="AP48" i="71"/>
  <c r="K55" i="71"/>
  <c r="AA55" i="71"/>
  <c r="AQ62" i="71"/>
  <c r="AN64" i="71"/>
  <c r="AN68" i="71"/>
  <c r="AM89" i="71"/>
  <c r="AP76" i="71"/>
  <c r="AP80" i="71"/>
  <c r="AN84" i="71"/>
  <c r="AN86" i="71"/>
  <c r="AP90" i="71"/>
  <c r="AQ104" i="71"/>
  <c r="AP117" i="71"/>
  <c r="AM140" i="71"/>
  <c r="AN124" i="71"/>
  <c r="AE1267" i="70"/>
  <c r="AF145" i="71"/>
  <c r="AF1267" i="70" s="1"/>
  <c r="AB54" i="53"/>
  <c r="AB58" i="53"/>
  <c r="AB82" i="53"/>
  <c r="AB98" i="53"/>
  <c r="AB108" i="53"/>
  <c r="AF30" i="53" s="1"/>
  <c r="AB109" i="53"/>
  <c r="AB130" i="53"/>
  <c r="AB141" i="53"/>
  <c r="AB146" i="53"/>
  <c r="AB157" i="53"/>
  <c r="AB162" i="53"/>
  <c r="AB173" i="53"/>
  <c r="AB178" i="53"/>
  <c r="AB189" i="53"/>
  <c r="AB194" i="53"/>
  <c r="AB204" i="53"/>
  <c r="AF54" i="53" s="1"/>
  <c r="AB205" i="53"/>
  <c r="AB221" i="53"/>
  <c r="AB226" i="53"/>
  <c r="AB236" i="53"/>
  <c r="AF62" i="53" s="1"/>
  <c r="AB237" i="53"/>
  <c r="AB252" i="53"/>
  <c r="AF66" i="53" s="1"/>
  <c r="AB259" i="53"/>
  <c r="AB267" i="53"/>
  <c r="AB278" i="53"/>
  <c r="AM142" i="71"/>
  <c r="AN8" i="71"/>
  <c r="AO146" i="71"/>
  <c r="AO1268" i="70" s="1"/>
  <c r="AM149" i="71"/>
  <c r="AM1271" i="70" s="1"/>
  <c r="AO151" i="71"/>
  <c r="AQ151" i="71" s="1"/>
  <c r="AQ1273" i="70" s="1"/>
  <c r="AO154" i="71"/>
  <c r="AF21" i="71"/>
  <c r="AP22" i="71"/>
  <c r="AP31" i="71"/>
  <c r="AP40" i="71"/>
  <c r="AP43" i="71"/>
  <c r="AQ46" i="71"/>
  <c r="AN60" i="71"/>
  <c r="AN62" i="71"/>
  <c r="AN73" i="71"/>
  <c r="AN77" i="71"/>
  <c r="AP84" i="71"/>
  <c r="AP89" i="71"/>
  <c r="AN91" i="71"/>
  <c r="AN97" i="71"/>
  <c r="AQ99" i="71"/>
  <c r="AQ102" i="71"/>
  <c r="AN104" i="71"/>
  <c r="AP115" i="71"/>
  <c r="AP120" i="71"/>
  <c r="AN127" i="71"/>
  <c r="AN129" i="71"/>
  <c r="S140" i="71"/>
  <c r="AN35" i="70"/>
  <c r="O157" i="71"/>
  <c r="S157" i="71" s="1"/>
  <c r="S1279" i="70" s="1"/>
  <c r="AQ23" i="71"/>
  <c r="AQ26" i="71"/>
  <c r="AQ29" i="71"/>
  <c r="AQ32" i="71"/>
  <c r="AQ35" i="71"/>
  <c r="AQ41" i="71"/>
  <c r="AQ44" i="71"/>
  <c r="AP49" i="71"/>
  <c r="AQ54" i="71"/>
  <c r="AP91" i="71"/>
  <c r="AP97" i="71"/>
  <c r="AQ136" i="71"/>
  <c r="H21" i="70"/>
  <c r="K21" i="70"/>
  <c r="AM145" i="71"/>
  <c r="AM1267" i="70" s="1"/>
  <c r="AO147" i="71"/>
  <c r="AO1269" i="70" s="1"/>
  <c r="AO150" i="71"/>
  <c r="AO1272" i="70" s="1"/>
  <c r="AM156" i="71"/>
  <c r="AQ156" i="71" s="1"/>
  <c r="AQ1278" i="70" s="1"/>
  <c r="W157" i="71"/>
  <c r="W1279" i="70" s="1"/>
  <c r="AN32" i="71"/>
  <c r="AP47" i="71"/>
  <c r="AQ71" i="71"/>
  <c r="AN74" i="71"/>
  <c r="AN78" i="71"/>
  <c r="AP105" i="71"/>
  <c r="AN136" i="71"/>
  <c r="AN137" i="71"/>
  <c r="AB177" i="53"/>
  <c r="AB184" i="53"/>
  <c r="AF49" i="53" s="1"/>
  <c r="AB193" i="53"/>
  <c r="AB200" i="53"/>
  <c r="AF53" i="53" s="1"/>
  <c r="AB209" i="53"/>
  <c r="AB216" i="53"/>
  <c r="AF57" i="53" s="1"/>
  <c r="AB225" i="53"/>
  <c r="AB232" i="53"/>
  <c r="AF61" i="53" s="1"/>
  <c r="AB251" i="53"/>
  <c r="AB261" i="53"/>
  <c r="AB271" i="53"/>
  <c r="AB276" i="53"/>
  <c r="AF72" i="53" s="1"/>
  <c r="AB294" i="53"/>
  <c r="AO143" i="71"/>
  <c r="AQ143" i="71" s="1"/>
  <c r="AQ1265" i="70" s="1"/>
  <c r="AO145" i="71"/>
  <c r="AO1267" i="70" s="1"/>
  <c r="AM148" i="71"/>
  <c r="AN148" i="71" s="1"/>
  <c r="AN1270" i="70" s="1"/>
  <c r="AP14" i="71"/>
  <c r="AO153" i="71"/>
  <c r="AQ153" i="71" s="1"/>
  <c r="AQ1275" i="70" s="1"/>
  <c r="AO156" i="71"/>
  <c r="AO1278" i="70" s="1"/>
  <c r="AP27" i="71"/>
  <c r="AP39" i="71"/>
  <c r="AP52" i="71"/>
  <c r="AN80" i="71"/>
  <c r="AN82" i="71"/>
  <c r="AP87" i="71"/>
  <c r="AP103" i="71"/>
  <c r="AN110" i="71"/>
  <c r="AN126" i="71"/>
  <c r="AN128" i="71"/>
  <c r="AN135" i="71"/>
  <c r="O1263" i="70"/>
  <c r="P141" i="71"/>
  <c r="P1263" i="70" s="1"/>
  <c r="AP438" i="70"/>
  <c r="AN568" i="70"/>
  <c r="AN580" i="70"/>
  <c r="AQ740" i="70"/>
  <c r="AN740" i="70"/>
  <c r="AP766" i="70"/>
  <c r="AP762" i="70"/>
  <c r="AN887" i="70"/>
  <c r="AN884" i="70"/>
  <c r="H939" i="70"/>
  <c r="K939" i="70"/>
  <c r="AP959" i="70"/>
  <c r="AN1163" i="70"/>
  <c r="AN29" i="70"/>
  <c r="AN77" i="70"/>
  <c r="P89" i="70"/>
  <c r="AN117" i="70"/>
  <c r="AP126" i="70"/>
  <c r="AQ176" i="70"/>
  <c r="AP299" i="70"/>
  <c r="AN409" i="70"/>
  <c r="AP444" i="70"/>
  <c r="AN460" i="70"/>
  <c r="X565" i="70"/>
  <c r="AP568" i="70"/>
  <c r="AP574" i="70"/>
  <c r="AP577" i="70"/>
  <c r="AP630" i="70"/>
  <c r="AN710" i="70"/>
  <c r="AP721" i="70"/>
  <c r="AP724" i="70"/>
  <c r="P803" i="70"/>
  <c r="S803" i="70"/>
  <c r="AA820" i="70"/>
  <c r="X820" i="70"/>
  <c r="AP1044" i="70"/>
  <c r="AP1047" i="70"/>
  <c r="AP1050" i="70"/>
  <c r="AP1098" i="70"/>
  <c r="AN1214" i="70"/>
  <c r="AN1226" i="70"/>
  <c r="AQ116" i="71"/>
  <c r="AN131" i="71"/>
  <c r="AN133" i="71"/>
  <c r="AQ138" i="71"/>
  <c r="AN22" i="70"/>
  <c r="AN39" i="70"/>
  <c r="AN61" i="70"/>
  <c r="AN69" i="70"/>
  <c r="AQ71" i="70"/>
  <c r="AN82" i="70"/>
  <c r="AA123" i="70"/>
  <c r="AP132" i="70"/>
  <c r="AP135" i="70"/>
  <c r="K157" i="70"/>
  <c r="AP184" i="70"/>
  <c r="AP207" i="70"/>
  <c r="S208" i="70"/>
  <c r="AI208" i="70"/>
  <c r="AN216" i="70"/>
  <c r="AP239" i="70"/>
  <c r="AP231" i="70"/>
  <c r="AP253" i="70"/>
  <c r="AN288" i="70"/>
  <c r="K293" i="70"/>
  <c r="AN297" i="70"/>
  <c r="AN300" i="70"/>
  <c r="AP308" i="70"/>
  <c r="AP319" i="70"/>
  <c r="AP325" i="70"/>
  <c r="AP335" i="70"/>
  <c r="AP338" i="70"/>
  <c r="AP375" i="70"/>
  <c r="AP367" i="70"/>
  <c r="AN391" i="70"/>
  <c r="X395" i="70"/>
  <c r="AP406" i="70"/>
  <c r="AP430" i="70"/>
  <c r="AP442" i="70"/>
  <c r="P446" i="70"/>
  <c r="AP450" i="70"/>
  <c r="AP454" i="70"/>
  <c r="AP457" i="70"/>
  <c r="AN467" i="70"/>
  <c r="AN470" i="70"/>
  <c r="AN496" i="70"/>
  <c r="S514" i="70"/>
  <c r="AI514" i="70"/>
  <c r="AN522" i="70"/>
  <c r="AP545" i="70"/>
  <c r="AP537" i="70"/>
  <c r="AM633" i="70"/>
  <c r="AP622" i="70"/>
  <c r="AN675" i="70"/>
  <c r="AF752" i="70"/>
  <c r="AP799" i="70"/>
  <c r="AP790" i="70"/>
  <c r="AP792" i="70"/>
  <c r="AP795" i="70"/>
  <c r="AN872" i="70"/>
  <c r="AQ1137" i="70"/>
  <c r="AQ1140" i="70"/>
  <c r="AQ1147" i="70"/>
  <c r="AQ1156" i="70"/>
  <c r="P1160" i="70"/>
  <c r="X1211" i="70"/>
  <c r="J142" i="71"/>
  <c r="Z144" i="71"/>
  <c r="AN6" i="70"/>
  <c r="AN10" i="70"/>
  <c r="AN14" i="70"/>
  <c r="AQ16" i="70"/>
  <c r="AQ20" i="70"/>
  <c r="AP22" i="70"/>
  <c r="AQ24" i="70"/>
  <c r="AN31" i="70"/>
  <c r="AN33" i="70"/>
  <c r="AP41" i="70"/>
  <c r="AP49" i="70"/>
  <c r="AN53" i="70"/>
  <c r="AA55" i="70"/>
  <c r="AP57" i="70"/>
  <c r="AP65" i="70"/>
  <c r="AN92" i="70"/>
  <c r="AQ95" i="70"/>
  <c r="AN118" i="70"/>
  <c r="AP124" i="70"/>
  <c r="AP127" i="70"/>
  <c r="AP143" i="70"/>
  <c r="AP146" i="70"/>
  <c r="AP149" i="70"/>
  <c r="AP157" i="70"/>
  <c r="AN175" i="70"/>
  <c r="AP177" i="70"/>
  <c r="AQ182" i="70"/>
  <c r="AQ185" i="70"/>
  <c r="AQ190" i="70"/>
  <c r="AP199" i="70"/>
  <c r="AQ205" i="70"/>
  <c r="AP219" i="70"/>
  <c r="AQ235" i="70"/>
  <c r="AP240" i="70"/>
  <c r="AQ249" i="70"/>
  <c r="AP251" i="70"/>
  <c r="AQ271" i="70"/>
  <c r="K276" i="70"/>
  <c r="AA276" i="70"/>
  <c r="AP291" i="70"/>
  <c r="AP297" i="70"/>
  <c r="AP300" i="70"/>
  <c r="AP317" i="70"/>
  <c r="AN341" i="70"/>
  <c r="AP389" i="70"/>
  <c r="H395" i="70"/>
  <c r="AP407" i="70"/>
  <c r="AN428" i="70"/>
  <c r="AN440" i="70"/>
  <c r="AQ458" i="70"/>
  <c r="AQ479" i="70"/>
  <c r="AP494" i="70"/>
  <c r="AQ485" i="70"/>
  <c r="AP495" i="70"/>
  <c r="AP505" i="70"/>
  <c r="AP525" i="70"/>
  <c r="AN564" i="70"/>
  <c r="AN557" i="70"/>
  <c r="AP581" i="70"/>
  <c r="AQ585" i="70"/>
  <c r="AQ591" i="70"/>
  <c r="P599" i="70"/>
  <c r="S599" i="70"/>
  <c r="AQ686" i="70"/>
  <c r="AN686" i="70"/>
  <c r="P752" i="70"/>
  <c r="S752" i="70"/>
  <c r="AA922" i="70"/>
  <c r="X922" i="70"/>
  <c r="AF1041" i="70"/>
  <c r="AI1041" i="70"/>
  <c r="AQ1085" i="70"/>
  <c r="AN1085" i="70"/>
  <c r="AP1134" i="70"/>
  <c r="AP1140" i="70"/>
  <c r="K1211" i="70"/>
  <c r="H1211" i="70"/>
  <c r="R145" i="71"/>
  <c r="P147" i="71"/>
  <c r="P1269" i="70" s="1"/>
  <c r="AI156" i="71"/>
  <c r="AI1278" i="70" s="1"/>
  <c r="AN37" i="70"/>
  <c r="AN83" i="70"/>
  <c r="AP105" i="70"/>
  <c r="AP92" i="70"/>
  <c r="AN101" i="70"/>
  <c r="AN104" i="70"/>
  <c r="K106" i="70"/>
  <c r="AN110" i="70"/>
  <c r="AP133" i="70"/>
  <c r="AQ144" i="70"/>
  <c r="AP168" i="70"/>
  <c r="AP175" i="70"/>
  <c r="AN220" i="70"/>
  <c r="AP229" i="70"/>
  <c r="AP232" i="70"/>
  <c r="AP244" i="70"/>
  <c r="AP249" i="70"/>
  <c r="AN266" i="70"/>
  <c r="AP271" i="70"/>
  <c r="AP274" i="70"/>
  <c r="AN280" i="70"/>
  <c r="AN283" i="70"/>
  <c r="AN292" i="70"/>
  <c r="AP295" i="70"/>
  <c r="AP315" i="70"/>
  <c r="X327" i="70"/>
  <c r="AP330" i="70"/>
  <c r="AP339" i="70"/>
  <c r="AQ350" i="70"/>
  <c r="AQ353" i="70"/>
  <c r="AQ359" i="70"/>
  <c r="K361" i="70"/>
  <c r="AQ390" i="70"/>
  <c r="AP396" i="70"/>
  <c r="AQ405" i="70"/>
  <c r="AQ408" i="70"/>
  <c r="AP425" i="70"/>
  <c r="AP434" i="70"/>
  <c r="AQ483" i="70"/>
  <c r="AQ488" i="70"/>
  <c r="AN500" i="70"/>
  <c r="AQ503" i="70"/>
  <c r="AQ509" i="70"/>
  <c r="AN512" i="70"/>
  <c r="AQ517" i="70"/>
  <c r="AQ523" i="70"/>
  <c r="AP551" i="70"/>
  <c r="AP588" i="70"/>
  <c r="AP597" i="70"/>
  <c r="AP623" i="70"/>
  <c r="AN682" i="70"/>
  <c r="AN674" i="70"/>
  <c r="AQ742" i="70"/>
  <c r="AQ745" i="70"/>
  <c r="AP754" i="70"/>
  <c r="AQ885" i="70"/>
  <c r="AQ892" i="70"/>
  <c r="X939" i="70"/>
  <c r="AA939" i="70"/>
  <c r="AQ986" i="70"/>
  <c r="AP1007" i="70"/>
  <c r="P1041" i="70"/>
  <c r="S1041" i="70"/>
  <c r="AQ1077" i="70"/>
  <c r="AN1077" i="70"/>
  <c r="AN1140" i="70"/>
  <c r="S21" i="70"/>
  <c r="AQ23" i="70"/>
  <c r="AN30" i="70"/>
  <c r="AN40" i="70"/>
  <c r="AQ46" i="70"/>
  <c r="AN58" i="70"/>
  <c r="AQ60" i="70"/>
  <c r="AN66" i="70"/>
  <c r="AQ68" i="70"/>
  <c r="AN70" i="70"/>
  <c r="AN96" i="70"/>
  <c r="AP101" i="70"/>
  <c r="S123" i="70"/>
  <c r="AP125" i="70"/>
  <c r="AQ134" i="70"/>
  <c r="AP147" i="70"/>
  <c r="AP156" i="70"/>
  <c r="AP174" i="70"/>
  <c r="AP160" i="70"/>
  <c r="AP171" i="70"/>
  <c r="AP188" i="70"/>
  <c r="AQ203" i="70"/>
  <c r="K208" i="70"/>
  <c r="AA208" i="70"/>
  <c r="AP225" i="70"/>
  <c r="AP223" i="70"/>
  <c r="AQ227" i="70"/>
  <c r="AQ233" i="70"/>
  <c r="AQ245" i="70"/>
  <c r="AP247" i="70"/>
  <c r="AQ257" i="70"/>
  <c r="AQ261" i="70"/>
  <c r="AP263" i="70"/>
  <c r="AP266" i="70"/>
  <c r="AQ272" i="70"/>
  <c r="AP283" i="70"/>
  <c r="S293" i="70"/>
  <c r="AQ307" i="70"/>
  <c r="AP313" i="70"/>
  <c r="AM344" i="70"/>
  <c r="AQ337" i="70"/>
  <c r="AQ340" i="70"/>
  <c r="AP361" i="70"/>
  <c r="AQ363" i="70"/>
  <c r="AQ369" i="70"/>
  <c r="AQ372" i="70"/>
  <c r="AQ375" i="70"/>
  <c r="AQ397" i="70"/>
  <c r="AQ419" i="70"/>
  <c r="AQ422" i="70"/>
  <c r="AQ425" i="70"/>
  <c r="AQ428" i="70"/>
  <c r="AQ448" i="70"/>
  <c r="AQ477" i="70"/>
  <c r="AP500" i="70"/>
  <c r="AP506" i="70"/>
  <c r="AP509" i="70"/>
  <c r="AP531" i="70"/>
  <c r="AP520" i="70"/>
  <c r="AP529" i="70"/>
  <c r="AQ533" i="70"/>
  <c r="AQ539" i="70"/>
  <c r="AQ552" i="70"/>
  <c r="AP726" i="70"/>
  <c r="AP729" i="70"/>
  <c r="AQ758" i="70"/>
  <c r="AP769" i="70"/>
  <c r="AQ819" i="70"/>
  <c r="AN819" i="70"/>
  <c r="K922" i="70"/>
  <c r="H922" i="70"/>
  <c r="AP1043" i="70"/>
  <c r="AP1055" i="70"/>
  <c r="AF1109" i="70"/>
  <c r="AI1109" i="70"/>
  <c r="AP1142" i="70"/>
  <c r="AP1136" i="70"/>
  <c r="AP1129" i="70"/>
  <c r="AQ1174" i="70"/>
  <c r="AP547" i="70"/>
  <c r="AM565" i="70"/>
  <c r="AN565" i="70" s="1"/>
  <c r="AP554" i="70"/>
  <c r="AQ559" i="70"/>
  <c r="AM582" i="70"/>
  <c r="AQ575" i="70"/>
  <c r="AQ578" i="70"/>
  <c r="AQ581" i="70"/>
  <c r="AM599" i="70"/>
  <c r="AP617" i="70"/>
  <c r="AP625" i="70"/>
  <c r="AP628" i="70"/>
  <c r="AP631" i="70"/>
  <c r="AQ647" i="70"/>
  <c r="AP660" i="70"/>
  <c r="AP713" i="70"/>
  <c r="AP730" i="70"/>
  <c r="AQ762" i="70"/>
  <c r="AP764" i="70"/>
  <c r="AP767" i="70"/>
  <c r="AQ780" i="70"/>
  <c r="AP787" i="70"/>
  <c r="AN811" i="70"/>
  <c r="AQ822" i="70"/>
  <c r="AP824" i="70"/>
  <c r="AP835" i="70"/>
  <c r="AP842" i="70"/>
  <c r="AP898" i="70"/>
  <c r="AQ904" i="70"/>
  <c r="AP926" i="70"/>
  <c r="AQ948" i="70"/>
  <c r="AQ963" i="70"/>
  <c r="AP975" i="70"/>
  <c r="AP981" i="70"/>
  <c r="AP1002" i="70"/>
  <c r="AP1010" i="70"/>
  <c r="AQ1016" i="70"/>
  <c r="AQ1019" i="70"/>
  <c r="AP1042" i="70"/>
  <c r="AP1053" i="70"/>
  <c r="AP1056" i="70"/>
  <c r="AN1093" i="70"/>
  <c r="AP1101" i="70"/>
  <c r="AQ1130" i="70"/>
  <c r="AP1132" i="70"/>
  <c r="AP1143" i="70"/>
  <c r="AQ1154" i="70"/>
  <c r="AN1205" i="70"/>
  <c r="AP1202" i="70"/>
  <c r="AP1225" i="70"/>
  <c r="AN1233" i="70"/>
  <c r="AP1230" i="70"/>
  <c r="AN1236" i="70"/>
  <c r="AP566" i="70"/>
  <c r="AP569" i="70"/>
  <c r="AQ602" i="70"/>
  <c r="AP650" i="70"/>
  <c r="AP652" i="70"/>
  <c r="AP655" i="70"/>
  <c r="AP666" i="70"/>
  <c r="AN668" i="70"/>
  <c r="AN671" i="70"/>
  <c r="AQ674" i="70"/>
  <c r="AQ679" i="70"/>
  <c r="AP705" i="70"/>
  <c r="AQ717" i="70"/>
  <c r="AP722" i="70"/>
  <c r="AQ728" i="70"/>
  <c r="AQ731" i="70"/>
  <c r="AP756" i="70"/>
  <c r="AP759" i="70"/>
  <c r="AN775" i="70"/>
  <c r="AN806" i="70"/>
  <c r="AN814" i="70"/>
  <c r="AP830" i="70"/>
  <c r="AP856" i="70"/>
  <c r="AQ868" i="70"/>
  <c r="AQ878" i="70"/>
  <c r="AQ896" i="70"/>
  <c r="AQ929" i="70"/>
  <c r="AQ940" i="70"/>
  <c r="AQ943" i="70"/>
  <c r="AP945" i="70"/>
  <c r="AN989" i="70"/>
  <c r="AQ976" i="70"/>
  <c r="AQ979" i="70"/>
  <c r="AP987" i="70"/>
  <c r="AP994" i="70"/>
  <c r="AQ1003" i="70"/>
  <c r="AQ1006" i="70"/>
  <c r="P1007" i="70"/>
  <c r="AQ1011" i="70"/>
  <c r="AP1019" i="70"/>
  <c r="AQ1043" i="70"/>
  <c r="AP1045" i="70"/>
  <c r="AP1048" i="70"/>
  <c r="AQ1057" i="70"/>
  <c r="AP1071" i="70"/>
  <c r="AN1064" i="70"/>
  <c r="AQ1080" i="70"/>
  <c r="AN1088" i="70"/>
  <c r="AP1093" i="70"/>
  <c r="AP1114" i="70"/>
  <c r="AQ1117" i="70"/>
  <c r="AQ1136" i="70"/>
  <c r="AP1138" i="70"/>
  <c r="AP1141" i="70"/>
  <c r="AP1145" i="70"/>
  <c r="AP1157" i="70"/>
  <c r="AN1161" i="70"/>
  <c r="AP1166" i="70"/>
  <c r="AP1211" i="70"/>
  <c r="AN1200" i="70"/>
  <c r="AM1228" i="70"/>
  <c r="AQ1228" i="70" s="1"/>
  <c r="AN1218" i="70"/>
  <c r="AQ1261" i="70"/>
  <c r="AQ567" i="70"/>
  <c r="AQ570" i="70"/>
  <c r="AQ573" i="70"/>
  <c r="AQ579" i="70"/>
  <c r="S582" i="70"/>
  <c r="AI582" i="70"/>
  <c r="AN590" i="70"/>
  <c r="AP605" i="70"/>
  <c r="AP618" i="70"/>
  <c r="AP626" i="70"/>
  <c r="AP632" i="70"/>
  <c r="X633" i="70"/>
  <c r="AN683" i="70"/>
  <c r="AP694" i="70"/>
  <c r="AP750" i="70"/>
  <c r="AP768" i="70"/>
  <c r="AP788" i="70"/>
  <c r="AP846" i="70"/>
  <c r="AQ857" i="70"/>
  <c r="AP979" i="70"/>
  <c r="AP990" i="70"/>
  <c r="AQ998" i="70"/>
  <c r="AP1011" i="70"/>
  <c r="AP1032" i="70"/>
  <c r="AP1057" i="70"/>
  <c r="AP1064" i="70"/>
  <c r="AQ1078" i="70"/>
  <c r="AP1102" i="70"/>
  <c r="AN1115" i="70"/>
  <c r="AP1120" i="70"/>
  <c r="AP1123" i="70"/>
  <c r="AQ1128" i="70"/>
  <c r="AP1160" i="70"/>
  <c r="AQ1158" i="70"/>
  <c r="P1177" i="70"/>
  <c r="AF1177" i="70"/>
  <c r="AP1206" i="70"/>
  <c r="AF1211" i="70"/>
  <c r="AP1234" i="70"/>
  <c r="AN1237" i="70"/>
  <c r="AN1240" i="70"/>
  <c r="AQ543" i="70"/>
  <c r="AP550" i="70"/>
  <c r="AQ553" i="70"/>
  <c r="AP563" i="70"/>
  <c r="AP573" i="70"/>
  <c r="AP593" i="70"/>
  <c r="AQ609" i="70"/>
  <c r="AQ619" i="70"/>
  <c r="AQ627" i="70"/>
  <c r="AQ630" i="70"/>
  <c r="AP656" i="70"/>
  <c r="AP664" i="70"/>
  <c r="AN715" i="70"/>
  <c r="AQ732" i="70"/>
  <c r="AP734" i="70"/>
  <c r="AQ750" i="70"/>
  <c r="K752" i="70"/>
  <c r="AA752" i="70"/>
  <c r="AP760" i="70"/>
  <c r="AQ766" i="70"/>
  <c r="AN789" i="70"/>
  <c r="AQ810" i="70"/>
  <c r="AQ815" i="70"/>
  <c r="AN818" i="70"/>
  <c r="AP834" i="70"/>
  <c r="AP828" i="70"/>
  <c r="AQ834" i="70"/>
  <c r="AQ847" i="70"/>
  <c r="AQ853" i="70"/>
  <c r="AQ860" i="70"/>
  <c r="AQ863" i="70"/>
  <c r="AQ866" i="70"/>
  <c r="AQ869" i="70"/>
  <c r="AQ873" i="70"/>
  <c r="AQ882" i="70"/>
  <c r="AP900" i="70"/>
  <c r="AQ909" i="70"/>
  <c r="P922" i="70"/>
  <c r="AQ924" i="70"/>
  <c r="AQ930" i="70"/>
  <c r="AQ933" i="70"/>
  <c r="AQ936" i="70"/>
  <c r="S939" i="70"/>
  <c r="AI939" i="70"/>
  <c r="AQ944" i="70"/>
  <c r="AQ949" i="70"/>
  <c r="AP951" i="70"/>
  <c r="AQ967" i="70"/>
  <c r="AQ983" i="70"/>
  <c r="AP985" i="70"/>
  <c r="AP988" i="70"/>
  <c r="AN1004" i="70"/>
  <c r="AQ1009" i="70"/>
  <c r="AQ1012" i="70"/>
  <c r="AP1017" i="70"/>
  <c r="AP1039" i="70"/>
  <c r="AQ1030" i="70"/>
  <c r="AQ1033" i="70"/>
  <c r="AP1049" i="70"/>
  <c r="AQ1052" i="70"/>
  <c r="AQ1055" i="70"/>
  <c r="AP1070" i="70"/>
  <c r="AN1084" i="70"/>
  <c r="AP1094" i="70"/>
  <c r="AQ1097" i="70"/>
  <c r="AQ1100" i="70"/>
  <c r="AP1124" i="70"/>
  <c r="AP1112" i="70"/>
  <c r="AQ1124" i="70"/>
  <c r="AP1126" i="70"/>
  <c r="AP1128" i="70"/>
  <c r="AP1155" i="70"/>
  <c r="AQ1216" i="70"/>
  <c r="AN1222" i="70"/>
  <c r="AN1259" i="70"/>
  <c r="AA5" i="37"/>
  <c r="I13" i="37"/>
  <c r="I79" i="36" s="1"/>
  <c r="U13" i="37"/>
  <c r="U79" i="36" s="1"/>
  <c r="K79" i="36"/>
  <c r="W79" i="36"/>
  <c r="O13" i="37"/>
  <c r="O79" i="36" s="1"/>
  <c r="AQ89" i="71"/>
  <c r="AN89" i="71"/>
  <c r="AP5" i="71"/>
  <c r="AO1264" i="70"/>
  <c r="AN7" i="71"/>
  <c r="AQ144" i="71"/>
  <c r="AQ1266" i="70" s="1"/>
  <c r="AN144" i="71"/>
  <c r="AN1266" i="70" s="1"/>
  <c r="AQ8" i="71"/>
  <c r="AP9" i="71"/>
  <c r="AN11" i="71"/>
  <c r="AM1270" i="70"/>
  <c r="AQ148" i="71"/>
  <c r="AQ1270" i="70" s="1"/>
  <c r="AQ12" i="71"/>
  <c r="AP13" i="71"/>
  <c r="AN15" i="71"/>
  <c r="AM1274" i="70"/>
  <c r="AQ152" i="71"/>
  <c r="AQ1274" i="70" s="1"/>
  <c r="AN152" i="71"/>
  <c r="AN1274" i="70" s="1"/>
  <c r="AQ16" i="71"/>
  <c r="AP17" i="71"/>
  <c r="AO1276" i="70"/>
  <c r="AN19" i="71"/>
  <c r="AM1278" i="70"/>
  <c r="AN156" i="71"/>
  <c r="AN1278" i="70" s="1"/>
  <c r="AQ20" i="71"/>
  <c r="K21" i="71"/>
  <c r="S21" i="71"/>
  <c r="AA21" i="71"/>
  <c r="AI21" i="71"/>
  <c r="AP21" i="71"/>
  <c r="AM38" i="71"/>
  <c r="AQ22" i="71"/>
  <c r="AN25" i="71"/>
  <c r="AN29" i="71"/>
  <c r="AN34" i="71"/>
  <c r="AN35" i="71"/>
  <c r="AN36" i="71"/>
  <c r="AN37" i="71"/>
  <c r="AP42" i="71"/>
  <c r="AP45" i="71"/>
  <c r="AP46" i="71"/>
  <c r="AN50" i="71"/>
  <c r="AQ51" i="71"/>
  <c r="AN52" i="71"/>
  <c r="AP53" i="71"/>
  <c r="AP56" i="71"/>
  <c r="AQ61" i="71"/>
  <c r="AP63" i="71"/>
  <c r="AP64" i="71"/>
  <c r="AQ69" i="71"/>
  <c r="AP71" i="71"/>
  <c r="K72" i="71"/>
  <c r="AP72" i="71"/>
  <c r="AQ75" i="71"/>
  <c r="AQ83" i="71"/>
  <c r="P89" i="71"/>
  <c r="AN92" i="71"/>
  <c r="AN96" i="71"/>
  <c r="AQ91" i="71"/>
  <c r="AN93" i="71"/>
  <c r="AQ97" i="71"/>
  <c r="AN100" i="71"/>
  <c r="AP101" i="71"/>
  <c r="AQ101" i="71"/>
  <c r="AN103" i="71"/>
  <c r="AQ103" i="71"/>
  <c r="AP138" i="71"/>
  <c r="AP134" i="71"/>
  <c r="AP130" i="71"/>
  <c r="AP126" i="71"/>
  <c r="AP140" i="71"/>
  <c r="AP132" i="71"/>
  <c r="AP128" i="71"/>
  <c r="AP136" i="71"/>
  <c r="AP124" i="71"/>
  <c r="AQ5" i="71"/>
  <c r="AQ9" i="71"/>
  <c r="AP147" i="71"/>
  <c r="AP1269" i="70" s="1"/>
  <c r="AN12" i="71"/>
  <c r="AQ13" i="71"/>
  <c r="AO1273" i="70"/>
  <c r="AN16" i="71"/>
  <c r="AM1275" i="70"/>
  <c r="AN153" i="71"/>
  <c r="AN1275" i="70" s="1"/>
  <c r="AQ17" i="71"/>
  <c r="AP18" i="71"/>
  <c r="AO1277" i="70"/>
  <c r="AN20" i="71"/>
  <c r="K157" i="71"/>
  <c r="K1279" i="70" s="1"/>
  <c r="P157" i="71"/>
  <c r="P1279" i="70" s="1"/>
  <c r="AA157" i="71"/>
  <c r="AA1279" i="70" s="1"/>
  <c r="AE1279" i="70"/>
  <c r="AI157" i="71"/>
  <c r="AI1279" i="70" s="1"/>
  <c r="AM21" i="71"/>
  <c r="AN22" i="71"/>
  <c r="AP24" i="71"/>
  <c r="AN26" i="71"/>
  <c r="AP28" i="71"/>
  <c r="AN30" i="71"/>
  <c r="AP32" i="71"/>
  <c r="AP33" i="71"/>
  <c r="AP35" i="71"/>
  <c r="AM55" i="71"/>
  <c r="AN39" i="71"/>
  <c r="AQ40" i="71"/>
  <c r="AQ48" i="71"/>
  <c r="AN49" i="71"/>
  <c r="AQ56" i="71"/>
  <c r="AQ58" i="71"/>
  <c r="AP62" i="71"/>
  <c r="AQ66" i="71"/>
  <c r="AP70" i="71"/>
  <c r="AQ88" i="71"/>
  <c r="AN105" i="71"/>
  <c r="AQ105" i="71"/>
  <c r="AN113" i="71"/>
  <c r="AQ113" i="71"/>
  <c r="AN121" i="71"/>
  <c r="AQ121" i="71"/>
  <c r="AN5" i="71"/>
  <c r="AM1264" i="70"/>
  <c r="AN142" i="71"/>
  <c r="AN1264" i="70" s="1"/>
  <c r="AQ142" i="71"/>
  <c r="AQ1264" i="70" s="1"/>
  <c r="AQ6" i="71"/>
  <c r="AP7" i="71"/>
  <c r="AO1266" i="70"/>
  <c r="AP144" i="71"/>
  <c r="AP1266" i="70" s="1"/>
  <c r="AN9" i="71"/>
  <c r="AM1268" i="70"/>
  <c r="AN146" i="71"/>
  <c r="AN1268" i="70" s="1"/>
  <c r="AQ10" i="71"/>
  <c r="AP11" i="71"/>
  <c r="AO1270" i="70"/>
  <c r="AN13" i="71"/>
  <c r="AM1272" i="70"/>
  <c r="AN150" i="71"/>
  <c r="AN1272" i="70" s="1"/>
  <c r="AQ150" i="71"/>
  <c r="AQ1272" i="70" s="1"/>
  <c r="AQ14" i="71"/>
  <c r="AP15" i="71"/>
  <c r="AO1274" i="70"/>
  <c r="AN17" i="71"/>
  <c r="AM1276" i="70"/>
  <c r="AQ18" i="71"/>
  <c r="AP19" i="71"/>
  <c r="AP156" i="71"/>
  <c r="AP1278" i="70" s="1"/>
  <c r="H21" i="71"/>
  <c r="P21" i="71"/>
  <c r="X21" i="71"/>
  <c r="AN23" i="71"/>
  <c r="AP25" i="71"/>
  <c r="AN27" i="71"/>
  <c r="AP29" i="71"/>
  <c r="AN31" i="71"/>
  <c r="AP34" i="71"/>
  <c r="AP36" i="71"/>
  <c r="AP37" i="71"/>
  <c r="AP38" i="71"/>
  <c r="AN40" i="71"/>
  <c r="AN41" i="71"/>
  <c r="AN42" i="71"/>
  <c r="AN43" i="71"/>
  <c r="AN46" i="71"/>
  <c r="AQ47" i="71"/>
  <c r="AN48" i="71"/>
  <c r="AN54" i="71"/>
  <c r="AQ57" i="71"/>
  <c r="AP59" i="71"/>
  <c r="AP60" i="71"/>
  <c r="AQ65" i="71"/>
  <c r="AP67" i="71"/>
  <c r="AM72" i="71"/>
  <c r="AQ79" i="71"/>
  <c r="AQ87" i="71"/>
  <c r="AF89" i="71"/>
  <c r="AQ94" i="71"/>
  <c r="AP99" i="71"/>
  <c r="AN6" i="71"/>
  <c r="AM1265" i="70"/>
  <c r="AN143" i="71"/>
  <c r="AN1265" i="70" s="1"/>
  <c r="AQ7" i="71"/>
  <c r="AN10" i="71"/>
  <c r="AM1269" i="70"/>
  <c r="AN147" i="71"/>
  <c r="AN1269" i="70" s="1"/>
  <c r="AQ147" i="71"/>
  <c r="AQ1269" i="70" s="1"/>
  <c r="AQ11" i="71"/>
  <c r="AP12" i="71"/>
  <c r="AO1271" i="70"/>
  <c r="AN14" i="71"/>
  <c r="AM1273" i="70"/>
  <c r="AN151" i="71"/>
  <c r="AN1273" i="70" s="1"/>
  <c r="AQ15" i="71"/>
  <c r="AP16" i="71"/>
  <c r="AO1275" i="70"/>
  <c r="AP153" i="71"/>
  <c r="AP1275" i="70" s="1"/>
  <c r="AN18" i="71"/>
  <c r="AM1277" i="70"/>
  <c r="AN155" i="71"/>
  <c r="AN1277" i="70" s="1"/>
  <c r="AQ155" i="71"/>
  <c r="AQ1277" i="70" s="1"/>
  <c r="AQ19" i="71"/>
  <c r="AP20" i="71"/>
  <c r="AX7" i="71"/>
  <c r="AW7" i="71" s="1"/>
  <c r="AW5" i="71"/>
  <c r="AX8" i="71"/>
  <c r="AW8" i="71" s="1"/>
  <c r="AX11" i="71"/>
  <c r="AW11" i="71" s="1"/>
  <c r="AX10" i="71"/>
  <c r="AW10" i="71" s="1"/>
  <c r="AX6" i="71"/>
  <c r="AW6" i="71" s="1"/>
  <c r="AX12" i="71"/>
  <c r="AW12" i="71" s="1"/>
  <c r="AX9" i="71"/>
  <c r="AW9" i="71" s="1"/>
  <c r="AO1279" i="70"/>
  <c r="AN24" i="71"/>
  <c r="AP26" i="71"/>
  <c r="AN28" i="71"/>
  <c r="AN33" i="71"/>
  <c r="AN44" i="71"/>
  <c r="AN45" i="71"/>
  <c r="AP66" i="71"/>
  <c r="AQ70" i="71"/>
  <c r="S72" i="71"/>
  <c r="AQ76" i="71"/>
  <c r="AN107" i="71"/>
  <c r="AM123" i="71"/>
  <c r="AQ107" i="71"/>
  <c r="AN117" i="71"/>
  <c r="AQ117" i="71"/>
  <c r="AN47" i="71"/>
  <c r="AN51" i="71"/>
  <c r="AN57" i="71"/>
  <c r="AN61" i="71"/>
  <c r="AN65" i="71"/>
  <c r="AN69" i="71"/>
  <c r="AN75" i="71"/>
  <c r="AN79" i="71"/>
  <c r="AN83" i="71"/>
  <c r="AN87" i="71"/>
  <c r="AM106" i="71"/>
  <c r="AQ90" i="71"/>
  <c r="AP93" i="71"/>
  <c r="AN98" i="71"/>
  <c r="AN99" i="71"/>
  <c r="AQ100" i="71"/>
  <c r="AP104" i="71"/>
  <c r="AN109" i="71"/>
  <c r="AN115" i="71"/>
  <c r="AN119" i="71"/>
  <c r="AP125" i="71"/>
  <c r="AP129" i="71"/>
  <c r="AP133" i="71"/>
  <c r="AP139" i="71"/>
  <c r="O1266" i="70"/>
  <c r="P144" i="71"/>
  <c r="P1266" i="70" s="1"/>
  <c r="Y1267" i="70"/>
  <c r="Z145" i="71"/>
  <c r="AP127" i="71"/>
  <c r="AP131" i="71"/>
  <c r="AP135" i="71"/>
  <c r="Y1263" i="70"/>
  <c r="Z141" i="71"/>
  <c r="Q1264" i="70"/>
  <c r="R142" i="71"/>
  <c r="AE1264" i="70"/>
  <c r="AF142" i="71"/>
  <c r="AF1264" i="70" s="1"/>
  <c r="G1267" i="70"/>
  <c r="H145" i="71"/>
  <c r="H1267" i="70" s="1"/>
  <c r="G1263" i="70"/>
  <c r="H141" i="71"/>
  <c r="H1263" i="70" s="1"/>
  <c r="T1263" i="70"/>
  <c r="X156" i="71"/>
  <c r="X1278" i="70" s="1"/>
  <c r="X152" i="71"/>
  <c r="X1274" i="70" s="1"/>
  <c r="X148" i="71"/>
  <c r="X1270" i="70" s="1"/>
  <c r="X144" i="71"/>
  <c r="X1266" i="70" s="1"/>
  <c r="X154" i="71"/>
  <c r="X1276" i="70" s="1"/>
  <c r="X150" i="71"/>
  <c r="X1272" i="70" s="1"/>
  <c r="I1265" i="70"/>
  <c r="J143" i="71"/>
  <c r="W1265" i="70"/>
  <c r="X143" i="71"/>
  <c r="X1265" i="70" s="1"/>
  <c r="Q1268" i="70"/>
  <c r="R146" i="71"/>
  <c r="AN95" i="71"/>
  <c r="AQ96" i="71"/>
  <c r="AN122" i="71"/>
  <c r="AN118" i="71"/>
  <c r="AN114" i="71"/>
  <c r="AN111" i="71"/>
  <c r="AN112" i="71"/>
  <c r="AN116" i="71"/>
  <c r="AN120" i="71"/>
  <c r="AN140" i="71"/>
  <c r="AQ140" i="71"/>
  <c r="AP137" i="71"/>
  <c r="AC1263" i="70"/>
  <c r="AH153" i="71"/>
  <c r="AH149" i="71"/>
  <c r="AH145" i="71"/>
  <c r="AH155" i="71"/>
  <c r="AH151" i="71"/>
  <c r="AH147" i="71"/>
  <c r="X142" i="71"/>
  <c r="X1264" i="70" s="1"/>
  <c r="AI142" i="71"/>
  <c r="AI1264" i="70" s="1"/>
  <c r="AH143" i="71"/>
  <c r="AG1266" i="70"/>
  <c r="AH144" i="71"/>
  <c r="K145" i="71"/>
  <c r="K1267" i="70" s="1"/>
  <c r="AI146" i="71"/>
  <c r="AI1268" i="70" s="1"/>
  <c r="AA147" i="71"/>
  <c r="AA1269" i="70" s="1"/>
  <c r="H148" i="71"/>
  <c r="H1270" i="70" s="1"/>
  <c r="S148" i="71"/>
  <c r="S1270" i="70" s="1"/>
  <c r="Z148" i="71"/>
  <c r="K149" i="71"/>
  <c r="K1271" i="70" s="1"/>
  <c r="R149" i="71"/>
  <c r="AF149" i="71"/>
  <c r="AF1271" i="70" s="1"/>
  <c r="J150" i="71"/>
  <c r="AI150" i="71"/>
  <c r="AI1272" i="70" s="1"/>
  <c r="P151" i="71"/>
  <c r="P1273" i="70" s="1"/>
  <c r="AA151" i="71"/>
  <c r="AA1273" i="70" s="1"/>
  <c r="H152" i="71"/>
  <c r="H1274" i="70" s="1"/>
  <c r="S152" i="71"/>
  <c r="S1274" i="70" s="1"/>
  <c r="Z152" i="71"/>
  <c r="K153" i="71"/>
  <c r="K1275" i="70" s="1"/>
  <c r="R153" i="71"/>
  <c r="AF153" i="71"/>
  <c r="AF1275" i="70" s="1"/>
  <c r="J154" i="71"/>
  <c r="AI154" i="71"/>
  <c r="AI1276" i="70" s="1"/>
  <c r="P155" i="71"/>
  <c r="P1277" i="70" s="1"/>
  <c r="AA155" i="71"/>
  <c r="AA1277" i="70" s="1"/>
  <c r="H156" i="71"/>
  <c r="H1278" i="70" s="1"/>
  <c r="S156" i="71"/>
  <c r="S1278" i="70" s="1"/>
  <c r="Z156" i="71"/>
  <c r="K123" i="71"/>
  <c r="S123" i="71"/>
  <c r="AA123" i="71"/>
  <c r="AI123" i="71"/>
  <c r="AQ124" i="71"/>
  <c r="AI141" i="71"/>
  <c r="AI1263" i="70" s="1"/>
  <c r="K142" i="71"/>
  <c r="K1264" i="70" s="1"/>
  <c r="AI143" i="71"/>
  <c r="AI1265" i="70" s="1"/>
  <c r="AA144" i="71"/>
  <c r="AA1266" i="70" s="1"/>
  <c r="S145" i="71"/>
  <c r="S1267" i="70" s="1"/>
  <c r="K146" i="71"/>
  <c r="K1268" i="70" s="1"/>
  <c r="AF146" i="71"/>
  <c r="AF1268" i="70" s="1"/>
  <c r="J147" i="71"/>
  <c r="X147" i="71"/>
  <c r="X1269" i="70" s="1"/>
  <c r="AI147" i="71"/>
  <c r="AI1269" i="70" s="1"/>
  <c r="P148" i="71"/>
  <c r="P1270" i="70" s="1"/>
  <c r="AA148" i="71"/>
  <c r="AA1270" i="70" s="1"/>
  <c r="AH148" i="71"/>
  <c r="H149" i="71"/>
  <c r="H1271" i="70" s="1"/>
  <c r="S149" i="71"/>
  <c r="S1271" i="70" s="1"/>
  <c r="Z149" i="71"/>
  <c r="K150" i="71"/>
  <c r="K1272" i="70" s="1"/>
  <c r="R150" i="71"/>
  <c r="AF150" i="71"/>
  <c r="AF1272" i="70" s="1"/>
  <c r="J151" i="71"/>
  <c r="X151" i="71"/>
  <c r="X1273" i="70" s="1"/>
  <c r="AI151" i="71"/>
  <c r="AI1273" i="70" s="1"/>
  <c r="P152" i="71"/>
  <c r="P1274" i="70" s="1"/>
  <c r="AA152" i="71"/>
  <c r="AA1274" i="70" s="1"/>
  <c r="AH152" i="71"/>
  <c r="H153" i="71"/>
  <c r="H1275" i="70" s="1"/>
  <c r="S153" i="71"/>
  <c r="S1275" i="70" s="1"/>
  <c r="Z153" i="71"/>
  <c r="K154" i="71"/>
  <c r="K1276" i="70" s="1"/>
  <c r="R154" i="71"/>
  <c r="AF154" i="71"/>
  <c r="AF1276" i="70" s="1"/>
  <c r="J155" i="71"/>
  <c r="X155" i="71"/>
  <c r="X1277" i="70" s="1"/>
  <c r="AI155" i="71"/>
  <c r="AI1277" i="70" s="1"/>
  <c r="P156" i="71"/>
  <c r="P1278" i="70" s="1"/>
  <c r="AA156" i="71"/>
  <c r="AA1278" i="70" s="1"/>
  <c r="AH157" i="71"/>
  <c r="AQ115" i="71"/>
  <c r="AQ119" i="71"/>
  <c r="AQ125" i="71"/>
  <c r="AQ129" i="71"/>
  <c r="AQ133" i="71"/>
  <c r="AQ137" i="71"/>
  <c r="R141" i="71"/>
  <c r="AA141" i="71"/>
  <c r="AA1263" i="70" s="1"/>
  <c r="AF141" i="71"/>
  <c r="AF1263" i="70" s="1"/>
  <c r="H142" i="71"/>
  <c r="H1264" i="70" s="1"/>
  <c r="S142" i="71"/>
  <c r="S1264" i="70" s="1"/>
  <c r="Z142" i="71"/>
  <c r="K143" i="71"/>
  <c r="K1265" i="70" s="1"/>
  <c r="R143" i="71"/>
  <c r="AF143" i="71"/>
  <c r="AF1265" i="70" s="1"/>
  <c r="J144" i="71"/>
  <c r="AI144" i="71"/>
  <c r="AI1266" i="70" s="1"/>
  <c r="P145" i="71"/>
  <c r="P1267" i="70" s="1"/>
  <c r="AA145" i="71"/>
  <c r="AA1267" i="70" s="1"/>
  <c r="H146" i="71"/>
  <c r="H1268" i="70" s="1"/>
  <c r="S146" i="71"/>
  <c r="S1268" i="70" s="1"/>
  <c r="Z146" i="71"/>
  <c r="K147" i="71"/>
  <c r="K1269" i="70" s="1"/>
  <c r="R147" i="71"/>
  <c r="AF147" i="71"/>
  <c r="AF1269" i="70" s="1"/>
  <c r="J148" i="71"/>
  <c r="AI148" i="71"/>
  <c r="AI1270" i="70" s="1"/>
  <c r="P149" i="71"/>
  <c r="P1271" i="70" s="1"/>
  <c r="AA149" i="71"/>
  <c r="AA1271" i="70" s="1"/>
  <c r="H150" i="71"/>
  <c r="H1272" i="70" s="1"/>
  <c r="S150" i="71"/>
  <c r="S1272" i="70" s="1"/>
  <c r="Z150" i="71"/>
  <c r="K151" i="71"/>
  <c r="K1273" i="70" s="1"/>
  <c r="R151" i="71"/>
  <c r="AF151" i="71"/>
  <c r="AF1273" i="70" s="1"/>
  <c r="J152" i="71"/>
  <c r="AI152" i="71"/>
  <c r="AI1274" i="70" s="1"/>
  <c r="P153" i="71"/>
  <c r="P1275" i="70" s="1"/>
  <c r="AA153" i="71"/>
  <c r="AA1275" i="70" s="1"/>
  <c r="H154" i="71"/>
  <c r="H1276" i="70" s="1"/>
  <c r="S154" i="71"/>
  <c r="S1276" i="70" s="1"/>
  <c r="Z154" i="71"/>
  <c r="K155" i="71"/>
  <c r="K1277" i="70" s="1"/>
  <c r="R155" i="71"/>
  <c r="AF155" i="71"/>
  <c r="AF1277" i="70" s="1"/>
  <c r="J156" i="71"/>
  <c r="AF156" i="71"/>
  <c r="AF1278" i="70" s="1"/>
  <c r="J141" i="71"/>
  <c r="S141" i="71"/>
  <c r="S1263" i="70" s="1"/>
  <c r="X141" i="71"/>
  <c r="X1263" i="70" s="1"/>
  <c r="P142" i="71"/>
  <c r="P1264" i="70" s="1"/>
  <c r="AA142" i="71"/>
  <c r="AA1264" i="70" s="1"/>
  <c r="AH142" i="71"/>
  <c r="H143" i="71"/>
  <c r="H1265" i="70" s="1"/>
  <c r="S143" i="71"/>
  <c r="S1265" i="70" s="1"/>
  <c r="Z143" i="71"/>
  <c r="K144" i="71"/>
  <c r="K1266" i="70" s="1"/>
  <c r="R144" i="71"/>
  <c r="AF144" i="71"/>
  <c r="AF1266" i="70" s="1"/>
  <c r="J145" i="71"/>
  <c r="X145" i="71"/>
  <c r="X1267" i="70" s="1"/>
  <c r="AI145" i="71"/>
  <c r="AI1267" i="70" s="1"/>
  <c r="P146" i="71"/>
  <c r="P1268" i="70" s="1"/>
  <c r="AA146" i="71"/>
  <c r="AA1268" i="70" s="1"/>
  <c r="AH146" i="71"/>
  <c r="H147" i="71"/>
  <c r="H1269" i="70" s="1"/>
  <c r="S147" i="71"/>
  <c r="S1269" i="70" s="1"/>
  <c r="Z147" i="71"/>
  <c r="K148" i="71"/>
  <c r="K1270" i="70" s="1"/>
  <c r="R148" i="71"/>
  <c r="AF148" i="71"/>
  <c r="AF1270" i="70" s="1"/>
  <c r="J149" i="71"/>
  <c r="X149" i="71"/>
  <c r="X1271" i="70" s="1"/>
  <c r="AI149" i="71"/>
  <c r="AI1271" i="70" s="1"/>
  <c r="P150" i="71"/>
  <c r="P1272" i="70" s="1"/>
  <c r="AA150" i="71"/>
  <c r="AA1272" i="70" s="1"/>
  <c r="AH150" i="71"/>
  <c r="H151" i="71"/>
  <c r="H1273" i="70" s="1"/>
  <c r="S151" i="71"/>
  <c r="S1273" i="70" s="1"/>
  <c r="Z151" i="71"/>
  <c r="K152" i="71"/>
  <c r="K1274" i="70" s="1"/>
  <c r="R152" i="71"/>
  <c r="AF152" i="71"/>
  <c r="AF1274" i="70" s="1"/>
  <c r="J153" i="71"/>
  <c r="X153" i="71"/>
  <c r="X1275" i="70" s="1"/>
  <c r="AI153" i="71"/>
  <c r="AI1275" i="70" s="1"/>
  <c r="P154" i="71"/>
  <c r="P1276" i="70" s="1"/>
  <c r="AA154" i="71"/>
  <c r="AA1276" i="70" s="1"/>
  <c r="AH154" i="71"/>
  <c r="H155" i="71"/>
  <c r="H1277" i="70" s="1"/>
  <c r="S155" i="71"/>
  <c r="S1277" i="70" s="1"/>
  <c r="Z155" i="71"/>
  <c r="K156" i="71"/>
  <c r="K1278" i="70" s="1"/>
  <c r="R156" i="71"/>
  <c r="R157" i="71"/>
  <c r="W1278" i="70"/>
  <c r="AG1279" i="70"/>
  <c r="AH156" i="71"/>
  <c r="Z157" i="71"/>
  <c r="AX9" i="70"/>
  <c r="AW9" i="70" s="1"/>
  <c r="AX37" i="70"/>
  <c r="AX49" i="70"/>
  <c r="AW49" i="70" s="1"/>
  <c r="AX61" i="70"/>
  <c r="AW61" i="70" s="1"/>
  <c r="AX69" i="70"/>
  <c r="AW69" i="70" s="1"/>
  <c r="AX77" i="70"/>
  <c r="AW77" i="70" s="1"/>
  <c r="AX6" i="70"/>
  <c r="AX14" i="70"/>
  <c r="AW14" i="70" s="1"/>
  <c r="AX26" i="70"/>
  <c r="AW26" i="70" s="1"/>
  <c r="AX34" i="70"/>
  <c r="AW34" i="70" s="1"/>
  <c r="AX42" i="70"/>
  <c r="AW42" i="70" s="1"/>
  <c r="AX54" i="70"/>
  <c r="AW54" i="70" s="1"/>
  <c r="AX62" i="70"/>
  <c r="AW62" i="70" s="1"/>
  <c r="AX74" i="70"/>
  <c r="AW74" i="70" s="1"/>
  <c r="AX47" i="70"/>
  <c r="AW47" i="70" s="1"/>
  <c r="AX59" i="70"/>
  <c r="AW59" i="70" s="1"/>
  <c r="AX75" i="70"/>
  <c r="AW75" i="70" s="1"/>
  <c r="AX18" i="70"/>
  <c r="AW18" i="70" s="1"/>
  <c r="AX50" i="70"/>
  <c r="AW50" i="70" s="1"/>
  <c r="AX70" i="70"/>
  <c r="AW70" i="70" s="1"/>
  <c r="AX43" i="70"/>
  <c r="AW43" i="70" s="1"/>
  <c r="AX63" i="70"/>
  <c r="AW63" i="70" s="1"/>
  <c r="AX5" i="70"/>
  <c r="AW5" i="70" s="1"/>
  <c r="AX7" i="70"/>
  <c r="AW7" i="70" s="1"/>
  <c r="AX11" i="70"/>
  <c r="AW11" i="70" s="1"/>
  <c r="AX15" i="70"/>
  <c r="AW15" i="70" s="1"/>
  <c r="AX19" i="70"/>
  <c r="AW19" i="70" s="1"/>
  <c r="AX23" i="70"/>
  <c r="AW23" i="70" s="1"/>
  <c r="AX27" i="70"/>
  <c r="AW27" i="70" s="1"/>
  <c r="AX31" i="70"/>
  <c r="AX35" i="70"/>
  <c r="AW35" i="70" s="1"/>
  <c r="AX39" i="70"/>
  <c r="AW39" i="70" s="1"/>
  <c r="AX55" i="70"/>
  <c r="AW55" i="70" s="1"/>
  <c r="AX71" i="70"/>
  <c r="AW71" i="70" s="1"/>
  <c r="AX8" i="70"/>
  <c r="AW8" i="70" s="1"/>
  <c r="AX12" i="70"/>
  <c r="AW12" i="70" s="1"/>
  <c r="AX16" i="70"/>
  <c r="AW16" i="70" s="1"/>
  <c r="AX20" i="70"/>
  <c r="AW20" i="70" s="1"/>
  <c r="AX24" i="70"/>
  <c r="AW24" i="70" s="1"/>
  <c r="AX28" i="70"/>
  <c r="AW28" i="70" s="1"/>
  <c r="AX32" i="70"/>
  <c r="AW32" i="70" s="1"/>
  <c r="AX36" i="70"/>
  <c r="AX40" i="70"/>
  <c r="AW40" i="70" s="1"/>
  <c r="AX44" i="70"/>
  <c r="AW44" i="70" s="1"/>
  <c r="AX48" i="70"/>
  <c r="AW48" i="70" s="1"/>
  <c r="AX52" i="70"/>
  <c r="AW52" i="70" s="1"/>
  <c r="AX56" i="70"/>
  <c r="AW56" i="70" s="1"/>
  <c r="AX60" i="70"/>
  <c r="AW60" i="70" s="1"/>
  <c r="AX64" i="70"/>
  <c r="AW64" i="70" s="1"/>
  <c r="AX68" i="70"/>
  <c r="AW68" i="70" s="1"/>
  <c r="AX72" i="70"/>
  <c r="AW72" i="70" s="1"/>
  <c r="AX76" i="70"/>
  <c r="AW76" i="70" s="1"/>
  <c r="AX13" i="70"/>
  <c r="AW13" i="70" s="1"/>
  <c r="AX17" i="70"/>
  <c r="AW17" i="70" s="1"/>
  <c r="AX21" i="70"/>
  <c r="AW21" i="70" s="1"/>
  <c r="AX25" i="70"/>
  <c r="AW25" i="70" s="1"/>
  <c r="AX29" i="70"/>
  <c r="AW29" i="70" s="1"/>
  <c r="AX33" i="70"/>
  <c r="AW33" i="70" s="1"/>
  <c r="AX41" i="70"/>
  <c r="AW41" i="70" s="1"/>
  <c r="AX45" i="70"/>
  <c r="AW45" i="70" s="1"/>
  <c r="AX53" i="70"/>
  <c r="AW53" i="70" s="1"/>
  <c r="AX57" i="70"/>
  <c r="AW57" i="70" s="1"/>
  <c r="AX65" i="70"/>
  <c r="AW65" i="70" s="1"/>
  <c r="AX73" i="70"/>
  <c r="AW73" i="70" s="1"/>
  <c r="AX10" i="70"/>
  <c r="AW10" i="70" s="1"/>
  <c r="AX22" i="70"/>
  <c r="AW22" i="70" s="1"/>
  <c r="AX30" i="70"/>
  <c r="AX38" i="70"/>
  <c r="AW38" i="70" s="1"/>
  <c r="AX46" i="70"/>
  <c r="AW46" i="70" s="1"/>
  <c r="AX58" i="70"/>
  <c r="AW58" i="70" s="1"/>
  <c r="AX66" i="70"/>
  <c r="AW66" i="70" s="1"/>
  <c r="AX78" i="70"/>
  <c r="AW78" i="70" s="1"/>
  <c r="AX51" i="70"/>
  <c r="AW51" i="70" s="1"/>
  <c r="AX67" i="70"/>
  <c r="AW67" i="70" s="1"/>
  <c r="J157" i="71"/>
  <c r="AP61" i="70"/>
  <c r="AP63" i="70"/>
  <c r="AP64" i="70"/>
  <c r="AP72" i="70"/>
  <c r="AP75" i="70"/>
  <c r="AP80" i="70"/>
  <c r="AP83" i="70"/>
  <c r="AP85" i="70"/>
  <c r="AP89" i="70"/>
  <c r="AP108" i="70"/>
  <c r="AP113" i="70"/>
  <c r="AN125" i="70"/>
  <c r="AN127" i="70"/>
  <c r="AQ162" i="70"/>
  <c r="AP162" i="70"/>
  <c r="AQ183" i="70"/>
  <c r="AN183" i="70"/>
  <c r="AN206" i="70"/>
  <c r="AI259" i="70"/>
  <c r="AF259" i="70"/>
  <c r="AQ304" i="70"/>
  <c r="AN304" i="70"/>
  <c r="AQ314" i="70"/>
  <c r="AN314" i="70"/>
  <c r="AQ5" i="70"/>
  <c r="AI21" i="70"/>
  <c r="AN36" i="70"/>
  <c r="AP23" i="70"/>
  <c r="AP24" i="70"/>
  <c r="AN26" i="70"/>
  <c r="AQ27" i="70"/>
  <c r="AP31" i="70"/>
  <c r="AP32" i="70"/>
  <c r="AN34" i="70"/>
  <c r="AQ35" i="70"/>
  <c r="AP40" i="70"/>
  <c r="AN41" i="70"/>
  <c r="AQ42" i="70"/>
  <c r="AN43" i="70"/>
  <c r="AN44" i="70"/>
  <c r="AQ45" i="70"/>
  <c r="AP53" i="70"/>
  <c r="AP54" i="70"/>
  <c r="S55" i="70"/>
  <c r="AM72" i="70"/>
  <c r="AN72" i="70" s="1"/>
  <c r="AN57" i="70"/>
  <c r="AP67" i="70"/>
  <c r="AP68" i="70"/>
  <c r="AP71" i="70"/>
  <c r="H72" i="70"/>
  <c r="P72" i="70"/>
  <c r="X72" i="70"/>
  <c r="AF72" i="70"/>
  <c r="AM89" i="70"/>
  <c r="AQ89" i="70" s="1"/>
  <c r="AP77" i="70"/>
  <c r="AP78" i="70"/>
  <c r="AQ81" i="70"/>
  <c r="AQ84" i="70"/>
  <c r="AN86" i="70"/>
  <c r="H89" i="70"/>
  <c r="AN103" i="70"/>
  <c r="AQ91" i="70"/>
  <c r="AN93" i="70"/>
  <c r="AP94" i="70"/>
  <c r="AP96" i="70"/>
  <c r="AQ98" i="70"/>
  <c r="AN100" i="70"/>
  <c r="AP103" i="70"/>
  <c r="AI106" i="70"/>
  <c r="AN107" i="70"/>
  <c r="AQ109" i="70"/>
  <c r="AP110" i="70"/>
  <c r="AP112" i="70"/>
  <c r="AN114" i="70"/>
  <c r="AQ116" i="70"/>
  <c r="AP117" i="70"/>
  <c r="AN121" i="70"/>
  <c r="H123" i="70"/>
  <c r="K123" i="70"/>
  <c r="AF123" i="70"/>
  <c r="AI123" i="70"/>
  <c r="AQ131" i="70"/>
  <c r="AN131" i="70"/>
  <c r="AN135" i="70"/>
  <c r="AQ139" i="70"/>
  <c r="AN139" i="70"/>
  <c r="AN165" i="70"/>
  <c r="AQ165" i="70"/>
  <c r="AQ170" i="70"/>
  <c r="AP170" i="70"/>
  <c r="AN179" i="70"/>
  <c r="AQ187" i="70"/>
  <c r="AN187" i="70"/>
  <c r="AI191" i="70"/>
  <c r="AF191" i="70"/>
  <c r="AN232" i="70"/>
  <c r="AN234" i="70"/>
  <c r="AQ236" i="70"/>
  <c r="AN236" i="70"/>
  <c r="AQ246" i="70"/>
  <c r="AN246" i="70"/>
  <c r="AQ254" i="70"/>
  <c r="AN254" i="70"/>
  <c r="AP278" i="70"/>
  <c r="AN308" i="70"/>
  <c r="AN15" i="70"/>
  <c r="AN18" i="70"/>
  <c r="AN19" i="70"/>
  <c r="AA21" i="70"/>
  <c r="AP21" i="70"/>
  <c r="AP25" i="70"/>
  <c r="AP26" i="70"/>
  <c r="AP33" i="70"/>
  <c r="AN47" i="70"/>
  <c r="AN48" i="70"/>
  <c r="AQ49" i="70"/>
  <c r="K55" i="70"/>
  <c r="AP56" i="70"/>
  <c r="AP79" i="70"/>
  <c r="AP84" i="70"/>
  <c r="AP91" i="70"/>
  <c r="AP98" i="70"/>
  <c r="AP100" i="70"/>
  <c r="AA106" i="70"/>
  <c r="AP106" i="70"/>
  <c r="AQ113" i="70"/>
  <c r="AP114" i="70"/>
  <c r="AP116" i="70"/>
  <c r="AP121" i="70"/>
  <c r="AN128" i="70"/>
  <c r="AN141" i="70"/>
  <c r="AQ145" i="70"/>
  <c r="AN145" i="70"/>
  <c r="AN149" i="70"/>
  <c r="AN155" i="70"/>
  <c r="AQ155" i="70"/>
  <c r="AQ160" i="70"/>
  <c r="AN160" i="70"/>
  <c r="AN173" i="70"/>
  <c r="AQ173" i="70"/>
  <c r="AQ178" i="70"/>
  <c r="AN178" i="70"/>
  <c r="AP210" i="70"/>
  <c r="AN240" i="70"/>
  <c r="AF293" i="70"/>
  <c r="AI293" i="70"/>
  <c r="AQ318" i="70"/>
  <c r="AN318" i="70"/>
  <c r="AP5" i="70"/>
  <c r="AP6" i="70"/>
  <c r="AP7" i="70"/>
  <c r="AP8" i="70"/>
  <c r="AP10" i="70"/>
  <c r="AP11" i="70"/>
  <c r="AP12" i="70"/>
  <c r="AP14" i="70"/>
  <c r="AP15" i="70"/>
  <c r="AP16" i="70"/>
  <c r="AP18" i="70"/>
  <c r="AP19" i="70"/>
  <c r="AP20" i="70"/>
  <c r="AP27" i="70"/>
  <c r="AP28" i="70"/>
  <c r="AP35" i="70"/>
  <c r="AP36" i="70"/>
  <c r="AP38" i="70"/>
  <c r="AP55" i="70"/>
  <c r="AP45" i="70"/>
  <c r="AP46" i="70"/>
  <c r="AP48" i="70"/>
  <c r="AN49" i="70"/>
  <c r="AQ50" i="70"/>
  <c r="AN51" i="70"/>
  <c r="AN52" i="70"/>
  <c r="AN71" i="70"/>
  <c r="AP58" i="70"/>
  <c r="AP59" i="70"/>
  <c r="AP60" i="70"/>
  <c r="AN62" i="70"/>
  <c r="AQ63" i="70"/>
  <c r="AQ64" i="70"/>
  <c r="AN65" i="70"/>
  <c r="AP73" i="70"/>
  <c r="AP74" i="70"/>
  <c r="AN76" i="70"/>
  <c r="AQ80" i="70"/>
  <c r="AP81" i="70"/>
  <c r="AQ85" i="70"/>
  <c r="AN87" i="70"/>
  <c r="AP88" i="70"/>
  <c r="X89" i="70"/>
  <c r="AM106" i="70"/>
  <c r="AN106" i="70" s="1"/>
  <c r="AP95" i="70"/>
  <c r="AQ99" i="70"/>
  <c r="AP102" i="70"/>
  <c r="AP104" i="70"/>
  <c r="AQ108" i="70"/>
  <c r="AP109" i="70"/>
  <c r="AN113" i="70"/>
  <c r="AN115" i="70"/>
  <c r="AP118" i="70"/>
  <c r="AP120" i="70"/>
  <c r="AQ168" i="70"/>
  <c r="AN168" i="70"/>
  <c r="AN198" i="70"/>
  <c r="AF225" i="70"/>
  <c r="AI225" i="70"/>
  <c r="AN229" i="70"/>
  <c r="AQ250" i="70"/>
  <c r="AN250" i="70"/>
  <c r="AQ258" i="70"/>
  <c r="AN258" i="70"/>
  <c r="AN274" i="70"/>
  <c r="AN119" i="70"/>
  <c r="AQ121" i="70"/>
  <c r="AP122" i="70"/>
  <c r="AN124" i="70"/>
  <c r="AN129" i="70"/>
  <c r="AP130" i="70"/>
  <c r="AN132" i="70"/>
  <c r="AN137" i="70"/>
  <c r="AP138" i="70"/>
  <c r="AP140" i="70"/>
  <c r="AN143" i="70"/>
  <c r="AP144" i="70"/>
  <c r="AN146" i="70"/>
  <c r="AN151" i="70"/>
  <c r="AP152" i="70"/>
  <c r="AP154" i="70"/>
  <c r="AN156" i="70"/>
  <c r="AI157" i="70"/>
  <c r="AP159" i="70"/>
  <c r="AN162" i="70"/>
  <c r="AP164" i="70"/>
  <c r="AN166" i="70"/>
  <c r="AP167" i="70"/>
  <c r="AN170" i="70"/>
  <c r="AP172" i="70"/>
  <c r="AQ179" i="70"/>
  <c r="AP182" i="70"/>
  <c r="AN184" i="70"/>
  <c r="AP186" i="70"/>
  <c r="AN188" i="70"/>
  <c r="P191" i="70"/>
  <c r="AP191" i="70"/>
  <c r="AP192" i="70"/>
  <c r="AP197" i="70"/>
  <c r="AQ199" i="70"/>
  <c r="AP200" i="70"/>
  <c r="AP205" i="70"/>
  <c r="AQ207" i="70"/>
  <c r="AQ210" i="70"/>
  <c r="AP211" i="70"/>
  <c r="AQ217" i="70"/>
  <c r="AQ219" i="70"/>
  <c r="AQ221" i="70"/>
  <c r="AQ223" i="70"/>
  <c r="AA225" i="70"/>
  <c r="AQ228" i="70"/>
  <c r="AQ231" i="70"/>
  <c r="AP233" i="70"/>
  <c r="AQ237" i="70"/>
  <c r="AP241" i="70"/>
  <c r="AM259" i="70"/>
  <c r="AQ247" i="70"/>
  <c r="AQ251" i="70"/>
  <c r="AQ255" i="70"/>
  <c r="P259" i="70"/>
  <c r="AP259" i="70"/>
  <c r="AP260" i="70"/>
  <c r="AP265" i="70"/>
  <c r="AQ267" i="70"/>
  <c r="AP268" i="70"/>
  <c r="AP273" i="70"/>
  <c r="AQ275" i="70"/>
  <c r="AQ278" i="70"/>
  <c r="AP279" i="70"/>
  <c r="AQ285" i="70"/>
  <c r="AQ287" i="70"/>
  <c r="AQ289" i="70"/>
  <c r="AQ291" i="70"/>
  <c r="AA293" i="70"/>
  <c r="AQ296" i="70"/>
  <c r="AQ299" i="70"/>
  <c r="AP301" i="70"/>
  <c r="AQ305" i="70"/>
  <c r="AP309" i="70"/>
  <c r="AM327" i="70"/>
  <c r="AQ327" i="70" s="1"/>
  <c r="AQ315" i="70"/>
  <c r="AQ319" i="70"/>
  <c r="AP320" i="70"/>
  <c r="AP324" i="70"/>
  <c r="AN133" i="70"/>
  <c r="AP134" i="70"/>
  <c r="AN136" i="70"/>
  <c r="AN142" i="70"/>
  <c r="AN147" i="70"/>
  <c r="AP148" i="70"/>
  <c r="AN150" i="70"/>
  <c r="AP153" i="70"/>
  <c r="AN176" i="70"/>
  <c r="AP179" i="70"/>
  <c r="AP193" i="70"/>
  <c r="AP196" i="70"/>
  <c r="AP201" i="70"/>
  <c r="AP204" i="70"/>
  <c r="AM225" i="70"/>
  <c r="AQ225" i="70" s="1"/>
  <c r="AP214" i="70"/>
  <c r="AP228" i="70"/>
  <c r="AN230" i="70"/>
  <c r="AP237" i="70"/>
  <c r="AP261" i="70"/>
  <c r="AP264" i="70"/>
  <c r="AP269" i="70"/>
  <c r="AP272" i="70"/>
  <c r="AM293" i="70"/>
  <c r="AP282" i="70"/>
  <c r="AP296" i="70"/>
  <c r="AN298" i="70"/>
  <c r="AP305" i="70"/>
  <c r="AN122" i="70"/>
  <c r="AQ127" i="70"/>
  <c r="AP128" i="70"/>
  <c r="AP131" i="70"/>
  <c r="AQ135" i="70"/>
  <c r="AP136" i="70"/>
  <c r="AP139" i="70"/>
  <c r="AM157" i="70"/>
  <c r="AQ157" i="70" s="1"/>
  <c r="AP142" i="70"/>
  <c r="AP145" i="70"/>
  <c r="AQ149" i="70"/>
  <c r="AP150" i="70"/>
  <c r="AN154" i="70"/>
  <c r="AQ161" i="70"/>
  <c r="AQ169" i="70"/>
  <c r="AP178" i="70"/>
  <c r="AN180" i="70"/>
  <c r="AN182" i="70"/>
  <c r="AP183" i="70"/>
  <c r="AN186" i="70"/>
  <c r="AP187" i="70"/>
  <c r="AP190" i="70"/>
  <c r="X191" i="70"/>
  <c r="AM208" i="70"/>
  <c r="AQ208" i="70" s="1"/>
  <c r="AN194" i="70"/>
  <c r="AN202" i="70"/>
  <c r="AP208" i="70"/>
  <c r="AN211" i="70"/>
  <c r="AQ215" i="70"/>
  <c r="AP218" i="70"/>
  <c r="AP222" i="70"/>
  <c r="AN226" i="70"/>
  <c r="AQ229" i="70"/>
  <c r="AQ232" i="70"/>
  <c r="AN233" i="70"/>
  <c r="AP236" i="70"/>
  <c r="AN238" i="70"/>
  <c r="AQ240" i="70"/>
  <c r="AN241" i="70"/>
  <c r="AN244" i="70"/>
  <c r="AP246" i="70"/>
  <c r="AN248" i="70"/>
  <c r="AP250" i="70"/>
  <c r="AN252" i="70"/>
  <c r="AP254" i="70"/>
  <c r="AN256" i="70"/>
  <c r="AP258" i="70"/>
  <c r="X259" i="70"/>
  <c r="AM276" i="70"/>
  <c r="AN276" i="70" s="1"/>
  <c r="AN262" i="70"/>
  <c r="AN270" i="70"/>
  <c r="AP276" i="70"/>
  <c r="AN279" i="70"/>
  <c r="AQ283" i="70"/>
  <c r="AP286" i="70"/>
  <c r="AP290" i="70"/>
  <c r="AN294" i="70"/>
  <c r="AQ297" i="70"/>
  <c r="AQ300" i="70"/>
  <c r="AN301" i="70"/>
  <c r="AP304" i="70"/>
  <c r="AN306" i="70"/>
  <c r="AQ308" i="70"/>
  <c r="AN309" i="70"/>
  <c r="AN312" i="70"/>
  <c r="AP314" i="70"/>
  <c r="AN316" i="70"/>
  <c r="AP318" i="70"/>
  <c r="AN320" i="70"/>
  <c r="AQ322" i="70"/>
  <c r="AN323" i="70"/>
  <c r="AQ326" i="70"/>
  <c r="H327" i="70"/>
  <c r="AN334" i="70"/>
  <c r="AN342" i="70"/>
  <c r="AP346" i="70"/>
  <c r="AN348" i="70"/>
  <c r="AN352" i="70"/>
  <c r="AN356" i="70"/>
  <c r="AN360" i="70"/>
  <c r="AP364" i="70"/>
  <c r="AN366" i="70"/>
  <c r="AN372" i="70"/>
  <c r="AP373" i="70"/>
  <c r="AP379" i="70"/>
  <c r="AQ381" i="70"/>
  <c r="AN382" i="70"/>
  <c r="AP383" i="70"/>
  <c r="AQ385" i="70"/>
  <c r="AN386" i="70"/>
  <c r="AP387" i="70"/>
  <c r="AQ389" i="70"/>
  <c r="AN390" i="70"/>
  <c r="AP391" i="70"/>
  <c r="AQ393" i="70"/>
  <c r="AN394" i="70"/>
  <c r="AF395" i="70"/>
  <c r="AP397" i="70"/>
  <c r="AQ399" i="70"/>
  <c r="AP400" i="70"/>
  <c r="AP405" i="70"/>
  <c r="AQ407" i="70"/>
  <c r="AP408" i="70"/>
  <c r="K412" i="70"/>
  <c r="S412" i="70"/>
  <c r="AA412" i="70"/>
  <c r="AI412" i="70"/>
  <c r="AQ413" i="70"/>
  <c r="AM429" i="70"/>
  <c r="AN429" i="70" s="1"/>
  <c r="AP418" i="70"/>
  <c r="AP422" i="70"/>
  <c r="AP426" i="70"/>
  <c r="P429" i="70"/>
  <c r="AQ433" i="70"/>
  <c r="AQ435" i="70"/>
  <c r="AQ437" i="70"/>
  <c r="AP441" i="70"/>
  <c r="AQ444" i="70"/>
  <c r="AQ445" i="70"/>
  <c r="AN452" i="70"/>
  <c r="AN449" i="70"/>
  <c r="AN454" i="70"/>
  <c r="AQ457" i="70"/>
  <c r="AP461" i="70"/>
  <c r="AN465" i="70"/>
  <c r="AP466" i="70"/>
  <c r="AN468" i="70"/>
  <c r="AN471" i="70"/>
  <c r="AQ473" i="70"/>
  <c r="AN476" i="70"/>
  <c r="AP481" i="70"/>
  <c r="AN485" i="70"/>
  <c r="AP489" i="70"/>
  <c r="AP492" i="70"/>
  <c r="AN494" i="70"/>
  <c r="P497" i="70"/>
  <c r="AP497" i="70"/>
  <c r="AP503" i="70"/>
  <c r="AP510" i="70"/>
  <c r="AP514" i="70"/>
  <c r="AN517" i="70"/>
  <c r="AQ519" i="70"/>
  <c r="AP524" i="70"/>
  <c r="AN526" i="70"/>
  <c r="AN530" i="70"/>
  <c r="AP534" i="70"/>
  <c r="AN536" i="70"/>
  <c r="AN543" i="70"/>
  <c r="AP546" i="70"/>
  <c r="AN549" i="70"/>
  <c r="AN553" i="70"/>
  <c r="AP557" i="70"/>
  <c r="AP560" i="70"/>
  <c r="AN562" i="70"/>
  <c r="P565" i="70"/>
  <c r="AP565" i="70"/>
  <c r="AP571" i="70"/>
  <c r="AP578" i="70"/>
  <c r="AP582" i="70"/>
  <c r="AN585" i="70"/>
  <c r="AQ587" i="70"/>
  <c r="AP592" i="70"/>
  <c r="AN594" i="70"/>
  <c r="AN598" i="70"/>
  <c r="K599" i="70"/>
  <c r="AP602" i="70"/>
  <c r="AN604" i="70"/>
  <c r="AQ607" i="70"/>
  <c r="AQ610" i="70"/>
  <c r="AN611" i="70"/>
  <c r="AQ613" i="70"/>
  <c r="AP614" i="70"/>
  <c r="AN617" i="70"/>
  <c r="AQ620" i="70"/>
  <c r="AN621" i="70"/>
  <c r="AQ626" i="70"/>
  <c r="AP627" i="70"/>
  <c r="AQ629" i="70"/>
  <c r="AN630" i="70"/>
  <c r="AQ632" i="70"/>
  <c r="AQ636" i="70"/>
  <c r="AQ638" i="70"/>
  <c r="AQ640" i="70"/>
  <c r="AQ642" i="70"/>
  <c r="AN644" i="70"/>
  <c r="AN647" i="70"/>
  <c r="AP649" i="70"/>
  <c r="K650" i="70"/>
  <c r="S650" i="70"/>
  <c r="AA650" i="70"/>
  <c r="AI650" i="70"/>
  <c r="AP654" i="70"/>
  <c r="AN652" i="70"/>
  <c r="AP653" i="70"/>
  <c r="AN655" i="70"/>
  <c r="AP659" i="70"/>
  <c r="AQ662" i="70"/>
  <c r="AQ663" i="70"/>
  <c r="AA667" i="70"/>
  <c r="AN669" i="70"/>
  <c r="AN670" i="70"/>
  <c r="AQ671" i="70"/>
  <c r="AN673" i="70"/>
  <c r="AN676" i="70"/>
  <c r="AN679" i="70"/>
  <c r="AN680" i="70"/>
  <c r="AQ682" i="70"/>
  <c r="K684" i="70"/>
  <c r="S684" i="70"/>
  <c r="AA684" i="70"/>
  <c r="AI684" i="70"/>
  <c r="AQ688" i="70"/>
  <c r="AP699" i="70"/>
  <c r="AQ712" i="70"/>
  <c r="AN712" i="70"/>
  <c r="AQ321" i="70"/>
  <c r="AN322" i="70"/>
  <c r="AP323" i="70"/>
  <c r="AQ325" i="70"/>
  <c r="AN326" i="70"/>
  <c r="AF327" i="70"/>
  <c r="AP329" i="70"/>
  <c r="AQ331" i="70"/>
  <c r="AP332" i="70"/>
  <c r="AP337" i="70"/>
  <c r="AQ339" i="70"/>
  <c r="AP340" i="70"/>
  <c r="K344" i="70"/>
  <c r="S344" i="70"/>
  <c r="AA344" i="70"/>
  <c r="AI344" i="70"/>
  <c r="AQ347" i="70"/>
  <c r="AP350" i="70"/>
  <c r="AP354" i="70"/>
  <c r="AP358" i="70"/>
  <c r="AI361" i="70"/>
  <c r="AN362" i="70"/>
  <c r="AQ365" i="70"/>
  <c r="AQ368" i="70"/>
  <c r="AN369" i="70"/>
  <c r="AP372" i="70"/>
  <c r="AN374" i="70"/>
  <c r="AQ376" i="70"/>
  <c r="AN377" i="70"/>
  <c r="AN380" i="70"/>
  <c r="AP382" i="70"/>
  <c r="AN384" i="70"/>
  <c r="AP386" i="70"/>
  <c r="AN388" i="70"/>
  <c r="AP390" i="70"/>
  <c r="AN392" i="70"/>
  <c r="AP394" i="70"/>
  <c r="AM412" i="70"/>
  <c r="AN412" i="70" s="1"/>
  <c r="AN398" i="70"/>
  <c r="AP402" i="70"/>
  <c r="AN406" i="70"/>
  <c r="AP410" i="70"/>
  <c r="AP412" i="70"/>
  <c r="AN415" i="70"/>
  <c r="AP432" i="70"/>
  <c r="AP431" i="70"/>
  <c r="AP433" i="70"/>
  <c r="AP437" i="70"/>
  <c r="AN439" i="70"/>
  <c r="AP440" i="70"/>
  <c r="AN443" i="70"/>
  <c r="AP445" i="70"/>
  <c r="AP449" i="70"/>
  <c r="AN451" i="70"/>
  <c r="AP452" i="70"/>
  <c r="AP455" i="70"/>
  <c r="AP456" i="70"/>
  <c r="AP460" i="70"/>
  <c r="AQ462" i="70"/>
  <c r="S463" i="70"/>
  <c r="AQ465" i="70"/>
  <c r="AQ475" i="70"/>
  <c r="AQ478" i="70"/>
  <c r="AN479" i="70"/>
  <c r="AN482" i="70"/>
  <c r="AN484" i="70"/>
  <c r="AP485" i="70"/>
  <c r="AP488" i="70"/>
  <c r="AN490" i="70"/>
  <c r="AQ493" i="70"/>
  <c r="H497" i="70"/>
  <c r="AN504" i="70"/>
  <c r="AP507" i="70"/>
  <c r="AP517" i="70"/>
  <c r="AN521" i="70"/>
  <c r="AQ525" i="70"/>
  <c r="AP528" i="70"/>
  <c r="AI531" i="70"/>
  <c r="AN532" i="70"/>
  <c r="AQ535" i="70"/>
  <c r="AQ538" i="70"/>
  <c r="AN539" i="70"/>
  <c r="AQ541" i="70"/>
  <c r="AN542" i="70"/>
  <c r="AP543" i="70"/>
  <c r="AQ547" i="70"/>
  <c r="AP549" i="70"/>
  <c r="AQ551" i="70"/>
  <c r="AN552" i="70"/>
  <c r="AP553" i="70"/>
  <c r="AQ555" i="70"/>
  <c r="AP556" i="70"/>
  <c r="AN558" i="70"/>
  <c r="AQ561" i="70"/>
  <c r="H565" i="70"/>
  <c r="AN572" i="70"/>
  <c r="AP575" i="70"/>
  <c r="AP585" i="70"/>
  <c r="AN589" i="70"/>
  <c r="AQ593" i="70"/>
  <c r="AP596" i="70"/>
  <c r="AI599" i="70"/>
  <c r="AN600" i="70"/>
  <c r="AQ603" i="70"/>
  <c r="AQ606" i="70"/>
  <c r="AN607" i="70"/>
  <c r="AN610" i="70"/>
  <c r="AP611" i="70"/>
  <c r="AQ615" i="70"/>
  <c r="AN620" i="70"/>
  <c r="AP621" i="70"/>
  <c r="AP624" i="70"/>
  <c r="AQ628" i="70"/>
  <c r="AN629" i="70"/>
  <c r="AP634" i="70"/>
  <c r="AP638" i="70"/>
  <c r="AP648" i="70"/>
  <c r="AN651" i="70"/>
  <c r="AQ654" i="70"/>
  <c r="AN657" i="70"/>
  <c r="AN661" i="70"/>
  <c r="AP663" i="70"/>
  <c r="AP665" i="70"/>
  <c r="S667" i="70"/>
  <c r="AQ672" i="70"/>
  <c r="AQ678" i="70"/>
  <c r="AP685" i="70"/>
  <c r="AP686" i="70"/>
  <c r="AP688" i="70"/>
  <c r="AP692" i="70"/>
  <c r="AP322" i="70"/>
  <c r="AN324" i="70"/>
  <c r="AP326" i="70"/>
  <c r="AN330" i="70"/>
  <c r="AP334" i="70"/>
  <c r="AN338" i="70"/>
  <c r="AP344" i="70"/>
  <c r="AN347" i="70"/>
  <c r="AQ355" i="70"/>
  <c r="AQ357" i="70"/>
  <c r="AA361" i="70"/>
  <c r="AQ364" i="70"/>
  <c r="AN365" i="70"/>
  <c r="AQ367" i="70"/>
  <c r="AN368" i="70"/>
  <c r="AP369" i="70"/>
  <c r="AN376" i="70"/>
  <c r="AP377" i="70"/>
  <c r="AM395" i="70"/>
  <c r="AQ395" i="70" s="1"/>
  <c r="AQ383" i="70"/>
  <c r="AQ387" i="70"/>
  <c r="P395" i="70"/>
  <c r="AP395" i="70"/>
  <c r="AP401" i="70"/>
  <c r="AQ403" i="70"/>
  <c r="AP404" i="70"/>
  <c r="AP409" i="70"/>
  <c r="AQ411" i="70"/>
  <c r="AQ414" i="70"/>
  <c r="AP415" i="70"/>
  <c r="AP419" i="70"/>
  <c r="AP423" i="70"/>
  <c r="AP427" i="70"/>
  <c r="AQ432" i="70"/>
  <c r="AQ434" i="70"/>
  <c r="AQ436" i="70"/>
  <c r="AQ438" i="70"/>
  <c r="AP443" i="70"/>
  <c r="AN447" i="70"/>
  <c r="AP448" i="70"/>
  <c r="AQ450" i="70"/>
  <c r="AP451" i="70"/>
  <c r="AN453" i="70"/>
  <c r="AN457" i="70"/>
  <c r="AP459" i="70"/>
  <c r="AN462" i="70"/>
  <c r="AM480" i="70"/>
  <c r="AQ480" i="70" s="1"/>
  <c r="AQ468" i="70"/>
  <c r="AN472" i="70"/>
  <c r="AQ474" i="70"/>
  <c r="AN475" i="70"/>
  <c r="AQ476" i="70"/>
  <c r="AN478" i="70"/>
  <c r="AP484" i="70"/>
  <c r="AN486" i="70"/>
  <c r="AQ489" i="70"/>
  <c r="AN493" i="70"/>
  <c r="AQ496" i="70"/>
  <c r="AF497" i="70"/>
  <c r="AP499" i="70"/>
  <c r="AQ501" i="70"/>
  <c r="AP502" i="70"/>
  <c r="AQ506" i="70"/>
  <c r="AN508" i="70"/>
  <c r="AP511" i="70"/>
  <c r="AP516" i="70"/>
  <c r="AN518" i="70"/>
  <c r="AQ520" i="70"/>
  <c r="AP521" i="70"/>
  <c r="AN525" i="70"/>
  <c r="AQ527" i="70"/>
  <c r="AQ529" i="70"/>
  <c r="AA531" i="70"/>
  <c r="AQ534" i="70"/>
  <c r="AN535" i="70"/>
  <c r="AQ537" i="70"/>
  <c r="AN538" i="70"/>
  <c r="AP539" i="70"/>
  <c r="AP542" i="70"/>
  <c r="AN544" i="70"/>
  <c r="AQ546" i="70"/>
  <c r="AN547" i="70"/>
  <c r="AN550" i="70"/>
  <c r="AP552" i="70"/>
  <c r="AN554" i="70"/>
  <c r="AQ557" i="70"/>
  <c r="AP559" i="70"/>
  <c r="AN561" i="70"/>
  <c r="AQ564" i="70"/>
  <c r="AF565" i="70"/>
  <c r="AP567" i="70"/>
  <c r="AQ569" i="70"/>
  <c r="AP570" i="70"/>
  <c r="AQ574" i="70"/>
  <c r="AN576" i="70"/>
  <c r="AP579" i="70"/>
  <c r="AP584" i="70"/>
  <c r="AN586" i="70"/>
  <c r="AQ588" i="70"/>
  <c r="AP589" i="70"/>
  <c r="AN593" i="70"/>
  <c r="AQ595" i="70"/>
  <c r="AQ597" i="70"/>
  <c r="AA599" i="70"/>
  <c r="AN603" i="70"/>
  <c r="AQ605" i="70"/>
  <c r="AN606" i="70"/>
  <c r="AP607" i="70"/>
  <c r="AP610" i="70"/>
  <c r="AN612" i="70"/>
  <c r="AN615" i="70"/>
  <c r="AN618" i="70"/>
  <c r="AP620" i="70"/>
  <c r="AN622" i="70"/>
  <c r="AN628" i="70"/>
  <c r="AP629" i="70"/>
  <c r="AN631" i="70"/>
  <c r="P633" i="70"/>
  <c r="AQ637" i="70"/>
  <c r="AQ639" i="70"/>
  <c r="AQ641" i="70"/>
  <c r="AN643" i="70"/>
  <c r="AN654" i="70"/>
  <c r="AQ656" i="70"/>
  <c r="AP661" i="70"/>
  <c r="AQ666" i="70"/>
  <c r="AN672" i="70"/>
  <c r="AN677" i="70"/>
  <c r="AN678" i="70"/>
  <c r="AN681" i="70"/>
  <c r="AP696" i="70"/>
  <c r="AP700" i="70"/>
  <c r="P327" i="70"/>
  <c r="AP327" i="70"/>
  <c r="AP333" i="70"/>
  <c r="AP336" i="70"/>
  <c r="AP341" i="70"/>
  <c r="AQ343" i="70"/>
  <c r="AQ346" i="70"/>
  <c r="AP347" i="70"/>
  <c r="AP351" i="70"/>
  <c r="AP355" i="70"/>
  <c r="AP359" i="70"/>
  <c r="AN364" i="70"/>
  <c r="AP365" i="70"/>
  <c r="AP368" i="70"/>
  <c r="AN370" i="70"/>
  <c r="AP376" i="70"/>
  <c r="AN383" i="70"/>
  <c r="AP384" i="70"/>
  <c r="AN387" i="70"/>
  <c r="AP388" i="70"/>
  <c r="AN402" i="70"/>
  <c r="AN410" i="70"/>
  <c r="AP414" i="70"/>
  <c r="AN424" i="70"/>
  <c r="AP446" i="70"/>
  <c r="AP458" i="70"/>
  <c r="AN461" i="70"/>
  <c r="AP463" i="70"/>
  <c r="AN534" i="70"/>
  <c r="AN540" i="70"/>
  <c r="AN602" i="70"/>
  <c r="AN608" i="70"/>
  <c r="AP635" i="70"/>
  <c r="AP637" i="70"/>
  <c r="AP641" i="70"/>
  <c r="AP646" i="70"/>
  <c r="AN653" i="70"/>
  <c r="AN658" i="70"/>
  <c r="AP698" i="70"/>
  <c r="AP690" i="70"/>
  <c r="AP687" i="70"/>
  <c r="AP691" i="70"/>
  <c r="AP701" i="70"/>
  <c r="AQ704" i="70"/>
  <c r="AN704" i="70"/>
  <c r="AQ692" i="70"/>
  <c r="AP693" i="70"/>
  <c r="AQ695" i="70"/>
  <c r="AQ700" i="70"/>
  <c r="AP707" i="70"/>
  <c r="AQ709" i="70"/>
  <c r="AQ714" i="70"/>
  <c r="AP715" i="70"/>
  <c r="AQ722" i="70"/>
  <c r="AP723" i="70"/>
  <c r="AN725" i="70"/>
  <c r="AQ730" i="70"/>
  <c r="AP731" i="70"/>
  <c r="AN733" i="70"/>
  <c r="AM752" i="70"/>
  <c r="AN752" i="70" s="1"/>
  <c r="AP737" i="70"/>
  <c r="AN739" i="70"/>
  <c r="AN742" i="70"/>
  <c r="AP745" i="70"/>
  <c r="AN747" i="70"/>
  <c r="AN750" i="70"/>
  <c r="AP753" i="70"/>
  <c r="AQ755" i="70"/>
  <c r="AQ760" i="70"/>
  <c r="AP761" i="70"/>
  <c r="AQ763" i="70"/>
  <c r="AQ768" i="70"/>
  <c r="AN784" i="70"/>
  <c r="AN772" i="70"/>
  <c r="AP775" i="70"/>
  <c r="AQ777" i="70"/>
  <c r="H786" i="70"/>
  <c r="P786" i="70"/>
  <c r="X786" i="70"/>
  <c r="AF786" i="70"/>
  <c r="AN794" i="70"/>
  <c r="AQ788" i="70"/>
  <c r="AP789" i="70"/>
  <c r="AQ791" i="70"/>
  <c r="AM820" i="70"/>
  <c r="AN820" i="70" s="1"/>
  <c r="AN807" i="70"/>
  <c r="AN809" i="70"/>
  <c r="AQ811" i="70"/>
  <c r="AN813" i="70"/>
  <c r="AP814" i="70"/>
  <c r="AP825" i="70"/>
  <c r="AQ828" i="70"/>
  <c r="AN830" i="70"/>
  <c r="AQ831" i="70"/>
  <c r="AM854" i="70"/>
  <c r="AN854" i="70" s="1"/>
  <c r="AN840" i="70"/>
  <c r="AQ842" i="70"/>
  <c r="AQ846" i="70"/>
  <c r="H854" i="70"/>
  <c r="P854" i="70"/>
  <c r="X854" i="70"/>
  <c r="AF854" i="70"/>
  <c r="AN870" i="70"/>
  <c r="AQ856" i="70"/>
  <c r="AN857" i="70"/>
  <c r="AM888" i="70"/>
  <c r="AQ888" i="70" s="1"/>
  <c r="AP873" i="70"/>
  <c r="AQ880" i="70"/>
  <c r="AN880" i="70"/>
  <c r="AP891" i="70"/>
  <c r="AP902" i="70"/>
  <c r="AP905" i="70"/>
  <c r="AN959" i="70"/>
  <c r="AQ961" i="70"/>
  <c r="AN961" i="70"/>
  <c r="AN968" i="70"/>
  <c r="AQ1001" i="70"/>
  <c r="AN1001" i="70"/>
  <c r="AQ1061" i="70"/>
  <c r="AN1061" i="70"/>
  <c r="AN689" i="70"/>
  <c r="AP695" i="70"/>
  <c r="AN697" i="70"/>
  <c r="AN703" i="70"/>
  <c r="AN706" i="70"/>
  <c r="AQ708" i="70"/>
  <c r="AP709" i="70"/>
  <c r="AN711" i="70"/>
  <c r="AQ716" i="70"/>
  <c r="AP717" i="70"/>
  <c r="AM735" i="70"/>
  <c r="AP720" i="70"/>
  <c r="AP725" i="70"/>
  <c r="AP733" i="70"/>
  <c r="AP735" i="70"/>
  <c r="AN736" i="70"/>
  <c r="AQ738" i="70"/>
  <c r="AP739" i="70"/>
  <c r="AN744" i="70"/>
  <c r="AQ746" i="70"/>
  <c r="AP747" i="70"/>
  <c r="AN766" i="70"/>
  <c r="AP755" i="70"/>
  <c r="AN757" i="70"/>
  <c r="AP758" i="70"/>
  <c r="AP763" i="70"/>
  <c r="AN765" i="70"/>
  <c r="AP786" i="70"/>
  <c r="AN774" i="70"/>
  <c r="AQ776" i="70"/>
  <c r="AP777" i="70"/>
  <c r="AN779" i="70"/>
  <c r="AN783" i="70"/>
  <c r="AP791" i="70"/>
  <c r="AN793" i="70"/>
  <c r="AP794" i="70"/>
  <c r="AN802" i="70"/>
  <c r="AP803" i="70"/>
  <c r="AQ812" i="70"/>
  <c r="AN817" i="70"/>
  <c r="AM837" i="70"/>
  <c r="AN837" i="70" s="1"/>
  <c r="AP833" i="70"/>
  <c r="AP837" i="70"/>
  <c r="AP838" i="70"/>
  <c r="AP849" i="70"/>
  <c r="AP857" i="70"/>
  <c r="AQ874" i="70"/>
  <c r="AN874" i="70"/>
  <c r="AP878" i="70"/>
  <c r="AQ886" i="70"/>
  <c r="AN886" i="70"/>
  <c r="AP904" i="70"/>
  <c r="AP895" i="70"/>
  <c r="AP892" i="70"/>
  <c r="AP890" i="70"/>
  <c r="AP899" i="70"/>
  <c r="AQ952" i="70"/>
  <c r="AP952" i="70"/>
  <c r="AN965" i="70"/>
  <c r="S973" i="70"/>
  <c r="P973" i="70"/>
  <c r="AI973" i="70"/>
  <c r="AF973" i="70"/>
  <c r="AQ1069" i="70"/>
  <c r="AN1069" i="70"/>
  <c r="AP689" i="70"/>
  <c r="AQ691" i="70"/>
  <c r="AQ696" i="70"/>
  <c r="AP697" i="70"/>
  <c r="AQ699" i="70"/>
  <c r="AM718" i="70"/>
  <c r="AN718" i="70" s="1"/>
  <c r="AP703" i="70"/>
  <c r="AQ705" i="70"/>
  <c r="AN708" i="70"/>
  <c r="AP711" i="70"/>
  <c r="AQ713" i="70"/>
  <c r="AN716" i="70"/>
  <c r="AP719" i="70"/>
  <c r="AN721" i="70"/>
  <c r="AQ726" i="70"/>
  <c r="AP727" i="70"/>
  <c r="AN729" i="70"/>
  <c r="AQ734" i="70"/>
  <c r="AN738" i="70"/>
  <c r="AP741" i="70"/>
  <c r="AN743" i="70"/>
  <c r="AN746" i="70"/>
  <c r="AQ748" i="70"/>
  <c r="AP749" i="70"/>
  <c r="AN751" i="70"/>
  <c r="AQ756" i="70"/>
  <c r="AP757" i="70"/>
  <c r="AQ759" i="70"/>
  <c r="AQ764" i="70"/>
  <c r="AP765" i="70"/>
  <c r="AQ767" i="70"/>
  <c r="AM786" i="70"/>
  <c r="AN786" i="70" s="1"/>
  <c r="AP771" i="70"/>
  <c r="AQ773" i="70"/>
  <c r="AN776" i="70"/>
  <c r="AP779" i="70"/>
  <c r="AP781" i="70"/>
  <c r="AP783" i="70"/>
  <c r="AP785" i="70"/>
  <c r="AQ787" i="70"/>
  <c r="AQ792" i="70"/>
  <c r="AP793" i="70"/>
  <c r="AQ795" i="70"/>
  <c r="AP800" i="70"/>
  <c r="AA803" i="70"/>
  <c r="AN808" i="70"/>
  <c r="AN812" i="70"/>
  <c r="AQ817" i="70"/>
  <c r="AP821" i="70"/>
  <c r="AQ826" i="70"/>
  <c r="AN829" i="70"/>
  <c r="AQ833" i="70"/>
  <c r="AQ835" i="70"/>
  <c r="AP836" i="70"/>
  <c r="P837" i="70"/>
  <c r="AN838" i="70"/>
  <c r="AN839" i="70"/>
  <c r="AQ844" i="70"/>
  <c r="AQ850" i="70"/>
  <c r="AP851" i="70"/>
  <c r="AM871" i="70"/>
  <c r="AQ871" i="70" s="1"/>
  <c r="AQ858" i="70"/>
  <c r="AP861" i="70"/>
  <c r="AP865" i="70"/>
  <c r="AP869" i="70"/>
  <c r="AN882" i="70"/>
  <c r="AN879" i="70"/>
  <c r="AN878" i="70"/>
  <c r="AP874" i="70"/>
  <c r="AN876" i="70"/>
  <c r="AP877" i="70"/>
  <c r="AQ883" i="70"/>
  <c r="AN883" i="70"/>
  <c r="AA888" i="70"/>
  <c r="X888" i="70"/>
  <c r="K905" i="70"/>
  <c r="H905" i="70"/>
  <c r="AN958" i="70"/>
  <c r="AN960" i="70"/>
  <c r="AN964" i="70"/>
  <c r="AQ964" i="70"/>
  <c r="AQ1031" i="70"/>
  <c r="AN1031" i="70"/>
  <c r="AP1040" i="70"/>
  <c r="AP743" i="70"/>
  <c r="AP751" i="70"/>
  <c r="AP806" i="70"/>
  <c r="AP839" i="70"/>
  <c r="AQ875" i="70"/>
  <c r="AN875" i="70"/>
  <c r="P956" i="70"/>
  <c r="S956" i="70"/>
  <c r="K973" i="70"/>
  <c r="H973" i="70"/>
  <c r="AA973" i="70"/>
  <c r="X973" i="70"/>
  <c r="AQ993" i="70"/>
  <c r="AN993" i="70"/>
  <c r="AQ1039" i="70"/>
  <c r="AN1039" i="70"/>
  <c r="AQ1113" i="70"/>
  <c r="AN1113" i="70"/>
  <c r="AQ1146" i="70"/>
  <c r="AN1146" i="70"/>
  <c r="AQ1152" i="70"/>
  <c r="AN1152" i="70"/>
  <c r="X1245" i="70"/>
  <c r="AA1245" i="70"/>
  <c r="AQ879" i="70"/>
  <c r="AP887" i="70"/>
  <c r="AM905" i="70"/>
  <c r="AN905" i="70" s="1"/>
  <c r="AP893" i="70"/>
  <c r="AP896" i="70"/>
  <c r="AM922" i="70"/>
  <c r="AQ922" i="70" s="1"/>
  <c r="AQ911" i="70"/>
  <c r="AQ913" i="70"/>
  <c r="AQ915" i="70"/>
  <c r="AQ917" i="70"/>
  <c r="AQ919" i="70"/>
  <c r="AQ921" i="70"/>
  <c r="AN933" i="70"/>
  <c r="AP927" i="70"/>
  <c r="AP942" i="70"/>
  <c r="AP944" i="70"/>
  <c r="AN946" i="70"/>
  <c r="AN950" i="70"/>
  <c r="AP954" i="70"/>
  <c r="AQ958" i="70"/>
  <c r="AN970" i="70"/>
  <c r="AP976" i="70"/>
  <c r="AQ981" i="70"/>
  <c r="AP982" i="70"/>
  <c r="AQ984" i="70"/>
  <c r="AQ989" i="70"/>
  <c r="AP996" i="70"/>
  <c r="AP1004" i="70"/>
  <c r="AP1012" i="70"/>
  <c r="AN1014" i="70"/>
  <c r="AP1020" i="70"/>
  <c r="AN1022" i="70"/>
  <c r="AM1041" i="70"/>
  <c r="AQ1041" i="70" s="1"/>
  <c r="AP1026" i="70"/>
  <c r="AP1034" i="70"/>
  <c r="AN1036" i="70"/>
  <c r="AP1072" i="70"/>
  <c r="AP1074" i="70"/>
  <c r="AQ1134" i="70"/>
  <c r="AN1134" i="70"/>
  <c r="AQ1231" i="70"/>
  <c r="AN1231" i="70"/>
  <c r="AQ1249" i="70"/>
  <c r="AN1249" i="70"/>
  <c r="AP875" i="70"/>
  <c r="AP883" i="70"/>
  <c r="P888" i="70"/>
  <c r="AP889" i="70"/>
  <c r="AQ891" i="70"/>
  <c r="AN894" i="70"/>
  <c r="AQ897" i="70"/>
  <c r="AQ900" i="70"/>
  <c r="AP901" i="70"/>
  <c r="AQ903" i="70"/>
  <c r="AF905" i="70"/>
  <c r="AP918" i="70"/>
  <c r="AP907" i="70"/>
  <c r="AP911" i="70"/>
  <c r="AP915" i="70"/>
  <c r="AP919" i="70"/>
  <c r="AQ926" i="70"/>
  <c r="AQ928" i="70"/>
  <c r="AP950" i="70"/>
  <c r="AM973" i="70"/>
  <c r="AQ973" i="70" s="1"/>
  <c r="AN963" i="70"/>
  <c r="AN966" i="70"/>
  <c r="AQ969" i="70"/>
  <c r="AN972" i="70"/>
  <c r="AP984" i="70"/>
  <c r="AN992" i="70"/>
  <c r="AN995" i="70"/>
  <c r="AQ997" i="70"/>
  <c r="AP998" i="70"/>
  <c r="AN1000" i="70"/>
  <c r="AN1003" i="70"/>
  <c r="AQ1005" i="70"/>
  <c r="AP1006" i="70"/>
  <c r="AM1024" i="70"/>
  <c r="AQ1024" i="70" s="1"/>
  <c r="AP1014" i="70"/>
  <c r="AP1022" i="70"/>
  <c r="AP1024" i="70"/>
  <c r="AN1025" i="70"/>
  <c r="AQ1027" i="70"/>
  <c r="AP1028" i="70"/>
  <c r="AN1033" i="70"/>
  <c r="AQ1035" i="70"/>
  <c r="AP1036" i="70"/>
  <c r="AN1055" i="70"/>
  <c r="AN1046" i="70"/>
  <c r="AP1052" i="70"/>
  <c r="AN1054" i="70"/>
  <c r="AN1060" i="70"/>
  <c r="AN1063" i="70"/>
  <c r="AQ1065" i="70"/>
  <c r="AP1066" i="70"/>
  <c r="AN1068" i="70"/>
  <c r="AN1071" i="70"/>
  <c r="AQ1073" i="70"/>
  <c r="AN1073" i="70"/>
  <c r="AM1126" i="70"/>
  <c r="AN1126" i="70" s="1"/>
  <c r="AQ1112" i="70"/>
  <c r="AN1112" i="70"/>
  <c r="AQ1114" i="70"/>
  <c r="AN1114" i="70"/>
  <c r="AP1179" i="70"/>
  <c r="AP1183" i="70"/>
  <c r="AP1187" i="70"/>
  <c r="AP1191" i="70"/>
  <c r="AP1193" i="70"/>
  <c r="S1211" i="70"/>
  <c r="P1211" i="70"/>
  <c r="AP1259" i="70"/>
  <c r="AP1251" i="70"/>
  <c r="AP1247" i="70"/>
  <c r="AP1253" i="70"/>
  <c r="AP1255" i="70"/>
  <c r="AQ876" i="70"/>
  <c r="AP879" i="70"/>
  <c r="AQ881" i="70"/>
  <c r="H888" i="70"/>
  <c r="AQ890" i="70"/>
  <c r="AP897" i="70"/>
  <c r="AQ899" i="70"/>
  <c r="AQ902" i="70"/>
  <c r="AQ906" i="70"/>
  <c r="AQ908" i="70"/>
  <c r="AQ910" i="70"/>
  <c r="AQ912" i="70"/>
  <c r="AQ914" i="70"/>
  <c r="AQ916" i="70"/>
  <c r="AQ918" i="70"/>
  <c r="AQ920" i="70"/>
  <c r="AP930" i="70"/>
  <c r="AP941" i="70"/>
  <c r="AN947" i="70"/>
  <c r="AQ950" i="70"/>
  <c r="AP953" i="70"/>
  <c r="K956" i="70"/>
  <c r="AP956" i="70"/>
  <c r="AN962" i="70"/>
  <c r="AQ965" i="70"/>
  <c r="AN969" i="70"/>
  <c r="AQ971" i="70"/>
  <c r="AQ977" i="70"/>
  <c r="AP978" i="70"/>
  <c r="AQ985" i="70"/>
  <c r="AP986" i="70"/>
  <c r="AM1007" i="70"/>
  <c r="AQ1007" i="70" s="1"/>
  <c r="AP992" i="70"/>
  <c r="AQ994" i="70"/>
  <c r="AN997" i="70"/>
  <c r="AP1000" i="70"/>
  <c r="AQ1002" i="70"/>
  <c r="AN1005" i="70"/>
  <c r="AP1008" i="70"/>
  <c r="AN1010" i="70"/>
  <c r="AQ1015" i="70"/>
  <c r="AP1016" i="70"/>
  <c r="AN1018" i="70"/>
  <c r="AQ1023" i="70"/>
  <c r="AN1027" i="70"/>
  <c r="AQ1029" i="70"/>
  <c r="AP1030" i="70"/>
  <c r="AN1032" i="70"/>
  <c r="AN1035" i="70"/>
  <c r="AQ1037" i="70"/>
  <c r="AP1038" i="70"/>
  <c r="AN1040" i="70"/>
  <c r="AQ1045" i="70"/>
  <c r="AP1046" i="70"/>
  <c r="AQ1048" i="70"/>
  <c r="AQ1053" i="70"/>
  <c r="AP1054" i="70"/>
  <c r="AQ1056" i="70"/>
  <c r="AM1075" i="70"/>
  <c r="AN1075" i="70" s="1"/>
  <c r="AP1060" i="70"/>
  <c r="AQ1062" i="70"/>
  <c r="AN1065" i="70"/>
  <c r="AQ1067" i="70"/>
  <c r="AP1068" i="70"/>
  <c r="AQ1070" i="70"/>
  <c r="AQ1118" i="70"/>
  <c r="AN1118" i="70"/>
  <c r="AQ1122" i="70"/>
  <c r="AN1122" i="70"/>
  <c r="AN1135" i="70"/>
  <c r="AP1080" i="70"/>
  <c r="AN1090" i="70"/>
  <c r="AP1092" i="70"/>
  <c r="AN1103" i="70"/>
  <c r="AA1109" i="70"/>
  <c r="AP1116" i="70"/>
  <c r="AP1125" i="70"/>
  <c r="K1126" i="70"/>
  <c r="S1126" i="70"/>
  <c r="AA1126" i="70"/>
  <c r="AI1126" i="70"/>
  <c r="AN1131" i="70"/>
  <c r="AP1135" i="70"/>
  <c r="AQ1142" i="70"/>
  <c r="AP1147" i="70"/>
  <c r="AN1149" i="70"/>
  <c r="AP1161" i="70"/>
  <c r="AP1163" i="70"/>
  <c r="AQ1165" i="70"/>
  <c r="AN1167" i="70"/>
  <c r="AN1178" i="70"/>
  <c r="AQ1180" i="70"/>
  <c r="AN1182" i="70"/>
  <c r="AQ1184" i="70"/>
  <c r="AN1186" i="70"/>
  <c r="AQ1188" i="70"/>
  <c r="AN1190" i="70"/>
  <c r="AQ1192" i="70"/>
  <c r="AQ1197" i="70"/>
  <c r="AN1199" i="70"/>
  <c r="AQ1201" i="70"/>
  <c r="AN1203" i="70"/>
  <c r="AQ1205" i="70"/>
  <c r="AQ1207" i="70"/>
  <c r="AN1209" i="70"/>
  <c r="AP1212" i="70"/>
  <c r="AP1214" i="70"/>
  <c r="AP1216" i="70"/>
  <c r="AP1218" i="70"/>
  <c r="AP1220" i="70"/>
  <c r="AP1222" i="70"/>
  <c r="AP1224" i="70"/>
  <c r="AP1226" i="70"/>
  <c r="AQ1233" i="70"/>
  <c r="AQ1235" i="70"/>
  <c r="AP1236" i="70"/>
  <c r="AP1238" i="70"/>
  <c r="AP1240" i="70"/>
  <c r="AP1242" i="70"/>
  <c r="AP1244" i="70"/>
  <c r="AI1245" i="70"/>
  <c r="AN1246" i="70"/>
  <c r="AN1251" i="70"/>
  <c r="AP1252" i="70"/>
  <c r="AN1254" i="70"/>
  <c r="AP1257" i="70"/>
  <c r="AP1261" i="70"/>
  <c r="AN1072" i="70"/>
  <c r="AN1080" i="70"/>
  <c r="AN1079" i="70"/>
  <c r="AQ1081" i="70"/>
  <c r="AN1087" i="70"/>
  <c r="AP1088" i="70"/>
  <c r="AP1095" i="70"/>
  <c r="AP1103" i="70"/>
  <c r="AN1111" i="70"/>
  <c r="AP1115" i="70"/>
  <c r="AQ1120" i="70"/>
  <c r="AN1121" i="70"/>
  <c r="AN1124" i="70"/>
  <c r="AN1130" i="70"/>
  <c r="AP1131" i="70"/>
  <c r="AP1137" i="70"/>
  <c r="AN1139" i="70"/>
  <c r="AN1145" i="70"/>
  <c r="AQ1148" i="70"/>
  <c r="AP1149" i="70"/>
  <c r="AQ1151" i="70"/>
  <c r="AN1170" i="70"/>
  <c r="AQ1162" i="70"/>
  <c r="AN1164" i="70"/>
  <c r="AP1165" i="70"/>
  <c r="AP1167" i="70"/>
  <c r="AN1169" i="70"/>
  <c r="AQ1173" i="70"/>
  <c r="AP1180" i="70"/>
  <c r="AP1184" i="70"/>
  <c r="AP1188" i="70"/>
  <c r="AP1192" i="70"/>
  <c r="AN1196" i="70"/>
  <c r="AP1197" i="70"/>
  <c r="AP1201" i="70"/>
  <c r="AP1205" i="70"/>
  <c r="AQ1213" i="70"/>
  <c r="AQ1215" i="70"/>
  <c r="AQ1217" i="70"/>
  <c r="AQ1219" i="70"/>
  <c r="AQ1221" i="70"/>
  <c r="AQ1223" i="70"/>
  <c r="AQ1225" i="70"/>
  <c r="AQ1227" i="70"/>
  <c r="AQ1230" i="70"/>
  <c r="AQ1239" i="70"/>
  <c r="AN1241" i="70"/>
  <c r="AQ1243" i="70"/>
  <c r="AP1246" i="70"/>
  <c r="AQ1248" i="70"/>
  <c r="AP1249" i="70"/>
  <c r="AQ1253" i="70"/>
  <c r="AP1254" i="70"/>
  <c r="AQ1256" i="70"/>
  <c r="AN1258" i="70"/>
  <c r="AQ1260" i="70"/>
  <c r="AP1262" i="70"/>
  <c r="AQ1074" i="70"/>
  <c r="AQ1086" i="70"/>
  <c r="AN1089" i="70"/>
  <c r="AN1091" i="70"/>
  <c r="AP1096" i="70"/>
  <c r="AQ1094" i="70"/>
  <c r="AQ1096" i="70"/>
  <c r="AP1100" i="70"/>
  <c r="AN1104" i="70"/>
  <c r="AQ1106" i="70"/>
  <c r="AQ1111" i="70"/>
  <c r="AP1117" i="70"/>
  <c r="AN1120" i="70"/>
  <c r="AP1121" i="70"/>
  <c r="AQ1123" i="70"/>
  <c r="AP1127" i="70"/>
  <c r="AQ1129" i="70"/>
  <c r="AQ1132" i="70"/>
  <c r="AP1133" i="70"/>
  <c r="AQ1138" i="70"/>
  <c r="AP1139" i="70"/>
  <c r="AQ1141" i="70"/>
  <c r="AM1160" i="70"/>
  <c r="AQ1160" i="70" s="1"/>
  <c r="AP1146" i="70"/>
  <c r="AN1148" i="70"/>
  <c r="AQ1150" i="70"/>
  <c r="AP1151" i="70"/>
  <c r="AN1153" i="70"/>
  <c r="AQ1155" i="70"/>
  <c r="AN1157" i="70"/>
  <c r="AQ1159" i="70"/>
  <c r="AQ1166" i="70"/>
  <c r="AQ1168" i="70"/>
  <c r="AP1169" i="70"/>
  <c r="AQ1179" i="70"/>
  <c r="AN1181" i="70"/>
  <c r="AQ1183" i="70"/>
  <c r="AN1185" i="70"/>
  <c r="AQ1187" i="70"/>
  <c r="AQ1189" i="70"/>
  <c r="AQ1191" i="70"/>
  <c r="AQ1193" i="70"/>
  <c r="AQ1198" i="70"/>
  <c r="AQ1202" i="70"/>
  <c r="AN1204" i="70"/>
  <c r="AQ1206" i="70"/>
  <c r="AN1208" i="70"/>
  <c r="AQ1210" i="70"/>
  <c r="AM1245" i="70"/>
  <c r="AQ1245" i="70" s="1"/>
  <c r="AQ1234" i="70"/>
  <c r="AP1235" i="70"/>
  <c r="AP1239" i="70"/>
  <c r="AP1243" i="70"/>
  <c r="AQ1247" i="70"/>
  <c r="AP1248" i="70"/>
  <c r="AN1250" i="70"/>
  <c r="AN1253" i="70"/>
  <c r="AQ1255" i="70"/>
  <c r="AP1256" i="70"/>
  <c r="AP1258" i="70"/>
  <c r="AP1260" i="70"/>
  <c r="AQ106" i="70"/>
  <c r="AN157" i="70"/>
  <c r="AQ72" i="70"/>
  <c r="AN89" i="70"/>
  <c r="AP9" i="70"/>
  <c r="AP13" i="70"/>
  <c r="AP17" i="70"/>
  <c r="AN24" i="70"/>
  <c r="AN28" i="70"/>
  <c r="AN32" i="70"/>
  <c r="K38" i="70"/>
  <c r="S38" i="70"/>
  <c r="AA38" i="70"/>
  <c r="AI38" i="70"/>
  <c r="AN42" i="70"/>
  <c r="AN46" i="70"/>
  <c r="AN50" i="70"/>
  <c r="AN54" i="70"/>
  <c r="AN56" i="70"/>
  <c r="AN60" i="70"/>
  <c r="AP62" i="70"/>
  <c r="AN64" i="70"/>
  <c r="AP66" i="70"/>
  <c r="AN68" i="70"/>
  <c r="AP70" i="70"/>
  <c r="AQ73" i="70"/>
  <c r="AN74" i="70"/>
  <c r="AP76" i="70"/>
  <c r="AN78" i="70"/>
  <c r="AN80" i="70"/>
  <c r="AP82" i="70"/>
  <c r="AN84" i="70"/>
  <c r="AN88" i="70"/>
  <c r="AN90" i="70"/>
  <c r="AN94" i="70"/>
  <c r="AN98" i="70"/>
  <c r="AN102" i="70"/>
  <c r="AN108" i="70"/>
  <c r="AN112" i="70"/>
  <c r="AN120" i="70"/>
  <c r="AN126" i="70"/>
  <c r="AN130" i="70"/>
  <c r="AN134" i="70"/>
  <c r="AN138" i="70"/>
  <c r="K140" i="70"/>
  <c r="S140" i="70"/>
  <c r="AA140" i="70"/>
  <c r="AI140" i="70"/>
  <c r="AQ141" i="70"/>
  <c r="AN144" i="70"/>
  <c r="AN148" i="70"/>
  <c r="AN152" i="70"/>
  <c r="AP155" i="70"/>
  <c r="S157" i="70"/>
  <c r="AP158" i="70"/>
  <c r="AQ163" i="70"/>
  <c r="AP165" i="70"/>
  <c r="AP166" i="70"/>
  <c r="AQ171" i="70"/>
  <c r="AP173" i="70"/>
  <c r="K174" i="70"/>
  <c r="AM191" i="70"/>
  <c r="AN344" i="70"/>
  <c r="AQ344" i="70"/>
  <c r="AN395" i="70"/>
  <c r="AQ22" i="70"/>
  <c r="AQ26" i="70"/>
  <c r="AQ30" i="70"/>
  <c r="AQ34" i="70"/>
  <c r="AM38" i="70"/>
  <c r="AP39" i="70"/>
  <c r="AQ40" i="70"/>
  <c r="AP43" i="70"/>
  <c r="AQ44" i="70"/>
  <c r="AP47" i="70"/>
  <c r="AQ48" i="70"/>
  <c r="AP51" i="70"/>
  <c r="AQ52" i="70"/>
  <c r="AQ58" i="70"/>
  <c r="AN59" i="70"/>
  <c r="AQ62" i="70"/>
  <c r="AN63" i="70"/>
  <c r="AQ66" i="70"/>
  <c r="AN67" i="70"/>
  <c r="AQ70" i="70"/>
  <c r="AQ76" i="70"/>
  <c r="AQ82" i="70"/>
  <c r="AQ86" i="70"/>
  <c r="AN91" i="70"/>
  <c r="AQ92" i="70"/>
  <c r="AN95" i="70"/>
  <c r="AQ96" i="70"/>
  <c r="AN99" i="70"/>
  <c r="AQ100" i="70"/>
  <c r="AQ104" i="70"/>
  <c r="AP107" i="70"/>
  <c r="AQ110" i="70"/>
  <c r="AP111" i="70"/>
  <c r="AQ114" i="70"/>
  <c r="AP115" i="70"/>
  <c r="AQ118" i="70"/>
  <c r="AP119" i="70"/>
  <c r="AQ122" i="70"/>
  <c r="AQ124" i="70"/>
  <c r="AQ128" i="70"/>
  <c r="AQ132" i="70"/>
  <c r="AQ136" i="70"/>
  <c r="AM140" i="70"/>
  <c r="AQ142" i="70"/>
  <c r="AQ146" i="70"/>
  <c r="AQ150" i="70"/>
  <c r="AQ154" i="70"/>
  <c r="AQ158" i="70"/>
  <c r="P174" i="70"/>
  <c r="S174" i="70"/>
  <c r="AF174" i="70"/>
  <c r="AI174" i="70"/>
  <c r="AN259" i="70"/>
  <c r="AQ259" i="70"/>
  <c r="AN327" i="70"/>
  <c r="AN8" i="70"/>
  <c r="AN12" i="70"/>
  <c r="AN16" i="70"/>
  <c r="AN20" i="70"/>
  <c r="AQ25" i="70"/>
  <c r="AQ29" i="70"/>
  <c r="AQ33" i="70"/>
  <c r="AQ37" i="70"/>
  <c r="AQ39" i="70"/>
  <c r="AQ43" i="70"/>
  <c r="AQ47" i="70"/>
  <c r="AQ51" i="70"/>
  <c r="AM55" i="70"/>
  <c r="AQ57" i="70"/>
  <c r="AQ61" i="70"/>
  <c r="AQ65" i="70"/>
  <c r="AQ69" i="70"/>
  <c r="AQ75" i="70"/>
  <c r="AQ79" i="70"/>
  <c r="AQ83" i="70"/>
  <c r="AQ87" i="70"/>
  <c r="AQ93" i="70"/>
  <c r="AQ97" i="70"/>
  <c r="AQ101" i="70"/>
  <c r="AQ105" i="70"/>
  <c r="AQ107" i="70"/>
  <c r="AQ111" i="70"/>
  <c r="AQ115" i="70"/>
  <c r="AQ119" i="70"/>
  <c r="AM123" i="70"/>
  <c r="AQ125" i="70"/>
  <c r="AQ129" i="70"/>
  <c r="AQ133" i="70"/>
  <c r="AQ137" i="70"/>
  <c r="AQ143" i="70"/>
  <c r="AQ147" i="70"/>
  <c r="AQ151" i="70"/>
  <c r="AQ156" i="70"/>
  <c r="AN158" i="70"/>
  <c r="AM21" i="70"/>
  <c r="AQ21" i="70" s="1"/>
  <c r="AN9" i="70"/>
  <c r="AQ10" i="70"/>
  <c r="AN13" i="70"/>
  <c r="AQ14" i="70"/>
  <c r="AN17" i="70"/>
  <c r="AQ18" i="70"/>
  <c r="AQ56" i="70"/>
  <c r="AQ90" i="70"/>
  <c r="AA157" i="70"/>
  <c r="AQ164" i="70"/>
  <c r="AQ172" i="70"/>
  <c r="X174" i="70"/>
  <c r="AA174" i="70"/>
  <c r="AQ293" i="70"/>
  <c r="AN293" i="70"/>
  <c r="AN159" i="70"/>
  <c r="AN163" i="70"/>
  <c r="AN167" i="70"/>
  <c r="AN171" i="70"/>
  <c r="AN177" i="70"/>
  <c r="AN181" i="70"/>
  <c r="AN185" i="70"/>
  <c r="AN189" i="70"/>
  <c r="AQ192" i="70"/>
  <c r="AN195" i="70"/>
  <c r="AN199" i="70"/>
  <c r="AN203" i="70"/>
  <c r="AN207" i="70"/>
  <c r="AN209" i="70"/>
  <c r="AN213" i="70"/>
  <c r="AN217" i="70"/>
  <c r="AN221" i="70"/>
  <c r="AN227" i="70"/>
  <c r="AN231" i="70"/>
  <c r="AN235" i="70"/>
  <c r="AN239" i="70"/>
  <c r="AN245" i="70"/>
  <c r="AN249" i="70"/>
  <c r="AN253" i="70"/>
  <c r="AN257" i="70"/>
  <c r="AQ260" i="70"/>
  <c r="AN263" i="70"/>
  <c r="AN267" i="70"/>
  <c r="AN271" i="70"/>
  <c r="AN275" i="70"/>
  <c r="AN277" i="70"/>
  <c r="AN281" i="70"/>
  <c r="AN285" i="70"/>
  <c r="AN289" i="70"/>
  <c r="AN295" i="70"/>
  <c r="AN299" i="70"/>
  <c r="AN303" i="70"/>
  <c r="AN307" i="70"/>
  <c r="AN313" i="70"/>
  <c r="AN317" i="70"/>
  <c r="AN321" i="70"/>
  <c r="AN325" i="70"/>
  <c r="AQ328" i="70"/>
  <c r="AN331" i="70"/>
  <c r="AN335" i="70"/>
  <c r="AN339" i="70"/>
  <c r="AN343" i="70"/>
  <c r="AN345" i="70"/>
  <c r="AN349" i="70"/>
  <c r="AN353" i="70"/>
  <c r="AN357" i="70"/>
  <c r="AN363" i="70"/>
  <c r="AN367" i="70"/>
  <c r="AN371" i="70"/>
  <c r="AN375" i="70"/>
  <c r="AN381" i="70"/>
  <c r="AN385" i="70"/>
  <c r="AN389" i="70"/>
  <c r="AN393" i="70"/>
  <c r="AQ396" i="70"/>
  <c r="AN399" i="70"/>
  <c r="AN403" i="70"/>
  <c r="AN407" i="70"/>
  <c r="AN411" i="70"/>
  <c r="AN413" i="70"/>
  <c r="AN417" i="70"/>
  <c r="AN421" i="70"/>
  <c r="AN425" i="70"/>
  <c r="AF429" i="70"/>
  <c r="AP429" i="70"/>
  <c r="AM446" i="70"/>
  <c r="AP436" i="70"/>
  <c r="AP439" i="70"/>
  <c r="AN442" i="70"/>
  <c r="AN444" i="70"/>
  <c r="AN445" i="70"/>
  <c r="AQ447" i="70"/>
  <c r="AP453" i="70"/>
  <c r="AN456" i="70"/>
  <c r="AN458" i="70"/>
  <c r="AN459" i="70"/>
  <c r="AQ460" i="70"/>
  <c r="AI463" i="70"/>
  <c r="AN464" i="70"/>
  <c r="AQ466" i="70"/>
  <c r="AQ469" i="70"/>
  <c r="AP471" i="70"/>
  <c r="AP472" i="70"/>
  <c r="AP473" i="70"/>
  <c r="AM497" i="70"/>
  <c r="AQ175" i="70"/>
  <c r="AN192" i="70"/>
  <c r="AN196" i="70"/>
  <c r="AN200" i="70"/>
  <c r="AN204" i="70"/>
  <c r="AN210" i="70"/>
  <c r="AP212" i="70"/>
  <c r="AN214" i="70"/>
  <c r="AP216" i="70"/>
  <c r="AN218" i="70"/>
  <c r="AP220" i="70"/>
  <c r="AN222" i="70"/>
  <c r="AP224" i="70"/>
  <c r="AP226" i="70"/>
  <c r="AP230" i="70"/>
  <c r="AP234" i="70"/>
  <c r="AP238" i="70"/>
  <c r="K242" i="70"/>
  <c r="S242" i="70"/>
  <c r="AA242" i="70"/>
  <c r="AI242" i="70"/>
  <c r="AP242" i="70"/>
  <c r="AQ243" i="70"/>
  <c r="AN260" i="70"/>
  <c r="AN264" i="70"/>
  <c r="AN268" i="70"/>
  <c r="AN272" i="70"/>
  <c r="AN278" i="70"/>
  <c r="AP280" i="70"/>
  <c r="AN282" i="70"/>
  <c r="AP284" i="70"/>
  <c r="AN286" i="70"/>
  <c r="AP288" i="70"/>
  <c r="AN290" i="70"/>
  <c r="AP292" i="70"/>
  <c r="AP294" i="70"/>
  <c r="AP298" i="70"/>
  <c r="AP302" i="70"/>
  <c r="AP306" i="70"/>
  <c r="K310" i="70"/>
  <c r="S310" i="70"/>
  <c r="AA310" i="70"/>
  <c r="AI310" i="70"/>
  <c r="AP310" i="70"/>
  <c r="AQ311" i="70"/>
  <c r="AN328" i="70"/>
  <c r="AN332" i="70"/>
  <c r="AN336" i="70"/>
  <c r="AN340" i="70"/>
  <c r="AN346" i="70"/>
  <c r="AP348" i="70"/>
  <c r="AN350" i="70"/>
  <c r="AP352" i="70"/>
  <c r="AN354" i="70"/>
  <c r="AP356" i="70"/>
  <c r="AN358" i="70"/>
  <c r="AP360" i="70"/>
  <c r="AP362" i="70"/>
  <c r="AP366" i="70"/>
  <c r="AP370" i="70"/>
  <c r="AP374" i="70"/>
  <c r="K378" i="70"/>
  <c r="S378" i="70"/>
  <c r="AA378" i="70"/>
  <c r="AI378" i="70"/>
  <c r="AP378" i="70"/>
  <c r="AQ379" i="70"/>
  <c r="AN396" i="70"/>
  <c r="AN400" i="70"/>
  <c r="AN404" i="70"/>
  <c r="AN408" i="70"/>
  <c r="AN414" i="70"/>
  <c r="AQ415" i="70"/>
  <c r="AP416" i="70"/>
  <c r="AN418" i="70"/>
  <c r="AP420" i="70"/>
  <c r="AN422" i="70"/>
  <c r="AP424" i="70"/>
  <c r="AN426" i="70"/>
  <c r="AP428" i="70"/>
  <c r="AN430" i="70"/>
  <c r="AN431" i="70"/>
  <c r="AN432" i="70"/>
  <c r="AN433" i="70"/>
  <c r="AQ439" i="70"/>
  <c r="AQ451" i="70"/>
  <c r="AQ453" i="70"/>
  <c r="AM463" i="70"/>
  <c r="AP470" i="70"/>
  <c r="AQ471" i="70"/>
  <c r="AQ472" i="70"/>
  <c r="P480" i="70"/>
  <c r="S480" i="70"/>
  <c r="AF480" i="70"/>
  <c r="AI480" i="70"/>
  <c r="AN514" i="70"/>
  <c r="AQ514" i="70"/>
  <c r="AQ531" i="70"/>
  <c r="AN582" i="70"/>
  <c r="AQ582" i="70"/>
  <c r="AQ599" i="70"/>
  <c r="AN599" i="70"/>
  <c r="AN633" i="70"/>
  <c r="AQ633" i="70"/>
  <c r="AQ184" i="70"/>
  <c r="AQ188" i="70"/>
  <c r="AN193" i="70"/>
  <c r="AQ194" i="70"/>
  <c r="AN197" i="70"/>
  <c r="AQ198" i="70"/>
  <c r="AN201" i="70"/>
  <c r="AQ202" i="70"/>
  <c r="AQ206" i="70"/>
  <c r="AP209" i="70"/>
  <c r="AQ212" i="70"/>
  <c r="AP213" i="70"/>
  <c r="AQ216" i="70"/>
  <c r="AP217" i="70"/>
  <c r="AN219" i="70"/>
  <c r="AQ220" i="70"/>
  <c r="AP221" i="70"/>
  <c r="AQ224" i="70"/>
  <c r="AQ226" i="70"/>
  <c r="AQ230" i="70"/>
  <c r="AQ234" i="70"/>
  <c r="AP235" i="70"/>
  <c r="AQ238" i="70"/>
  <c r="AM242" i="70"/>
  <c r="AQ244" i="70"/>
  <c r="AQ248" i="70"/>
  <c r="AQ252" i="70"/>
  <c r="AQ256" i="70"/>
  <c r="AN261" i="70"/>
  <c r="AQ262" i="70"/>
  <c r="AN265" i="70"/>
  <c r="AQ266" i="70"/>
  <c r="AN269" i="70"/>
  <c r="AQ270" i="70"/>
  <c r="AQ274" i="70"/>
  <c r="AP277" i="70"/>
  <c r="AQ280" i="70"/>
  <c r="AP281" i="70"/>
  <c r="AQ284" i="70"/>
  <c r="AP285" i="70"/>
  <c r="AN287" i="70"/>
  <c r="AQ288" i="70"/>
  <c r="AP289" i="70"/>
  <c r="AQ292" i="70"/>
  <c r="AQ294" i="70"/>
  <c r="AQ298" i="70"/>
  <c r="AQ302" i="70"/>
  <c r="AP303" i="70"/>
  <c r="AQ306" i="70"/>
  <c r="AM310" i="70"/>
  <c r="AQ312" i="70"/>
  <c r="AQ316" i="70"/>
  <c r="AQ320" i="70"/>
  <c r="AQ324" i="70"/>
  <c r="AN329" i="70"/>
  <c r="AQ330" i="70"/>
  <c r="AN333" i="70"/>
  <c r="AQ334" i="70"/>
  <c r="AN337" i="70"/>
  <c r="AQ338" i="70"/>
  <c r="AQ342" i="70"/>
  <c r="AP345" i="70"/>
  <c r="AQ348" i="70"/>
  <c r="AP349" i="70"/>
  <c r="AN351" i="70"/>
  <c r="AQ352" i="70"/>
  <c r="AP353" i="70"/>
  <c r="AN355" i="70"/>
  <c r="AQ356" i="70"/>
  <c r="AP357" i="70"/>
  <c r="AQ360" i="70"/>
  <c r="AQ362" i="70"/>
  <c r="AQ366" i="70"/>
  <c r="AQ370" i="70"/>
  <c r="AP371" i="70"/>
  <c r="AQ374" i="70"/>
  <c r="AM378" i="70"/>
  <c r="AQ380" i="70"/>
  <c r="AQ384" i="70"/>
  <c r="AQ388" i="70"/>
  <c r="AQ392" i="70"/>
  <c r="AN397" i="70"/>
  <c r="AQ398" i="70"/>
  <c r="AN401" i="70"/>
  <c r="AQ402" i="70"/>
  <c r="AN405" i="70"/>
  <c r="AQ406" i="70"/>
  <c r="AQ410" i="70"/>
  <c r="AP413" i="70"/>
  <c r="AQ416" i="70"/>
  <c r="AP417" i="70"/>
  <c r="AN419" i="70"/>
  <c r="AQ420" i="70"/>
  <c r="AP421" i="70"/>
  <c r="AN423" i="70"/>
  <c r="AQ424" i="70"/>
  <c r="AN427" i="70"/>
  <c r="AN434" i="70"/>
  <c r="AN435" i="70"/>
  <c r="AN436" i="70"/>
  <c r="AN437" i="70"/>
  <c r="AQ440" i="70"/>
  <c r="AQ454" i="70"/>
  <c r="AP480" i="70"/>
  <c r="AP476" i="70"/>
  <c r="AP464" i="70"/>
  <c r="AP465" i="70"/>
  <c r="AP467" i="70"/>
  <c r="AP468" i="70"/>
  <c r="AP469" i="70"/>
  <c r="AP475" i="70"/>
  <c r="AP479" i="70"/>
  <c r="AQ209" i="70"/>
  <c r="AQ277" i="70"/>
  <c r="AQ345" i="70"/>
  <c r="H429" i="70"/>
  <c r="AQ431" i="70"/>
  <c r="AP435" i="70"/>
  <c r="AN441" i="70"/>
  <c r="AQ442" i="70"/>
  <c r="AN455" i="70"/>
  <c r="AQ456" i="70"/>
  <c r="AQ461" i="70"/>
  <c r="K463" i="70"/>
  <c r="AQ464" i="70"/>
  <c r="AQ467" i="70"/>
  <c r="AQ470" i="70"/>
  <c r="AP474" i="70"/>
  <c r="AP478" i="70"/>
  <c r="H480" i="70"/>
  <c r="K480" i="70"/>
  <c r="X480" i="70"/>
  <c r="AA480" i="70"/>
  <c r="AQ430" i="70"/>
  <c r="AN469" i="70"/>
  <c r="AN473" i="70"/>
  <c r="AN477" i="70"/>
  <c r="AN483" i="70"/>
  <c r="AN487" i="70"/>
  <c r="AN491" i="70"/>
  <c r="AN495" i="70"/>
  <c r="AQ498" i="70"/>
  <c r="AN501" i="70"/>
  <c r="AN505" i="70"/>
  <c r="AN509" i="70"/>
  <c r="AN513" i="70"/>
  <c r="AN515" i="70"/>
  <c r="AN519" i="70"/>
  <c r="AN523" i="70"/>
  <c r="AN527" i="70"/>
  <c r="AN533" i="70"/>
  <c r="AN537" i="70"/>
  <c r="AN541" i="70"/>
  <c r="AN545" i="70"/>
  <c r="AN551" i="70"/>
  <c r="AN555" i="70"/>
  <c r="AN559" i="70"/>
  <c r="AN563" i="70"/>
  <c r="AQ566" i="70"/>
  <c r="AN569" i="70"/>
  <c r="AN573" i="70"/>
  <c r="AN577" i="70"/>
  <c r="AN581" i="70"/>
  <c r="AN583" i="70"/>
  <c r="AN587" i="70"/>
  <c r="AN591" i="70"/>
  <c r="AN595" i="70"/>
  <c r="AN601" i="70"/>
  <c r="AN605" i="70"/>
  <c r="AN609" i="70"/>
  <c r="AN613" i="70"/>
  <c r="AN619" i="70"/>
  <c r="AN623" i="70"/>
  <c r="AQ624" i="70"/>
  <c r="AF633" i="70"/>
  <c r="AP633" i="70"/>
  <c r="AM650" i="70"/>
  <c r="AP640" i="70"/>
  <c r="AP643" i="70"/>
  <c r="AN646" i="70"/>
  <c r="AN648" i="70"/>
  <c r="AN649" i="70"/>
  <c r="AQ651" i="70"/>
  <c r="AP657" i="70"/>
  <c r="AN660" i="70"/>
  <c r="AN662" i="70"/>
  <c r="AN663" i="70"/>
  <c r="AQ664" i="70"/>
  <c r="AI667" i="70"/>
  <c r="AP671" i="70"/>
  <c r="AQ673" i="70"/>
  <c r="AP674" i="70"/>
  <c r="AP679" i="70"/>
  <c r="AQ681" i="70"/>
  <c r="AP682" i="70"/>
  <c r="AQ687" i="70"/>
  <c r="AN687" i="70"/>
  <c r="AQ820" i="70"/>
  <c r="AQ481" i="70"/>
  <c r="AN488" i="70"/>
  <c r="AN492" i="70"/>
  <c r="AN498" i="70"/>
  <c r="AN502" i="70"/>
  <c r="AP504" i="70"/>
  <c r="AN506" i="70"/>
  <c r="AP508" i="70"/>
  <c r="AN510" i="70"/>
  <c r="AN516" i="70"/>
  <c r="AP518" i="70"/>
  <c r="AN520" i="70"/>
  <c r="AP522" i="70"/>
  <c r="AN524" i="70"/>
  <c r="AP526" i="70"/>
  <c r="AN528" i="70"/>
  <c r="AP530" i="70"/>
  <c r="AP532" i="70"/>
  <c r="AP536" i="70"/>
  <c r="AP540" i="70"/>
  <c r="AP544" i="70"/>
  <c r="K548" i="70"/>
  <c r="S548" i="70"/>
  <c r="AA548" i="70"/>
  <c r="AI548" i="70"/>
  <c r="AP548" i="70"/>
  <c r="AQ549" i="70"/>
  <c r="AN556" i="70"/>
  <c r="AN560" i="70"/>
  <c r="AN566" i="70"/>
  <c r="AN570" i="70"/>
  <c r="AP572" i="70"/>
  <c r="AN574" i="70"/>
  <c r="AP576" i="70"/>
  <c r="AN578" i="70"/>
  <c r="AN584" i="70"/>
  <c r="AP586" i="70"/>
  <c r="AN588" i="70"/>
  <c r="AP590" i="70"/>
  <c r="AN592" i="70"/>
  <c r="AP594" i="70"/>
  <c r="AN596" i="70"/>
  <c r="AP598" i="70"/>
  <c r="AP600" i="70"/>
  <c r="AP604" i="70"/>
  <c r="AP608" i="70"/>
  <c r="AP612" i="70"/>
  <c r="K616" i="70"/>
  <c r="S616" i="70"/>
  <c r="AA616" i="70"/>
  <c r="AI616" i="70"/>
  <c r="AP616" i="70"/>
  <c r="AQ617" i="70"/>
  <c r="AN624" i="70"/>
  <c r="AN625" i="70"/>
  <c r="AN626" i="70"/>
  <c r="AN627" i="70"/>
  <c r="AQ631" i="70"/>
  <c r="AN634" i="70"/>
  <c r="AN635" i="70"/>
  <c r="AN636" i="70"/>
  <c r="AN637" i="70"/>
  <c r="AP642" i="70"/>
  <c r="AQ643" i="70"/>
  <c r="AP644" i="70"/>
  <c r="AP645" i="70"/>
  <c r="AP647" i="70"/>
  <c r="AQ655" i="70"/>
  <c r="AQ657" i="70"/>
  <c r="AN664" i="70"/>
  <c r="AN665" i="70"/>
  <c r="AN666" i="70"/>
  <c r="AM667" i="70"/>
  <c r="AP669" i="70"/>
  <c r="AP672" i="70"/>
  <c r="AP677" i="70"/>
  <c r="AP680" i="70"/>
  <c r="AN685" i="70"/>
  <c r="AM701" i="70"/>
  <c r="AQ735" i="70"/>
  <c r="AN735" i="70"/>
  <c r="AQ837" i="70"/>
  <c r="AQ486" i="70"/>
  <c r="AQ490" i="70"/>
  <c r="AQ494" i="70"/>
  <c r="AN499" i="70"/>
  <c r="AQ500" i="70"/>
  <c r="AN503" i="70"/>
  <c r="AQ504" i="70"/>
  <c r="AN507" i="70"/>
  <c r="AQ508" i="70"/>
  <c r="AQ512" i="70"/>
  <c r="AP515" i="70"/>
  <c r="AQ518" i="70"/>
  <c r="AP519" i="70"/>
  <c r="AQ522" i="70"/>
  <c r="AP523" i="70"/>
  <c r="AQ526" i="70"/>
  <c r="AP527" i="70"/>
  <c r="AQ530" i="70"/>
  <c r="AQ532" i="70"/>
  <c r="AQ536" i="70"/>
  <c r="AQ540" i="70"/>
  <c r="AQ544" i="70"/>
  <c r="AM548" i="70"/>
  <c r="AQ550" i="70"/>
  <c r="AQ554" i="70"/>
  <c r="AQ558" i="70"/>
  <c r="AQ562" i="70"/>
  <c r="AN567" i="70"/>
  <c r="AQ568" i="70"/>
  <c r="AN571" i="70"/>
  <c r="AQ572" i="70"/>
  <c r="AN575" i="70"/>
  <c r="AQ576" i="70"/>
  <c r="AQ580" i="70"/>
  <c r="AP583" i="70"/>
  <c r="AQ586" i="70"/>
  <c r="AP587" i="70"/>
  <c r="AQ590" i="70"/>
  <c r="AP591" i="70"/>
  <c r="AQ594" i="70"/>
  <c r="AP595" i="70"/>
  <c r="AQ598" i="70"/>
  <c r="AQ600" i="70"/>
  <c r="AQ604" i="70"/>
  <c r="AQ608" i="70"/>
  <c r="AQ612" i="70"/>
  <c r="AM616" i="70"/>
  <c r="AQ618" i="70"/>
  <c r="AQ622" i="70"/>
  <c r="AN638" i="70"/>
  <c r="AN639" i="70"/>
  <c r="AN640" i="70"/>
  <c r="AN641" i="70"/>
  <c r="AQ644" i="70"/>
  <c r="AQ658" i="70"/>
  <c r="AP668" i="70"/>
  <c r="AP670" i="70"/>
  <c r="AP675" i="70"/>
  <c r="AP678" i="70"/>
  <c r="AP683" i="70"/>
  <c r="AP684" i="70"/>
  <c r="AQ786" i="70"/>
  <c r="AQ515" i="70"/>
  <c r="AQ583" i="70"/>
  <c r="AQ625" i="70"/>
  <c r="H633" i="70"/>
  <c r="AQ635" i="70"/>
  <c r="AP639" i="70"/>
  <c r="AN645" i="70"/>
  <c r="AQ646" i="70"/>
  <c r="AN659" i="70"/>
  <c r="AQ660" i="70"/>
  <c r="AQ665" i="70"/>
  <c r="K667" i="70"/>
  <c r="AM684" i="70"/>
  <c r="AQ668" i="70"/>
  <c r="AP673" i="70"/>
  <c r="AQ675" i="70"/>
  <c r="AP681" i="70"/>
  <c r="AQ683" i="70"/>
  <c r="AN698" i="70"/>
  <c r="AN694" i="70"/>
  <c r="AN690" i="70"/>
  <c r="AN700" i="70"/>
  <c r="AN696" i="70"/>
  <c r="AN692" i="70"/>
  <c r="AN688" i="70"/>
  <c r="AQ685" i="70"/>
  <c r="AN693" i="70"/>
  <c r="AQ634" i="70"/>
  <c r="AN691" i="70"/>
  <c r="AN695" i="70"/>
  <c r="AN699" i="70"/>
  <c r="K701" i="70"/>
  <c r="S701" i="70"/>
  <c r="AA701" i="70"/>
  <c r="AI701" i="70"/>
  <c r="AQ702" i="70"/>
  <c r="AN705" i="70"/>
  <c r="AN709" i="70"/>
  <c r="AN713" i="70"/>
  <c r="AN717" i="70"/>
  <c r="AN719" i="70"/>
  <c r="AN723" i="70"/>
  <c r="AN727" i="70"/>
  <c r="AN731" i="70"/>
  <c r="H735" i="70"/>
  <c r="P735" i="70"/>
  <c r="X735" i="70"/>
  <c r="AF735" i="70"/>
  <c r="AN737" i="70"/>
  <c r="AN741" i="70"/>
  <c r="AN745" i="70"/>
  <c r="AN749" i="70"/>
  <c r="AN755" i="70"/>
  <c r="AN759" i="70"/>
  <c r="AN763" i="70"/>
  <c r="AN767" i="70"/>
  <c r="K769" i="70"/>
  <c r="S769" i="70"/>
  <c r="AA769" i="70"/>
  <c r="AI769" i="70"/>
  <c r="AQ770" i="70"/>
  <c r="AN773" i="70"/>
  <c r="AN777" i="70"/>
  <c r="AN781" i="70"/>
  <c r="AN785" i="70"/>
  <c r="AN787" i="70"/>
  <c r="AN791" i="70"/>
  <c r="AN795" i="70"/>
  <c r="AQ796" i="70"/>
  <c r="AQ801" i="70"/>
  <c r="AP802" i="70"/>
  <c r="K803" i="70"/>
  <c r="AQ804" i="70"/>
  <c r="AQ805" i="70"/>
  <c r="AQ807" i="70"/>
  <c r="AP808" i="70"/>
  <c r="AP809" i="70"/>
  <c r="AP811" i="70"/>
  <c r="AN815" i="70"/>
  <c r="AN816" i="70"/>
  <c r="AQ818" i="70"/>
  <c r="AN821" i="70"/>
  <c r="AN822" i="70"/>
  <c r="AN823" i="70"/>
  <c r="AQ824" i="70"/>
  <c r="AQ829" i="70"/>
  <c r="AP831" i="70"/>
  <c r="AN836" i="70"/>
  <c r="H837" i="70"/>
  <c r="AP854" i="70"/>
  <c r="AP853" i="70"/>
  <c r="AP852" i="70"/>
  <c r="AP848" i="70"/>
  <c r="AQ839" i="70"/>
  <c r="AP840" i="70"/>
  <c r="AP841" i="70"/>
  <c r="AP843" i="70"/>
  <c r="AP847" i="70"/>
  <c r="AQ848" i="70"/>
  <c r="AQ851" i="70"/>
  <c r="AQ689" i="70"/>
  <c r="AQ693" i="70"/>
  <c r="AQ697" i="70"/>
  <c r="AQ703" i="70"/>
  <c r="AP704" i="70"/>
  <c r="AQ707" i="70"/>
  <c r="AP708" i="70"/>
  <c r="AQ711" i="70"/>
  <c r="AP712" i="70"/>
  <c r="AQ715" i="70"/>
  <c r="AP716" i="70"/>
  <c r="AN720" i="70"/>
  <c r="AQ721" i="70"/>
  <c r="AN724" i="70"/>
  <c r="AQ725" i="70"/>
  <c r="AN728" i="70"/>
  <c r="AQ729" i="70"/>
  <c r="AN732" i="70"/>
  <c r="AQ733" i="70"/>
  <c r="AP736" i="70"/>
  <c r="AQ739" i="70"/>
  <c r="AP740" i="70"/>
  <c r="AQ743" i="70"/>
  <c r="AP744" i="70"/>
  <c r="AQ747" i="70"/>
  <c r="AP748" i="70"/>
  <c r="AQ751" i="70"/>
  <c r="AP752" i="70"/>
  <c r="AQ753" i="70"/>
  <c r="AN756" i="70"/>
  <c r="AQ757" i="70"/>
  <c r="AN760" i="70"/>
  <c r="AQ761" i="70"/>
  <c r="AN764" i="70"/>
  <c r="AQ765" i="70"/>
  <c r="AN768" i="70"/>
  <c r="AM769" i="70"/>
  <c r="AQ771" i="70"/>
  <c r="AP772" i="70"/>
  <c r="AQ775" i="70"/>
  <c r="AP776" i="70"/>
  <c r="AQ779" i="70"/>
  <c r="AP780" i="70"/>
  <c r="AN782" i="70"/>
  <c r="AQ783" i="70"/>
  <c r="AP784" i="70"/>
  <c r="AN788" i="70"/>
  <c r="AQ789" i="70"/>
  <c r="AN792" i="70"/>
  <c r="AQ793" i="70"/>
  <c r="AN796" i="70"/>
  <c r="AN797" i="70"/>
  <c r="AN798" i="70"/>
  <c r="AN799" i="70"/>
  <c r="AQ800" i="70"/>
  <c r="AQ802" i="70"/>
  <c r="AI803" i="70"/>
  <c r="AQ806" i="70"/>
  <c r="AQ808" i="70"/>
  <c r="AP810" i="70"/>
  <c r="AP812" i="70"/>
  <c r="AP813" i="70"/>
  <c r="AP815" i="70"/>
  <c r="AN824" i="70"/>
  <c r="AN825" i="70"/>
  <c r="AN826" i="70"/>
  <c r="AN827" i="70"/>
  <c r="AQ830" i="70"/>
  <c r="AQ840" i="70"/>
  <c r="AN849" i="70"/>
  <c r="AQ736" i="70"/>
  <c r="AP797" i="70"/>
  <c r="AN800" i="70"/>
  <c r="AM803" i="70"/>
  <c r="AQ813" i="70"/>
  <c r="AP816" i="70"/>
  <c r="AP817" i="70"/>
  <c r="AP819" i="70"/>
  <c r="AQ821" i="70"/>
  <c r="AP823" i="70"/>
  <c r="AN828" i="70"/>
  <c r="AN831" i="70"/>
  <c r="X837" i="70"/>
  <c r="AN841" i="70"/>
  <c r="AN871" i="70"/>
  <c r="AP702" i="70"/>
  <c r="AP706" i="70"/>
  <c r="AP710" i="70"/>
  <c r="AP714" i="70"/>
  <c r="AQ719" i="70"/>
  <c r="AN722" i="70"/>
  <c r="AN726" i="70"/>
  <c r="AN730" i="70"/>
  <c r="AP738" i="70"/>
  <c r="AP742" i="70"/>
  <c r="AP746" i="70"/>
  <c r="AN754" i="70"/>
  <c r="AN758" i="70"/>
  <c r="AN762" i="70"/>
  <c r="AP770" i="70"/>
  <c r="AP774" i="70"/>
  <c r="AP778" i="70"/>
  <c r="AN780" i="70"/>
  <c r="AP782" i="70"/>
  <c r="AN790" i="70"/>
  <c r="AP796" i="70"/>
  <c r="AP798" i="70"/>
  <c r="AP801" i="70"/>
  <c r="AP804" i="70"/>
  <c r="AP805" i="70"/>
  <c r="AP807" i="70"/>
  <c r="AP818" i="70"/>
  <c r="AN832" i="70"/>
  <c r="AN833" i="70"/>
  <c r="AN835" i="70"/>
  <c r="AQ836" i="70"/>
  <c r="AN851" i="70"/>
  <c r="AN850" i="70"/>
  <c r="AN846" i="70"/>
  <c r="AN842" i="70"/>
  <c r="AN843" i="70"/>
  <c r="AN844" i="70"/>
  <c r="AN845" i="70"/>
  <c r="AN847" i="70"/>
  <c r="AN852" i="70"/>
  <c r="AN922" i="70"/>
  <c r="AQ838" i="70"/>
  <c r="AN853" i="70"/>
  <c r="AN855" i="70"/>
  <c r="AN859" i="70"/>
  <c r="AN863" i="70"/>
  <c r="AN867" i="70"/>
  <c r="H871" i="70"/>
  <c r="P871" i="70"/>
  <c r="X871" i="70"/>
  <c r="AF871" i="70"/>
  <c r="AN873" i="70"/>
  <c r="AN877" i="70"/>
  <c r="AN881" i="70"/>
  <c r="AN885" i="70"/>
  <c r="AN891" i="70"/>
  <c r="AN895" i="70"/>
  <c r="AN899" i="70"/>
  <c r="AN903" i="70"/>
  <c r="AN909" i="70"/>
  <c r="AN913" i="70"/>
  <c r="AN917" i="70"/>
  <c r="AN921" i="70"/>
  <c r="AF922" i="70"/>
  <c r="AP922" i="70"/>
  <c r="AM939" i="70"/>
  <c r="AP929" i="70"/>
  <c r="AP932" i="70"/>
  <c r="AN935" i="70"/>
  <c r="AN936" i="70"/>
  <c r="AN937" i="70"/>
  <c r="AN938" i="70"/>
  <c r="AP946" i="70"/>
  <c r="AN949" i="70"/>
  <c r="AN951" i="70"/>
  <c r="AN952" i="70"/>
  <c r="AQ953" i="70"/>
  <c r="AI956" i="70"/>
  <c r="AN957" i="70"/>
  <c r="AQ959" i="70"/>
  <c r="AP966" i="70"/>
  <c r="AQ968" i="70"/>
  <c r="AP969" i="70"/>
  <c r="AN974" i="70"/>
  <c r="AM990" i="70"/>
  <c r="AN975" i="70"/>
  <c r="AN982" i="70"/>
  <c r="AN983" i="70"/>
  <c r="AN856" i="70"/>
  <c r="AP858" i="70"/>
  <c r="AN860" i="70"/>
  <c r="AP862" i="70"/>
  <c r="AN864" i="70"/>
  <c r="AP866" i="70"/>
  <c r="AN868" i="70"/>
  <c r="AP870" i="70"/>
  <c r="AP872" i="70"/>
  <c r="AP876" i="70"/>
  <c r="AP880" i="70"/>
  <c r="AP884" i="70"/>
  <c r="AP888" i="70"/>
  <c r="AQ889" i="70"/>
  <c r="AN892" i="70"/>
  <c r="AN896" i="70"/>
  <c r="AN900" i="70"/>
  <c r="AN904" i="70"/>
  <c r="AN906" i="70"/>
  <c r="AQ907" i="70"/>
  <c r="AP908" i="70"/>
  <c r="AN910" i="70"/>
  <c r="AP912" i="70"/>
  <c r="AN914" i="70"/>
  <c r="AP916" i="70"/>
  <c r="AN918" i="70"/>
  <c r="AP920" i="70"/>
  <c r="AN923" i="70"/>
  <c r="AN924" i="70"/>
  <c r="AN925" i="70"/>
  <c r="AN926" i="70"/>
  <c r="AQ927" i="70"/>
  <c r="AP931" i="70"/>
  <c r="AP933" i="70"/>
  <c r="AP934" i="70"/>
  <c r="AP936" i="70"/>
  <c r="AN940" i="70"/>
  <c r="AQ941" i="70"/>
  <c r="AQ946" i="70"/>
  <c r="AN953" i="70"/>
  <c r="AN954" i="70"/>
  <c r="AN955" i="70"/>
  <c r="AA956" i="70"/>
  <c r="AM956" i="70"/>
  <c r="AP964" i="70"/>
  <c r="AP967" i="70"/>
  <c r="AP972" i="70"/>
  <c r="AP973" i="70"/>
  <c r="AN980" i="70"/>
  <c r="AN981" i="70"/>
  <c r="AQ988" i="70"/>
  <c r="AN988" i="70"/>
  <c r="AP855" i="70"/>
  <c r="AP859" i="70"/>
  <c r="AN861" i="70"/>
  <c r="AP863" i="70"/>
  <c r="AN865" i="70"/>
  <c r="AP867" i="70"/>
  <c r="AN869" i="70"/>
  <c r="AP871" i="70"/>
  <c r="AQ872" i="70"/>
  <c r="AP881" i="70"/>
  <c r="AP885" i="70"/>
  <c r="AN889" i="70"/>
  <c r="AN893" i="70"/>
  <c r="AQ894" i="70"/>
  <c r="AN897" i="70"/>
  <c r="AN901" i="70"/>
  <c r="AN907" i="70"/>
  <c r="AP909" i="70"/>
  <c r="AN911" i="70"/>
  <c r="AP913" i="70"/>
  <c r="AN915" i="70"/>
  <c r="AP917" i="70"/>
  <c r="AN919" i="70"/>
  <c r="AP921" i="70"/>
  <c r="AP924" i="70"/>
  <c r="AN927" i="70"/>
  <c r="AN928" i="70"/>
  <c r="AN929" i="70"/>
  <c r="AN930" i="70"/>
  <c r="AP935" i="70"/>
  <c r="AP937" i="70"/>
  <c r="AP938" i="70"/>
  <c r="AP939" i="70"/>
  <c r="AN941" i="70"/>
  <c r="AN942" i="70"/>
  <c r="AN943" i="70"/>
  <c r="AN944" i="70"/>
  <c r="AQ947" i="70"/>
  <c r="AP957" i="70"/>
  <c r="AP958" i="70"/>
  <c r="AP960" i="70"/>
  <c r="AP962" i="70"/>
  <c r="AP965" i="70"/>
  <c r="AP970" i="70"/>
  <c r="AQ972" i="70"/>
  <c r="AQ974" i="70"/>
  <c r="AN978" i="70"/>
  <c r="AN979" i="70"/>
  <c r="AQ982" i="70"/>
  <c r="AN986" i="70"/>
  <c r="AN987" i="70"/>
  <c r="AQ855" i="70"/>
  <c r="AP860" i="70"/>
  <c r="AN862" i="70"/>
  <c r="AP864" i="70"/>
  <c r="AN866" i="70"/>
  <c r="AP882" i="70"/>
  <c r="AN890" i="70"/>
  <c r="AN898" i="70"/>
  <c r="AP906" i="70"/>
  <c r="AN908" i="70"/>
  <c r="AP910" i="70"/>
  <c r="AN912" i="70"/>
  <c r="AP914" i="70"/>
  <c r="AN916" i="70"/>
  <c r="AP923" i="70"/>
  <c r="AP925" i="70"/>
  <c r="AP928" i="70"/>
  <c r="AN931" i="70"/>
  <c r="AN932" i="70"/>
  <c r="AN934" i="70"/>
  <c r="AN948" i="70"/>
  <c r="AQ954" i="70"/>
  <c r="AQ957" i="70"/>
  <c r="AQ960" i="70"/>
  <c r="AP961" i="70"/>
  <c r="AQ962" i="70"/>
  <c r="AP963" i="70"/>
  <c r="AP968" i="70"/>
  <c r="AQ970" i="70"/>
  <c r="AN976" i="70"/>
  <c r="AN977" i="70"/>
  <c r="AQ980" i="70"/>
  <c r="AN984" i="70"/>
  <c r="AN985" i="70"/>
  <c r="AQ923" i="70"/>
  <c r="K990" i="70"/>
  <c r="S990" i="70"/>
  <c r="AA990" i="70"/>
  <c r="AI990" i="70"/>
  <c r="AQ991" i="70"/>
  <c r="AN994" i="70"/>
  <c r="AN998" i="70"/>
  <c r="AN1002" i="70"/>
  <c r="AN1006" i="70"/>
  <c r="AN1008" i="70"/>
  <c r="AN1012" i="70"/>
  <c r="AN1016" i="70"/>
  <c r="AN1020" i="70"/>
  <c r="H1024" i="70"/>
  <c r="P1024" i="70"/>
  <c r="X1024" i="70"/>
  <c r="AF1024" i="70"/>
  <c r="AN1026" i="70"/>
  <c r="AN1030" i="70"/>
  <c r="AN1034" i="70"/>
  <c r="AN1038" i="70"/>
  <c r="AN1044" i="70"/>
  <c r="AN1048" i="70"/>
  <c r="AN1052" i="70"/>
  <c r="AN1056" i="70"/>
  <c r="K1058" i="70"/>
  <c r="S1058" i="70"/>
  <c r="AA1058" i="70"/>
  <c r="AI1058" i="70"/>
  <c r="AQ1059" i="70"/>
  <c r="AN1062" i="70"/>
  <c r="AN1066" i="70"/>
  <c r="AN1070" i="70"/>
  <c r="AN1074" i="70"/>
  <c r="AP1077" i="70"/>
  <c r="AN1081" i="70"/>
  <c r="AN1082" i="70"/>
  <c r="AN1083" i="70"/>
  <c r="AQ1084" i="70"/>
  <c r="AQ1087" i="70"/>
  <c r="AQ1089" i="70"/>
  <c r="AP1090" i="70"/>
  <c r="AP1091" i="70"/>
  <c r="AN1094" i="70"/>
  <c r="AN1095" i="70"/>
  <c r="AN1096" i="70"/>
  <c r="AN1097" i="70"/>
  <c r="AQ1098" i="70"/>
  <c r="AQ1103" i="70"/>
  <c r="AP1104" i="70"/>
  <c r="AP1105" i="70"/>
  <c r="AP1107" i="70"/>
  <c r="S1109" i="70"/>
  <c r="AP1110" i="70"/>
  <c r="AP1111" i="70"/>
  <c r="AP1113" i="70"/>
  <c r="AN1117" i="70"/>
  <c r="AP1119" i="70"/>
  <c r="AQ1121" i="70"/>
  <c r="AP1122" i="70"/>
  <c r="AQ1125" i="70"/>
  <c r="AQ992" i="70"/>
  <c r="AP993" i="70"/>
  <c r="AQ996" i="70"/>
  <c r="AP997" i="70"/>
  <c r="AQ1000" i="70"/>
  <c r="AP1001" i="70"/>
  <c r="AQ1004" i="70"/>
  <c r="AP1005" i="70"/>
  <c r="AN1009" i="70"/>
  <c r="AQ1010" i="70"/>
  <c r="AN1013" i="70"/>
  <c r="AQ1014" i="70"/>
  <c r="AN1017" i="70"/>
  <c r="AQ1018" i="70"/>
  <c r="AN1021" i="70"/>
  <c r="AQ1022" i="70"/>
  <c r="AP1025" i="70"/>
  <c r="AQ1028" i="70"/>
  <c r="AP1029" i="70"/>
  <c r="AQ1032" i="70"/>
  <c r="AP1033" i="70"/>
  <c r="AQ1036" i="70"/>
  <c r="AP1037" i="70"/>
  <c r="AQ1040" i="70"/>
  <c r="AP1041" i="70"/>
  <c r="AQ1042" i="70"/>
  <c r="AN1045" i="70"/>
  <c r="AQ1046" i="70"/>
  <c r="AN1049" i="70"/>
  <c r="AQ1050" i="70"/>
  <c r="AN1053" i="70"/>
  <c r="AQ1054" i="70"/>
  <c r="AN1057" i="70"/>
  <c r="AM1058" i="70"/>
  <c r="AQ1060" i="70"/>
  <c r="AP1061" i="70"/>
  <c r="AQ1064" i="70"/>
  <c r="AP1065" i="70"/>
  <c r="AQ1068" i="70"/>
  <c r="AP1069" i="70"/>
  <c r="AQ1072" i="70"/>
  <c r="AP1073" i="70"/>
  <c r="AP1076" i="70"/>
  <c r="AP1078" i="70"/>
  <c r="AP1079" i="70"/>
  <c r="AP1081" i="70"/>
  <c r="AQ1088" i="70"/>
  <c r="AQ1090" i="70"/>
  <c r="AN1098" i="70"/>
  <c r="AN1099" i="70"/>
  <c r="AN1100" i="70"/>
  <c r="AN1101" i="70"/>
  <c r="AQ1102" i="70"/>
  <c r="AQ1104" i="70"/>
  <c r="AP1108" i="70"/>
  <c r="K1109" i="70"/>
  <c r="AP1109" i="70"/>
  <c r="AQ1110" i="70"/>
  <c r="AQ1119" i="70"/>
  <c r="AN1127" i="70"/>
  <c r="AM1143" i="70"/>
  <c r="AQ1025" i="70"/>
  <c r="AP1075" i="70"/>
  <c r="AM1092" i="70"/>
  <c r="AQ1079" i="70"/>
  <c r="AP1082" i="70"/>
  <c r="AP1083" i="70"/>
  <c r="AP1085" i="70"/>
  <c r="AQ1093" i="70"/>
  <c r="AP1097" i="70"/>
  <c r="AP1099" i="70"/>
  <c r="AN1102" i="70"/>
  <c r="AN1105" i="70"/>
  <c r="AN1110" i="70"/>
  <c r="AQ1115" i="70"/>
  <c r="AP991" i="70"/>
  <c r="AP995" i="70"/>
  <c r="AP999" i="70"/>
  <c r="AP1003" i="70"/>
  <c r="AQ1008" i="70"/>
  <c r="AN1011" i="70"/>
  <c r="AN1015" i="70"/>
  <c r="AN1019" i="70"/>
  <c r="AP1027" i="70"/>
  <c r="AP1031" i="70"/>
  <c r="AP1035" i="70"/>
  <c r="AN1043" i="70"/>
  <c r="AN1047" i="70"/>
  <c r="AN1051" i="70"/>
  <c r="AP1059" i="70"/>
  <c r="AP1063" i="70"/>
  <c r="AP1067" i="70"/>
  <c r="AP1084" i="70"/>
  <c r="AP1086" i="70"/>
  <c r="AP1089" i="70"/>
  <c r="AN1106" i="70"/>
  <c r="AN1107" i="70"/>
  <c r="AM1109" i="70"/>
  <c r="AQ1127" i="70"/>
  <c r="AQ1076" i="70"/>
  <c r="AN1123" i="70"/>
  <c r="AN1129" i="70"/>
  <c r="AN1133" i="70"/>
  <c r="AN1137" i="70"/>
  <c r="AN1141" i="70"/>
  <c r="K1143" i="70"/>
  <c r="S1143" i="70"/>
  <c r="AA1143" i="70"/>
  <c r="AI1143" i="70"/>
  <c r="AQ1144" i="70"/>
  <c r="AN1147" i="70"/>
  <c r="AN1151" i="70"/>
  <c r="AN1155" i="70"/>
  <c r="AN1159" i="70"/>
  <c r="AN1165" i="70"/>
  <c r="AN1172" i="70"/>
  <c r="AN1176" i="70"/>
  <c r="AQ1131" i="70"/>
  <c r="AQ1135" i="70"/>
  <c r="AN1138" i="70"/>
  <c r="AQ1139" i="70"/>
  <c r="AN1142" i="70"/>
  <c r="AQ1145" i="70"/>
  <c r="AQ1149" i="70"/>
  <c r="AQ1153" i="70"/>
  <c r="AP1154" i="70"/>
  <c r="AN1156" i="70"/>
  <c r="AQ1157" i="70"/>
  <c r="AP1158" i="70"/>
  <c r="AN1173" i="70"/>
  <c r="AN1174" i="70"/>
  <c r="AN1162" i="70"/>
  <c r="AQ1163" i="70"/>
  <c r="AN1166" i="70"/>
  <c r="AQ1167" i="70"/>
  <c r="AP1170" i="70"/>
  <c r="AP1174" i="70"/>
  <c r="AP1175" i="70"/>
  <c r="AP1171" i="70"/>
  <c r="AP1176" i="70"/>
  <c r="AP1172" i="70"/>
  <c r="AQ1164" i="70"/>
  <c r="AN1171" i="70"/>
  <c r="AN1175" i="70"/>
  <c r="AP1177" i="70"/>
  <c r="AN1128" i="70"/>
  <c r="AN1132" i="70"/>
  <c r="AN1136" i="70"/>
  <c r="AP1144" i="70"/>
  <c r="AP1148" i="70"/>
  <c r="AN1150" i="70"/>
  <c r="AP1152" i="70"/>
  <c r="AN1154" i="70"/>
  <c r="AP1156" i="70"/>
  <c r="AM1177" i="70"/>
  <c r="AQ1161" i="70"/>
  <c r="AP1162" i="70"/>
  <c r="AN1168" i="70"/>
  <c r="AQ1169" i="70"/>
  <c r="AQ1170" i="70"/>
  <c r="AP1173" i="70"/>
  <c r="AQ1171" i="70"/>
  <c r="AQ1175" i="70"/>
  <c r="AP1178" i="70"/>
  <c r="AN1180" i="70"/>
  <c r="AQ1181" i="70"/>
  <c r="AP1182" i="70"/>
  <c r="AN1184" i="70"/>
  <c r="AQ1185" i="70"/>
  <c r="AP1186" i="70"/>
  <c r="AN1188" i="70"/>
  <c r="AP1190" i="70"/>
  <c r="AN1192" i="70"/>
  <c r="K1194" i="70"/>
  <c r="S1194" i="70"/>
  <c r="AA1194" i="70"/>
  <c r="AI1194" i="70"/>
  <c r="AP1194" i="70"/>
  <c r="AQ1195" i="70"/>
  <c r="AN1198" i="70"/>
  <c r="AQ1199" i="70"/>
  <c r="AP1200" i="70"/>
  <c r="AN1202" i="70"/>
  <c r="AQ1203" i="70"/>
  <c r="AP1204" i="70"/>
  <c r="AN1206" i="70"/>
  <c r="AP1208" i="70"/>
  <c r="AN1210" i="70"/>
  <c r="AM1211" i="70"/>
  <c r="AN1212" i="70"/>
  <c r="AN1216" i="70"/>
  <c r="AN1220" i="70"/>
  <c r="AN1224" i="70"/>
  <c r="H1228" i="70"/>
  <c r="P1228" i="70"/>
  <c r="X1228" i="70"/>
  <c r="AF1228" i="70"/>
  <c r="AN1230" i="70"/>
  <c r="AN1234" i="70"/>
  <c r="AN1238" i="70"/>
  <c r="AN1242" i="70"/>
  <c r="AN1248" i="70"/>
  <c r="AN1252" i="70"/>
  <c r="AN1256" i="70"/>
  <c r="AN1260" i="70"/>
  <c r="K1262" i="70"/>
  <c r="S1262" i="70"/>
  <c r="AA1262" i="70"/>
  <c r="AI1262" i="70"/>
  <c r="AQ1172" i="70"/>
  <c r="AQ1176" i="70"/>
  <c r="AQ1178" i="70"/>
  <c r="AQ1182" i="70"/>
  <c r="AQ1186" i="70"/>
  <c r="AN1189" i="70"/>
  <c r="AQ1190" i="70"/>
  <c r="AN1193" i="70"/>
  <c r="AM1194" i="70"/>
  <c r="AQ1196" i="70"/>
  <c r="AQ1200" i="70"/>
  <c r="AQ1204" i="70"/>
  <c r="AN1207" i="70"/>
  <c r="AQ1208" i="70"/>
  <c r="AP1209" i="70"/>
  <c r="AN1213" i="70"/>
  <c r="AQ1214" i="70"/>
  <c r="AP1215" i="70"/>
  <c r="AN1217" i="70"/>
  <c r="AQ1218" i="70"/>
  <c r="AP1219" i="70"/>
  <c r="AN1221" i="70"/>
  <c r="AQ1222" i="70"/>
  <c r="AP1223" i="70"/>
  <c r="AN1225" i="70"/>
  <c r="AQ1226" i="70"/>
  <c r="AP1227" i="70"/>
  <c r="AP1229" i="70"/>
  <c r="AQ1232" i="70"/>
  <c r="AP1233" i="70"/>
  <c r="AQ1236" i="70"/>
  <c r="AP1237" i="70"/>
  <c r="AN1239" i="70"/>
  <c r="AQ1240" i="70"/>
  <c r="AP1241" i="70"/>
  <c r="AN1243" i="70"/>
  <c r="AQ1244" i="70"/>
  <c r="AP1245" i="70"/>
  <c r="AQ1246" i="70"/>
  <c r="AQ1250" i="70"/>
  <c r="AQ1254" i="70"/>
  <c r="AN1257" i="70"/>
  <c r="AQ1258" i="70"/>
  <c r="AN1261" i="70"/>
  <c r="AM1262" i="70"/>
  <c r="AQ1209" i="70"/>
  <c r="AQ1229" i="70"/>
  <c r="AQ1237" i="70"/>
  <c r="AQ1241" i="70"/>
  <c r="AQ1251" i="70"/>
  <c r="AQ1259" i="70"/>
  <c r="AN1179" i="70"/>
  <c r="AP1181" i="70"/>
  <c r="AN1183" i="70"/>
  <c r="AP1185" i="70"/>
  <c r="AN1187" i="70"/>
  <c r="AP1195" i="70"/>
  <c r="AN1197" i="70"/>
  <c r="AP1199" i="70"/>
  <c r="AN1201" i="70"/>
  <c r="AP1203" i="70"/>
  <c r="AP1207" i="70"/>
  <c r="AQ1212" i="70"/>
  <c r="AP1213" i="70"/>
  <c r="AN1215" i="70"/>
  <c r="AP1217" i="70"/>
  <c r="AN1219" i="70"/>
  <c r="AP1221" i="70"/>
  <c r="AN1223" i="70"/>
  <c r="AN1247" i="70"/>
  <c r="AQ7" i="70"/>
  <c r="AQ11" i="70"/>
  <c r="AQ15" i="70"/>
  <c r="AQ19" i="70"/>
  <c r="AQ6" i="70"/>
  <c r="AQ9" i="70"/>
  <c r="AQ13" i="70"/>
  <c r="AQ17" i="70"/>
  <c r="L8" i="79"/>
  <c r="P303" i="53"/>
  <c r="O5" i="79"/>
  <c r="G304" i="53"/>
  <c r="O9" i="79"/>
  <c r="G303" i="53"/>
  <c r="L5" i="79"/>
  <c r="S303" i="53"/>
  <c r="L9" i="79"/>
  <c r="AA301" i="53"/>
  <c r="AB37" i="69"/>
  <c r="E12" i="79"/>
  <c r="K12" i="79"/>
  <c r="AB39" i="69"/>
  <c r="AA303" i="53"/>
  <c r="P301" i="53"/>
  <c r="F8" i="79"/>
  <c r="L10" i="79"/>
  <c r="V303" i="53"/>
  <c r="M304" i="53"/>
  <c r="O7" i="79"/>
  <c r="Y304" i="53"/>
  <c r="O11" i="79"/>
  <c r="M303" i="53"/>
  <c r="Y303" i="53"/>
  <c r="L11" i="79"/>
  <c r="M12" i="79"/>
  <c r="AB5" i="69"/>
  <c r="AB21" i="69"/>
  <c r="J37" i="69"/>
  <c r="V37" i="69"/>
  <c r="AA38" i="69"/>
  <c r="AA40" i="69"/>
  <c r="E301" i="53"/>
  <c r="I303" i="53"/>
  <c r="O303" i="53"/>
  <c r="U303" i="53"/>
  <c r="J12" i="79"/>
  <c r="G37" i="69"/>
  <c r="S37" i="69"/>
  <c r="J38" i="69"/>
  <c r="P38" i="69"/>
  <c r="V38" i="69"/>
  <c r="J40" i="69"/>
  <c r="P40" i="69"/>
  <c r="V40" i="69"/>
  <c r="N301" i="53"/>
  <c r="Z301" i="53"/>
  <c r="F304" i="53"/>
  <c r="L304" i="53"/>
  <c r="R304" i="53"/>
  <c r="X304" i="53"/>
  <c r="AB7" i="69"/>
  <c r="F303" i="53"/>
  <c r="L303" i="53"/>
  <c r="R303" i="53"/>
  <c r="X303" i="53"/>
  <c r="M37" i="69"/>
  <c r="Y37" i="69"/>
  <c r="G38" i="69"/>
  <c r="M38" i="69"/>
  <c r="S38" i="69"/>
  <c r="Y38" i="69"/>
  <c r="AI9" i="69"/>
  <c r="AH9" i="69" s="1"/>
  <c r="AI10" i="69"/>
  <c r="AH10" i="69" s="1"/>
  <c r="AI6" i="69"/>
  <c r="AH6" i="69" s="1"/>
  <c r="AI11" i="69"/>
  <c r="AH11" i="69" s="1"/>
  <c r="AB15" i="53"/>
  <c r="AB247" i="53"/>
  <c r="AB248" i="53"/>
  <c r="AF65" i="53" s="1"/>
  <c r="AB263" i="53"/>
  <c r="AB264" i="53"/>
  <c r="AF69" i="53" s="1"/>
  <c r="AB279" i="53"/>
  <c r="AB280" i="53"/>
  <c r="AF73" i="53" s="1"/>
  <c r="AB295" i="53"/>
  <c r="AB296" i="53"/>
  <c r="AF77" i="53" s="1"/>
  <c r="AB33" i="53"/>
  <c r="AB35" i="53"/>
  <c r="AB49" i="53"/>
  <c r="AB51" i="53"/>
  <c r="AB65" i="53"/>
  <c r="AB67" i="53"/>
  <c r="AB21" i="53"/>
  <c r="AB37" i="53"/>
  <c r="AB53" i="53"/>
  <c r="AB69" i="53"/>
  <c r="AB165" i="53"/>
  <c r="AB181" i="53"/>
  <c r="AB197" i="53"/>
  <c r="AB213" i="53"/>
  <c r="AB245" i="53"/>
  <c r="AB277" i="53"/>
  <c r="AB293" i="53"/>
  <c r="AB20" i="53"/>
  <c r="AF8" i="53" s="1"/>
  <c r="AB36" i="53"/>
  <c r="AF12" i="53" s="1"/>
  <c r="AB52" i="53"/>
  <c r="AF16" i="53" s="1"/>
  <c r="AB68" i="53"/>
  <c r="AF20" i="53" s="1"/>
  <c r="AB241" i="53"/>
  <c r="AB257" i="53"/>
  <c r="AB258" i="53"/>
  <c r="AB273" i="53"/>
  <c r="AB274" i="53"/>
  <c r="AB289" i="53"/>
  <c r="AB290" i="53"/>
  <c r="AO63" i="40"/>
  <c r="AO39" i="40"/>
  <c r="AO15" i="40"/>
  <c r="AO48" i="40"/>
  <c r="AO16" i="40"/>
  <c r="AO57" i="40"/>
  <c r="AO13" i="40"/>
  <c r="AO41" i="40"/>
  <c r="AO72" i="40"/>
  <c r="AO28" i="40"/>
  <c r="AO76" i="40"/>
  <c r="AO36" i="40"/>
  <c r="AD9" i="40"/>
  <c r="AD22" i="40"/>
  <c r="AD25" i="40"/>
  <c r="AD10" i="40"/>
  <c r="AD13" i="40"/>
  <c r="AD23" i="40"/>
  <c r="AD28" i="40"/>
  <c r="AD33" i="40"/>
  <c r="AD51" i="40"/>
  <c r="AD58" i="40"/>
  <c r="AD62" i="40"/>
  <c r="AD64" i="40"/>
  <c r="AD72" i="40"/>
  <c r="AD78" i="40"/>
  <c r="AD17" i="40"/>
  <c r="AD14" i="40"/>
  <c r="AD19" i="40"/>
  <c r="AD29" i="40"/>
  <c r="AD35" i="40"/>
  <c r="AD36" i="40"/>
  <c r="AD39" i="40"/>
  <c r="AD8" i="40"/>
  <c r="AD34" i="40"/>
  <c r="AD48" i="40"/>
  <c r="AD56" i="40"/>
  <c r="AD59" i="40"/>
  <c r="AD12" i="40"/>
  <c r="AD32" i="40"/>
  <c r="AD49" i="40"/>
  <c r="AD54" i="40"/>
  <c r="AD61" i="40"/>
  <c r="AD69" i="40"/>
  <c r="AD6" i="40"/>
  <c r="AD16" i="40"/>
  <c r="AD21" i="40"/>
  <c r="AD26" i="40"/>
  <c r="AD42" i="40"/>
  <c r="AD46" i="40"/>
  <c r="AD52" i="40"/>
  <c r="AD71" i="40"/>
  <c r="AD43" i="40"/>
  <c r="AD50" i="40"/>
  <c r="AD55" i="40"/>
  <c r="AD57" i="40"/>
  <c r="AD65" i="40"/>
  <c r="AD75" i="40"/>
  <c r="AL9" i="40"/>
  <c r="AL11" i="40"/>
  <c r="AL13" i="40"/>
  <c r="AL15" i="40"/>
  <c r="AL18" i="40"/>
  <c r="AL23" i="40"/>
  <c r="AL37" i="40"/>
  <c r="AL47" i="40"/>
  <c r="AL51" i="40"/>
  <c r="AL52" i="40"/>
  <c r="AL58" i="40"/>
  <c r="AL62" i="40"/>
  <c r="AL74" i="40"/>
  <c r="AL76" i="40"/>
  <c r="AL78" i="40"/>
  <c r="AL7" i="40"/>
  <c r="AL33" i="40"/>
  <c r="AL12" i="40"/>
  <c r="AL17" i="40"/>
  <c r="AL22" i="40"/>
  <c r="AL79" i="40"/>
  <c r="AL16" i="40"/>
  <c r="AL21" i="40"/>
  <c r="AL45" i="40"/>
  <c r="AL48" i="40"/>
  <c r="AL56" i="40"/>
  <c r="AL69" i="40"/>
  <c r="AL8" i="40"/>
  <c r="AL14" i="40"/>
  <c r="AL38" i="40"/>
  <c r="AL42" i="40"/>
  <c r="AL46" i="40"/>
  <c r="AL49" i="40"/>
  <c r="AL54" i="40"/>
  <c r="AL63" i="40"/>
  <c r="AL10" i="40"/>
  <c r="AL29" i="40"/>
  <c r="AL34" i="40"/>
  <c r="AL43" i="40"/>
  <c r="AL65" i="40"/>
  <c r="AL73" i="40"/>
  <c r="AL6" i="40"/>
  <c r="AL53" i="40"/>
  <c r="AL59" i="40"/>
  <c r="AR76" i="40"/>
  <c r="AR72" i="40"/>
  <c r="AR68" i="40"/>
  <c r="AR64" i="40"/>
  <c r="AR60" i="40"/>
  <c r="AR56" i="40"/>
  <c r="AR52" i="40"/>
  <c r="AR48" i="40"/>
  <c r="AR44" i="40"/>
  <c r="AR40" i="40"/>
  <c r="AR36" i="40"/>
  <c r="AR32" i="40"/>
  <c r="AR28" i="40"/>
  <c r="AR24" i="40"/>
  <c r="AR20" i="40"/>
  <c r="AR16" i="40"/>
  <c r="AR12" i="40"/>
  <c r="AR75" i="40"/>
  <c r="AR74" i="40"/>
  <c r="AR73" i="40"/>
  <c r="AR59" i="40"/>
  <c r="AR58" i="40"/>
  <c r="AR57" i="40"/>
  <c r="AR43" i="40"/>
  <c r="AR42" i="40"/>
  <c r="AR41" i="40"/>
  <c r="AR27" i="40"/>
  <c r="AR26" i="40"/>
  <c r="AR25" i="40"/>
  <c r="AR8" i="40"/>
  <c r="AR79" i="40"/>
  <c r="AR65" i="40"/>
  <c r="AR62" i="40"/>
  <c r="AR55" i="40"/>
  <c r="AR45" i="40"/>
  <c r="AR38" i="40"/>
  <c r="AR35" i="40"/>
  <c r="AR21" i="40"/>
  <c r="AR18" i="40"/>
  <c r="AR15" i="40"/>
  <c r="AR11" i="40"/>
  <c r="AR10" i="40"/>
  <c r="AR9" i="40"/>
  <c r="AR69" i="40"/>
  <c r="AR66" i="40"/>
  <c r="AR63" i="40"/>
  <c r="AR49" i="40"/>
  <c r="AR46" i="40"/>
  <c r="AR39" i="40"/>
  <c r="AR29" i="40"/>
  <c r="AR22" i="40"/>
  <c r="AR19" i="40"/>
  <c r="AR77" i="40"/>
  <c r="AR70" i="40"/>
  <c r="AR67" i="40"/>
  <c r="AR53" i="40"/>
  <c r="AR50" i="40"/>
  <c r="AR47" i="40"/>
  <c r="AR33" i="40"/>
  <c r="AR30" i="40"/>
  <c r="AR23" i="40"/>
  <c r="AR13" i="40"/>
  <c r="AR78" i="40"/>
  <c r="AR71" i="40"/>
  <c r="AR61" i="40"/>
  <c r="AR54" i="40"/>
  <c r="AR51" i="40"/>
  <c r="AR37" i="40"/>
  <c r="AR34" i="40"/>
  <c r="AR31" i="40"/>
  <c r="AR17" i="40"/>
  <c r="AR14" i="40"/>
  <c r="AR7" i="40"/>
  <c r="AR6" i="40"/>
  <c r="AF7" i="40"/>
  <c r="AF15" i="40"/>
  <c r="AF23" i="40"/>
  <c r="AF9" i="40"/>
  <c r="AF21" i="40"/>
  <c r="AF26" i="40"/>
  <c r="AF34" i="40"/>
  <c r="AF10" i="40"/>
  <c r="AF18" i="40"/>
  <c r="AF20" i="40"/>
  <c r="AF25" i="40"/>
  <c r="AF30" i="40"/>
  <c r="AF42" i="40"/>
  <c r="AF65" i="40"/>
  <c r="AF29" i="40"/>
  <c r="AF36" i="40"/>
  <c r="AF39" i="40"/>
  <c r="AF40" i="40"/>
  <c r="AF53" i="40"/>
  <c r="AF57" i="40"/>
  <c r="AF58" i="40"/>
  <c r="AF17" i="40"/>
  <c r="AF45" i="40"/>
  <c r="AF51" i="40"/>
  <c r="AF56" i="40"/>
  <c r="AF59" i="40"/>
  <c r="AF60" i="40"/>
  <c r="AF67" i="40"/>
  <c r="AF68" i="40"/>
  <c r="AF76" i="40"/>
  <c r="AF12" i="40"/>
  <c r="AF32" i="40"/>
  <c r="AF49" i="40"/>
  <c r="AF61" i="40"/>
  <c r="AF62" i="40"/>
  <c r="AF69" i="40"/>
  <c r="AF70" i="40"/>
  <c r="AF46" i="40"/>
  <c r="AF71" i="40"/>
  <c r="AF79" i="40"/>
  <c r="AF66" i="40"/>
  <c r="AF73" i="40"/>
  <c r="AA11" i="40"/>
  <c r="Z11" i="40" s="1"/>
  <c r="AA15" i="40"/>
  <c r="Z15" i="40" s="1"/>
  <c r="AA19" i="40"/>
  <c r="Z19" i="40" s="1"/>
  <c r="AA23" i="40"/>
  <c r="Z23" i="40" s="1"/>
  <c r="AA27" i="40"/>
  <c r="Z27" i="40" s="1"/>
  <c r="AA31" i="40"/>
  <c r="Z31" i="40" s="1"/>
  <c r="AA35" i="40"/>
  <c r="Z35" i="40" s="1"/>
  <c r="AA39" i="40"/>
  <c r="Z39" i="40" s="1"/>
  <c r="AA43" i="40"/>
  <c r="Z43" i="40" s="1"/>
  <c r="AA47" i="40"/>
  <c r="Z47" i="40" s="1"/>
  <c r="AA51" i="40"/>
  <c r="Z51" i="40" s="1"/>
  <c r="AA55" i="40"/>
  <c r="Z55" i="40" s="1"/>
  <c r="AA59" i="40"/>
  <c r="Z59" i="40" s="1"/>
  <c r="AA63" i="40"/>
  <c r="Z63" i="40" s="1"/>
  <c r="AA67" i="40"/>
  <c r="Z67" i="40" s="1"/>
  <c r="AA71" i="40"/>
  <c r="Z71" i="40" s="1"/>
  <c r="AA75" i="40"/>
  <c r="Z75" i="40" s="1"/>
  <c r="AA79" i="40"/>
  <c r="Z79" i="40" s="1"/>
  <c r="AA7" i="40"/>
  <c r="Z7" i="40" s="1"/>
  <c r="AA38" i="40"/>
  <c r="Z38" i="40" s="1"/>
  <c r="AA54" i="40"/>
  <c r="Z54" i="40" s="1"/>
  <c r="AA70" i="40"/>
  <c r="Z70" i="40" s="1"/>
  <c r="AA10" i="40"/>
  <c r="Z10" i="40" s="1"/>
  <c r="AA16" i="40"/>
  <c r="Z16" i="40" s="1"/>
  <c r="AA21" i="40"/>
  <c r="Z21" i="40" s="1"/>
  <c r="AA26" i="40"/>
  <c r="Z26" i="40" s="1"/>
  <c r="AA32" i="40"/>
  <c r="Z32" i="40" s="1"/>
  <c r="AA37" i="40"/>
  <c r="Z37" i="40" s="1"/>
  <c r="AA42" i="40"/>
  <c r="Z42" i="40" s="1"/>
  <c r="AA48" i="40"/>
  <c r="Z48" i="40" s="1"/>
  <c r="AA53" i="40"/>
  <c r="Z53" i="40" s="1"/>
  <c r="AA58" i="40"/>
  <c r="Z58" i="40" s="1"/>
  <c r="AA64" i="40"/>
  <c r="Z64" i="40" s="1"/>
  <c r="AA69" i="40"/>
  <c r="Z69" i="40" s="1"/>
  <c r="AA74" i="40"/>
  <c r="Z74" i="40" s="1"/>
  <c r="AA12" i="40"/>
  <c r="Z12" i="40" s="1"/>
  <c r="AA17" i="40"/>
  <c r="Z17" i="40" s="1"/>
  <c r="AA22" i="40"/>
  <c r="Z22" i="40" s="1"/>
  <c r="AA28" i="40"/>
  <c r="Z28" i="40" s="1"/>
  <c r="AA33" i="40"/>
  <c r="Z33" i="40" s="1"/>
  <c r="AA44" i="40"/>
  <c r="Z44" i="40" s="1"/>
  <c r="AA49" i="40"/>
  <c r="Z49" i="40" s="1"/>
  <c r="AA60" i="40"/>
  <c r="Z60" i="40" s="1"/>
  <c r="AA65" i="40"/>
  <c r="Z65" i="40" s="1"/>
  <c r="AA76" i="40"/>
  <c r="Z76" i="40" s="1"/>
  <c r="AA13" i="40"/>
  <c r="Z13" i="40" s="1"/>
  <c r="AA24" i="40"/>
  <c r="Z24" i="40" s="1"/>
  <c r="AA34" i="40"/>
  <c r="Z34" i="40" s="1"/>
  <c r="AA45" i="40"/>
  <c r="Z45" i="40" s="1"/>
  <c r="AA56" i="40"/>
  <c r="Z56" i="40" s="1"/>
  <c r="AA66" i="40"/>
  <c r="Z66" i="40" s="1"/>
  <c r="AA77" i="40"/>
  <c r="Z77" i="40" s="1"/>
  <c r="AA14" i="40"/>
  <c r="Z14" i="40" s="1"/>
  <c r="AA25" i="40"/>
  <c r="Z25" i="40" s="1"/>
  <c r="AA36" i="40"/>
  <c r="Z36" i="40" s="1"/>
  <c r="AA46" i="40"/>
  <c r="Z46" i="40" s="1"/>
  <c r="AA57" i="40"/>
  <c r="Z57" i="40" s="1"/>
  <c r="AA68" i="40"/>
  <c r="Z68" i="40" s="1"/>
  <c r="AA78" i="40"/>
  <c r="Z78" i="40" s="1"/>
  <c r="AA8" i="40"/>
  <c r="Z8" i="40" s="1"/>
  <c r="AA18" i="40"/>
  <c r="Z18" i="40" s="1"/>
  <c r="AA29" i="40"/>
  <c r="Z29" i="40" s="1"/>
  <c r="AA40" i="40"/>
  <c r="Z40" i="40" s="1"/>
  <c r="AA50" i="40"/>
  <c r="Z50" i="40" s="1"/>
  <c r="AA61" i="40"/>
  <c r="Z61" i="40" s="1"/>
  <c r="AA72" i="40"/>
  <c r="Z72" i="40" s="1"/>
  <c r="AA9" i="40"/>
  <c r="Z9" i="40" s="1"/>
  <c r="AA20" i="40"/>
  <c r="Z20" i="40" s="1"/>
  <c r="AA30" i="40"/>
  <c r="Z30" i="40" s="1"/>
  <c r="AA41" i="40"/>
  <c r="Z41" i="40" s="1"/>
  <c r="AA52" i="40"/>
  <c r="Z52" i="40" s="1"/>
  <c r="AA62" i="40"/>
  <c r="Z62" i="40" s="1"/>
  <c r="AA73" i="40"/>
  <c r="Z73" i="40" s="1"/>
  <c r="AA6" i="40"/>
  <c r="Z6" i="40" s="1"/>
  <c r="AH8" i="40"/>
  <c r="AH10" i="40"/>
  <c r="AH9" i="40"/>
  <c r="AH16" i="40"/>
  <c r="AH34" i="40"/>
  <c r="AH12" i="40"/>
  <c r="AH14" i="40"/>
  <c r="AH19" i="40"/>
  <c r="AH49" i="40"/>
  <c r="AH53" i="40"/>
  <c r="AH54" i="40"/>
  <c r="AH55" i="40"/>
  <c r="AH57" i="40"/>
  <c r="AH59" i="40"/>
  <c r="AH61" i="40"/>
  <c r="AH63" i="40"/>
  <c r="AH71" i="40"/>
  <c r="AH77" i="40"/>
  <c r="AH21" i="40"/>
  <c r="AH24" i="40"/>
  <c r="AH15" i="40"/>
  <c r="AH62" i="40"/>
  <c r="AH20" i="40"/>
  <c r="AH25" i="40"/>
  <c r="AH30" i="40"/>
  <c r="AH46" i="40"/>
  <c r="AH64" i="40"/>
  <c r="AH13" i="40"/>
  <c r="AH18" i="40"/>
  <c r="AH28" i="40"/>
  <c r="AH36" i="40"/>
  <c r="AH44" i="40"/>
  <c r="AH47" i="40"/>
  <c r="AH50" i="40"/>
  <c r="AH66" i="40"/>
  <c r="AH22" i="40"/>
  <c r="AH41" i="40"/>
  <c r="AH45" i="40"/>
  <c r="AH51" i="40"/>
  <c r="AH56" i="40"/>
  <c r="AH60" i="40"/>
  <c r="AH76" i="40"/>
  <c r="AH52" i="40"/>
  <c r="AH6" i="40"/>
  <c r="AH74" i="40"/>
  <c r="AQ77" i="40"/>
  <c r="AQ53" i="40"/>
  <c r="AQ29" i="40"/>
  <c r="AQ71" i="40"/>
  <c r="AQ39" i="40"/>
  <c r="AQ78" i="40"/>
  <c r="AQ34" i="40"/>
  <c r="AQ6" i="40"/>
  <c r="AQ42" i="40"/>
  <c r="AQ11" i="40"/>
  <c r="AQ43" i="40"/>
  <c r="AQ67" i="40"/>
  <c r="AQ27" i="40"/>
  <c r="AS63" i="40"/>
  <c r="AS39" i="40"/>
  <c r="AS15" i="40"/>
  <c r="AS60" i="40"/>
  <c r="AS28" i="40"/>
  <c r="AS72" i="40"/>
  <c r="AS32" i="40"/>
  <c r="AS53" i="40"/>
  <c r="AS74" i="40"/>
  <c r="AS34" i="40"/>
  <c r="AS58" i="40"/>
  <c r="AS18" i="40"/>
  <c r="AB29" i="40"/>
  <c r="AB11" i="40"/>
  <c r="AB12" i="40"/>
  <c r="AB25" i="40"/>
  <c r="AB36" i="40"/>
  <c r="AB39" i="40"/>
  <c r="AB42" i="40"/>
  <c r="AB45" i="40"/>
  <c r="AB49" i="40"/>
  <c r="AB55" i="40"/>
  <c r="AB6" i="40"/>
  <c r="AB14" i="40"/>
  <c r="AB16" i="40"/>
  <c r="AB19" i="40"/>
  <c r="AB28" i="40"/>
  <c r="AB34" i="40"/>
  <c r="AB51" i="40"/>
  <c r="AB56" i="40"/>
  <c r="AB75" i="40"/>
  <c r="AB10" i="40"/>
  <c r="AB18" i="40"/>
  <c r="AB23" i="40"/>
  <c r="AB61" i="40"/>
  <c r="AB77" i="40"/>
  <c r="AB21" i="40"/>
  <c r="AB26" i="40"/>
  <c r="AB31" i="40"/>
  <c r="AB46" i="40"/>
  <c r="AB62" i="40"/>
  <c r="AB70" i="40"/>
  <c r="AB71" i="40"/>
  <c r="AB9" i="40"/>
  <c r="AB15" i="40"/>
  <c r="AB20" i="40"/>
  <c r="AB50" i="40"/>
  <c r="AB53" i="40"/>
  <c r="AB64" i="40"/>
  <c r="AB65" i="40"/>
  <c r="AB72" i="40"/>
  <c r="AB73" i="40"/>
  <c r="AB37" i="40"/>
  <c r="AB40" i="40"/>
  <c r="AB48" i="40"/>
  <c r="AB67" i="40"/>
  <c r="AB68" i="40"/>
  <c r="AB78" i="40"/>
  <c r="AJ17" i="40"/>
  <c r="AJ20" i="40"/>
  <c r="AJ27" i="40"/>
  <c r="AJ33" i="40"/>
  <c r="AJ36" i="40"/>
  <c r="AJ40" i="40"/>
  <c r="AJ56" i="40"/>
  <c r="AJ6" i="40"/>
  <c r="AJ32" i="40"/>
  <c r="AJ26" i="40"/>
  <c r="AJ31" i="40"/>
  <c r="AJ54" i="40"/>
  <c r="AJ60" i="40"/>
  <c r="AJ68" i="40"/>
  <c r="AJ76" i="40"/>
  <c r="AJ71" i="40"/>
  <c r="AJ78" i="40"/>
  <c r="AJ73" i="40"/>
  <c r="AJ38" i="40"/>
  <c r="AJ42" i="40"/>
  <c r="AJ49" i="40"/>
  <c r="AJ62" i="40"/>
  <c r="AJ79" i="40"/>
  <c r="AJ24" i="40"/>
  <c r="AJ29" i="40"/>
  <c r="AJ34" i="40"/>
  <c r="AJ35" i="40"/>
  <c r="AJ39" i="40"/>
  <c r="AJ55" i="40"/>
  <c r="AJ64" i="40"/>
  <c r="AJ65" i="40"/>
  <c r="AJ13" i="40"/>
  <c r="AJ18" i="40"/>
  <c r="AJ37" i="40"/>
  <c r="AJ44" i="40"/>
  <c r="AJ47" i="40"/>
  <c r="AJ58" i="40"/>
  <c r="AJ66" i="40"/>
  <c r="AJ74" i="40"/>
  <c r="AJ75" i="40"/>
  <c r="AJ41" i="40"/>
  <c r="AJ69" i="40"/>
  <c r="AJ77" i="40"/>
  <c r="AJ63" i="40"/>
  <c r="AJ70" i="40"/>
  <c r="O1279" i="70" l="1"/>
  <c r="AI7" i="69"/>
  <c r="AH7" i="69" s="1"/>
  <c r="H157" i="71"/>
  <c r="H1279" i="70" s="1"/>
  <c r="AQ141" i="71"/>
  <c r="AQ1263" i="70" s="1"/>
  <c r="AD15" i="36"/>
  <c r="AC15" i="36" s="1"/>
  <c r="AD30" i="36"/>
  <c r="AC30" i="36" s="1"/>
  <c r="AD16" i="36"/>
  <c r="AC16" i="36" s="1"/>
  <c r="AD13" i="36"/>
  <c r="AC13" i="36" s="1"/>
  <c r="AD32" i="36"/>
  <c r="AC32" i="36" s="1"/>
  <c r="AD39" i="36"/>
  <c r="AC39" i="36" s="1"/>
  <c r="AD45" i="36"/>
  <c r="AC45" i="36" s="1"/>
  <c r="AD51" i="36"/>
  <c r="AC51" i="36" s="1"/>
  <c r="AD57" i="36"/>
  <c r="AC57" i="36" s="1"/>
  <c r="AD63" i="36"/>
  <c r="AC63" i="36" s="1"/>
  <c r="AD69" i="36"/>
  <c r="AC69" i="36" s="1"/>
  <c r="AI5" i="69"/>
  <c r="AH5" i="69" s="1"/>
  <c r="AN888" i="70"/>
  <c r="AQ718" i="70"/>
  <c r="AQ412" i="70"/>
  <c r="AQ276" i="70"/>
  <c r="AQ174" i="70"/>
  <c r="AP157" i="71"/>
  <c r="AP1279" i="70" s="1"/>
  <c r="AP149" i="71"/>
  <c r="AP1271" i="70" s="1"/>
  <c r="AP152" i="71"/>
  <c r="AP1274" i="70" s="1"/>
  <c r="AQ146" i="71"/>
  <c r="AQ1268" i="70" s="1"/>
  <c r="X157" i="71"/>
  <c r="X1279" i="70" s="1"/>
  <c r="AQ149" i="71"/>
  <c r="AQ1271" i="70" s="1"/>
  <c r="AQ145" i="71"/>
  <c r="AQ1267" i="70" s="1"/>
  <c r="AN141" i="71"/>
  <c r="AN1263" i="70" s="1"/>
  <c r="AP146" i="71"/>
  <c r="AP1268" i="70" s="1"/>
  <c r="AQ13" i="41"/>
  <c r="AD18" i="36"/>
  <c r="AC18" i="36" s="1"/>
  <c r="AD31" i="36"/>
  <c r="AC31" i="36" s="1"/>
  <c r="AD19" i="36"/>
  <c r="AC19" i="36" s="1"/>
  <c r="AD17" i="36"/>
  <c r="AC17" i="36" s="1"/>
  <c r="AD33" i="36"/>
  <c r="AC33" i="36" s="1"/>
  <c r="AD40" i="36"/>
  <c r="AC40" i="36" s="1"/>
  <c r="AD46" i="36"/>
  <c r="AC46" i="36" s="1"/>
  <c r="AD52" i="36"/>
  <c r="AC52" i="36" s="1"/>
  <c r="AD58" i="36"/>
  <c r="AC58" i="36" s="1"/>
  <c r="AD64" i="36"/>
  <c r="AC64" i="36" s="1"/>
  <c r="AD70" i="36"/>
  <c r="AC70" i="36" s="1"/>
  <c r="AD76" i="36"/>
  <c r="AC76" i="36" s="1"/>
  <c r="AI12" i="69"/>
  <c r="AH12" i="69" s="1"/>
  <c r="AN1160" i="70"/>
  <c r="AN1024" i="70"/>
  <c r="AQ854" i="70"/>
  <c r="AQ565" i="70"/>
  <c r="AN361" i="70"/>
  <c r="AQ429" i="70"/>
  <c r="AP141" i="71"/>
  <c r="AP1263" i="70" s="1"/>
  <c r="AN149" i="71"/>
  <c r="AN1271" i="70" s="1"/>
  <c r="AN145" i="71"/>
  <c r="AN1267" i="70" s="1"/>
  <c r="AQ6" i="41"/>
  <c r="AD5" i="36"/>
  <c r="AC5" i="36" s="1"/>
  <c r="AD20" i="36"/>
  <c r="AC20" i="36" s="1"/>
  <c r="AD36" i="36"/>
  <c r="AC36" i="36" s="1"/>
  <c r="AD23" i="36"/>
  <c r="AC23" i="36" s="1"/>
  <c r="AD22" i="36"/>
  <c r="AC22" i="36" s="1"/>
  <c r="AD34" i="36"/>
  <c r="AC34" i="36" s="1"/>
  <c r="AD41" i="36"/>
  <c r="AC41" i="36" s="1"/>
  <c r="AD47" i="36"/>
  <c r="AC47" i="36" s="1"/>
  <c r="AD53" i="36"/>
  <c r="AC53" i="36" s="1"/>
  <c r="AD59" i="36"/>
  <c r="AC59" i="36" s="1"/>
  <c r="AD65" i="36"/>
  <c r="AC65" i="36" s="1"/>
  <c r="AD71" i="36"/>
  <c r="AC71" i="36" s="1"/>
  <c r="AD77" i="36"/>
  <c r="AC77" i="36" s="1"/>
  <c r="AQ10" i="41"/>
  <c r="AI8" i="69"/>
  <c r="AH8" i="69" s="1"/>
  <c r="AN1007" i="70"/>
  <c r="AN480" i="70"/>
  <c r="AP145" i="71"/>
  <c r="AP1267" i="70" s="1"/>
  <c r="AQ154" i="71"/>
  <c r="AQ1276" i="70" s="1"/>
  <c r="AP148" i="71"/>
  <c r="AP1270" i="70" s="1"/>
  <c r="AP155" i="71"/>
  <c r="AP1277" i="70" s="1"/>
  <c r="AP142" i="71"/>
  <c r="AP1264" i="70" s="1"/>
  <c r="AQ12" i="41"/>
  <c r="AD6" i="36"/>
  <c r="AC6" i="36" s="1"/>
  <c r="AD21" i="36"/>
  <c r="AC21" i="36" s="1"/>
  <c r="AD8" i="36"/>
  <c r="AC8" i="36" s="1"/>
  <c r="AD29" i="36"/>
  <c r="AC29" i="36" s="1"/>
  <c r="AD24" i="36"/>
  <c r="AC24" i="36" s="1"/>
  <c r="AD35" i="36"/>
  <c r="AC35" i="36" s="1"/>
  <c r="AD42" i="36"/>
  <c r="AC42" i="36" s="1"/>
  <c r="AD48" i="36"/>
  <c r="AC48" i="36" s="1"/>
  <c r="AD54" i="36"/>
  <c r="AC54" i="36" s="1"/>
  <c r="AD60" i="36"/>
  <c r="AC60" i="36" s="1"/>
  <c r="AD66" i="36"/>
  <c r="AC66" i="36" s="1"/>
  <c r="AD72" i="36"/>
  <c r="AC72" i="36" s="1"/>
  <c r="AD78" i="36"/>
  <c r="AC78" i="36" s="1"/>
  <c r="AP150" i="71"/>
  <c r="AP1272" i="70" s="1"/>
  <c r="AP151" i="71"/>
  <c r="AP1273" i="70" s="1"/>
  <c r="AP143" i="71"/>
  <c r="AP1265" i="70" s="1"/>
  <c r="AP154" i="71"/>
  <c r="AP1276" i="70" s="1"/>
  <c r="AQ8" i="41"/>
  <c r="AQ9" i="41"/>
  <c r="AD10" i="36"/>
  <c r="AC10" i="36" s="1"/>
  <c r="AD26" i="36"/>
  <c r="AC26" i="36" s="1"/>
  <c r="AD12" i="36"/>
  <c r="AC12" i="36" s="1"/>
  <c r="AD7" i="36"/>
  <c r="AC7" i="36" s="1"/>
  <c r="AD25" i="36"/>
  <c r="AC25" i="36" s="1"/>
  <c r="AD37" i="36"/>
  <c r="AC37" i="36" s="1"/>
  <c r="AD43" i="36"/>
  <c r="AC43" i="36" s="1"/>
  <c r="AD49" i="36"/>
  <c r="AC49" i="36" s="1"/>
  <c r="AD55" i="36"/>
  <c r="AC55" i="36" s="1"/>
  <c r="AD61" i="36"/>
  <c r="AC61" i="36" s="1"/>
  <c r="AD67" i="36"/>
  <c r="AC67" i="36" s="1"/>
  <c r="AN1245" i="70"/>
  <c r="AQ752" i="70"/>
  <c r="AN21" i="70"/>
  <c r="AQ1075" i="70"/>
  <c r="AQ1126" i="70"/>
  <c r="AN973" i="70"/>
  <c r="AN208" i="70"/>
  <c r="AN1228" i="70"/>
  <c r="AN225" i="70"/>
  <c r="AN1041" i="70"/>
  <c r="AQ905" i="70"/>
  <c r="J301" i="53"/>
  <c r="F6" i="79"/>
  <c r="J302" i="53"/>
  <c r="I6" i="79"/>
  <c r="J304" i="53"/>
  <c r="O6" i="79"/>
  <c r="J303" i="53"/>
  <c r="L6" i="79"/>
  <c r="AS21" i="40"/>
  <c r="AS65" i="40"/>
  <c r="AS37" i="40"/>
  <c r="AS16" i="40"/>
  <c r="AS56" i="40"/>
  <c r="AS42" i="40"/>
  <c r="AS7" i="40"/>
  <c r="AS29" i="40"/>
  <c r="AS61" i="40"/>
  <c r="AS19" i="40"/>
  <c r="AS43" i="40"/>
  <c r="AS67" i="40"/>
  <c r="AQ30" i="40"/>
  <c r="AQ74" i="40"/>
  <c r="AQ46" i="40"/>
  <c r="AQ12" i="40"/>
  <c r="AQ52" i="40"/>
  <c r="AQ7" i="40"/>
  <c r="AQ48" i="40"/>
  <c r="AQ9" i="40"/>
  <c r="AQ40" i="40"/>
  <c r="AQ72" i="40"/>
  <c r="AQ33" i="40"/>
  <c r="AQ57" i="40"/>
  <c r="AO46" i="40"/>
  <c r="AO8" i="40"/>
  <c r="AO42" i="40"/>
  <c r="AO6" i="40"/>
  <c r="AO44" i="40"/>
  <c r="AO20" i="40"/>
  <c r="AO60" i="40"/>
  <c r="AO17" i="40"/>
  <c r="AO49" i="40"/>
  <c r="AO19" i="40"/>
  <c r="AO43" i="40"/>
  <c r="AO67" i="40"/>
  <c r="AO6" i="41"/>
  <c r="AS6" i="41"/>
  <c r="AS24" i="40"/>
  <c r="AS68" i="40"/>
  <c r="AS40" i="40"/>
  <c r="AS26" i="40"/>
  <c r="AS70" i="40"/>
  <c r="AS49" i="40"/>
  <c r="AS11" i="40"/>
  <c r="AS30" i="40"/>
  <c r="AS62" i="40"/>
  <c r="AS23" i="40"/>
  <c r="AS47" i="40"/>
  <c r="AS71" i="40"/>
  <c r="AQ44" i="40"/>
  <c r="AQ16" i="40"/>
  <c r="AQ60" i="40"/>
  <c r="AQ15" i="40"/>
  <c r="AQ59" i="40"/>
  <c r="AQ8" i="40"/>
  <c r="AQ51" i="40"/>
  <c r="AQ22" i="40"/>
  <c r="AQ54" i="40"/>
  <c r="AQ13" i="40"/>
  <c r="AQ37" i="40"/>
  <c r="AQ61" i="40"/>
  <c r="AO53" i="40"/>
  <c r="AO9" i="40"/>
  <c r="AO45" i="40"/>
  <c r="AO14" i="40"/>
  <c r="AO58" i="40"/>
  <c r="AO30" i="40"/>
  <c r="AO74" i="40"/>
  <c r="AO18" i="40"/>
  <c r="AO50" i="40"/>
  <c r="AO23" i="40"/>
  <c r="AO47" i="40"/>
  <c r="AO71" i="40"/>
  <c r="AS8" i="40"/>
  <c r="AS38" i="40"/>
  <c r="AS6" i="40"/>
  <c r="AS54" i="40"/>
  <c r="AS33" i="40"/>
  <c r="AS73" i="40"/>
  <c r="AS52" i="40"/>
  <c r="AS12" i="40"/>
  <c r="AS44" i="40"/>
  <c r="AS76" i="40"/>
  <c r="AS27" i="40"/>
  <c r="AS51" i="40"/>
  <c r="AS75" i="40"/>
  <c r="AQ47" i="40"/>
  <c r="AQ19" i="40"/>
  <c r="AQ63" i="40"/>
  <c r="AQ18" i="40"/>
  <c r="AQ62" i="40"/>
  <c r="AQ14" i="40"/>
  <c r="AQ58" i="40"/>
  <c r="AQ23" i="40"/>
  <c r="AQ55" i="40"/>
  <c r="AQ17" i="40"/>
  <c r="AQ41" i="40"/>
  <c r="AQ65" i="40"/>
  <c r="AO12" i="40"/>
  <c r="AO56" i="40"/>
  <c r="AO10" i="40"/>
  <c r="AO52" i="40"/>
  <c r="AO21" i="40"/>
  <c r="AO61" i="40"/>
  <c r="AO37" i="40"/>
  <c r="AO77" i="40"/>
  <c r="AO32" i="40"/>
  <c r="AO64" i="40"/>
  <c r="AO27" i="40"/>
  <c r="AO51" i="40"/>
  <c r="AO75" i="40"/>
  <c r="AS9" i="40"/>
  <c r="AS41" i="40"/>
  <c r="AS17" i="40"/>
  <c r="AS57" i="40"/>
  <c r="AS36" i="40"/>
  <c r="AS22" i="40"/>
  <c r="AS66" i="40"/>
  <c r="AS13" i="40"/>
  <c r="AS45" i="40"/>
  <c r="AS77" i="40"/>
  <c r="AS31" i="40"/>
  <c r="AS55" i="40"/>
  <c r="AS79" i="40"/>
  <c r="AQ50" i="40"/>
  <c r="AQ26" i="40"/>
  <c r="AQ66" i="40"/>
  <c r="AQ32" i="40"/>
  <c r="AQ76" i="40"/>
  <c r="AQ28" i="40"/>
  <c r="AQ68" i="40"/>
  <c r="AQ24" i="40"/>
  <c r="AQ56" i="40"/>
  <c r="AQ21" i="40"/>
  <c r="AQ45" i="40"/>
  <c r="AQ69" i="40"/>
  <c r="AO26" i="40"/>
  <c r="AO70" i="40"/>
  <c r="AO22" i="40"/>
  <c r="AO62" i="40"/>
  <c r="AO24" i="40"/>
  <c r="AO68" i="40"/>
  <c r="AO40" i="40"/>
  <c r="AO7" i="40"/>
  <c r="AO33" i="40"/>
  <c r="AO65" i="40"/>
  <c r="AO31" i="40"/>
  <c r="AO55" i="40"/>
  <c r="AO79" i="40"/>
  <c r="AS10" i="40"/>
  <c r="AS48" i="40"/>
  <c r="AS20" i="40"/>
  <c r="AS64" i="40"/>
  <c r="AS50" i="40"/>
  <c r="AS25" i="40"/>
  <c r="AS69" i="40"/>
  <c r="AS14" i="40"/>
  <c r="AS46" i="40"/>
  <c r="AS78" i="40"/>
  <c r="AS35" i="40"/>
  <c r="AQ20" i="40"/>
  <c r="AQ64" i="40"/>
  <c r="AQ36" i="40"/>
  <c r="AQ10" i="40"/>
  <c r="AQ35" i="40"/>
  <c r="AQ79" i="40"/>
  <c r="AQ31" i="40"/>
  <c r="AQ75" i="40"/>
  <c r="AQ38" i="40"/>
  <c r="AQ70" i="40"/>
  <c r="AQ25" i="40"/>
  <c r="AQ49" i="40"/>
  <c r="AO29" i="40"/>
  <c r="AO73" i="40"/>
  <c r="AO25" i="40"/>
  <c r="AO69" i="40"/>
  <c r="AO38" i="40"/>
  <c r="AO78" i="40"/>
  <c r="AO54" i="40"/>
  <c r="AO11" i="40"/>
  <c r="AO34" i="40"/>
  <c r="AO66" i="40"/>
  <c r="AO35" i="40"/>
  <c r="AO13" i="41"/>
  <c r="AS11" i="41"/>
  <c r="AO7" i="41"/>
  <c r="AA13" i="37"/>
  <c r="AF8" i="37" s="1"/>
  <c r="AP78" i="40"/>
  <c r="AP54" i="40"/>
  <c r="AP30" i="40"/>
  <c r="AP68" i="40"/>
  <c r="AP36" i="40"/>
  <c r="AP6" i="40"/>
  <c r="AP41" i="40"/>
  <c r="AP65" i="40"/>
  <c r="AP25" i="40"/>
  <c r="AP73" i="40"/>
  <c r="AP29" i="40"/>
  <c r="AP60" i="40"/>
  <c r="AP16" i="40"/>
  <c r="AP74" i="40"/>
  <c r="AP50" i="40"/>
  <c r="AP26" i="40"/>
  <c r="AP67" i="40"/>
  <c r="AP35" i="40"/>
  <c r="AP71" i="40"/>
  <c r="AP27" i="40"/>
  <c r="AP55" i="40"/>
  <c r="AP9" i="40"/>
  <c r="AP59" i="40"/>
  <c r="AP15" i="40"/>
  <c r="AP57" i="40"/>
  <c r="AP13" i="40"/>
  <c r="AP70" i="40"/>
  <c r="AP46" i="40"/>
  <c r="AP22" i="40"/>
  <c r="AP53" i="40"/>
  <c r="AP21" i="40"/>
  <c r="AP64" i="40"/>
  <c r="AP24" i="40"/>
  <c r="AP48" i="40"/>
  <c r="AP8" i="40"/>
  <c r="AP56" i="40"/>
  <c r="AP12" i="40"/>
  <c r="AP43" i="40"/>
  <c r="AP66" i="40"/>
  <c r="AP42" i="40"/>
  <c r="AP18" i="40"/>
  <c r="AP52" i="40"/>
  <c r="AP20" i="40"/>
  <c r="AP61" i="40"/>
  <c r="AP17" i="40"/>
  <c r="AP45" i="40"/>
  <c r="AP7" i="40"/>
  <c r="AP49" i="40"/>
  <c r="AP11" i="40"/>
  <c r="AP40" i="40"/>
  <c r="AP62" i="40"/>
  <c r="AP38" i="40"/>
  <c r="AP14" i="40"/>
  <c r="AP51" i="40"/>
  <c r="AP19" i="40"/>
  <c r="AP47" i="40"/>
  <c r="AP75" i="40"/>
  <c r="AP31" i="40"/>
  <c r="AP79" i="40"/>
  <c r="AP39" i="40"/>
  <c r="AP77" i="40"/>
  <c r="AP33" i="40"/>
  <c r="AP58" i="40"/>
  <c r="AP34" i="40"/>
  <c r="AP69" i="40"/>
  <c r="AP37" i="40"/>
  <c r="AP10" i="40"/>
  <c r="AP44" i="40"/>
  <c r="AP72" i="40"/>
  <c r="AP28" i="40"/>
  <c r="AP76" i="40"/>
  <c r="AP32" i="40"/>
  <c r="AP63" i="40"/>
  <c r="AP23" i="40"/>
  <c r="AZ7" i="71"/>
  <c r="AZ5" i="71"/>
  <c r="AZ8" i="71"/>
  <c r="AZ10" i="71"/>
  <c r="AZ11" i="71"/>
  <c r="AZ6" i="71"/>
  <c r="AZ12" i="71"/>
  <c r="AZ9" i="71"/>
  <c r="J1264" i="70"/>
  <c r="E7" i="80"/>
  <c r="AO1265" i="70"/>
  <c r="AR12" i="41"/>
  <c r="AR9" i="41"/>
  <c r="AR6" i="41"/>
  <c r="AR11" i="41"/>
  <c r="AR8" i="41"/>
  <c r="AR10" i="41"/>
  <c r="AR13" i="41"/>
  <c r="AR7" i="41"/>
  <c r="AP11" i="41"/>
  <c r="AP8" i="41"/>
  <c r="AP13" i="41"/>
  <c r="AP10" i="41"/>
  <c r="AP7" i="41"/>
  <c r="AP12" i="41"/>
  <c r="AP6" i="41"/>
  <c r="AP9" i="41"/>
  <c r="D12" i="79"/>
  <c r="G12" i="79"/>
  <c r="R1267" i="70"/>
  <c r="G10" i="80"/>
  <c r="Z1266" i="70"/>
  <c r="I9" i="80"/>
  <c r="AD10" i="37"/>
  <c r="AC10" i="37" s="1"/>
  <c r="AD9" i="37"/>
  <c r="AC9" i="37" s="1"/>
  <c r="AD5" i="37"/>
  <c r="AC5" i="37" s="1"/>
  <c r="AD12" i="37"/>
  <c r="AC12" i="37" s="1"/>
  <c r="AD8" i="37"/>
  <c r="AC8" i="37" s="1"/>
  <c r="AD11" i="37"/>
  <c r="AC11" i="37" s="1"/>
  <c r="AD7" i="37"/>
  <c r="AC7" i="37" s="1"/>
  <c r="AD6" i="37"/>
  <c r="AC6" i="37" s="1"/>
  <c r="AF6" i="37"/>
  <c r="AH1276" i="70"/>
  <c r="K19" i="80"/>
  <c r="AH1272" i="70"/>
  <c r="K15" i="80"/>
  <c r="AH1268" i="70"/>
  <c r="K11" i="80"/>
  <c r="AH1264" i="70"/>
  <c r="K7" i="80"/>
  <c r="R1276" i="70"/>
  <c r="G19" i="80"/>
  <c r="R1272" i="70"/>
  <c r="G15" i="80"/>
  <c r="AH1277" i="70"/>
  <c r="K20" i="80"/>
  <c r="R1264" i="70"/>
  <c r="G7" i="80"/>
  <c r="AQ106" i="71"/>
  <c r="AN106" i="71"/>
  <c r="AN72" i="71"/>
  <c r="AQ72" i="71"/>
  <c r="AQ38" i="71"/>
  <c r="AN38" i="71"/>
  <c r="Z1277" i="70"/>
  <c r="I20" i="80"/>
  <c r="J1275" i="70"/>
  <c r="E18" i="80"/>
  <c r="Z1273" i="70"/>
  <c r="I16" i="80"/>
  <c r="J1271" i="70"/>
  <c r="E14" i="80"/>
  <c r="Z1269" i="70"/>
  <c r="I12" i="80"/>
  <c r="J1267" i="70"/>
  <c r="E10" i="80"/>
  <c r="Z1265" i="70"/>
  <c r="I8" i="80"/>
  <c r="J1263" i="70"/>
  <c r="E6" i="80"/>
  <c r="R1277" i="70"/>
  <c r="G20" i="80"/>
  <c r="J1274" i="70"/>
  <c r="E17" i="80"/>
  <c r="Z1272" i="70"/>
  <c r="I15" i="80"/>
  <c r="R1269" i="70"/>
  <c r="G12" i="80"/>
  <c r="J1266" i="70"/>
  <c r="E9" i="80"/>
  <c r="Z1264" i="70"/>
  <c r="I7" i="80"/>
  <c r="AH1279" i="70"/>
  <c r="K22" i="80"/>
  <c r="AH1274" i="70"/>
  <c r="K17" i="80"/>
  <c r="AH1270" i="70"/>
  <c r="K13" i="80"/>
  <c r="J1276" i="70"/>
  <c r="E19" i="80"/>
  <c r="Z1274" i="70"/>
  <c r="I17" i="80"/>
  <c r="R1271" i="70"/>
  <c r="G14" i="80"/>
  <c r="AH1266" i="70"/>
  <c r="K9" i="80"/>
  <c r="AH1267" i="70"/>
  <c r="K10" i="80"/>
  <c r="R1268" i="70"/>
  <c r="G11" i="80"/>
  <c r="J1265" i="70"/>
  <c r="E8" i="80"/>
  <c r="Z1279" i="70"/>
  <c r="I22" i="80"/>
  <c r="R1279" i="70"/>
  <c r="G22" i="80"/>
  <c r="R1263" i="70"/>
  <c r="G6" i="80"/>
  <c r="J1277" i="70"/>
  <c r="E20" i="80"/>
  <c r="Z1275" i="70"/>
  <c r="I18" i="80"/>
  <c r="J1273" i="70"/>
  <c r="E16" i="80"/>
  <c r="Z1271" i="70"/>
  <c r="I14" i="80"/>
  <c r="J1269" i="70"/>
  <c r="E12" i="80"/>
  <c r="AH1269" i="70"/>
  <c r="K12" i="80"/>
  <c r="AH1271" i="70"/>
  <c r="K14" i="80"/>
  <c r="Z1263" i="70"/>
  <c r="I6" i="80"/>
  <c r="AN123" i="71"/>
  <c r="AQ123" i="71"/>
  <c r="AQ55" i="71"/>
  <c r="AN55" i="71"/>
  <c r="J1279" i="70"/>
  <c r="E22" i="80"/>
  <c r="AH1278" i="70"/>
  <c r="K21" i="80"/>
  <c r="R1278" i="70"/>
  <c r="G21" i="80"/>
  <c r="R1274" i="70"/>
  <c r="G17" i="80"/>
  <c r="R1270" i="70"/>
  <c r="G13" i="80"/>
  <c r="R1266" i="70"/>
  <c r="G9" i="80"/>
  <c r="J1278" i="70"/>
  <c r="E21" i="80"/>
  <c r="Z1276" i="70"/>
  <c r="I19" i="80"/>
  <c r="R1273" i="70"/>
  <c r="G16" i="80"/>
  <c r="J1270" i="70"/>
  <c r="E13" i="80"/>
  <c r="Z1268" i="70"/>
  <c r="I11" i="80"/>
  <c r="R1265" i="70"/>
  <c r="G8" i="80"/>
  <c r="Z1278" i="70"/>
  <c r="I21" i="80"/>
  <c r="R1275" i="70"/>
  <c r="G18" i="80"/>
  <c r="J1272" i="70"/>
  <c r="E15" i="80"/>
  <c r="Z1270" i="70"/>
  <c r="I13" i="80"/>
  <c r="AH1265" i="70"/>
  <c r="K8" i="80"/>
  <c r="AH1273" i="70"/>
  <c r="K16" i="80"/>
  <c r="AH1275" i="70"/>
  <c r="K18" i="80"/>
  <c r="Z1267" i="70"/>
  <c r="I10" i="80"/>
  <c r="AM157" i="71"/>
  <c r="AN21" i="71"/>
  <c r="AQ21" i="71"/>
  <c r="AN1262" i="70"/>
  <c r="AQ1262" i="70"/>
  <c r="AN1194" i="70"/>
  <c r="AQ1194" i="70"/>
  <c r="AQ1092" i="70"/>
  <c r="AN1092" i="70"/>
  <c r="AN1058" i="70"/>
  <c r="AQ1058" i="70"/>
  <c r="AN956" i="70"/>
  <c r="AQ956" i="70"/>
  <c r="AQ939" i="70"/>
  <c r="AN939" i="70"/>
  <c r="AN769" i="70"/>
  <c r="AQ769" i="70"/>
  <c r="AN701" i="70"/>
  <c r="AQ701" i="70"/>
  <c r="AN242" i="70"/>
  <c r="AQ242" i="70"/>
  <c r="AN191" i="70"/>
  <c r="AQ191" i="70"/>
  <c r="AN1211" i="70"/>
  <c r="AQ1211" i="70"/>
  <c r="AN1177" i="70"/>
  <c r="AQ1177" i="70"/>
  <c r="AN990" i="70"/>
  <c r="AQ990" i="70"/>
  <c r="AN803" i="70"/>
  <c r="AQ803" i="70"/>
  <c r="AN616" i="70"/>
  <c r="AQ616" i="70"/>
  <c r="AN548" i="70"/>
  <c r="AQ548" i="70"/>
  <c r="AN140" i="70"/>
  <c r="AQ140" i="70"/>
  <c r="AN1109" i="70"/>
  <c r="AQ1109" i="70"/>
  <c r="AQ684" i="70"/>
  <c r="AN684" i="70"/>
  <c r="AN667" i="70"/>
  <c r="AQ667" i="70"/>
  <c r="AN310" i="70"/>
  <c r="AQ310" i="70"/>
  <c r="AQ446" i="70"/>
  <c r="AN446" i="70"/>
  <c r="AN123" i="70"/>
  <c r="AQ123" i="70"/>
  <c r="AN1143" i="70"/>
  <c r="AQ1143" i="70"/>
  <c r="AQ650" i="70"/>
  <c r="AN650" i="70"/>
  <c r="AN378" i="70"/>
  <c r="AQ378" i="70"/>
  <c r="AN463" i="70"/>
  <c r="AQ463" i="70"/>
  <c r="AN497" i="70"/>
  <c r="AQ497" i="70"/>
  <c r="AN55" i="70"/>
  <c r="AQ55" i="70"/>
  <c r="AN38" i="70"/>
  <c r="AQ38" i="70"/>
  <c r="M302" i="53"/>
  <c r="I7" i="79"/>
  <c r="O8" i="79"/>
  <c r="P304" i="53"/>
  <c r="AA304" i="53"/>
  <c r="AB40" i="69"/>
  <c r="N12" i="79"/>
  <c r="AB303" i="53"/>
  <c r="L12" i="79"/>
  <c r="I5" i="79"/>
  <c r="G302" i="53"/>
  <c r="S301" i="53"/>
  <c r="F9" i="79"/>
  <c r="H12" i="79"/>
  <c r="AA302" i="53"/>
  <c r="AB38" i="69"/>
  <c r="Y302" i="53"/>
  <c r="I11" i="79"/>
  <c r="F11" i="79"/>
  <c r="Y301" i="53"/>
  <c r="V302" i="53"/>
  <c r="I10" i="79"/>
  <c r="G301" i="53"/>
  <c r="F5" i="79"/>
  <c r="V301" i="53"/>
  <c r="F10" i="79"/>
  <c r="S302" i="53"/>
  <c r="I9" i="79"/>
  <c r="F7" i="79"/>
  <c r="M301" i="53"/>
  <c r="O10" i="79"/>
  <c r="V304" i="53"/>
  <c r="P302" i="53"/>
  <c r="I8" i="79"/>
  <c r="AB301" i="53"/>
  <c r="F12" i="79"/>
  <c r="AI10" i="53"/>
  <c r="AH10" i="53" s="1"/>
  <c r="AI69" i="53"/>
  <c r="AH69" i="53" s="1"/>
  <c r="AI53" i="53"/>
  <c r="AH53" i="53" s="1"/>
  <c r="AI37" i="53"/>
  <c r="AH37" i="53" s="1"/>
  <c r="AI21" i="53"/>
  <c r="AH21" i="53" s="1"/>
  <c r="AI76" i="53"/>
  <c r="AH76" i="53" s="1"/>
  <c r="AI60" i="53"/>
  <c r="AH60" i="53" s="1"/>
  <c r="AI44" i="53"/>
  <c r="AH44" i="53" s="1"/>
  <c r="AI28" i="53"/>
  <c r="AH28" i="53" s="1"/>
  <c r="AI12" i="53"/>
  <c r="AH12" i="53" s="1"/>
  <c r="AI75" i="53"/>
  <c r="AH75" i="53" s="1"/>
  <c r="AI59" i="53"/>
  <c r="AH59" i="53" s="1"/>
  <c r="AI43" i="53"/>
  <c r="AH43" i="53" s="1"/>
  <c r="AI27" i="53"/>
  <c r="AH27" i="53" s="1"/>
  <c r="AI11" i="53"/>
  <c r="AH11" i="53" s="1"/>
  <c r="AI70" i="53"/>
  <c r="AH70" i="53" s="1"/>
  <c r="AI54" i="53"/>
  <c r="AH54" i="53" s="1"/>
  <c r="AI38" i="53"/>
  <c r="AH38" i="53" s="1"/>
  <c r="AI22" i="53"/>
  <c r="AH22" i="53" s="1"/>
  <c r="AI65" i="53"/>
  <c r="AH65" i="53" s="1"/>
  <c r="AI49" i="53"/>
  <c r="AH49" i="53" s="1"/>
  <c r="AI33" i="53"/>
  <c r="AH33" i="53" s="1"/>
  <c r="AI17" i="53"/>
  <c r="AH17" i="53" s="1"/>
  <c r="AI72" i="53"/>
  <c r="AH72" i="53" s="1"/>
  <c r="AI56" i="53"/>
  <c r="AH56" i="53" s="1"/>
  <c r="AI40" i="53"/>
  <c r="AH40" i="53" s="1"/>
  <c r="AI24" i="53"/>
  <c r="AH24" i="53" s="1"/>
  <c r="AI9" i="53"/>
  <c r="AH9" i="53" s="1"/>
  <c r="AI71" i="53"/>
  <c r="AH71" i="53" s="1"/>
  <c r="AI55" i="53"/>
  <c r="AH55" i="53" s="1"/>
  <c r="AI39" i="53"/>
  <c r="AH39" i="53" s="1"/>
  <c r="AI23" i="53"/>
  <c r="AH23" i="53" s="1"/>
  <c r="AI8" i="53"/>
  <c r="AH8" i="53" s="1"/>
  <c r="AI66" i="53"/>
  <c r="AH66" i="53" s="1"/>
  <c r="AI50" i="53"/>
  <c r="AH50" i="53" s="1"/>
  <c r="AI34" i="53"/>
  <c r="AH34" i="53" s="1"/>
  <c r="AI18" i="53"/>
  <c r="AH18" i="53" s="1"/>
  <c r="AI77" i="53"/>
  <c r="AH77" i="53" s="1"/>
  <c r="AI61" i="53"/>
  <c r="AH61" i="53" s="1"/>
  <c r="AI45" i="53"/>
  <c r="AH45" i="53" s="1"/>
  <c r="AI29" i="53"/>
  <c r="AH29" i="53" s="1"/>
  <c r="AI13" i="53"/>
  <c r="AH13" i="53" s="1"/>
  <c r="AI68" i="53"/>
  <c r="AH68" i="53" s="1"/>
  <c r="AI52" i="53"/>
  <c r="AH52" i="53" s="1"/>
  <c r="AI36" i="53"/>
  <c r="AH36" i="53" s="1"/>
  <c r="AI20" i="53"/>
  <c r="AH20" i="53" s="1"/>
  <c r="AI6" i="53"/>
  <c r="AH6" i="53" s="1"/>
  <c r="AI67" i="53"/>
  <c r="AH67" i="53" s="1"/>
  <c r="AI51" i="53"/>
  <c r="AH51" i="53" s="1"/>
  <c r="AI35" i="53"/>
  <c r="AH35" i="53" s="1"/>
  <c r="AI19" i="53"/>
  <c r="AH19" i="53" s="1"/>
  <c r="AI78" i="53"/>
  <c r="AH78" i="53" s="1"/>
  <c r="AI62" i="53"/>
  <c r="AH62" i="53" s="1"/>
  <c r="AI46" i="53"/>
  <c r="AH46" i="53" s="1"/>
  <c r="AI30" i="53"/>
  <c r="AH30" i="53" s="1"/>
  <c r="AI14" i="53"/>
  <c r="AH14" i="53" s="1"/>
  <c r="AI73" i="53"/>
  <c r="AH73" i="53" s="1"/>
  <c r="AI57" i="53"/>
  <c r="AH57" i="53" s="1"/>
  <c r="AI41" i="53"/>
  <c r="AH41" i="53" s="1"/>
  <c r="AI25" i="53"/>
  <c r="AH25" i="53" s="1"/>
  <c r="AI7" i="53"/>
  <c r="AH7" i="53" s="1"/>
  <c r="AI64" i="53"/>
  <c r="AH64" i="53" s="1"/>
  <c r="AI48" i="53"/>
  <c r="AH48" i="53" s="1"/>
  <c r="AI32" i="53"/>
  <c r="AH32" i="53" s="1"/>
  <c r="AI16" i="53"/>
  <c r="AH16" i="53" s="1"/>
  <c r="AI5" i="53"/>
  <c r="AH5" i="53" s="1"/>
  <c r="AI63" i="53"/>
  <c r="AH63" i="53" s="1"/>
  <c r="AI47" i="53"/>
  <c r="AH47" i="53" s="1"/>
  <c r="AI31" i="53"/>
  <c r="AH31" i="53" s="1"/>
  <c r="AI15" i="53"/>
  <c r="AH15" i="53" s="1"/>
  <c r="AI74" i="53"/>
  <c r="AH74" i="53" s="1"/>
  <c r="AI58" i="53"/>
  <c r="AH58" i="53" s="1"/>
  <c r="AI42" i="53"/>
  <c r="AH42" i="53" s="1"/>
  <c r="AI26" i="53"/>
  <c r="AH26" i="53" s="1"/>
  <c r="AF11" i="37" l="1"/>
  <c r="AF12" i="37"/>
  <c r="AF10" i="37"/>
  <c r="AF9" i="37"/>
  <c r="AA79" i="36"/>
  <c r="AF77" i="36" s="1"/>
  <c r="AF7" i="37"/>
  <c r="AF5" i="37"/>
  <c r="AK6" i="69"/>
  <c r="AK12" i="69"/>
  <c r="AK7" i="69"/>
  <c r="AK5" i="69"/>
  <c r="AK8" i="69"/>
  <c r="AK9" i="69"/>
  <c r="AK10" i="69"/>
  <c r="AK11" i="69"/>
  <c r="AF61" i="36"/>
  <c r="AF57" i="36"/>
  <c r="AF21" i="36"/>
  <c r="AF13" i="36"/>
  <c r="AF52" i="36"/>
  <c r="AF48" i="36"/>
  <c r="AF16" i="36"/>
  <c r="AF71" i="36"/>
  <c r="AF39" i="36"/>
  <c r="AF35" i="36"/>
  <c r="AF74" i="36"/>
  <c r="AF70" i="36"/>
  <c r="AF30" i="36"/>
  <c r="AF26" i="36"/>
  <c r="AM1279" i="70"/>
  <c r="AN157" i="71"/>
  <c r="AN1279" i="70" s="1"/>
  <c r="AQ157" i="71"/>
  <c r="AQ1279" i="70" s="1"/>
  <c r="AZ76" i="70"/>
  <c r="AZ75" i="70"/>
  <c r="AZ74" i="70"/>
  <c r="AZ73" i="70"/>
  <c r="AZ55" i="70"/>
  <c r="AZ38" i="70"/>
  <c r="AZ36" i="70"/>
  <c r="AZ35" i="70"/>
  <c r="AZ26" i="70"/>
  <c r="AZ25" i="70"/>
  <c r="AZ24" i="70"/>
  <c r="AZ23" i="70"/>
  <c r="AZ20" i="70"/>
  <c r="AZ19" i="70"/>
  <c r="AZ18" i="70"/>
  <c r="AZ17" i="70"/>
  <c r="AZ16" i="70"/>
  <c r="AZ15" i="70"/>
  <c r="AZ14" i="70"/>
  <c r="AZ13" i="70"/>
  <c r="AZ12" i="70"/>
  <c r="AZ11" i="70"/>
  <c r="AZ10" i="70"/>
  <c r="AZ9" i="70"/>
  <c r="AZ8" i="70"/>
  <c r="AZ7" i="70"/>
  <c r="AZ6" i="70"/>
  <c r="AZ5" i="70"/>
  <c r="AZ54" i="70"/>
  <c r="AZ53" i="70"/>
  <c r="AZ34" i="70"/>
  <c r="AZ33" i="70"/>
  <c r="AZ32" i="70"/>
  <c r="AZ31" i="70"/>
  <c r="AZ22" i="70"/>
  <c r="AZ71" i="70"/>
  <c r="AZ70" i="70"/>
  <c r="AZ69" i="70"/>
  <c r="AZ68" i="70"/>
  <c r="AZ67" i="70"/>
  <c r="AZ66" i="70"/>
  <c r="AZ65" i="70"/>
  <c r="AZ64" i="70"/>
  <c r="AZ63" i="70"/>
  <c r="AZ62" i="70"/>
  <c r="AZ61" i="70"/>
  <c r="AZ60" i="70"/>
  <c r="AZ59" i="70"/>
  <c r="AZ58" i="70"/>
  <c r="AZ57" i="70"/>
  <c r="AZ56" i="70"/>
  <c r="AZ52" i="70"/>
  <c r="AZ51" i="70"/>
  <c r="AZ50" i="70"/>
  <c r="AZ49" i="70"/>
  <c r="AZ48" i="70"/>
  <c r="AZ47" i="70"/>
  <c r="AZ46" i="70"/>
  <c r="AZ45" i="70"/>
  <c r="AZ44" i="70"/>
  <c r="AZ43" i="70"/>
  <c r="AZ42" i="70"/>
  <c r="AZ41" i="70"/>
  <c r="AZ40" i="70"/>
  <c r="AZ39" i="70"/>
  <c r="AZ30" i="70"/>
  <c r="AZ29" i="70"/>
  <c r="AZ78" i="70"/>
  <c r="AZ77" i="70"/>
  <c r="AZ72" i="70"/>
  <c r="AZ37" i="70"/>
  <c r="AZ28" i="70"/>
  <c r="AZ27" i="70"/>
  <c r="AZ21" i="70"/>
  <c r="O12" i="79"/>
  <c r="AB304" i="53"/>
  <c r="AB302" i="53"/>
  <c r="I12" i="79"/>
  <c r="AF42" i="36" l="1"/>
  <c r="AF78" i="36"/>
  <c r="AF51" i="36"/>
  <c r="AF20" i="36"/>
  <c r="AF60" i="36"/>
  <c r="AF25" i="36"/>
  <c r="AF65" i="36"/>
  <c r="AF15" i="36"/>
  <c r="AF59" i="36"/>
  <c r="AF24" i="36"/>
  <c r="AF68" i="36"/>
  <c r="AF33" i="36"/>
  <c r="AF14" i="36"/>
  <c r="AF54" i="36"/>
  <c r="AF23" i="36"/>
  <c r="AF63" i="36"/>
  <c r="AF28" i="36"/>
  <c r="AF72" i="36"/>
  <c r="AF41" i="36"/>
  <c r="AF46" i="36"/>
  <c r="AF22" i="36"/>
  <c r="AF62" i="36"/>
  <c r="AF27" i="36"/>
  <c r="AF67" i="36"/>
  <c r="AF40" i="36"/>
  <c r="AF9" i="36"/>
  <c r="AF49" i="36"/>
  <c r="AF18" i="36"/>
  <c r="AF50" i="36"/>
  <c r="AF11" i="36"/>
  <c r="AF43" i="36"/>
  <c r="AF12" i="36"/>
  <c r="AF44" i="36"/>
  <c r="AF76" i="36"/>
  <c r="AF37" i="36"/>
  <c r="AF69" i="36"/>
  <c r="AF6" i="36"/>
  <c r="AF38" i="36"/>
  <c r="AF66" i="36"/>
  <c r="AF19" i="36"/>
  <c r="AF47" i="36"/>
  <c r="AF75" i="36"/>
  <c r="AF36" i="36"/>
  <c r="AF64" i="36"/>
  <c r="AF17" i="36"/>
  <c r="AF45" i="36"/>
  <c r="AF73" i="36"/>
  <c r="AF10" i="36"/>
  <c r="AF34" i="36"/>
  <c r="AF58" i="36"/>
  <c r="AF7" i="36"/>
  <c r="AF31" i="36"/>
  <c r="AF55" i="36"/>
  <c r="AF8" i="36"/>
  <c r="AF32" i="36"/>
  <c r="AF56" i="36"/>
  <c r="AF5" i="36"/>
  <c r="AF29" i="36"/>
  <c r="AF53" i="36"/>
  <c r="AK71" i="53"/>
  <c r="AK58" i="53"/>
  <c r="AK43" i="53"/>
  <c r="AK24" i="53"/>
  <c r="AK8" i="53"/>
  <c r="AK67" i="53"/>
  <c r="AK49" i="53"/>
  <c r="AK34" i="53"/>
  <c r="AK12" i="53"/>
  <c r="AK69" i="53"/>
  <c r="AK56" i="53"/>
  <c r="AK38" i="53"/>
  <c r="AK26" i="53"/>
  <c r="AK13" i="53"/>
  <c r="AK73" i="53"/>
  <c r="AK48" i="53"/>
  <c r="AK37" i="53"/>
  <c r="AK20" i="53"/>
  <c r="AK68" i="53"/>
  <c r="AK55" i="53"/>
  <c r="AK32" i="53"/>
  <c r="AK21" i="53"/>
  <c r="AK78" i="53"/>
  <c r="AK62" i="53"/>
  <c r="AK45" i="53"/>
  <c r="AK31" i="53"/>
  <c r="AK7" i="53"/>
  <c r="AK64" i="53"/>
  <c r="AK53" i="53"/>
  <c r="AK36" i="53"/>
  <c r="AK23" i="53"/>
  <c r="AK11" i="53"/>
  <c r="AK66" i="53"/>
  <c r="AK44" i="53"/>
  <c r="AK35" i="53"/>
  <c r="AK17" i="53"/>
  <c r="AK77" i="53"/>
  <c r="AK65" i="53"/>
  <c r="AK50" i="53"/>
  <c r="AK28" i="53"/>
  <c r="AK19" i="53"/>
  <c r="AK74" i="53"/>
  <c r="AK54" i="53"/>
  <c r="AK42" i="53"/>
  <c r="AK27" i="53"/>
  <c r="AK76" i="53"/>
  <c r="AK60" i="53"/>
  <c r="AK51" i="53"/>
  <c r="AK33" i="53"/>
  <c r="AK18" i="53"/>
  <c r="AK9" i="53"/>
  <c r="AK63" i="53"/>
  <c r="AK41" i="53"/>
  <c r="AK30" i="53"/>
  <c r="AK15" i="53"/>
  <c r="AK75" i="53"/>
  <c r="AK61" i="53"/>
  <c r="AK47" i="53"/>
  <c r="AK25" i="53"/>
  <c r="AK10" i="53"/>
  <c r="AK70" i="53"/>
  <c r="AK52" i="53"/>
  <c r="AK39" i="53"/>
  <c r="AK14" i="53"/>
  <c r="AK72" i="53"/>
  <c r="AK57" i="53"/>
  <c r="AK46" i="53"/>
  <c r="AK29" i="53"/>
  <c r="AK16" i="53"/>
  <c r="AK6" i="53"/>
  <c r="AK59" i="53"/>
  <c r="AK40" i="53"/>
  <c r="AK22" i="53"/>
  <c r="AK5" i="53"/>
</calcChain>
</file>

<file path=xl/sharedStrings.xml><?xml version="1.0" encoding="utf-8"?>
<sst xmlns="http://schemas.openxmlformats.org/spreadsheetml/2006/main" count="8771" uniqueCount="308">
  <si>
    <t>広域連合全体</t>
  </si>
  <si>
    <t>豊中市</t>
  </si>
  <si>
    <t>池田市</t>
  </si>
  <si>
    <t>吹田市</t>
  </si>
  <si>
    <t>箕面市</t>
  </si>
  <si>
    <t>豊能町</t>
  </si>
  <si>
    <t>能勢町</t>
  </si>
  <si>
    <t>三島医療圏</t>
    <rPh sb="0" eb="1">
      <t>ミシマ</t>
    </rPh>
    <rPh sb="1" eb="3">
      <t>イリョウ</t>
    </rPh>
    <rPh sb="3" eb="4">
      <t>ケン</t>
    </rPh>
    <phoneticPr fontId="30"/>
  </si>
  <si>
    <t>高槻市</t>
  </si>
  <si>
    <t>茨木市</t>
  </si>
  <si>
    <t>摂津市</t>
  </si>
  <si>
    <t>島本町</t>
  </si>
  <si>
    <t>北河内医療圏</t>
    <rPh sb="0" eb="2">
      <t>キタカワチ</t>
    </rPh>
    <rPh sb="2" eb="4">
      <t>イリョウ</t>
    </rPh>
    <rPh sb="4" eb="5">
      <t>ケン</t>
    </rPh>
    <phoneticPr fontId="30"/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</si>
  <si>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</si>
  <si>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</si>
  <si>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</si>
  <si>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</si>
  <si>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</si>
  <si>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</si>
  <si>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</si>
  <si>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中河内医療圏</t>
    <rPh sb="0" eb="2">
      <t>ナカガウチ</t>
    </rPh>
    <rPh sb="2" eb="4">
      <t>イリョウ</t>
    </rPh>
    <rPh sb="4" eb="5">
      <t>ケン</t>
    </rPh>
    <phoneticPr fontId="30"/>
  </si>
  <si>
    <t>八尾市</t>
  </si>
  <si>
    <t>柏原市</t>
  </si>
  <si>
    <t>東大阪市</t>
  </si>
  <si>
    <t>南河内医療圏</t>
    <rPh sb="0" eb="2">
      <t>カワチ</t>
    </rPh>
    <rPh sb="2" eb="4">
      <t>イリョウ</t>
    </rPh>
    <rPh sb="4" eb="5">
      <t>ケン</t>
    </rPh>
    <phoneticPr fontId="30"/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</si>
  <si>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</si>
  <si>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</si>
  <si>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</si>
  <si>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</si>
  <si>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</si>
  <si>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</si>
  <si>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</si>
  <si>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</si>
  <si>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</si>
  <si>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堺市医療圏</t>
    <rPh sb="0" eb="2">
      <t>サカイシ</t>
    </rPh>
    <rPh sb="2" eb="4">
      <t>イリョウ</t>
    </rPh>
    <rPh sb="4" eb="5">
      <t>ケン</t>
    </rPh>
    <phoneticPr fontId="30"/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</si>
  <si>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</si>
  <si>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</si>
  <si>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</si>
  <si>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</si>
  <si>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</si>
  <si>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</si>
  <si>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</si>
  <si>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</si>
  <si>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泉州医療圏</t>
    <rPh sb="0" eb="1">
      <t>センシュウ</t>
    </rPh>
    <rPh sb="1" eb="3">
      <t>イリョウ</t>
    </rPh>
    <rPh sb="3" eb="4">
      <t>ケン</t>
    </rPh>
    <phoneticPr fontId="30"/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</si>
  <si>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</si>
  <si>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</si>
  <si>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</si>
  <si>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</si>
  <si>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</si>
  <si>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</si>
  <si>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</si>
  <si>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</si>
  <si>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</si>
  <si>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</si>
  <si>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</si>
  <si>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</si>
  <si>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大阪市医療圏</t>
    <rPh sb="0" eb="2">
      <t>オオサカシ</t>
    </rPh>
    <rPh sb="2" eb="4">
      <t>イリョウ</t>
    </rPh>
    <rPh sb="4" eb="5">
      <t>ケン</t>
    </rPh>
    <phoneticPr fontId="30"/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</si>
  <si>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</si>
  <si>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</si>
  <si>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</si>
  <si>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</si>
  <si>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</si>
  <si>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</si>
  <si>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</si>
  <si>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全体</t>
    <rPh sb="0" eb="2">
      <t>ゼンタイ</t>
    </rPh>
    <phoneticPr fontId="3"/>
  </si>
  <si>
    <t>65歳～69歳</t>
    <rPh sb="2" eb="3">
      <t>サイ</t>
    </rPh>
    <rPh sb="6" eb="7">
      <t>サイ</t>
    </rPh>
    <phoneticPr fontId="3"/>
  </si>
  <si>
    <t>70歳～74歳</t>
    <rPh sb="2" eb="3">
      <t>サイ</t>
    </rPh>
    <rPh sb="6" eb="7">
      <t>サイ</t>
    </rPh>
    <phoneticPr fontId="3"/>
  </si>
  <si>
    <t>75歳～79歳</t>
    <rPh sb="2" eb="3">
      <t>サイ</t>
    </rPh>
    <rPh sb="6" eb="7">
      <t>サイ</t>
    </rPh>
    <phoneticPr fontId="3"/>
  </si>
  <si>
    <t>80歳～84歳</t>
    <rPh sb="2" eb="3">
      <t>サイ</t>
    </rPh>
    <rPh sb="6" eb="7">
      <t>サイ</t>
    </rPh>
    <phoneticPr fontId="3"/>
  </si>
  <si>
    <t>85歳～89歳</t>
    <rPh sb="2" eb="3">
      <t>サイ</t>
    </rPh>
    <rPh sb="6" eb="7">
      <t>サイ</t>
    </rPh>
    <phoneticPr fontId="3"/>
  </si>
  <si>
    <t>90歳～94歳</t>
    <rPh sb="2" eb="3">
      <t>サイ</t>
    </rPh>
    <rPh sb="6" eb="7">
      <t>サイ</t>
    </rPh>
    <phoneticPr fontId="3"/>
  </si>
  <si>
    <t>95歳～</t>
    <rPh sb="2" eb="3">
      <t>サイ</t>
    </rPh>
    <phoneticPr fontId="3"/>
  </si>
  <si>
    <t>受診者数(人)</t>
    <rPh sb="0" eb="3">
      <t>ジュシンシャ</t>
    </rPh>
    <rPh sb="3" eb="4">
      <t>スウ</t>
    </rPh>
    <phoneticPr fontId="3"/>
  </si>
  <si>
    <t>該当者数(人)</t>
    <rPh sb="0" eb="3">
      <t>ガイトウシャ</t>
    </rPh>
    <rPh sb="3" eb="4">
      <t>スウ</t>
    </rPh>
    <phoneticPr fontId="3"/>
  </si>
  <si>
    <t>対象者数(人)</t>
    <rPh sb="0" eb="3">
      <t>タイショウシャ</t>
    </rPh>
    <rPh sb="3" eb="4">
      <t>スウ</t>
    </rPh>
    <phoneticPr fontId="3"/>
  </si>
  <si>
    <t>対象者数(人)</t>
    <rPh sb="0" eb="3">
      <t>タイショウシャ</t>
    </rPh>
    <rPh sb="3" eb="4">
      <t>スウ</t>
    </rPh>
    <rPh sb="5" eb="6">
      <t>ニン</t>
    </rPh>
    <phoneticPr fontId="3"/>
  </si>
  <si>
    <t>歯垢(要注意)</t>
    <rPh sb="0" eb="2">
      <t>シコウ</t>
    </rPh>
    <rPh sb="3" eb="6">
      <t>ヨウチュウイ</t>
    </rPh>
    <phoneticPr fontId="3"/>
  </si>
  <si>
    <t>食渣(要注意)</t>
    <rPh sb="0" eb="1">
      <t>ショク</t>
    </rPh>
    <rPh sb="1" eb="2">
      <t>シャ</t>
    </rPh>
    <phoneticPr fontId="3"/>
  </si>
  <si>
    <t>口臭(要注意)</t>
    <rPh sb="0" eb="2">
      <t>コウシュウ</t>
    </rPh>
    <phoneticPr fontId="3"/>
  </si>
  <si>
    <t>咀嚼能力評価(要注意)</t>
    <rPh sb="0" eb="2">
      <t>ソシャク</t>
    </rPh>
    <rPh sb="2" eb="4">
      <t>ノウリョク</t>
    </rPh>
    <rPh sb="4" eb="6">
      <t>ヒョウカ</t>
    </rPh>
    <phoneticPr fontId="3"/>
  </si>
  <si>
    <t>舌機能評価(要注意)</t>
    <rPh sb="0" eb="1">
      <t>シタ</t>
    </rPh>
    <rPh sb="1" eb="3">
      <t>キノウ</t>
    </rPh>
    <rPh sb="3" eb="5">
      <t>ヒョウカ</t>
    </rPh>
    <phoneticPr fontId="3"/>
  </si>
  <si>
    <t>嚥下機能評価(要注意)</t>
    <rPh sb="0" eb="2">
      <t>エンゲ</t>
    </rPh>
    <rPh sb="2" eb="4">
      <t>キノウ</t>
    </rPh>
    <rPh sb="4" eb="6">
      <t>ヒョウカ</t>
    </rPh>
    <phoneticPr fontId="3"/>
  </si>
  <si>
    <t>0点</t>
    <rPh sb="1" eb="2">
      <t>テン</t>
    </rPh>
    <phoneticPr fontId="3"/>
  </si>
  <si>
    <t>1点</t>
    <rPh sb="1" eb="2">
      <t>テン</t>
    </rPh>
    <phoneticPr fontId="3"/>
  </si>
  <si>
    <t>2点</t>
    <rPh sb="1" eb="2">
      <t>テン</t>
    </rPh>
    <phoneticPr fontId="3"/>
  </si>
  <si>
    <t>3点以上</t>
    <rPh sb="1" eb="2">
      <t>テン</t>
    </rPh>
    <rPh sb="2" eb="4">
      <t>イジョウ</t>
    </rPh>
    <phoneticPr fontId="3"/>
  </si>
  <si>
    <t>合計</t>
    <rPh sb="0" eb="2">
      <t>ゴウケイ</t>
    </rPh>
    <phoneticPr fontId="3"/>
  </si>
  <si>
    <t>点数</t>
    <rPh sb="0" eb="2">
      <t>テンスウ</t>
    </rPh>
    <phoneticPr fontId="3"/>
  </si>
  <si>
    <t>三島医療圏</t>
    <rPh sb="0" eb="2">
      <t>ミシマ</t>
    </rPh>
    <rPh sb="2" eb="4">
      <t>イリョウ</t>
    </rPh>
    <rPh sb="4" eb="5">
      <t>ケン</t>
    </rPh>
    <phoneticPr fontId="3"/>
  </si>
  <si>
    <t>北河内医療圏</t>
    <rPh sb="0" eb="1">
      <t>キタ</t>
    </rPh>
    <rPh sb="1" eb="3">
      <t>カワウチ</t>
    </rPh>
    <rPh sb="3" eb="5">
      <t>イリョウ</t>
    </rPh>
    <rPh sb="5" eb="6">
      <t>ケン</t>
    </rPh>
    <phoneticPr fontId="3"/>
  </si>
  <si>
    <t>中河内医療圏</t>
    <rPh sb="0" eb="1">
      <t>ナカ</t>
    </rPh>
    <rPh sb="1" eb="3">
      <t>カワウチ</t>
    </rPh>
    <rPh sb="3" eb="5">
      <t>イリョウ</t>
    </rPh>
    <rPh sb="5" eb="6">
      <t>ケン</t>
    </rPh>
    <phoneticPr fontId="3"/>
  </si>
  <si>
    <t>65歳</t>
    <rPh sb="2" eb="3">
      <t>サイ</t>
    </rPh>
    <phoneticPr fontId="3"/>
  </si>
  <si>
    <t>66歳</t>
    <rPh sb="2" eb="3">
      <t>サイ</t>
    </rPh>
    <phoneticPr fontId="3"/>
  </si>
  <si>
    <t>67歳</t>
    <rPh sb="2" eb="3">
      <t>サイ</t>
    </rPh>
    <phoneticPr fontId="3"/>
  </si>
  <si>
    <t>68歳</t>
    <rPh sb="2" eb="3">
      <t>サイ</t>
    </rPh>
    <phoneticPr fontId="3"/>
  </si>
  <si>
    <t>69歳</t>
    <rPh sb="2" eb="3">
      <t>サイ</t>
    </rPh>
    <phoneticPr fontId="3"/>
  </si>
  <si>
    <t>70歳</t>
    <rPh sb="2" eb="3">
      <t>サイ</t>
    </rPh>
    <phoneticPr fontId="3"/>
  </si>
  <si>
    <t>71歳</t>
    <rPh sb="2" eb="3">
      <t>サイ</t>
    </rPh>
    <phoneticPr fontId="3"/>
  </si>
  <si>
    <t>72歳</t>
    <rPh sb="2" eb="3">
      <t>サイ</t>
    </rPh>
    <phoneticPr fontId="3"/>
  </si>
  <si>
    <t>73歳</t>
    <rPh sb="2" eb="3">
      <t>サイ</t>
    </rPh>
    <phoneticPr fontId="3"/>
  </si>
  <si>
    <t>74歳</t>
    <rPh sb="2" eb="3">
      <t>サイ</t>
    </rPh>
    <phoneticPr fontId="3"/>
  </si>
  <si>
    <t>75歳</t>
    <rPh sb="2" eb="3">
      <t>サイ</t>
    </rPh>
    <phoneticPr fontId="3"/>
  </si>
  <si>
    <t>76歳</t>
    <rPh sb="2" eb="3">
      <t>サイ</t>
    </rPh>
    <phoneticPr fontId="3"/>
  </si>
  <si>
    <t>77歳</t>
    <rPh sb="2" eb="3">
      <t>サイ</t>
    </rPh>
    <phoneticPr fontId="3"/>
  </si>
  <si>
    <t>78歳</t>
    <rPh sb="2" eb="3">
      <t>サイ</t>
    </rPh>
    <phoneticPr fontId="3"/>
  </si>
  <si>
    <t>79歳</t>
    <rPh sb="2" eb="3">
      <t>サイ</t>
    </rPh>
    <phoneticPr fontId="3"/>
  </si>
  <si>
    <t>80歳</t>
    <rPh sb="2" eb="3">
      <t>サイ</t>
    </rPh>
    <phoneticPr fontId="3"/>
  </si>
  <si>
    <t>81歳</t>
    <rPh sb="2" eb="3">
      <t>サイ</t>
    </rPh>
    <phoneticPr fontId="3"/>
  </si>
  <si>
    <t>82歳</t>
    <rPh sb="2" eb="3">
      <t>サイ</t>
    </rPh>
    <phoneticPr fontId="3"/>
  </si>
  <si>
    <t>83歳</t>
    <rPh sb="2" eb="3">
      <t>サイ</t>
    </rPh>
    <phoneticPr fontId="3"/>
  </si>
  <si>
    <t>84歳</t>
    <rPh sb="2" eb="3">
      <t>サイ</t>
    </rPh>
    <phoneticPr fontId="3"/>
  </si>
  <si>
    <t>85歳</t>
    <rPh sb="2" eb="3">
      <t>サイ</t>
    </rPh>
    <phoneticPr fontId="3"/>
  </si>
  <si>
    <t>86歳</t>
    <rPh sb="2" eb="3">
      <t>サイ</t>
    </rPh>
    <phoneticPr fontId="3"/>
  </si>
  <si>
    <t>87歳</t>
    <rPh sb="2" eb="3">
      <t>サイ</t>
    </rPh>
    <phoneticPr fontId="3"/>
  </si>
  <si>
    <t>88歳</t>
    <rPh sb="2" eb="3">
      <t>サイ</t>
    </rPh>
    <phoneticPr fontId="3"/>
  </si>
  <si>
    <t>89歳</t>
    <rPh sb="2" eb="3">
      <t>サイ</t>
    </rPh>
    <phoneticPr fontId="3"/>
  </si>
  <si>
    <t>90歳</t>
    <rPh sb="2" eb="3">
      <t>サイ</t>
    </rPh>
    <phoneticPr fontId="3"/>
  </si>
  <si>
    <t>91歳</t>
    <rPh sb="2" eb="3">
      <t>サイ</t>
    </rPh>
    <phoneticPr fontId="3"/>
  </si>
  <si>
    <t>92歳</t>
    <rPh sb="2" eb="3">
      <t>サイ</t>
    </rPh>
    <phoneticPr fontId="3"/>
  </si>
  <si>
    <t>93歳</t>
    <rPh sb="2" eb="3">
      <t>サイ</t>
    </rPh>
    <phoneticPr fontId="3"/>
  </si>
  <si>
    <t>94歳</t>
    <rPh sb="2" eb="3">
      <t>サイ</t>
    </rPh>
    <phoneticPr fontId="3"/>
  </si>
  <si>
    <t>95歳</t>
    <rPh sb="2" eb="3">
      <t>サイ</t>
    </rPh>
    <phoneticPr fontId="3"/>
  </si>
  <si>
    <t>96歳</t>
    <rPh sb="2" eb="3">
      <t>サイ</t>
    </rPh>
    <phoneticPr fontId="3"/>
  </si>
  <si>
    <t>97歳</t>
    <rPh sb="2" eb="3">
      <t>サイ</t>
    </rPh>
    <phoneticPr fontId="3"/>
  </si>
  <si>
    <t>98歳</t>
    <rPh sb="2" eb="3">
      <t>サイ</t>
    </rPh>
    <phoneticPr fontId="3"/>
  </si>
  <si>
    <t>99歳</t>
    <rPh sb="2" eb="3">
      <t>サイ</t>
    </rPh>
    <phoneticPr fontId="3"/>
  </si>
  <si>
    <t>100歳</t>
    <rPh sb="3" eb="4">
      <t>サイ</t>
    </rPh>
    <phoneticPr fontId="3"/>
  </si>
  <si>
    <t>101歳</t>
    <rPh sb="3" eb="4">
      <t>サイ</t>
    </rPh>
    <phoneticPr fontId="3"/>
  </si>
  <si>
    <t>102歳</t>
    <rPh sb="3" eb="4">
      <t>サイ</t>
    </rPh>
    <phoneticPr fontId="3"/>
  </si>
  <si>
    <t>地区</t>
    <rPh sb="0" eb="2">
      <t>チク</t>
    </rPh>
    <phoneticPr fontId="3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</si>
  <si>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</si>
  <si>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</si>
  <si>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</si>
  <si>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</si>
  <si>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</si>
  <si>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</si>
  <si>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</si>
  <si>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</si>
  <si>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</si>
  <si>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</si>
  <si>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</si>
  <si>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</si>
  <si>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</si>
  <si>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</si>
  <si>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</si>
  <si>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</si>
  <si>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</si>
  <si>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</si>
  <si>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広域連合全体</t>
    <rPh sb="0" eb="6">
      <t>コウイキレンゴウゼンタイ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</si>
  <si>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</si>
  <si>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脳梗塞</t>
    <rPh sb="0" eb="3">
      <t>ノウコウソク</t>
    </rPh>
    <phoneticPr fontId="3"/>
  </si>
  <si>
    <t>虚血性心疾患</t>
    <rPh sb="0" eb="3">
      <t>キョケツセイ</t>
    </rPh>
    <rPh sb="3" eb="6">
      <t>シンシッカン</t>
    </rPh>
    <phoneticPr fontId="3"/>
  </si>
  <si>
    <t>変形性膝関節症</t>
    <rPh sb="0" eb="3">
      <t>ヘンケイセイ</t>
    </rPh>
    <rPh sb="3" eb="7">
      <t>ヒザカンセツショウ</t>
    </rPh>
    <phoneticPr fontId="3"/>
  </si>
  <si>
    <t>変形性股関節症</t>
    <rPh sb="0" eb="3">
      <t>ヘンケイセイ</t>
    </rPh>
    <rPh sb="3" eb="4">
      <t>マタ</t>
    </rPh>
    <rPh sb="4" eb="7">
      <t>カンセツショウ</t>
    </rPh>
    <phoneticPr fontId="3"/>
  </si>
  <si>
    <t>変形性脊椎症</t>
    <rPh sb="0" eb="3">
      <t>ヘンケイセイ</t>
    </rPh>
    <rPh sb="3" eb="6">
      <t>セキツイショウ</t>
    </rPh>
    <phoneticPr fontId="3"/>
  </si>
  <si>
    <t>骨粗鬆症</t>
    <rPh sb="0" eb="4">
      <t>コツソショウショウ</t>
    </rPh>
    <phoneticPr fontId="3"/>
  </si>
  <si>
    <t>骨折</t>
    <rPh sb="0" eb="2">
      <t>コッセツ</t>
    </rPh>
    <phoneticPr fontId="3"/>
  </si>
  <si>
    <t>尿失禁</t>
    <rPh sb="0" eb="3">
      <t>ニョウシッキン</t>
    </rPh>
    <phoneticPr fontId="3"/>
  </si>
  <si>
    <t>低栄養</t>
    <rPh sb="0" eb="1">
      <t>テイ</t>
    </rPh>
    <rPh sb="1" eb="3">
      <t>エイヨウ</t>
    </rPh>
    <phoneticPr fontId="3"/>
  </si>
  <si>
    <t>嚥下障害</t>
    <rPh sb="0" eb="2">
      <t>エンゲ</t>
    </rPh>
    <rPh sb="2" eb="4">
      <t>ショウガイ</t>
    </rPh>
    <phoneticPr fontId="3"/>
  </si>
  <si>
    <t>誤嚥性肺炎</t>
    <rPh sb="0" eb="5">
      <t>ゴエンセイハイエン</t>
    </rPh>
    <phoneticPr fontId="3"/>
  </si>
  <si>
    <t>慢性閉塞性肺疾患</t>
    <rPh sb="0" eb="2">
      <t>マンセイ</t>
    </rPh>
    <rPh sb="2" eb="5">
      <t>ヘイソクセイ</t>
    </rPh>
    <rPh sb="5" eb="6">
      <t>ハイ</t>
    </rPh>
    <rPh sb="6" eb="8">
      <t>シッカン</t>
    </rPh>
    <phoneticPr fontId="3"/>
  </si>
  <si>
    <t>認知症</t>
    <rPh sb="0" eb="3">
      <t>ニンチショウ</t>
    </rPh>
    <phoneticPr fontId="3"/>
  </si>
  <si>
    <t>うつ病</t>
    <rPh sb="2" eb="3">
      <t>ビョウ</t>
    </rPh>
    <phoneticPr fontId="3"/>
  </si>
  <si>
    <t>貧血</t>
    <rPh sb="0" eb="2">
      <t>ヒンケツ</t>
    </rPh>
    <phoneticPr fontId="3"/>
  </si>
  <si>
    <t>疾病名</t>
    <rPh sb="0" eb="2">
      <t>シッペイ</t>
    </rPh>
    <rPh sb="2" eb="3">
      <t>メイ</t>
    </rPh>
    <phoneticPr fontId="3"/>
  </si>
  <si>
    <t>サルコペニア</t>
    <phoneticPr fontId="3"/>
  </si>
  <si>
    <t>南河内医療圏</t>
    <phoneticPr fontId="3"/>
  </si>
  <si>
    <t>南河内医療圏</t>
    <phoneticPr fontId="3"/>
  </si>
  <si>
    <t>堺市医療圏</t>
    <phoneticPr fontId="3"/>
  </si>
  <si>
    <t>泉州医療圏</t>
    <phoneticPr fontId="3"/>
  </si>
  <si>
    <t>泉州医療圏</t>
    <phoneticPr fontId="3"/>
  </si>
  <si>
    <t>大阪市医療圏</t>
    <phoneticPr fontId="3"/>
  </si>
  <si>
    <t>　　歯科健診受診率</t>
    <rPh sb="2" eb="4">
      <t>シカ</t>
    </rPh>
    <rPh sb="4" eb="6">
      <t>ケンシン</t>
    </rPh>
    <rPh sb="6" eb="8">
      <t>ジュシン</t>
    </rPh>
    <rPh sb="8" eb="9">
      <t>リツ</t>
    </rPh>
    <phoneticPr fontId="3"/>
  </si>
  <si>
    <t>　　地区別</t>
    <rPh sb="2" eb="4">
      <t>チク</t>
    </rPh>
    <rPh sb="4" eb="5">
      <t>ベツ</t>
    </rPh>
    <phoneticPr fontId="3"/>
  </si>
  <si>
    <t>市区町村</t>
    <rPh sb="0" eb="2">
      <t>シク</t>
    </rPh>
    <rPh sb="2" eb="4">
      <t>チョウソン</t>
    </rPh>
    <phoneticPr fontId="3"/>
  </si>
  <si>
    <t>市区町村</t>
    <rPh sb="0" eb="4">
      <t>シクチョウソン</t>
    </rPh>
    <phoneticPr fontId="3"/>
  </si>
  <si>
    <t>年齢</t>
    <rPh sb="0" eb="2">
      <t>ネンレイ</t>
    </rPh>
    <phoneticPr fontId="3"/>
  </si>
  <si>
    <t>口腔乾燥(軽度・中等度・重度)</t>
    <rPh sb="0" eb="2">
      <t>コウクウ</t>
    </rPh>
    <rPh sb="2" eb="4">
      <t>カンソウ</t>
    </rPh>
    <rPh sb="5" eb="7">
      <t>ケイド</t>
    </rPh>
    <rPh sb="8" eb="10">
      <t>チュウトウ</t>
    </rPh>
    <rPh sb="10" eb="11">
      <t>ド</t>
    </rPh>
    <rPh sb="12" eb="14">
      <t>ジュウド</t>
    </rPh>
    <phoneticPr fontId="3"/>
  </si>
  <si>
    <t>対象者数(人)</t>
    <rPh sb="0" eb="2">
      <t>タイショウ</t>
    </rPh>
    <phoneticPr fontId="3"/>
  </si>
  <si>
    <t>医療費(円)</t>
    <rPh sb="0" eb="2">
      <t>イリョウ</t>
    </rPh>
    <rPh sb="2" eb="3">
      <t>ヒ</t>
    </rPh>
    <phoneticPr fontId="3"/>
  </si>
  <si>
    <t>患者数(人)</t>
    <rPh sb="0" eb="3">
      <t>カンジャスウ</t>
    </rPh>
    <phoneticPr fontId="3"/>
  </si>
  <si>
    <t>食渣(要注意)</t>
    <phoneticPr fontId="3"/>
  </si>
  <si>
    <t>口臭(要注意)</t>
    <phoneticPr fontId="3"/>
  </si>
  <si>
    <t>口腔乾燥(軽度・中等度・重度)</t>
    <phoneticPr fontId="3"/>
  </si>
  <si>
    <t>咀嚼能力評価(要注意)</t>
    <phoneticPr fontId="3"/>
  </si>
  <si>
    <t>舌機能評価(要注意)</t>
    <phoneticPr fontId="3"/>
  </si>
  <si>
    <t>嚥下機能評価(要注意)</t>
    <phoneticPr fontId="3"/>
  </si>
  <si>
    <t>該当者(人)</t>
    <rPh sb="0" eb="3">
      <t>ガイトウシャ</t>
    </rPh>
    <phoneticPr fontId="3"/>
  </si>
  <si>
    <t>健診項目</t>
    <rPh sb="0" eb="2">
      <t>ケンシン</t>
    </rPh>
    <rPh sb="2" eb="4">
      <t>コウモク</t>
    </rPh>
    <phoneticPr fontId="3"/>
  </si>
  <si>
    <t>年齢階層</t>
    <rPh sb="0" eb="2">
      <t>ネンレイ</t>
    </rPh>
    <rPh sb="2" eb="4">
      <t>カイソウ</t>
    </rPh>
    <phoneticPr fontId="3"/>
  </si>
  <si>
    <t>対象者の
総医療費(円)</t>
    <rPh sb="0" eb="3">
      <t>タイショウシャ</t>
    </rPh>
    <rPh sb="5" eb="6">
      <t>ソウ</t>
    </rPh>
    <rPh sb="6" eb="8">
      <t>イリョウ</t>
    </rPh>
    <rPh sb="8" eb="9">
      <t>ヒ</t>
    </rPh>
    <rPh sb="10" eb="11">
      <t>エン</t>
    </rPh>
    <phoneticPr fontId="3"/>
  </si>
  <si>
    <t>市区町村別</t>
    <rPh sb="0" eb="2">
      <t>シク</t>
    </rPh>
    <rPh sb="2" eb="4">
      <t>チョウソン</t>
    </rPh>
    <rPh sb="4" eb="5">
      <t>ベツ</t>
    </rPh>
    <phoneticPr fontId="3"/>
  </si>
  <si>
    <t>豊能医療圏</t>
    <rPh sb="0" eb="1">
      <t>ユタカ</t>
    </rPh>
    <rPh sb="1" eb="2">
      <t>ノウ</t>
    </rPh>
    <rPh sb="2" eb="4">
      <t>イリョウ</t>
    </rPh>
    <rPh sb="3" eb="4">
      <t>ケン</t>
    </rPh>
    <phoneticPr fontId="30"/>
  </si>
  <si>
    <t>都島区</t>
    <phoneticPr fontId="3"/>
  </si>
  <si>
    <t>豊能医療圏</t>
    <rPh sb="0" eb="1">
      <t>ユタカ</t>
    </rPh>
    <rPh sb="1" eb="2">
      <t>ノウ</t>
    </rPh>
    <rPh sb="2" eb="4">
      <t>イリョウ</t>
    </rPh>
    <rPh sb="4" eb="5">
      <t>ケン</t>
    </rPh>
    <phoneticPr fontId="3"/>
  </si>
  <si>
    <t>豊能医療圏</t>
    <rPh sb="0" eb="1">
      <t>ユタカ</t>
    </rPh>
    <rPh sb="1" eb="2">
      <t>ノウ</t>
    </rPh>
    <rPh sb="2" eb="4">
      <t>イリョウ</t>
    </rPh>
    <rPh sb="4" eb="5">
      <t>ケン</t>
    </rPh>
    <phoneticPr fontId="3"/>
  </si>
  <si>
    <t>三島医療圏</t>
    <phoneticPr fontId="3"/>
  </si>
  <si>
    <t>豊能医療圏</t>
    <rPh sb="0" eb="1">
      <t>ユタカ</t>
    </rPh>
    <rPh sb="1" eb="2">
      <t>ノウ</t>
    </rPh>
    <phoneticPr fontId="3"/>
  </si>
  <si>
    <t>北河内医療圏</t>
  </si>
  <si>
    <t>中河内医療圏</t>
  </si>
  <si>
    <t>大阪市医療圏</t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</si>
  <si>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</si>
  <si>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103歳</t>
    <rPh sb="3" eb="4">
      <t>サイ</t>
    </rPh>
    <phoneticPr fontId="3"/>
  </si>
  <si>
    <t>104歳</t>
    <rPh sb="3" eb="4">
      <t>サイ</t>
    </rPh>
    <phoneticPr fontId="3"/>
  </si>
  <si>
    <t>105歳</t>
    <rPh sb="3" eb="4">
      <t>サイ</t>
    </rPh>
    <phoneticPr fontId="3"/>
  </si>
  <si>
    <t>106歳</t>
    <rPh sb="3" eb="4">
      <t>サイ</t>
    </rPh>
    <phoneticPr fontId="3"/>
  </si>
  <si>
    <t>107歳</t>
    <rPh sb="3" eb="4">
      <t>サイ</t>
    </rPh>
    <phoneticPr fontId="3"/>
  </si>
  <si>
    <t>108歳</t>
    <rPh sb="3" eb="4">
      <t>サイ</t>
    </rPh>
    <phoneticPr fontId="3"/>
  </si>
  <si>
    <t>109歳</t>
    <rPh sb="3" eb="4">
      <t>サイ</t>
    </rPh>
    <phoneticPr fontId="3"/>
  </si>
  <si>
    <t>110歳</t>
    <rPh sb="3" eb="4">
      <t>サイ</t>
    </rPh>
    <phoneticPr fontId="3"/>
  </si>
  <si>
    <t>111歳</t>
    <rPh sb="3" eb="4">
      <t>サイ</t>
    </rPh>
    <phoneticPr fontId="3"/>
  </si>
  <si>
    <t>112歳</t>
    <rPh sb="3" eb="4">
      <t>サイ</t>
    </rPh>
    <phoneticPr fontId="3"/>
  </si>
  <si>
    <t>113歳</t>
    <rPh sb="3" eb="4">
      <t>サイ</t>
    </rPh>
    <phoneticPr fontId="3"/>
  </si>
  <si>
    <t>114歳</t>
    <rPh sb="3" eb="4">
      <t>サイ</t>
    </rPh>
    <phoneticPr fontId="3"/>
  </si>
  <si>
    <t>対象者数…各検査項目毎の健診検査値が記録されている者。</t>
    <rPh sb="0" eb="3">
      <t>タイショウシャ</t>
    </rPh>
    <rPh sb="3" eb="4">
      <t>スウ</t>
    </rPh>
    <rPh sb="5" eb="8">
      <t>カクケンサ</t>
    </rPh>
    <rPh sb="8" eb="10">
      <t>コウモク</t>
    </rPh>
    <rPh sb="10" eb="11">
      <t>ゴト</t>
    </rPh>
    <rPh sb="12" eb="14">
      <t>ケンシン</t>
    </rPh>
    <rPh sb="14" eb="17">
      <t>ケンサチ</t>
    </rPh>
    <rPh sb="18" eb="20">
      <t>キロク</t>
    </rPh>
    <rPh sb="25" eb="26">
      <t>モノ</t>
    </rPh>
    <phoneticPr fontId="3"/>
  </si>
  <si>
    <t>患者一人当たりの
医療費(円)</t>
    <rPh sb="0" eb="2">
      <t>カンジャ</t>
    </rPh>
    <rPh sb="2" eb="4">
      <t>ヒトリ</t>
    </rPh>
    <rPh sb="4" eb="5">
      <t>ア</t>
    </rPh>
    <rPh sb="9" eb="12">
      <t>イリョウヒ</t>
    </rPh>
    <phoneticPr fontId="3"/>
  </si>
  <si>
    <t>※全ての質問項目に値が記録されている者を対象とする。</t>
    <rPh sb="1" eb="2">
      <t>スベ</t>
    </rPh>
    <rPh sb="4" eb="6">
      <t>シツモン</t>
    </rPh>
    <rPh sb="6" eb="8">
      <t>コウモク</t>
    </rPh>
    <rPh sb="9" eb="10">
      <t>アタイ</t>
    </rPh>
    <rPh sb="11" eb="13">
      <t>キロク</t>
    </rPh>
    <rPh sb="18" eb="19">
      <t>モノ</t>
    </rPh>
    <rPh sb="20" eb="22">
      <t>タイショウ</t>
    </rPh>
    <phoneticPr fontId="3"/>
  </si>
  <si>
    <t>対象者数…全ての質問項目に値が記録されている者。</t>
    <rPh sb="0" eb="3">
      <t>タイショウシャ</t>
    </rPh>
    <rPh sb="3" eb="4">
      <t>スウ</t>
    </rPh>
    <phoneticPr fontId="3"/>
  </si>
  <si>
    <t>　　市区町村別</t>
    <rPh sb="2" eb="4">
      <t>シク</t>
    </rPh>
    <rPh sb="4" eb="6">
      <t>チョウソン</t>
    </rPh>
    <rPh sb="6" eb="7">
      <t>ベツ</t>
    </rPh>
    <phoneticPr fontId="3"/>
  </si>
  <si>
    <t>　　EAT10 3点以上該当者の高齢者の疾病患者割合</t>
    <rPh sb="9" eb="12">
      <t>テンイジョウ</t>
    </rPh>
    <rPh sb="12" eb="15">
      <t>ガイトウシャ</t>
    </rPh>
    <rPh sb="16" eb="19">
      <t>コウレイシャ</t>
    </rPh>
    <rPh sb="20" eb="22">
      <t>シッペイ</t>
    </rPh>
    <rPh sb="22" eb="24">
      <t>カンジャ</t>
    </rPh>
    <rPh sb="24" eb="26">
      <t>ワリアイ</t>
    </rPh>
    <phoneticPr fontId="3"/>
  </si>
  <si>
    <t>65歳～74歳</t>
    <rPh sb="2" eb="3">
      <t>サイ</t>
    </rPh>
    <rPh sb="6" eb="7">
      <t>サイ</t>
    </rPh>
    <phoneticPr fontId="3"/>
  </si>
  <si>
    <t>年齢別</t>
    <rPh sb="0" eb="2">
      <t>ネンレイ</t>
    </rPh>
    <rPh sb="2" eb="3">
      <t>ベツ</t>
    </rPh>
    <phoneticPr fontId="3"/>
  </si>
  <si>
    <t>歯科健診受診率</t>
  </si>
  <si>
    <t>歯科健診受診率</t>
    <rPh sb="0" eb="2">
      <t>シカ</t>
    </rPh>
    <rPh sb="2" eb="4">
      <t>ケンシン</t>
    </rPh>
    <rPh sb="4" eb="6">
      <t>ジュシン</t>
    </rPh>
    <rPh sb="6" eb="7">
      <t>リツ</t>
    </rPh>
    <phoneticPr fontId="3"/>
  </si>
  <si>
    <t>　　歯科健診有所見者割合</t>
    <rPh sb="2" eb="4">
      <t>シカ</t>
    </rPh>
    <rPh sb="4" eb="6">
      <t>ケンシン</t>
    </rPh>
    <rPh sb="6" eb="7">
      <t>ユウ</t>
    </rPh>
    <rPh sb="7" eb="9">
      <t>ショケン</t>
    </rPh>
    <rPh sb="9" eb="10">
      <t>シャ</t>
    </rPh>
    <rPh sb="10" eb="12">
      <t>ワリアイ</t>
    </rPh>
    <phoneticPr fontId="3"/>
  </si>
  <si>
    <t>　　広域連合全体</t>
    <rPh sb="2" eb="4">
      <t>コウイキ</t>
    </rPh>
    <rPh sb="4" eb="6">
      <t>レンゴウ</t>
    </rPh>
    <rPh sb="6" eb="8">
      <t>ゼンタイ</t>
    </rPh>
    <phoneticPr fontId="3"/>
  </si>
  <si>
    <t>データ化範囲(分析対象)…歯科健診データは平成30年4月～平成31年3月健診分(12カ月分)。</t>
    <rPh sb="13" eb="15">
      <t>シカ</t>
    </rPh>
    <rPh sb="15" eb="17">
      <t>ケンシン</t>
    </rPh>
    <phoneticPr fontId="3"/>
  </si>
  <si>
    <t>歯垢(要注意)</t>
    <phoneticPr fontId="3"/>
  </si>
  <si>
    <t>食渣(要注意)</t>
    <phoneticPr fontId="3"/>
  </si>
  <si>
    <t>口臭(要注意)</t>
    <phoneticPr fontId="3"/>
  </si>
  <si>
    <t>口腔乾燥(軽度・中等度・重度)</t>
    <phoneticPr fontId="3"/>
  </si>
  <si>
    <t>咀嚼能力評価(要注意)</t>
    <phoneticPr fontId="3"/>
  </si>
  <si>
    <t>舌機能評価(要注意)</t>
    <phoneticPr fontId="3"/>
  </si>
  <si>
    <t>嚥下機能評価(要注意)</t>
    <phoneticPr fontId="3"/>
  </si>
  <si>
    <t>有所見者割合 歯垢</t>
    <rPh sb="0" eb="1">
      <t>ユウ</t>
    </rPh>
    <rPh sb="1" eb="3">
      <t>ショケン</t>
    </rPh>
    <rPh sb="3" eb="4">
      <t>シャ</t>
    </rPh>
    <rPh sb="4" eb="6">
      <t>ワリアイ</t>
    </rPh>
    <phoneticPr fontId="3"/>
  </si>
  <si>
    <t>有所見者割合 食渣</t>
    <phoneticPr fontId="3"/>
  </si>
  <si>
    <t>有所見者割合 口臭</t>
    <phoneticPr fontId="3"/>
  </si>
  <si>
    <t>　　有所見者割合(歯垢)</t>
    <rPh sb="2" eb="3">
      <t>ユウ</t>
    </rPh>
    <rPh sb="3" eb="5">
      <t>ショケン</t>
    </rPh>
    <rPh sb="5" eb="6">
      <t>シャ</t>
    </rPh>
    <rPh sb="6" eb="8">
      <t>ワリアイ</t>
    </rPh>
    <phoneticPr fontId="3"/>
  </si>
  <si>
    <t>　　有所見者割合(口腔乾燥)</t>
    <rPh sb="2" eb="3">
      <t>ユウ</t>
    </rPh>
    <rPh sb="3" eb="5">
      <t>ショケン</t>
    </rPh>
    <rPh sb="5" eb="6">
      <t>シャ</t>
    </rPh>
    <rPh sb="6" eb="8">
      <t>ワリアイ</t>
    </rPh>
    <rPh sb="9" eb="11">
      <t>コウクウ</t>
    </rPh>
    <rPh sb="11" eb="13">
      <t>カンソウ</t>
    </rPh>
    <phoneticPr fontId="3"/>
  </si>
  <si>
    <t>　　有所見者割合(口臭)</t>
    <rPh sb="2" eb="3">
      <t>ユウ</t>
    </rPh>
    <rPh sb="3" eb="5">
      <t>ショケン</t>
    </rPh>
    <rPh sb="5" eb="6">
      <t>シャ</t>
    </rPh>
    <rPh sb="6" eb="8">
      <t>ワリアイ</t>
    </rPh>
    <phoneticPr fontId="3"/>
  </si>
  <si>
    <t>　　有所見者割合(食渣)</t>
    <rPh sb="2" eb="3">
      <t>ユウ</t>
    </rPh>
    <rPh sb="3" eb="5">
      <t>ショケン</t>
    </rPh>
    <rPh sb="5" eb="6">
      <t>シャ</t>
    </rPh>
    <rPh sb="6" eb="8">
      <t>ワリアイ</t>
    </rPh>
    <phoneticPr fontId="3"/>
  </si>
  <si>
    <t>富田林市</t>
    <rPh sb="0" eb="4">
      <t>トンダバヤシシ</t>
    </rPh>
    <phoneticPr fontId="3"/>
  </si>
  <si>
    <t>EAT10 3点以上該当者割合</t>
  </si>
  <si>
    <t>EAT10 3点以上該当者割合</t>
    <rPh sb="7" eb="10">
      <t>テンイジョウ</t>
    </rPh>
    <rPh sb="10" eb="13">
      <t>ガイトウシャ</t>
    </rPh>
    <rPh sb="13" eb="15">
      <t>ワリアイ</t>
    </rPh>
    <phoneticPr fontId="3"/>
  </si>
  <si>
    <t>　　EAT10 3点以上該当者割合</t>
    <rPh sb="9" eb="10">
      <t>テン</t>
    </rPh>
    <rPh sb="10" eb="12">
      <t>イジョウ</t>
    </rPh>
    <rPh sb="12" eb="15">
      <t>ガイトウシャ</t>
    </rPh>
    <rPh sb="15" eb="17">
      <t>ワリアイ</t>
    </rPh>
    <phoneticPr fontId="3"/>
  </si>
  <si>
    <t>　　EAT10点数別高齢者の疾病状況</t>
    <rPh sb="7" eb="9">
      <t>テンスウ</t>
    </rPh>
    <rPh sb="9" eb="10">
      <t>ベツ</t>
    </rPh>
    <rPh sb="10" eb="13">
      <t>コウレイシャ</t>
    </rPh>
    <rPh sb="16" eb="18">
      <t>ジョウキョウ</t>
    </rPh>
    <phoneticPr fontId="3"/>
  </si>
  <si>
    <t>　　EAT10 3点以上該当者の疾病状況</t>
    <rPh sb="9" eb="10">
      <t>テン</t>
    </rPh>
    <rPh sb="10" eb="12">
      <t>イジョウ</t>
    </rPh>
    <rPh sb="12" eb="15">
      <t>ガイトウシャ</t>
    </rPh>
    <rPh sb="16" eb="18">
      <t>シッペイ</t>
    </rPh>
    <rPh sb="18" eb="20">
      <t>ジョウキョウ</t>
    </rPh>
    <phoneticPr fontId="3"/>
  </si>
  <si>
    <t>※平成31年3月31日時点で資格がある者を対象とする。</t>
    <rPh sb="1" eb="3">
      <t>ヘイセイ</t>
    </rPh>
    <rPh sb="5" eb="6">
      <t>ネン</t>
    </rPh>
    <rPh sb="7" eb="8">
      <t>ガツ</t>
    </rPh>
    <rPh sb="10" eb="11">
      <t>ニチ</t>
    </rPh>
    <rPh sb="11" eb="13">
      <t>ジテン</t>
    </rPh>
    <rPh sb="14" eb="16">
      <t>シカク</t>
    </rPh>
    <rPh sb="19" eb="20">
      <t>モノ</t>
    </rPh>
    <rPh sb="21" eb="23">
      <t>タイショウ</t>
    </rPh>
    <phoneticPr fontId="3"/>
  </si>
  <si>
    <t>　　有所見者割合(舌機能評価)</t>
    <rPh sb="2" eb="3">
      <t>ユウ</t>
    </rPh>
    <rPh sb="3" eb="5">
      <t>ショケン</t>
    </rPh>
    <rPh sb="5" eb="6">
      <t>シャ</t>
    </rPh>
    <rPh sb="6" eb="8">
      <t>ワリアイ</t>
    </rPh>
    <rPh sb="12" eb="14">
      <t>ヒョウカ</t>
    </rPh>
    <phoneticPr fontId="3"/>
  </si>
  <si>
    <t>　　有所見者割合(嚥下機能評価)</t>
    <rPh sb="2" eb="3">
      <t>ユウ</t>
    </rPh>
    <rPh sb="3" eb="5">
      <t>ショケン</t>
    </rPh>
    <rPh sb="5" eb="6">
      <t>シャ</t>
    </rPh>
    <rPh sb="6" eb="8">
      <t>ワリアイ</t>
    </rPh>
    <rPh sb="13" eb="15">
      <t>ヒョウカ</t>
    </rPh>
    <phoneticPr fontId="3"/>
  </si>
  <si>
    <t>年齢基準日…平成31年3月31日時点。</t>
    <rPh sb="0" eb="2">
      <t>ネンレイ</t>
    </rPh>
    <rPh sb="2" eb="4">
      <t>キジュン</t>
    </rPh>
    <rPh sb="4" eb="5">
      <t>ビ</t>
    </rPh>
    <rPh sb="6" eb="8">
      <t>ヘイセイ</t>
    </rPh>
    <rPh sb="10" eb="11">
      <t>ネン</t>
    </rPh>
    <rPh sb="12" eb="13">
      <t>ツキ</t>
    </rPh>
    <rPh sb="15" eb="16">
      <t>ニチ</t>
    </rPh>
    <rPh sb="16" eb="18">
      <t>ジテン</t>
    </rPh>
    <phoneticPr fontId="3"/>
  </si>
  <si>
    <t>資格確認日…平成31年3月31日時点。</t>
    <rPh sb="0" eb="2">
      <t>シカク</t>
    </rPh>
    <rPh sb="2" eb="4">
      <t>カクニン</t>
    </rPh>
    <rPh sb="4" eb="5">
      <t>ビ</t>
    </rPh>
    <rPh sb="6" eb="8">
      <t>ヘイセイ</t>
    </rPh>
    <rPh sb="10" eb="11">
      <t>ネン</t>
    </rPh>
    <rPh sb="12" eb="13">
      <t>ツキ</t>
    </rPh>
    <rPh sb="15" eb="16">
      <t>ニチ</t>
    </rPh>
    <rPh sb="16" eb="18">
      <t>ジテン</t>
    </rPh>
    <phoneticPr fontId="3"/>
  </si>
  <si>
    <t>※平成31年3月31日時点で資格があり、各検査項目毎に健診検査値が記録されている者を対象とする。</t>
    <rPh sb="1" eb="3">
      <t>ヘイセイ</t>
    </rPh>
    <rPh sb="5" eb="6">
      <t>ネン</t>
    </rPh>
    <rPh sb="7" eb="8">
      <t>ツキ</t>
    </rPh>
    <rPh sb="10" eb="11">
      <t>ニチ</t>
    </rPh>
    <rPh sb="11" eb="13">
      <t>ジテン</t>
    </rPh>
    <rPh sb="14" eb="16">
      <t>シカク</t>
    </rPh>
    <rPh sb="20" eb="21">
      <t>カク</t>
    </rPh>
    <rPh sb="21" eb="23">
      <t>ケンサ</t>
    </rPh>
    <rPh sb="23" eb="25">
      <t>コウモク</t>
    </rPh>
    <rPh sb="25" eb="26">
      <t>ゴト</t>
    </rPh>
    <rPh sb="27" eb="29">
      <t>ケンシン</t>
    </rPh>
    <rPh sb="29" eb="32">
      <t>ケンサチ</t>
    </rPh>
    <rPh sb="33" eb="35">
      <t>キロク</t>
    </rPh>
    <rPh sb="40" eb="41">
      <t>モノ</t>
    </rPh>
    <rPh sb="42" eb="44">
      <t>タイショウ</t>
    </rPh>
    <phoneticPr fontId="3"/>
  </si>
  <si>
    <t>年齢基準日…平成31年3月31日時点。</t>
    <rPh sb="0" eb="2">
      <t>ネンレイ</t>
    </rPh>
    <rPh sb="2" eb="5">
      <t>キジュンビ</t>
    </rPh>
    <rPh sb="6" eb="8">
      <t>ヘイセイ</t>
    </rPh>
    <rPh sb="10" eb="11">
      <t>ネン</t>
    </rPh>
    <rPh sb="12" eb="13">
      <t>ツキ</t>
    </rPh>
    <rPh sb="15" eb="16">
      <t>ニチ</t>
    </rPh>
    <rPh sb="16" eb="18">
      <t>ジテン</t>
    </rPh>
    <phoneticPr fontId="3"/>
  </si>
  <si>
    <t>3点以上EAT10　3点以上該当者の
高齢者の疾病患者割合</t>
    <rPh sb="1" eb="2">
      <t>テン</t>
    </rPh>
    <rPh sb="2" eb="4">
      <t>イジョウ</t>
    </rPh>
    <phoneticPr fontId="3"/>
  </si>
  <si>
    <t>　　EAT10点数別該当者状況</t>
    <rPh sb="7" eb="9">
      <t>テンスウ</t>
    </rPh>
    <rPh sb="9" eb="10">
      <t>ベツ</t>
    </rPh>
    <rPh sb="10" eb="13">
      <t>ガイトウシャ</t>
    </rPh>
    <rPh sb="13" eb="15">
      <t>ジョウキョウ</t>
    </rPh>
    <phoneticPr fontId="3"/>
  </si>
  <si>
    <t>　　地区別　</t>
  </si>
  <si>
    <t>　　地区別　</t>
    <rPh sb="2" eb="3">
      <t>チ</t>
    </rPh>
    <rPh sb="3" eb="4">
      <t>ク</t>
    </rPh>
    <rPh sb="4" eb="5">
      <t>ベツ</t>
    </rPh>
    <phoneticPr fontId="3"/>
  </si>
  <si>
    <t>　　市区町村別　</t>
    <rPh sb="2" eb="4">
      <t>シク</t>
    </rPh>
    <rPh sb="4" eb="6">
      <t>チョウソン</t>
    </rPh>
    <rPh sb="6" eb="7">
      <t>ベツ</t>
    </rPh>
    <phoneticPr fontId="3"/>
  </si>
  <si>
    <t>　　地区別　</t>
    <rPh sb="2" eb="4">
      <t>チク</t>
    </rPh>
    <rPh sb="4" eb="5">
      <t>ベツ</t>
    </rPh>
    <phoneticPr fontId="3"/>
  </si>
  <si>
    <t>　　市区町村別　</t>
    <rPh sb="2" eb="3">
      <t>シ</t>
    </rPh>
    <rPh sb="3" eb="4">
      <t>ク</t>
    </rPh>
    <rPh sb="4" eb="6">
      <t>チョウソン</t>
    </rPh>
    <rPh sb="6" eb="7">
      <t>ベツ</t>
    </rPh>
    <phoneticPr fontId="3"/>
  </si>
  <si>
    <t>　　広域連合全体　</t>
    <rPh sb="2" eb="4">
      <t>コウイキ</t>
    </rPh>
    <rPh sb="4" eb="6">
      <t>レンゴウ</t>
    </rPh>
    <rPh sb="6" eb="8">
      <t>ゼンタイ</t>
    </rPh>
    <phoneticPr fontId="3"/>
  </si>
  <si>
    <t>　　歯科健診受診率</t>
  </si>
  <si>
    <t>　　地区別</t>
  </si>
  <si>
    <t>以上</t>
    <rPh sb="0" eb="2">
      <t>イジョウ</t>
    </rPh>
    <phoneticPr fontId="3"/>
  </si>
  <si>
    <t>未満</t>
    <rPh sb="0" eb="2">
      <t>ミマン</t>
    </rPh>
    <phoneticPr fontId="3"/>
  </si>
  <si>
    <t>　　市区町村別</t>
  </si>
  <si>
    <t>　　有所見者割合(歯垢)</t>
  </si>
  <si>
    <t>　　有所見者割合(食渣)</t>
  </si>
  <si>
    <t>　　有所見者割合(口臭)</t>
  </si>
  <si>
    <t>　　有所見者割合(口腔乾燥)</t>
  </si>
  <si>
    <t>　　有所見者割合(舌機能評価)</t>
    <rPh sb="12" eb="14">
      <t>ヒョウカ</t>
    </rPh>
    <phoneticPr fontId="3"/>
  </si>
  <si>
    <t>　　有所見者割合(嚥下機能評価)</t>
    <rPh sb="13" eb="15">
      <t>ヒョウカ</t>
    </rPh>
    <phoneticPr fontId="3"/>
  </si>
  <si>
    <t>　　EAT10 3点以上該当者の高齢者の疾病患者割合</t>
    <rPh sb="9" eb="10">
      <t>テン</t>
    </rPh>
    <rPh sb="10" eb="12">
      <t>イジョウ</t>
    </rPh>
    <rPh sb="12" eb="15">
      <t>ガイトウシャ</t>
    </rPh>
    <rPh sb="16" eb="19">
      <t>コウレイシャ</t>
    </rPh>
    <rPh sb="20" eb="22">
      <t>シッペイ</t>
    </rPh>
    <rPh sb="22" eb="24">
      <t>カンジャ</t>
    </rPh>
    <rPh sb="24" eb="26">
      <t>ワリアイ</t>
    </rPh>
    <phoneticPr fontId="3"/>
  </si>
  <si>
    <t>【グラフ用】</t>
    <rPh sb="4" eb="5">
      <t>ヨウ</t>
    </rPh>
    <phoneticPr fontId="3"/>
  </si>
  <si>
    <t>以下</t>
    <rPh sb="0" eb="2">
      <t>イカ</t>
    </rPh>
    <phoneticPr fontId="3"/>
  </si>
  <si>
    <t>　　歯科健診受診率</t>
    <phoneticPr fontId="3"/>
  </si>
  <si>
    <r>
      <t>0点</t>
    </r>
    <r>
      <rPr>
        <sz val="9"/>
        <color theme="1"/>
        <rFont val="ＭＳ 明朝"/>
        <family val="1"/>
        <charset val="128"/>
      </rPr>
      <t xml:space="preserve"> ※全ての質問項目に値が入っている者を対象とする。</t>
    </r>
    <rPh sb="1" eb="2">
      <t>テン</t>
    </rPh>
    <phoneticPr fontId="3"/>
  </si>
  <si>
    <r>
      <t xml:space="preserve">1点 </t>
    </r>
    <r>
      <rPr>
        <sz val="9"/>
        <color theme="1"/>
        <rFont val="ＭＳ 明朝"/>
        <family val="1"/>
        <charset val="128"/>
      </rPr>
      <t>※全ての質問項目に値が入っている者を対象とする。</t>
    </r>
    <rPh sb="1" eb="2">
      <t>テン</t>
    </rPh>
    <phoneticPr fontId="3"/>
  </si>
  <si>
    <r>
      <t xml:space="preserve">2点 </t>
    </r>
    <r>
      <rPr>
        <sz val="9"/>
        <color theme="1"/>
        <rFont val="ＭＳ 明朝"/>
        <family val="1"/>
        <charset val="128"/>
      </rPr>
      <t>※全ての質問項目に値が入っている者を対象とする。</t>
    </r>
    <rPh sb="1" eb="2">
      <t>テン</t>
    </rPh>
    <phoneticPr fontId="3"/>
  </si>
  <si>
    <r>
      <t xml:space="preserve">3点以上 </t>
    </r>
    <r>
      <rPr>
        <sz val="9"/>
        <color theme="1"/>
        <rFont val="ＭＳ 明朝"/>
        <family val="1"/>
        <charset val="128"/>
      </rPr>
      <t>※全ての質問項目に値が入っている者を対象とする。</t>
    </r>
    <rPh sb="1" eb="2">
      <t>テン</t>
    </rPh>
    <rPh sb="2" eb="4">
      <t>イジョウ</t>
    </rPh>
    <phoneticPr fontId="3"/>
  </si>
  <si>
    <r>
      <t xml:space="preserve">合計 </t>
    </r>
    <r>
      <rPr>
        <sz val="9"/>
        <color theme="1"/>
        <rFont val="ＭＳ 明朝"/>
        <family val="1"/>
        <charset val="128"/>
      </rPr>
      <t>※全ての質問項目に値が入っている者を対象とする。</t>
    </r>
    <rPh sb="0" eb="2">
      <t>ゴウケイ</t>
    </rPh>
    <phoneticPr fontId="3"/>
  </si>
  <si>
    <t>データ化範囲(分析対象)…入院(DPCを含む)、入院外、調剤の電子レセプト。対象診療年月は平成30年4月～平成31年3月診療分(12カ月分)。</t>
    <rPh sb="53" eb="55">
      <t>ヘイセイ</t>
    </rPh>
    <phoneticPr fontId="3"/>
  </si>
  <si>
    <t>総患者数(人)(対象者の
うち医療費が
ある者)</t>
    <rPh sb="22" eb="23">
      <t>モノ</t>
    </rPh>
    <phoneticPr fontId="3"/>
  </si>
  <si>
    <t>総患者数(人)
(対象者の
うち医療費がある者)</t>
    <rPh sb="22" eb="23">
      <t>モノ</t>
    </rPh>
    <phoneticPr fontId="3"/>
  </si>
  <si>
    <t>総患者数(人)
(対象者のうち医療費がある者)</t>
    <rPh sb="21" eb="22">
      <t>モノ</t>
    </rPh>
    <phoneticPr fontId="3"/>
  </si>
  <si>
    <t>受診率(%)</t>
    <rPh sb="0" eb="2">
      <t>ジュシン</t>
    </rPh>
    <rPh sb="2" eb="3">
      <t>リツ</t>
    </rPh>
    <phoneticPr fontId="3"/>
  </si>
  <si>
    <t>割合(%)
(対象者数に占める
割合)</t>
    <rPh sb="10" eb="11">
      <t>スウ</t>
    </rPh>
    <phoneticPr fontId="3"/>
  </si>
  <si>
    <t>割合(%)
(対象者に
占める
割合)</t>
    <rPh sb="0" eb="2">
      <t>ワリアイ</t>
    </rPh>
    <rPh sb="7" eb="10">
      <t>タイショウシャ</t>
    </rPh>
    <rPh sb="12" eb="13">
      <t>シ</t>
    </rPh>
    <rPh sb="16" eb="18">
      <t>ワリアイ</t>
    </rPh>
    <phoneticPr fontId="3"/>
  </si>
  <si>
    <t>割合(%)
(対象者に占める
割合)</t>
  </si>
  <si>
    <t>割合(%)
(対象者に
占める割合)</t>
    <rPh sb="0" eb="2">
      <t>ワリアイ</t>
    </rPh>
    <rPh sb="7" eb="10">
      <t>タイショウシャ</t>
    </rPh>
    <rPh sb="12" eb="13">
      <t>シ</t>
    </rPh>
    <rPh sb="15" eb="17">
      <t>ワリアイ</t>
    </rPh>
    <phoneticPr fontId="3"/>
  </si>
  <si>
    <t>割合(%)
(総患者数に
占める割合)</t>
    <rPh sb="7" eb="8">
      <t>ソウ</t>
    </rPh>
    <rPh sb="8" eb="11">
      <t>カンジャスウ</t>
    </rPh>
    <phoneticPr fontId="3"/>
  </si>
  <si>
    <t>割合(%)
(総患者数に占める
割合)</t>
    <rPh sb="0" eb="2">
      <t>ワリアイ</t>
    </rPh>
    <rPh sb="7" eb="8">
      <t>ソウ</t>
    </rPh>
    <rPh sb="8" eb="11">
      <t>カンジャスウ</t>
    </rPh>
    <rPh sb="12" eb="13">
      <t>シ</t>
    </rPh>
    <rPh sb="16" eb="18">
      <t>ワリアイ</t>
    </rPh>
    <phoneticPr fontId="3"/>
  </si>
  <si>
    <t>有所見者割合　口腔乾燥</t>
    <phoneticPr fontId="3"/>
  </si>
  <si>
    <t>有所見者割合　咀嚼能力評価</t>
    <phoneticPr fontId="3"/>
  </si>
  <si>
    <t>有所見者割合　舌機能評価</t>
    <phoneticPr fontId="3"/>
  </si>
  <si>
    <t>有所見者割合　舌機能評価</t>
    <rPh sb="4" eb="6">
      <t>ワリアイ</t>
    </rPh>
    <phoneticPr fontId="3"/>
  </si>
  <si>
    <t>有所見者割合　嚥下機能評価</t>
    <phoneticPr fontId="3"/>
  </si>
  <si>
    <t>　　有所見者割合(咀嚼能力評価)</t>
    <rPh sb="2" eb="3">
      <t>ユウ</t>
    </rPh>
    <rPh sb="3" eb="5">
      <t>ショケン</t>
    </rPh>
    <rPh sb="5" eb="6">
      <t>シャ</t>
    </rPh>
    <rPh sb="6" eb="8">
      <t>ワリアイ</t>
    </rPh>
    <rPh sb="13" eb="15">
      <t>ヒョウカ</t>
    </rPh>
    <phoneticPr fontId="3"/>
  </si>
  <si>
    <t>　　有所見者割合(咀嚼能力評価)</t>
    <rPh sb="13" eb="15">
      <t>ヒョウカ</t>
    </rPh>
    <phoneticPr fontId="3"/>
  </si>
  <si>
    <t>　　有所見者割合(咀嚼能力評価)</t>
    <rPh sb="11" eb="13">
      <t>ノウリョク</t>
    </rPh>
    <rPh sb="13" eb="15">
      <t>ヒョウカ</t>
    </rPh>
    <phoneticPr fontId="3"/>
  </si>
  <si>
    <t>EAT10　3点以上該当者の
高齢者の疾病患者割合</t>
    <phoneticPr fontId="3"/>
  </si>
  <si>
    <t>EAT10　3点以上該当者の
高齢者の疾病患者割合</t>
    <phoneticPr fontId="3"/>
  </si>
  <si>
    <t>EAT10　3点以上該当者の高齢者の疾病患者割合</t>
    <phoneticPr fontId="3"/>
  </si>
  <si>
    <t>　　EAT10 3点該当者割合</t>
    <rPh sb="9" eb="10">
      <t>テン</t>
    </rPh>
    <rPh sb="10" eb="13">
      <t>ガイトウシャ</t>
    </rPh>
    <rPh sb="13" eb="15">
      <t>ワリアイ</t>
    </rPh>
    <phoneticPr fontId="3"/>
  </si>
  <si>
    <t>割合(%)
(総医療費に占める
割合)</t>
    <rPh sb="0" eb="2">
      <t>ワリアイ</t>
    </rPh>
    <rPh sb="7" eb="8">
      <t>ソウ</t>
    </rPh>
    <rPh sb="8" eb="11">
      <t>イリョウヒ</t>
    </rPh>
    <rPh sb="12" eb="13">
      <t>シ</t>
    </rPh>
    <rPh sb="16" eb="18">
      <t>ワリアイ</t>
    </rPh>
    <phoneticPr fontId="3"/>
  </si>
  <si>
    <t>サルコペニア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</si>
</sst>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&quot;¥&quot;#,##0_);[Red]\(&quot;¥&quot;#,##0\)"/>
    <numFmt numFmtId="177" formatCode="#,##0_ "/>
    <numFmt numFmtId="178" formatCode="0.0%"/>
    <numFmt numFmtId="179" formatCode="#,##0_ ;[Red]\-#,##0\ "/>
  </numFmts>
  <fonts count="53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color rgb="FF006100"/>
      <name val="ＭＳ Ｐゴシック"/>
      <family val="2"/>
      <charset val="128"/>
    </font>
    <font>
      <sz val="11"/>
      <color rgb="FF9C6500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color rgb="FF000000"/>
      <name val="ＭＳ Ｐゴシック"/>
      <family val="3"/>
      <charset val="128"/>
    </font>
    <font>
      <sz val="10"/>
      <color rgb="FFFF0000"/>
      <name val="ＭＳ 明朝"/>
      <family val="1"/>
      <charset val="128"/>
    </font>
    <font>
      <sz val="11"/>
      <name val="ＭＳ 明朝"/>
      <family val="1"/>
      <charset val="128"/>
    </font>
    <font>
      <b/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sz val="9.5"/>
      <color theme="1"/>
      <name val="ＭＳ 明朝"/>
      <family val="1"/>
      <charset val="128"/>
    </font>
    <font>
      <sz val="9.5"/>
      <name val="ＭＳ 明朝"/>
      <family val="1"/>
      <charset val="128"/>
    </font>
    <font>
      <sz val="8.5"/>
      <color theme="1"/>
      <name val="ＭＳ 明朝"/>
      <family val="1"/>
      <charset val="128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  <bgColor rgb="FFD9D9D9"/>
      </patternFill>
    </fill>
    <fill>
      <patternFill patternType="solid">
        <fgColor rgb="FFFAA0A0"/>
        <bgColor indexed="64"/>
      </patternFill>
    </fill>
    <fill>
      <patternFill patternType="solid">
        <fgColor rgb="FFFAD2AA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C8FAC8"/>
        <bgColor indexed="64"/>
      </patternFill>
    </fill>
    <fill>
      <patternFill patternType="solid">
        <fgColor rgb="FFC8C8FA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 diagonalUp="1">
      <left/>
      <right style="thin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1918">
    <xf numFmtId="0" fontId="0" fillId="0" borderId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8" fillId="23" borderId="8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3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35" fillId="0" borderId="0"/>
    <xf numFmtId="0" fontId="28" fillId="7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39" fillId="42" borderId="0" applyBorder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9" fontId="32" fillId="0" borderId="0" applyFont="0" applyFill="0" applyBorder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0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4" fillId="25" borderId="9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" fillId="4" borderId="2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0" fontId="16" fillId="26" borderId="11" applyNumberFormat="0" applyAlignment="0" applyProtection="0">
      <alignment vertical="center"/>
    </xf>
    <xf numFmtId="38" fontId="4" fillId="0" borderId="0" applyFont="0" applyFill="0" applyBorder="0" applyAlignment="0" applyProtection="0"/>
    <xf numFmtId="38" fontId="41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1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32" fillId="0" borderId="0" applyFont="0" applyFill="0" applyBorder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3" fillId="26" borderId="16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26" fillId="10" borderId="11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/>
    <xf numFmtId="0" fontId="10" fillId="0" borderId="0">
      <alignment vertical="center"/>
    </xf>
    <xf numFmtId="0" fontId="27" fillId="0" borderId="0">
      <alignment vertical="center"/>
    </xf>
    <xf numFmtId="0" fontId="5" fillId="0" borderId="0">
      <alignment vertical="center"/>
    </xf>
    <xf numFmtId="0" fontId="12" fillId="0" borderId="0"/>
    <xf numFmtId="0" fontId="4" fillId="0" borderId="0"/>
    <xf numFmtId="0" fontId="11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0" fontId="10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40">
    <xf numFmtId="0" fontId="0" fillId="0" borderId="0" xfId="0">
      <alignment vertical="center"/>
    </xf>
    <xf numFmtId="0" fontId="37" fillId="0" borderId="0" xfId="0" applyFont="1">
      <alignment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0" xfId="0" applyFont="1">
      <alignment vertical="center"/>
    </xf>
    <xf numFmtId="0" fontId="37" fillId="0" borderId="0" xfId="0" applyFont="1" applyAlignment="1">
      <alignment vertical="center"/>
    </xf>
    <xf numFmtId="0" fontId="38" fillId="0" borderId="0" xfId="0" applyFont="1">
      <alignment vertical="center"/>
    </xf>
    <xf numFmtId="0" fontId="36" fillId="28" borderId="28" xfId="0" applyFont="1" applyFill="1" applyBorder="1" applyAlignment="1">
      <alignment horizontal="center" vertical="center" wrapText="1"/>
    </xf>
    <xf numFmtId="0" fontId="36" fillId="28" borderId="29" xfId="0" applyFont="1" applyFill="1" applyBorder="1" applyAlignment="1">
      <alignment horizontal="center" vertical="center" wrapText="1"/>
    </xf>
    <xf numFmtId="0" fontId="36" fillId="28" borderId="30" xfId="0" applyFont="1" applyFill="1" applyBorder="1" applyAlignment="1">
      <alignment horizontal="center" vertical="center" wrapText="1"/>
    </xf>
    <xf numFmtId="177" fontId="36" fillId="0" borderId="34" xfId="0" applyNumberFormat="1" applyFont="1" applyFill="1" applyBorder="1" applyAlignment="1">
      <alignment horizontal="right" vertical="center" shrinkToFit="1"/>
    </xf>
    <xf numFmtId="177" fontId="36" fillId="0" borderId="35" xfId="0" applyNumberFormat="1" applyFont="1" applyFill="1" applyBorder="1" applyAlignment="1">
      <alignment horizontal="right" vertical="center" shrinkToFit="1"/>
    </xf>
    <xf numFmtId="0" fontId="37" fillId="0" borderId="0" xfId="0" applyFont="1" applyBorder="1">
      <alignment vertical="center"/>
    </xf>
    <xf numFmtId="0" fontId="36" fillId="0" borderId="0" xfId="1550" applyFont="1">
      <alignment vertical="center"/>
    </xf>
    <xf numFmtId="0" fontId="36" fillId="28" borderId="37" xfId="0" applyFont="1" applyFill="1" applyBorder="1" applyAlignment="1">
      <alignment horizontal="center" vertical="center" wrapText="1"/>
    </xf>
    <xf numFmtId="177" fontId="36" fillId="0" borderId="40" xfId="0" applyNumberFormat="1" applyFont="1" applyFill="1" applyBorder="1" applyAlignment="1">
      <alignment horizontal="right" vertical="center" shrinkToFit="1"/>
    </xf>
    <xf numFmtId="177" fontId="36" fillId="0" borderId="0" xfId="0" applyNumberFormat="1" applyFont="1" applyFill="1" applyBorder="1" applyAlignment="1">
      <alignment vertical="center" shrinkToFit="1"/>
    </xf>
    <xf numFmtId="178" fontId="36" fillId="0" borderId="0" xfId="1386" applyNumberFormat="1" applyFont="1" applyFill="1" applyBorder="1">
      <alignment vertical="center"/>
    </xf>
    <xf numFmtId="177" fontId="36" fillId="0" borderId="43" xfId="0" applyNumberFormat="1" applyFont="1" applyFill="1" applyBorder="1" applyAlignment="1">
      <alignment horizontal="right" vertical="center" shrinkToFit="1"/>
    </xf>
    <xf numFmtId="177" fontId="36" fillId="0" borderId="46" xfId="0" applyNumberFormat="1" applyFont="1" applyFill="1" applyBorder="1" applyAlignment="1">
      <alignment horizontal="right" vertical="center" shrinkToFit="1"/>
    </xf>
    <xf numFmtId="177" fontId="36" fillId="0" borderId="50" xfId="0" applyNumberFormat="1" applyFont="1" applyFill="1" applyBorder="1" applyAlignment="1">
      <alignment horizontal="right" vertical="center" shrinkToFit="1"/>
    </xf>
    <xf numFmtId="0" fontId="37" fillId="0" borderId="0" xfId="0" applyFont="1" applyFill="1">
      <alignment vertical="center"/>
    </xf>
    <xf numFmtId="177" fontId="36" fillId="0" borderId="48" xfId="0" applyNumberFormat="1" applyFont="1" applyFill="1" applyBorder="1" applyAlignment="1">
      <alignment horizontal="right" vertical="center" shrinkToFit="1"/>
    </xf>
    <xf numFmtId="177" fontId="36" fillId="0" borderId="52" xfId="0" applyNumberFormat="1" applyFont="1" applyFill="1" applyBorder="1" applyAlignment="1">
      <alignment horizontal="right" vertical="center" shrinkToFit="1"/>
    </xf>
    <xf numFmtId="178" fontId="36" fillId="0" borderId="53" xfId="0" applyNumberFormat="1" applyFont="1" applyFill="1" applyBorder="1" applyAlignment="1">
      <alignment horizontal="right" vertical="center" shrinkToFit="1"/>
    </xf>
    <xf numFmtId="177" fontId="36" fillId="0" borderId="42" xfId="0" applyNumberFormat="1" applyFont="1" applyFill="1" applyBorder="1" applyAlignment="1">
      <alignment horizontal="right" vertical="center" shrinkToFit="1"/>
    </xf>
    <xf numFmtId="178" fontId="36" fillId="0" borderId="44" xfId="0" applyNumberFormat="1" applyFont="1" applyFill="1" applyBorder="1" applyAlignment="1">
      <alignment horizontal="right" vertical="center" shrinkToFit="1"/>
    </xf>
    <xf numFmtId="177" fontId="36" fillId="0" borderId="45" xfId="0" applyNumberFormat="1" applyFont="1" applyFill="1" applyBorder="1" applyAlignment="1">
      <alignment horizontal="right" vertical="center" shrinkToFit="1"/>
    </xf>
    <xf numFmtId="178" fontId="36" fillId="0" borderId="47" xfId="0" applyNumberFormat="1" applyFont="1" applyFill="1" applyBorder="1" applyAlignment="1">
      <alignment horizontal="right" vertical="center" shrinkToFit="1"/>
    </xf>
    <xf numFmtId="0" fontId="36" fillId="28" borderId="18" xfId="0" applyFont="1" applyFill="1" applyBorder="1" applyAlignment="1">
      <alignment horizontal="center" vertical="center"/>
    </xf>
    <xf numFmtId="0" fontId="36" fillId="28" borderId="4" xfId="0" applyFont="1" applyFill="1" applyBorder="1" applyAlignment="1">
      <alignment horizontal="center" vertical="center"/>
    </xf>
    <xf numFmtId="0" fontId="36" fillId="28" borderId="3" xfId="0" applyFont="1" applyFill="1" applyBorder="1" applyAlignment="1">
      <alignment horizontal="center" vertical="center"/>
    </xf>
    <xf numFmtId="0" fontId="36" fillId="28" borderId="28" xfId="0" applyFont="1" applyFill="1" applyBorder="1" applyAlignment="1">
      <alignment horizontal="center" vertical="center"/>
    </xf>
    <xf numFmtId="0" fontId="36" fillId="28" borderId="37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/>
    </xf>
    <xf numFmtId="178" fontId="36" fillId="0" borderId="18" xfId="0" applyNumberFormat="1" applyFont="1" applyFill="1" applyBorder="1" applyAlignment="1">
      <alignment horizontal="right" vertical="center"/>
    </xf>
    <xf numFmtId="0" fontId="36" fillId="0" borderId="7" xfId="0" applyFont="1" applyFill="1" applyBorder="1" applyAlignment="1">
      <alignment horizontal="center" vertical="center"/>
    </xf>
    <xf numFmtId="179" fontId="36" fillId="0" borderId="34" xfId="0" applyNumberFormat="1" applyFont="1" applyFill="1" applyBorder="1">
      <alignment vertical="center"/>
    </xf>
    <xf numFmtId="179" fontId="36" fillId="0" borderId="56" xfId="0" applyNumberFormat="1" applyFont="1" applyFill="1" applyBorder="1">
      <alignment vertical="center"/>
    </xf>
    <xf numFmtId="38" fontId="36" fillId="0" borderId="57" xfId="0" applyNumberFormat="1" applyFont="1" applyFill="1" applyBorder="1">
      <alignment vertical="center"/>
    </xf>
    <xf numFmtId="0" fontId="37" fillId="27" borderId="0" xfId="0" applyFont="1" applyFill="1">
      <alignment vertical="center"/>
    </xf>
    <xf numFmtId="49" fontId="45" fillId="0" borderId="0" xfId="0" applyNumberFormat="1" applyFont="1" applyBorder="1" applyAlignment="1">
      <alignment horizontal="left" vertical="center"/>
    </xf>
    <xf numFmtId="0" fontId="37" fillId="0" borderId="0" xfId="0" applyFont="1" applyFill="1" applyBorder="1" applyAlignment="1">
      <alignment horizontal="center" vertical="center"/>
    </xf>
    <xf numFmtId="0" fontId="36" fillId="28" borderId="4" xfId="0" applyFont="1" applyFill="1" applyBorder="1" applyAlignment="1">
      <alignment horizontal="center" vertical="center" wrapText="1"/>
    </xf>
    <xf numFmtId="0" fontId="36" fillId="28" borderId="32" xfId="0" applyFont="1" applyFill="1" applyBorder="1" applyAlignment="1">
      <alignment horizontal="center" vertical="center"/>
    </xf>
    <xf numFmtId="0" fontId="36" fillId="28" borderId="32" xfId="0" applyFont="1" applyFill="1" applyBorder="1" applyAlignment="1">
      <alignment horizontal="center" vertical="center" wrapText="1"/>
    </xf>
    <xf numFmtId="0" fontId="36" fillId="28" borderId="33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49" fontId="36" fillId="0" borderId="39" xfId="1553" applyNumberFormat="1" applyFont="1" applyFill="1" applyBorder="1" applyAlignment="1">
      <alignment horizontal="left" vertical="center" wrapText="1"/>
    </xf>
    <xf numFmtId="178" fontId="36" fillId="0" borderId="63" xfId="0" applyNumberFormat="1" applyFont="1" applyFill="1" applyBorder="1" applyAlignment="1">
      <alignment vertical="center" shrinkToFit="1"/>
    </xf>
    <xf numFmtId="177" fontId="36" fillId="0" borderId="41" xfId="0" applyNumberFormat="1" applyFont="1" applyFill="1" applyBorder="1" applyAlignment="1">
      <alignment horizontal="right" vertical="center" shrinkToFit="1"/>
    </xf>
    <xf numFmtId="177" fontId="36" fillId="0" borderId="63" xfId="0" applyNumberFormat="1" applyFont="1" applyFill="1" applyBorder="1" applyAlignment="1">
      <alignment vertical="center" shrinkToFit="1"/>
    </xf>
    <xf numFmtId="49" fontId="36" fillId="0" borderId="54" xfId="1553" applyNumberFormat="1" applyFont="1" applyFill="1" applyBorder="1" applyAlignment="1">
      <alignment horizontal="left" vertical="center" wrapText="1"/>
    </xf>
    <xf numFmtId="178" fontId="36" fillId="0" borderId="64" xfId="0" applyNumberFormat="1" applyFont="1" applyFill="1" applyBorder="1" applyAlignment="1">
      <alignment vertical="center" shrinkToFit="1"/>
    </xf>
    <xf numFmtId="177" fontId="36" fillId="0" borderId="44" xfId="0" applyNumberFormat="1" applyFont="1" applyFill="1" applyBorder="1" applyAlignment="1">
      <alignment horizontal="right" vertical="center" shrinkToFit="1"/>
    </xf>
    <xf numFmtId="177" fontId="36" fillId="0" borderId="64" xfId="0" applyNumberFormat="1" applyFont="1" applyFill="1" applyBorder="1" applyAlignment="1">
      <alignment vertical="center" shrinkToFit="1"/>
    </xf>
    <xf numFmtId="49" fontId="36" fillId="0" borderId="42" xfId="1553" applyNumberFormat="1" applyFont="1" applyFill="1" applyBorder="1" applyAlignment="1">
      <alignment horizontal="left" vertical="center" wrapText="1"/>
    </xf>
    <xf numFmtId="49" fontId="36" fillId="0" borderId="49" xfId="1553" applyNumberFormat="1" applyFont="1" applyFill="1" applyBorder="1" applyAlignment="1">
      <alignment horizontal="left" vertical="center" wrapText="1"/>
    </xf>
    <xf numFmtId="178" fontId="36" fillId="0" borderId="65" xfId="0" applyNumberFormat="1" applyFont="1" applyFill="1" applyBorder="1" applyAlignment="1">
      <alignment vertical="center" shrinkToFit="1"/>
    </xf>
    <xf numFmtId="177" fontId="36" fillId="0" borderId="47" xfId="0" applyNumberFormat="1" applyFont="1" applyFill="1" applyBorder="1" applyAlignment="1">
      <alignment horizontal="right" vertical="center" shrinkToFit="1"/>
    </xf>
    <xf numFmtId="177" fontId="36" fillId="0" borderId="65" xfId="0" applyNumberFormat="1" applyFont="1" applyFill="1" applyBorder="1" applyAlignment="1">
      <alignment vertical="center" shrinkToFit="1"/>
    </xf>
    <xf numFmtId="177" fontId="36" fillId="0" borderId="46" xfId="0" applyNumberFormat="1" applyFont="1" applyFill="1" applyBorder="1" applyAlignment="1">
      <alignment vertical="center" shrinkToFit="1"/>
    </xf>
    <xf numFmtId="177" fontId="36" fillId="0" borderId="50" xfId="0" applyNumberFormat="1" applyFont="1" applyFill="1" applyBorder="1" applyAlignment="1">
      <alignment vertical="center" shrinkToFit="1"/>
    </xf>
    <xf numFmtId="178" fontId="36" fillId="0" borderId="66" xfId="0" applyNumberFormat="1" applyFont="1" applyFill="1" applyBorder="1" applyAlignment="1">
      <alignment vertical="center" shrinkToFit="1"/>
    </xf>
    <xf numFmtId="177" fontId="36" fillId="0" borderId="51" xfId="0" applyNumberFormat="1" applyFont="1" applyFill="1" applyBorder="1" applyAlignment="1">
      <alignment horizontal="right" vertical="center" shrinkToFit="1"/>
    </xf>
    <xf numFmtId="0" fontId="37" fillId="0" borderId="0" xfId="0" applyFont="1" applyAlignment="1">
      <alignment vertical="center" shrinkToFit="1"/>
    </xf>
    <xf numFmtId="0" fontId="37" fillId="0" borderId="0" xfId="1550" applyFont="1">
      <alignment vertical="center"/>
    </xf>
    <xf numFmtId="49" fontId="36" fillId="28" borderId="19" xfId="1550" applyNumberFormat="1" applyFont="1" applyFill="1" applyBorder="1" applyAlignment="1">
      <alignment horizontal="centerContinuous" vertical="center"/>
    </xf>
    <xf numFmtId="49" fontId="36" fillId="28" borderId="18" xfId="1550" applyNumberFormat="1" applyFont="1" applyFill="1" applyBorder="1" applyAlignment="1">
      <alignment horizontal="centerContinuous" vertical="center"/>
    </xf>
    <xf numFmtId="177" fontId="36" fillId="0" borderId="18" xfId="1550" applyNumberFormat="1" applyFont="1" applyFill="1" applyBorder="1" applyAlignment="1">
      <alignment vertical="center" shrinkToFit="1"/>
    </xf>
    <xf numFmtId="0" fontId="41" fillId="28" borderId="19" xfId="1550" applyFont="1" applyFill="1" applyBorder="1" applyAlignment="1">
      <alignment horizontal="center" vertical="center" wrapText="1"/>
    </xf>
    <xf numFmtId="0" fontId="41" fillId="28" borderId="30" xfId="1550" applyFont="1" applyFill="1" applyBorder="1" applyAlignment="1">
      <alignment horizontal="center" vertical="center" wrapText="1"/>
    </xf>
    <xf numFmtId="0" fontId="41" fillId="28" borderId="17" xfId="1550" applyFont="1" applyFill="1" applyBorder="1" applyAlignment="1">
      <alignment horizontal="center" vertical="center" wrapText="1"/>
    </xf>
    <xf numFmtId="177" fontId="36" fillId="0" borderId="31" xfId="1550" applyNumberFormat="1" applyFont="1" applyFill="1" applyBorder="1" applyAlignment="1">
      <alignment vertical="center" shrinkToFit="1"/>
    </xf>
    <xf numFmtId="178" fontId="36" fillId="0" borderId="24" xfId="1550" applyNumberFormat="1" applyFont="1" applyFill="1" applyBorder="1" applyAlignment="1">
      <alignment vertical="center" shrinkToFit="1"/>
    </xf>
    <xf numFmtId="177" fontId="36" fillId="0" borderId="71" xfId="1550" applyNumberFormat="1" applyFont="1" applyFill="1" applyBorder="1" applyAlignment="1">
      <alignment vertical="center" shrinkToFit="1"/>
    </xf>
    <xf numFmtId="178" fontId="36" fillId="0" borderId="71" xfId="1550" applyNumberFormat="1" applyFont="1" applyFill="1" applyBorder="1" applyAlignment="1">
      <alignment vertical="center" shrinkToFit="1"/>
    </xf>
    <xf numFmtId="177" fontId="36" fillId="0" borderId="34" xfId="1550" applyNumberFormat="1" applyFont="1" applyFill="1" applyBorder="1" applyAlignment="1">
      <alignment vertical="center" shrinkToFit="1"/>
    </xf>
    <xf numFmtId="178" fontId="36" fillId="0" borderId="6" xfId="1550" applyNumberFormat="1" applyFont="1" applyFill="1" applyBorder="1" applyAlignment="1">
      <alignment vertical="center" shrinkToFit="1"/>
    </xf>
    <xf numFmtId="177" fontId="36" fillId="0" borderId="56" xfId="1550" applyNumberFormat="1" applyFont="1" applyFill="1" applyBorder="1" applyAlignment="1">
      <alignment vertical="center" shrinkToFit="1"/>
    </xf>
    <xf numFmtId="0" fontId="38" fillId="0" borderId="0" xfId="1550" applyFont="1" applyAlignment="1">
      <alignment vertical="center"/>
    </xf>
    <xf numFmtId="0" fontId="46" fillId="0" borderId="0" xfId="1550" applyFont="1" applyAlignment="1">
      <alignment vertical="center"/>
    </xf>
    <xf numFmtId="0" fontId="41" fillId="28" borderId="28" xfId="1550" applyFont="1" applyFill="1" applyBorder="1" applyAlignment="1">
      <alignment horizontal="center" vertical="center" wrapText="1"/>
    </xf>
    <xf numFmtId="178" fontId="36" fillId="0" borderId="33" xfId="1550" applyNumberFormat="1" applyFont="1" applyFill="1" applyBorder="1" applyAlignment="1">
      <alignment vertical="center" shrinkToFit="1"/>
    </xf>
    <xf numFmtId="178" fontId="36" fillId="0" borderId="20" xfId="1550" applyNumberFormat="1" applyFont="1" applyFill="1" applyBorder="1" applyAlignment="1">
      <alignment vertical="center" shrinkToFit="1"/>
    </xf>
    <xf numFmtId="177" fontId="37" fillId="0" borderId="0" xfId="0" applyNumberFormat="1" applyFont="1">
      <alignment vertical="center"/>
    </xf>
    <xf numFmtId="0" fontId="37" fillId="0" borderId="0" xfId="0" applyFont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6" fillId="0" borderId="23" xfId="0" applyFont="1" applyFill="1" applyBorder="1" applyAlignment="1">
      <alignment horizontal="center" vertical="center"/>
    </xf>
    <xf numFmtId="0" fontId="41" fillId="28" borderId="28" xfId="1550" applyFont="1" applyFill="1" applyBorder="1" applyAlignment="1">
      <alignment horizontal="center" vertical="center"/>
    </xf>
    <xf numFmtId="0" fontId="41" fillId="28" borderId="17" xfId="1550" applyFont="1" applyFill="1" applyBorder="1" applyAlignment="1">
      <alignment horizontal="center" vertical="center"/>
    </xf>
    <xf numFmtId="177" fontId="36" fillId="0" borderId="28" xfId="1550" applyNumberFormat="1" applyFont="1" applyFill="1" applyBorder="1" applyAlignment="1">
      <alignment vertical="center" shrinkToFit="1"/>
    </xf>
    <xf numFmtId="177" fontId="36" fillId="0" borderId="37" xfId="1550" applyNumberFormat="1" applyFont="1" applyFill="1" applyBorder="1" applyAlignment="1">
      <alignment vertical="center" shrinkToFit="1"/>
    </xf>
    <xf numFmtId="178" fontId="36" fillId="0" borderId="30" xfId="1550" applyNumberFormat="1" applyFont="1" applyFill="1" applyBorder="1" applyAlignment="1">
      <alignment vertical="center" shrinkToFit="1"/>
    </xf>
    <xf numFmtId="177" fontId="36" fillId="0" borderId="18" xfId="0" applyNumberFormat="1" applyFont="1" applyFill="1" applyBorder="1" applyAlignment="1">
      <alignment horizontal="right" vertical="center" shrinkToFit="1"/>
    </xf>
    <xf numFmtId="177" fontId="36" fillId="0" borderId="18" xfId="1577" applyNumberFormat="1" applyFont="1" applyFill="1" applyBorder="1" applyAlignment="1">
      <alignment horizontal="right" vertical="center" shrinkToFit="1"/>
    </xf>
    <xf numFmtId="177" fontId="36" fillId="0" borderId="28" xfId="0" applyNumberFormat="1" applyFont="1" applyFill="1" applyBorder="1" applyAlignment="1">
      <alignment horizontal="right" vertical="center" shrinkToFit="1"/>
    </xf>
    <xf numFmtId="177" fontId="36" fillId="0" borderId="28" xfId="1577" applyNumberFormat="1" applyFont="1" applyFill="1" applyBorder="1" applyAlignment="1">
      <alignment horizontal="right" vertical="center" shrinkToFit="1"/>
    </xf>
    <xf numFmtId="0" fontId="36" fillId="0" borderId="28" xfId="0" applyFont="1" applyFill="1" applyBorder="1" applyAlignment="1">
      <alignment horizontal="center" vertical="center"/>
    </xf>
    <xf numFmtId="0" fontId="36" fillId="0" borderId="30" xfId="0" applyFont="1" applyFill="1" applyBorder="1" applyAlignment="1">
      <alignment horizontal="center" vertical="center"/>
    </xf>
    <xf numFmtId="0" fontId="36" fillId="0" borderId="28" xfId="0" applyFont="1" applyFill="1" applyBorder="1">
      <alignment vertical="center"/>
    </xf>
    <xf numFmtId="0" fontId="36" fillId="0" borderId="25" xfId="0" applyFont="1" applyFill="1" applyBorder="1" applyAlignment="1">
      <alignment vertical="center" wrapText="1"/>
    </xf>
    <xf numFmtId="178" fontId="36" fillId="0" borderId="30" xfId="0" applyNumberFormat="1" applyFont="1" applyFill="1" applyBorder="1">
      <alignment vertical="center"/>
    </xf>
    <xf numFmtId="0" fontId="36" fillId="0" borderId="3" xfId="1386" applyFont="1" applyFill="1" applyBorder="1" applyAlignment="1">
      <alignment vertical="center" shrinkToFit="1"/>
    </xf>
    <xf numFmtId="178" fontId="44" fillId="0" borderId="0" xfId="0" applyNumberFormat="1" applyFont="1" applyFill="1" applyBorder="1" applyAlignment="1">
      <alignment horizontal="right" vertical="center" shrinkToFit="1"/>
    </xf>
    <xf numFmtId="0" fontId="37" fillId="0" borderId="3" xfId="0" applyFont="1" applyBorder="1">
      <alignment vertical="center"/>
    </xf>
    <xf numFmtId="0" fontId="37" fillId="0" borderId="3" xfId="0" applyFont="1" applyBorder="1" applyAlignment="1">
      <alignment vertical="center" wrapText="1"/>
    </xf>
    <xf numFmtId="0" fontId="42" fillId="0" borderId="0" xfId="0" applyFont="1" applyFill="1" applyBorder="1">
      <alignment vertical="center"/>
    </xf>
    <xf numFmtId="0" fontId="47" fillId="0" borderId="0" xfId="0" applyFont="1" applyFill="1" applyBorder="1">
      <alignment vertical="center"/>
    </xf>
    <xf numFmtId="0" fontId="42" fillId="0" borderId="0" xfId="0" applyFont="1">
      <alignment vertical="center"/>
    </xf>
    <xf numFmtId="49" fontId="36" fillId="0" borderId="0" xfId="1550" applyNumberFormat="1" applyFont="1" applyBorder="1" applyAlignment="1">
      <alignment vertical="center" shrinkToFit="1"/>
    </xf>
    <xf numFmtId="177" fontId="36" fillId="0" borderId="0" xfId="1550" applyNumberFormat="1" applyFont="1" applyFill="1" applyBorder="1" applyAlignment="1">
      <alignment vertical="center" shrinkToFit="1"/>
    </xf>
    <xf numFmtId="178" fontId="36" fillId="0" borderId="0" xfId="1550" applyNumberFormat="1" applyFont="1" applyFill="1" applyBorder="1" applyAlignment="1">
      <alignment vertical="center" shrinkToFit="1"/>
    </xf>
    <xf numFmtId="0" fontId="48" fillId="0" borderId="0" xfId="0" applyFont="1" applyFill="1" applyBorder="1">
      <alignment vertical="center"/>
    </xf>
    <xf numFmtId="0" fontId="49" fillId="0" borderId="0" xfId="0" applyFont="1" applyFill="1" applyBorder="1">
      <alignment vertical="center"/>
    </xf>
    <xf numFmtId="0" fontId="36" fillId="0" borderId="3" xfId="0" applyFont="1" applyFill="1" applyBorder="1" applyAlignment="1">
      <alignment vertical="center" wrapText="1"/>
    </xf>
    <xf numFmtId="178" fontId="37" fillId="0" borderId="3" xfId="0" applyNumberFormat="1" applyFont="1" applyFill="1" applyBorder="1" applyAlignment="1">
      <alignment vertical="center" wrapText="1"/>
    </xf>
    <xf numFmtId="178" fontId="36" fillId="0" borderId="0" xfId="0" applyNumberFormat="1" applyFont="1" applyFill="1" applyBorder="1">
      <alignment vertical="center"/>
    </xf>
    <xf numFmtId="0" fontId="36" fillId="0" borderId="28" xfId="1386" applyFont="1" applyFill="1" applyBorder="1">
      <alignment vertical="center"/>
    </xf>
    <xf numFmtId="178" fontId="36" fillId="0" borderId="30" xfId="1386" applyNumberFormat="1" applyFont="1" applyFill="1" applyBorder="1">
      <alignment vertical="center"/>
    </xf>
    <xf numFmtId="0" fontId="37" fillId="0" borderId="30" xfId="0" applyFont="1" applyFill="1" applyBorder="1">
      <alignment vertical="center"/>
    </xf>
    <xf numFmtId="0" fontId="41" fillId="0" borderId="0" xfId="0" applyFont="1" applyFill="1" applyBorder="1" applyAlignment="1">
      <alignment horizontal="center" vertical="center" wrapText="1"/>
    </xf>
    <xf numFmtId="0" fontId="48" fillId="0" borderId="0" xfId="1" applyNumberFormat="1" applyFont="1" applyFill="1" applyBorder="1" applyAlignment="1">
      <alignment vertical="center"/>
    </xf>
    <xf numFmtId="0" fontId="36" fillId="28" borderId="29" xfId="0" applyFont="1" applyFill="1" applyBorder="1" applyAlignment="1">
      <alignment horizontal="center" vertical="center"/>
    </xf>
    <xf numFmtId="49" fontId="36" fillId="0" borderId="3" xfId="1553" applyNumberFormat="1" applyFont="1" applyFill="1" applyBorder="1" applyAlignment="1">
      <alignment horizontal="center" vertical="center" wrapText="1"/>
    </xf>
    <xf numFmtId="0" fontId="37" fillId="0" borderId="3" xfId="0" applyFont="1" applyFill="1" applyBorder="1" applyAlignment="1">
      <alignment vertical="center" wrapText="1"/>
    </xf>
    <xf numFmtId="0" fontId="36" fillId="0" borderId="3" xfId="1386" applyFont="1" applyFill="1" applyBorder="1" applyAlignment="1">
      <alignment vertical="center"/>
    </xf>
    <xf numFmtId="0" fontId="50" fillId="0" borderId="3" xfId="0" applyFont="1" applyFill="1" applyBorder="1" applyAlignment="1">
      <alignment vertical="center" shrinkToFit="1"/>
    </xf>
    <xf numFmtId="0" fontId="50" fillId="0" borderId="3" xfId="1386" applyFont="1" applyFill="1" applyBorder="1">
      <alignment vertical="center"/>
    </xf>
    <xf numFmtId="0" fontId="50" fillId="0" borderId="3" xfId="1386" applyFont="1" applyFill="1" applyBorder="1" applyAlignment="1">
      <alignment vertical="center"/>
    </xf>
    <xf numFmtId="177" fontId="41" fillId="0" borderId="34" xfId="0" applyNumberFormat="1" applyFont="1" applyFill="1" applyBorder="1" applyAlignment="1">
      <alignment horizontal="right" vertical="center" shrinkToFit="1"/>
    </xf>
    <xf numFmtId="177" fontId="41" fillId="0" borderId="35" xfId="0" applyNumberFormat="1" applyFont="1" applyFill="1" applyBorder="1" applyAlignment="1">
      <alignment horizontal="right" vertical="center" shrinkToFit="1"/>
    </xf>
    <xf numFmtId="178" fontId="41" fillId="0" borderId="20" xfId="0" applyNumberFormat="1" applyFont="1" applyFill="1" applyBorder="1" applyAlignment="1">
      <alignment horizontal="right" vertical="center" shrinkToFit="1"/>
    </xf>
    <xf numFmtId="177" fontId="41" fillId="0" borderId="52" xfId="0" applyNumberFormat="1" applyFont="1" applyFill="1" applyBorder="1" applyAlignment="1">
      <alignment horizontal="right" vertical="center" shrinkToFit="1"/>
    </xf>
    <xf numFmtId="178" fontId="41" fillId="0" borderId="52" xfId="0" applyNumberFormat="1" applyFont="1" applyFill="1" applyBorder="1" applyAlignment="1">
      <alignment horizontal="right" vertical="center" shrinkToFit="1"/>
    </xf>
    <xf numFmtId="0" fontId="45" fillId="0" borderId="0" xfId="0" applyFont="1" applyFill="1">
      <alignment vertical="center"/>
    </xf>
    <xf numFmtId="0" fontId="45" fillId="0" borderId="0" xfId="0" applyFont="1">
      <alignment vertical="center"/>
    </xf>
    <xf numFmtId="0" fontId="45" fillId="0" borderId="0" xfId="0" applyFont="1" applyBorder="1">
      <alignment vertical="center"/>
    </xf>
    <xf numFmtId="177" fontId="41" fillId="0" borderId="43" xfId="0" applyNumberFormat="1" applyFont="1" applyFill="1" applyBorder="1" applyAlignment="1">
      <alignment horizontal="right" vertical="center" shrinkToFit="1"/>
    </xf>
    <xf numFmtId="177" fontId="41" fillId="0" borderId="46" xfId="0" applyNumberFormat="1" applyFont="1" applyFill="1" applyBorder="1" applyAlignment="1">
      <alignment horizontal="right" vertical="center" shrinkToFit="1"/>
    </xf>
    <xf numFmtId="49" fontId="47" fillId="28" borderId="28" xfId="1550" applyNumberFormat="1" applyFont="1" applyFill="1" applyBorder="1" applyAlignment="1">
      <alignment horizontal="center" vertical="center" wrapText="1" shrinkToFit="1"/>
    </xf>
    <xf numFmtId="0" fontId="42" fillId="28" borderId="30" xfId="1550" applyFont="1" applyFill="1" applyBorder="1" applyAlignment="1">
      <alignment horizontal="center" vertical="center" wrapText="1"/>
    </xf>
    <xf numFmtId="0" fontId="52" fillId="28" borderId="32" xfId="0" applyFont="1" applyFill="1" applyBorder="1" applyAlignment="1">
      <alignment horizontal="center" vertical="center" wrapText="1"/>
    </xf>
    <xf numFmtId="177" fontId="41" fillId="0" borderId="68" xfId="0" applyNumberFormat="1" applyFont="1" applyFill="1" applyBorder="1" applyAlignment="1">
      <alignment vertical="center" shrinkToFit="1"/>
    </xf>
    <xf numFmtId="178" fontId="41" fillId="0" borderId="68" xfId="0" applyNumberFormat="1" applyFont="1" applyFill="1" applyBorder="1" applyAlignment="1">
      <alignment vertical="center" shrinkToFit="1"/>
    </xf>
    <xf numFmtId="177" fontId="41" fillId="0" borderId="53" xfId="0" applyNumberFormat="1" applyFont="1" applyFill="1" applyBorder="1" applyAlignment="1">
      <alignment horizontal="right" vertical="center" shrinkToFit="1"/>
    </xf>
    <xf numFmtId="177" fontId="41" fillId="0" borderId="64" xfId="0" applyNumberFormat="1" applyFont="1" applyFill="1" applyBorder="1" applyAlignment="1">
      <alignment vertical="center" shrinkToFit="1"/>
    </xf>
    <xf numFmtId="178" fontId="41" fillId="0" borderId="64" xfId="0" applyNumberFormat="1" applyFont="1" applyFill="1" applyBorder="1" applyAlignment="1">
      <alignment vertical="center" shrinkToFit="1"/>
    </xf>
    <xf numFmtId="177" fontId="41" fillId="0" borderId="44" xfId="0" applyNumberFormat="1" applyFont="1" applyFill="1" applyBorder="1" applyAlignment="1">
      <alignment horizontal="right" vertical="center" shrinkToFit="1"/>
    </xf>
    <xf numFmtId="177" fontId="41" fillId="0" borderId="65" xfId="0" applyNumberFormat="1" applyFont="1" applyFill="1" applyBorder="1" applyAlignment="1">
      <alignment vertical="center" shrinkToFit="1"/>
    </xf>
    <xf numFmtId="178" fontId="41" fillId="0" borderId="65" xfId="0" applyNumberFormat="1" applyFont="1" applyFill="1" applyBorder="1" applyAlignment="1">
      <alignment vertical="center" shrinkToFit="1"/>
    </xf>
    <xf numFmtId="177" fontId="41" fillId="0" borderId="47" xfId="0" applyNumberFormat="1" applyFont="1" applyFill="1" applyBorder="1" applyAlignment="1">
      <alignment horizontal="right" vertical="center" shrinkToFit="1"/>
    </xf>
    <xf numFmtId="177" fontId="41" fillId="0" borderId="46" xfId="0" applyNumberFormat="1" applyFont="1" applyFill="1" applyBorder="1" applyAlignment="1">
      <alignment vertical="center" shrinkToFit="1"/>
    </xf>
    <xf numFmtId="0" fontId="47" fillId="28" borderId="30" xfId="0" applyFont="1" applyFill="1" applyBorder="1" applyAlignment="1">
      <alignment horizontal="center" vertical="center" wrapText="1"/>
    </xf>
    <xf numFmtId="0" fontId="42" fillId="28" borderId="30" xfId="0" applyFont="1" applyFill="1" applyBorder="1" applyAlignment="1">
      <alignment horizontal="center" vertical="center" wrapText="1"/>
    </xf>
    <xf numFmtId="0" fontId="36" fillId="28" borderId="3" xfId="0" applyFont="1" applyFill="1" applyBorder="1" applyAlignment="1">
      <alignment horizontal="center" vertical="center" wrapText="1"/>
    </xf>
    <xf numFmtId="0" fontId="52" fillId="28" borderId="29" xfId="0" applyFont="1" applyFill="1" applyBorder="1" applyAlignment="1">
      <alignment horizontal="center" vertical="center" wrapText="1"/>
    </xf>
    <xf numFmtId="177" fontId="36" fillId="0" borderId="37" xfId="1577" applyNumberFormat="1" applyFont="1" applyFill="1" applyBorder="1" applyAlignment="1">
      <alignment horizontal="right" vertical="center" shrinkToFit="1"/>
    </xf>
    <xf numFmtId="49" fontId="36" fillId="0" borderId="0" xfId="1550" applyNumberFormat="1" applyFont="1" applyFill="1" applyBorder="1" applyAlignment="1">
      <alignment vertical="center" shrinkToFit="1"/>
    </xf>
    <xf numFmtId="0" fontId="37" fillId="0" borderId="0" xfId="1550" applyFont="1" applyFill="1">
      <alignment vertical="center"/>
    </xf>
    <xf numFmtId="0" fontId="36" fillId="0" borderId="4" xfId="0" applyFont="1" applyFill="1" applyBorder="1" applyAlignment="1">
      <alignment horizontal="center" vertical="center" shrinkToFit="1"/>
    </xf>
    <xf numFmtId="177" fontId="36" fillId="0" borderId="31" xfId="0" applyNumberFormat="1" applyFont="1" applyFill="1" applyBorder="1" applyAlignment="1">
      <alignment horizontal="right" vertical="center" shrinkToFit="1"/>
    </xf>
    <xf numFmtId="177" fontId="36" fillId="0" borderId="32" xfId="0" applyNumberFormat="1" applyFont="1" applyFill="1" applyBorder="1" applyAlignment="1">
      <alignment horizontal="right" vertical="center" shrinkToFit="1"/>
    </xf>
    <xf numFmtId="178" fontId="36" fillId="0" borderId="33" xfId="0" applyNumberFormat="1" applyFont="1" applyFill="1" applyBorder="1" applyAlignment="1">
      <alignment horizontal="right" vertical="center" shrinkToFit="1"/>
    </xf>
    <xf numFmtId="178" fontId="37" fillId="0" borderId="3" xfId="0" applyNumberFormat="1" applyFont="1" applyFill="1" applyBorder="1">
      <alignment vertical="center"/>
    </xf>
    <xf numFmtId="0" fontId="37" fillId="0" borderId="3" xfId="0" applyFont="1" applyFill="1" applyBorder="1">
      <alignment vertical="center"/>
    </xf>
    <xf numFmtId="178" fontId="36" fillId="0" borderId="20" xfId="0" applyNumberFormat="1" applyFont="1" applyFill="1" applyBorder="1" applyAlignment="1">
      <alignment horizontal="right" vertical="center" shrinkToFit="1"/>
    </xf>
    <xf numFmtId="178" fontId="36" fillId="0" borderId="0" xfId="0" applyNumberFormat="1" applyFont="1" applyFill="1" applyBorder="1" applyAlignment="1">
      <alignment horizontal="right" vertical="center" shrinkToFit="1"/>
    </xf>
    <xf numFmtId="0" fontId="41" fillId="0" borderId="3" xfId="1147" applyFont="1" applyFill="1" applyBorder="1" applyAlignment="1" applyProtection="1">
      <alignment vertical="center"/>
      <protection locked="0"/>
    </xf>
    <xf numFmtId="178" fontId="37" fillId="0" borderId="0" xfId="0" applyNumberFormat="1" applyFont="1" applyFill="1">
      <alignment vertical="center"/>
    </xf>
    <xf numFmtId="0" fontId="51" fillId="0" borderId="3" xfId="1147" applyFont="1" applyFill="1" applyBorder="1" applyAlignment="1" applyProtection="1">
      <alignment vertical="center"/>
      <protection locked="0"/>
    </xf>
    <xf numFmtId="177" fontId="36" fillId="0" borderId="39" xfId="0" applyNumberFormat="1" applyFont="1" applyFill="1" applyBorder="1" applyAlignment="1">
      <alignment horizontal="right" vertical="center" shrinkToFit="1"/>
    </xf>
    <xf numFmtId="178" fontId="36" fillId="0" borderId="41" xfId="0" applyNumberFormat="1" applyFont="1" applyFill="1" applyBorder="1" applyAlignment="1">
      <alignment horizontal="right" vertical="center" shrinkToFit="1"/>
    </xf>
    <xf numFmtId="178" fontId="37" fillId="0" borderId="28" xfId="0" applyNumberFormat="1" applyFont="1" applyFill="1" applyBorder="1">
      <alignment vertical="center"/>
    </xf>
    <xf numFmtId="177" fontId="36" fillId="0" borderId="49" xfId="0" applyNumberFormat="1" applyFont="1" applyFill="1" applyBorder="1" applyAlignment="1">
      <alignment horizontal="right" vertical="center" shrinkToFit="1"/>
    </xf>
    <xf numFmtId="0" fontId="41" fillId="0" borderId="28" xfId="1147" applyFont="1" applyFill="1" applyBorder="1" applyProtection="1">
      <protection locked="0"/>
    </xf>
    <xf numFmtId="0" fontId="37" fillId="0" borderId="0" xfId="0" applyFont="1" applyFill="1" applyBorder="1">
      <alignment vertical="center"/>
    </xf>
    <xf numFmtId="177" fontId="36" fillId="0" borderId="54" xfId="0" applyNumberFormat="1" applyFont="1" applyFill="1" applyBorder="1" applyAlignment="1">
      <alignment horizontal="right" vertical="center" shrinkToFit="1"/>
    </xf>
    <xf numFmtId="178" fontId="36" fillId="0" borderId="51" xfId="0" applyNumberFormat="1" applyFont="1" applyFill="1" applyBorder="1" applyAlignment="1">
      <alignment horizontal="right" vertical="center" shrinkToFit="1"/>
    </xf>
    <xf numFmtId="177" fontId="41" fillId="0" borderId="48" xfId="0" applyNumberFormat="1" applyFont="1" applyFill="1" applyBorder="1" applyAlignment="1">
      <alignment horizontal="right" vertical="center" shrinkToFit="1"/>
    </xf>
    <xf numFmtId="178" fontId="41" fillId="0" borderId="53" xfId="0" applyNumberFormat="1" applyFont="1" applyFill="1" applyBorder="1" applyAlignment="1">
      <alignment horizontal="right" vertical="center" shrinkToFit="1"/>
    </xf>
    <xf numFmtId="0" fontId="45" fillId="0" borderId="0" xfId="0" applyFont="1" applyFill="1" applyBorder="1">
      <alignment vertical="center"/>
    </xf>
    <xf numFmtId="177" fontId="41" fillId="0" borderId="42" xfId="0" applyNumberFormat="1" applyFont="1" applyFill="1" applyBorder="1" applyAlignment="1">
      <alignment horizontal="right" vertical="center" shrinkToFit="1"/>
    </xf>
    <xf numFmtId="178" fontId="41" fillId="0" borderId="44" xfId="0" applyNumberFormat="1" applyFont="1" applyFill="1" applyBorder="1" applyAlignment="1">
      <alignment horizontal="right" vertical="center" shrinkToFit="1"/>
    </xf>
    <xf numFmtId="177" fontId="41" fillId="0" borderId="45" xfId="0" applyNumberFormat="1" applyFont="1" applyFill="1" applyBorder="1" applyAlignment="1">
      <alignment horizontal="right" vertical="center" shrinkToFit="1"/>
    </xf>
    <xf numFmtId="178" fontId="41" fillId="0" borderId="47" xfId="0" applyNumberFormat="1" applyFont="1" applyFill="1" applyBorder="1" applyAlignment="1">
      <alignment horizontal="right" vertical="center" shrinkToFit="1"/>
    </xf>
    <xf numFmtId="177" fontId="36" fillId="0" borderId="66" xfId="0" applyNumberFormat="1" applyFont="1" applyFill="1" applyBorder="1" applyAlignment="1">
      <alignment vertical="center" shrinkToFit="1"/>
    </xf>
    <xf numFmtId="0" fontId="37" fillId="0" borderId="72" xfId="0" applyFont="1" applyBorder="1">
      <alignment vertical="center"/>
    </xf>
    <xf numFmtId="0" fontId="37" fillId="0" borderId="73" xfId="0" applyFont="1" applyBorder="1">
      <alignment vertical="center"/>
    </xf>
    <xf numFmtId="0" fontId="37" fillId="0" borderId="74" xfId="0" applyFont="1" applyBorder="1">
      <alignment vertical="center"/>
    </xf>
    <xf numFmtId="0" fontId="37" fillId="0" borderId="75" xfId="0" applyFont="1" applyBorder="1">
      <alignment vertical="center"/>
    </xf>
    <xf numFmtId="0" fontId="37" fillId="43" borderId="3" xfId="0" applyFont="1" applyFill="1" applyBorder="1">
      <alignment vertical="center"/>
    </xf>
    <xf numFmtId="178" fontId="37" fillId="0" borderId="0" xfId="1917" applyNumberFormat="1" applyFont="1" applyBorder="1">
      <alignment vertical="center"/>
    </xf>
    <xf numFmtId="0" fontId="37" fillId="0" borderId="0" xfId="0" applyFont="1" applyBorder="1" applyAlignment="1">
      <alignment vertical="center"/>
    </xf>
    <xf numFmtId="178" fontId="37" fillId="0" borderId="0" xfId="1917" applyNumberFormat="1" applyFont="1" applyBorder="1" applyAlignment="1">
      <alignment vertical="center"/>
    </xf>
    <xf numFmtId="0" fontId="37" fillId="0" borderId="76" xfId="0" applyFont="1" applyBorder="1" applyAlignment="1">
      <alignment vertical="center"/>
    </xf>
    <xf numFmtId="0" fontId="37" fillId="44" borderId="3" xfId="0" applyFont="1" applyFill="1" applyBorder="1">
      <alignment vertical="center"/>
    </xf>
    <xf numFmtId="0" fontId="37" fillId="45" borderId="3" xfId="0" applyFont="1" applyFill="1" applyBorder="1">
      <alignment vertical="center"/>
    </xf>
    <xf numFmtId="0" fontId="37" fillId="46" borderId="3" xfId="0" applyFont="1" applyFill="1" applyBorder="1">
      <alignment vertical="center"/>
    </xf>
    <xf numFmtId="0" fontId="37" fillId="47" borderId="3" xfId="0" applyFont="1" applyFill="1" applyBorder="1">
      <alignment vertical="center"/>
    </xf>
    <xf numFmtId="0" fontId="37" fillId="0" borderId="77" xfId="0" applyFont="1" applyBorder="1">
      <alignment vertical="center"/>
    </xf>
    <xf numFmtId="0" fontId="37" fillId="0" borderId="78" xfId="0" applyFont="1" applyBorder="1">
      <alignment vertical="center"/>
    </xf>
    <xf numFmtId="0" fontId="37" fillId="0" borderId="79" xfId="0" applyFont="1" applyBorder="1" applyAlignment="1">
      <alignment vertical="center"/>
    </xf>
    <xf numFmtId="0" fontId="37" fillId="0" borderId="76" xfId="0" applyFont="1" applyBorder="1">
      <alignment vertical="center"/>
    </xf>
    <xf numFmtId="0" fontId="37" fillId="0" borderId="79" xfId="0" applyFont="1" applyBorder="1">
      <alignment vertical="center"/>
    </xf>
    <xf numFmtId="0" fontId="36" fillId="0" borderId="25" xfId="0" applyFont="1" applyFill="1" applyBorder="1" applyAlignment="1">
      <alignment vertical="center"/>
    </xf>
    <xf numFmtId="0" fontId="36" fillId="28" borderId="4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vertical="center"/>
    </xf>
    <xf numFmtId="49" fontId="36" fillId="0" borderId="39" xfId="1553" applyNumberFormat="1" applyFont="1" applyFill="1" applyBorder="1" applyAlignment="1">
      <alignment horizontal="left" vertical="center" shrinkToFit="1"/>
    </xf>
    <xf numFmtId="49" fontId="36" fillId="0" borderId="54" xfId="1553" applyNumberFormat="1" applyFont="1" applyFill="1" applyBorder="1" applyAlignment="1">
      <alignment horizontal="left" vertical="center" shrinkToFit="1"/>
    </xf>
    <xf numFmtId="49" fontId="36" fillId="0" borderId="42" xfId="1553" applyNumberFormat="1" applyFont="1" applyFill="1" applyBorder="1" applyAlignment="1">
      <alignment horizontal="left" vertical="center" shrinkToFit="1"/>
    </xf>
    <xf numFmtId="49" fontId="36" fillId="0" borderId="49" xfId="1553" applyNumberFormat="1" applyFont="1" applyFill="1" applyBorder="1" applyAlignment="1">
      <alignment horizontal="left" vertical="center" shrinkToFit="1"/>
    </xf>
    <xf numFmtId="49" fontId="36" fillId="0" borderId="3" xfId="1553" applyNumberFormat="1" applyFont="1" applyFill="1" applyBorder="1" applyAlignment="1">
      <alignment horizontal="center" vertical="center" shrinkToFit="1"/>
    </xf>
    <xf numFmtId="49" fontId="36" fillId="0" borderId="4" xfId="1553" applyNumberFormat="1" applyFont="1" applyFill="1" applyBorder="1" applyAlignment="1">
      <alignment horizontal="center" vertical="center" shrinkToFit="1"/>
    </xf>
    <xf numFmtId="49" fontId="41" fillId="0" borderId="48" xfId="1553" applyNumberFormat="1" applyFont="1" applyFill="1" applyBorder="1" applyAlignment="1">
      <alignment horizontal="left" vertical="center" shrinkToFit="1"/>
    </xf>
    <xf numFmtId="49" fontId="41" fillId="0" borderId="54" xfId="1553" applyNumberFormat="1" applyFont="1" applyFill="1" applyBorder="1" applyAlignment="1">
      <alignment horizontal="left" vertical="center" shrinkToFit="1"/>
    </xf>
    <xf numFmtId="49" fontId="41" fillId="0" borderId="42" xfId="1553" applyNumberFormat="1" applyFont="1" applyFill="1" applyBorder="1" applyAlignment="1">
      <alignment horizontal="left" vertical="center" shrinkToFit="1"/>
    </xf>
    <xf numFmtId="49" fontId="41" fillId="0" borderId="49" xfId="1553" applyNumberFormat="1" applyFont="1" applyFill="1" applyBorder="1" applyAlignment="1">
      <alignment horizontal="left" vertical="center" shrinkToFit="1"/>
    </xf>
    <xf numFmtId="49" fontId="41" fillId="0" borderId="3" xfId="1553" applyNumberFormat="1" applyFont="1" applyFill="1" applyBorder="1" applyAlignment="1">
      <alignment horizontal="center" vertical="center" shrinkToFit="1"/>
    </xf>
    <xf numFmtId="0" fontId="37" fillId="0" borderId="55" xfId="0" applyFont="1" applyFill="1" applyBorder="1">
      <alignment vertical="center"/>
    </xf>
    <xf numFmtId="177" fontId="36" fillId="0" borderId="80" xfId="0" applyNumberFormat="1" applyFont="1" applyFill="1" applyBorder="1" applyAlignment="1">
      <alignment vertical="center" shrinkToFit="1"/>
    </xf>
    <xf numFmtId="178" fontId="36" fillId="0" borderId="80" xfId="0" applyNumberFormat="1" applyFont="1" applyFill="1" applyBorder="1" applyAlignment="1">
      <alignment vertical="center" shrinkToFit="1"/>
    </xf>
    <xf numFmtId="177" fontId="36" fillId="0" borderId="81" xfId="0" applyNumberFormat="1" applyFont="1" applyFill="1" applyBorder="1" applyAlignment="1">
      <alignment horizontal="right" vertical="center" shrinkToFit="1"/>
    </xf>
    <xf numFmtId="0" fontId="37" fillId="0" borderId="19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 shrinkToFit="1"/>
    </xf>
    <xf numFmtId="0" fontId="36" fillId="0" borderId="6" xfId="0" applyFont="1" applyFill="1" applyBorder="1" applyAlignment="1">
      <alignment horizontal="center" vertical="center" shrinkToFit="1"/>
    </xf>
    <xf numFmtId="0" fontId="36" fillId="28" borderId="19" xfId="0" applyFont="1" applyFill="1" applyBorder="1" applyAlignment="1">
      <alignment horizontal="center" vertical="center"/>
    </xf>
    <xf numFmtId="0" fontId="36" fillId="28" borderId="17" xfId="0" applyFont="1" applyFill="1" applyBorder="1" applyAlignment="1">
      <alignment horizontal="center" vertical="center"/>
    </xf>
    <xf numFmtId="0" fontId="36" fillId="28" borderId="18" xfId="0" applyFont="1" applyFill="1" applyBorder="1" applyAlignment="1">
      <alignment horizontal="center" vertical="center"/>
    </xf>
    <xf numFmtId="0" fontId="36" fillId="0" borderId="19" xfId="0" applyFont="1" applyFill="1" applyBorder="1" applyAlignment="1">
      <alignment horizontal="center" vertical="center" wrapText="1"/>
    </xf>
    <xf numFmtId="0" fontId="36" fillId="0" borderId="18" xfId="0" applyFont="1" applyFill="1" applyBorder="1" applyAlignment="1">
      <alignment horizontal="center" vertical="center" wrapText="1"/>
    </xf>
    <xf numFmtId="0" fontId="36" fillId="28" borderId="21" xfId="0" applyFont="1" applyFill="1" applyBorder="1" applyAlignment="1">
      <alignment horizontal="center" vertical="center"/>
    </xf>
    <xf numFmtId="0" fontId="36" fillId="28" borderId="22" xfId="0" applyFont="1" applyFill="1" applyBorder="1" applyAlignment="1">
      <alignment horizontal="center" vertical="center"/>
    </xf>
    <xf numFmtId="0" fontId="36" fillId="28" borderId="3" xfId="0" applyFont="1" applyFill="1" applyBorder="1" applyAlignment="1">
      <alignment horizontal="center" vertical="center" shrinkToFit="1"/>
    </xf>
    <xf numFmtId="0" fontId="36" fillId="28" borderId="28" xfId="0" applyFont="1" applyFill="1" applyBorder="1" applyAlignment="1">
      <alignment horizontal="center" vertical="center"/>
    </xf>
    <xf numFmtId="0" fontId="36" fillId="28" borderId="29" xfId="0" applyFont="1" applyFill="1" applyBorder="1" applyAlignment="1">
      <alignment horizontal="center" vertical="center"/>
    </xf>
    <xf numFmtId="0" fontId="36" fillId="28" borderId="30" xfId="0" applyFont="1" applyFill="1" applyBorder="1" applyAlignment="1">
      <alignment horizontal="center" vertical="center"/>
    </xf>
    <xf numFmtId="0" fontId="41" fillId="0" borderId="5" xfId="0" applyFont="1" applyFill="1" applyBorder="1" applyAlignment="1">
      <alignment horizontal="center" vertical="center" shrinkToFit="1"/>
    </xf>
    <xf numFmtId="0" fontId="41" fillId="0" borderId="6" xfId="0" applyFont="1" applyFill="1" applyBorder="1" applyAlignment="1">
      <alignment horizontal="center" vertical="center" shrinkToFit="1"/>
    </xf>
    <xf numFmtId="49" fontId="36" fillId="0" borderId="19" xfId="1550" applyNumberFormat="1" applyFont="1" applyBorder="1" applyAlignment="1">
      <alignment vertical="center" shrinkToFit="1"/>
    </xf>
    <xf numFmtId="49" fontId="36" fillId="0" borderId="18" xfId="1550" applyNumberFormat="1" applyFont="1" applyBorder="1" applyAlignment="1">
      <alignment vertical="center" shrinkToFit="1"/>
    </xf>
    <xf numFmtId="0" fontId="41" fillId="28" borderId="19" xfId="1550" applyFont="1" applyFill="1" applyBorder="1" applyAlignment="1">
      <alignment horizontal="center" vertical="center"/>
    </xf>
    <xf numFmtId="0" fontId="41" fillId="28" borderId="18" xfId="1550" applyFont="1" applyFill="1" applyBorder="1" applyAlignment="1">
      <alignment horizontal="center" vertical="center"/>
    </xf>
    <xf numFmtId="0" fontId="36" fillId="28" borderId="23" xfId="0" applyFont="1" applyFill="1" applyBorder="1" applyAlignment="1">
      <alignment horizontal="center" vertical="center"/>
    </xf>
    <xf numFmtId="0" fontId="36" fillId="28" borderId="27" xfId="0" applyFont="1" applyFill="1" applyBorder="1" applyAlignment="1">
      <alignment horizontal="center" vertical="center"/>
    </xf>
    <xf numFmtId="0" fontId="36" fillId="28" borderId="24" xfId="0" applyFont="1" applyFill="1" applyBorder="1" applyAlignment="1">
      <alignment horizontal="center" vertical="center"/>
    </xf>
    <xf numFmtId="0" fontId="36" fillId="28" borderId="25" xfId="0" applyFont="1" applyFill="1" applyBorder="1" applyAlignment="1">
      <alignment horizontal="center" vertical="center"/>
    </xf>
    <xf numFmtId="0" fontId="36" fillId="28" borderId="26" xfId="0" applyFont="1" applyFill="1" applyBorder="1" applyAlignment="1">
      <alignment horizontal="center" vertical="center"/>
    </xf>
    <xf numFmtId="0" fontId="47" fillId="0" borderId="19" xfId="0" applyFont="1" applyFill="1" applyBorder="1" applyAlignment="1">
      <alignment horizontal="center" vertical="center" wrapText="1"/>
    </xf>
    <xf numFmtId="0" fontId="47" fillId="0" borderId="18" xfId="0" applyFont="1" applyFill="1" applyBorder="1" applyAlignment="1">
      <alignment horizontal="center" vertical="center" wrapText="1"/>
    </xf>
    <xf numFmtId="0" fontId="36" fillId="0" borderId="18" xfId="0" applyFont="1" applyFill="1" applyBorder="1" applyAlignment="1">
      <alignment horizontal="center" vertical="center"/>
    </xf>
    <xf numFmtId="49" fontId="36" fillId="0" borderId="5" xfId="1550" applyNumberFormat="1" applyFont="1" applyBorder="1" applyAlignment="1">
      <alignment horizontal="center" vertical="center" shrinkToFit="1"/>
    </xf>
    <xf numFmtId="49" fontId="36" fillId="0" borderId="6" xfId="1550" applyNumberFormat="1" applyFont="1" applyBorder="1" applyAlignment="1">
      <alignment horizontal="center" vertical="center" shrinkToFit="1"/>
    </xf>
    <xf numFmtId="49" fontId="36" fillId="28" borderId="19" xfId="1550" applyNumberFormat="1" applyFont="1" applyFill="1" applyBorder="1" applyAlignment="1">
      <alignment horizontal="center" vertical="center" shrinkToFit="1"/>
    </xf>
    <xf numFmtId="49" fontId="36" fillId="28" borderId="17" xfId="1550" applyNumberFormat="1" applyFont="1" applyFill="1" applyBorder="1" applyAlignment="1">
      <alignment horizontal="center" vertical="center" shrinkToFit="1"/>
    </xf>
    <xf numFmtId="49" fontId="36" fillId="28" borderId="18" xfId="1550" applyNumberFormat="1" applyFont="1" applyFill="1" applyBorder="1" applyAlignment="1">
      <alignment horizontal="center" vertical="center" shrinkToFit="1"/>
    </xf>
    <xf numFmtId="49" fontId="36" fillId="0" borderId="21" xfId="1550" applyNumberFormat="1" applyFont="1" applyBorder="1" applyAlignment="1">
      <alignment vertical="center" shrinkToFit="1"/>
    </xf>
    <xf numFmtId="49" fontId="36" fillId="0" borderId="24" xfId="1550" applyNumberFormat="1" applyFont="1" applyBorder="1" applyAlignment="1">
      <alignment vertical="center" shrinkToFit="1"/>
    </xf>
    <xf numFmtId="0" fontId="41" fillId="28" borderId="21" xfId="1550" applyFont="1" applyFill="1" applyBorder="1" applyAlignment="1">
      <alignment horizontal="center" vertical="center"/>
    </xf>
    <xf numFmtId="0" fontId="41" fillId="28" borderId="24" xfId="1550" applyFont="1" applyFill="1" applyBorder="1" applyAlignment="1">
      <alignment horizontal="center" vertical="center"/>
    </xf>
    <xf numFmtId="0" fontId="41" fillId="28" borderId="22" xfId="1550" applyFont="1" applyFill="1" applyBorder="1" applyAlignment="1">
      <alignment horizontal="center" vertical="center"/>
    </xf>
    <xf numFmtId="0" fontId="41" fillId="28" borderId="26" xfId="1550" applyFont="1" applyFill="1" applyBorder="1" applyAlignment="1">
      <alignment horizontal="center" vertical="center"/>
    </xf>
    <xf numFmtId="0" fontId="36" fillId="0" borderId="19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0" borderId="28" xfId="0" applyFont="1" applyFill="1" applyBorder="1" applyAlignment="1">
      <alignment horizontal="center" vertical="center" wrapText="1"/>
    </xf>
    <xf numFmtId="0" fontId="36" fillId="0" borderId="30" xfId="0" applyFont="1" applyFill="1" applyBorder="1" applyAlignment="1">
      <alignment horizontal="center" vertical="center" wrapText="1"/>
    </xf>
    <xf numFmtId="0" fontId="36" fillId="0" borderId="4" xfId="1386" applyFont="1" applyFill="1" applyBorder="1" applyAlignment="1">
      <alignment horizontal="center" vertical="center"/>
    </xf>
    <xf numFmtId="0" fontId="36" fillId="0" borderId="38" xfId="1386" applyFont="1" applyFill="1" applyBorder="1" applyAlignment="1">
      <alignment horizontal="center" vertical="center"/>
    </xf>
    <xf numFmtId="0" fontId="36" fillId="0" borderId="36" xfId="1386" applyFont="1" applyFill="1" applyBorder="1" applyAlignment="1">
      <alignment horizontal="center" vertical="center"/>
    </xf>
    <xf numFmtId="0" fontId="50" fillId="0" borderId="4" xfId="1386" applyFont="1" applyFill="1" applyBorder="1" applyAlignment="1">
      <alignment vertical="center"/>
    </xf>
    <xf numFmtId="0" fontId="50" fillId="0" borderId="38" xfId="1386" applyFont="1" applyFill="1" applyBorder="1" applyAlignment="1">
      <alignment vertical="center"/>
    </xf>
    <xf numFmtId="177" fontId="36" fillId="0" borderId="31" xfId="0" applyNumberFormat="1" applyFont="1" applyFill="1" applyBorder="1" applyAlignment="1">
      <alignment vertical="center" shrinkToFit="1"/>
    </xf>
    <xf numFmtId="177" fontId="36" fillId="0" borderId="60" xfId="0" applyNumberFormat="1" applyFont="1" applyFill="1" applyBorder="1" applyAlignment="1">
      <alignment vertical="center" shrinkToFit="1"/>
    </xf>
    <xf numFmtId="0" fontId="37" fillId="28" borderId="3" xfId="0" applyFont="1" applyFill="1" applyBorder="1" applyAlignment="1">
      <alignment horizontal="center" vertical="center"/>
    </xf>
    <xf numFmtId="0" fontId="36" fillId="28" borderId="4" xfId="0" applyFont="1" applyFill="1" applyBorder="1" applyAlignment="1">
      <alignment horizontal="center" vertical="center" shrinkToFit="1"/>
    </xf>
    <xf numFmtId="0" fontId="36" fillId="28" borderId="36" xfId="0" applyFont="1" applyFill="1" applyBorder="1" applyAlignment="1">
      <alignment horizontal="center" vertical="center" shrinkToFit="1"/>
    </xf>
    <xf numFmtId="0" fontId="36" fillId="28" borderId="4" xfId="0" applyFont="1" applyFill="1" applyBorder="1" applyAlignment="1">
      <alignment horizontal="center" vertical="center"/>
    </xf>
    <xf numFmtId="0" fontId="36" fillId="28" borderId="36" xfId="0" applyFont="1" applyFill="1" applyBorder="1" applyAlignment="1">
      <alignment horizontal="center" vertical="center"/>
    </xf>
    <xf numFmtId="177" fontId="36" fillId="0" borderId="61" xfId="0" applyNumberFormat="1" applyFont="1" applyFill="1" applyBorder="1" applyAlignment="1">
      <alignment vertical="center" shrinkToFit="1"/>
    </xf>
    <xf numFmtId="177" fontId="36" fillId="0" borderId="69" xfId="0" applyNumberFormat="1" applyFont="1" applyFill="1" applyBorder="1" applyAlignment="1">
      <alignment vertical="center" shrinkToFit="1"/>
    </xf>
    <xf numFmtId="177" fontId="36" fillId="0" borderId="62" xfId="0" applyNumberFormat="1" applyFont="1" applyFill="1" applyBorder="1" applyAlignment="1">
      <alignment vertical="center" shrinkToFit="1"/>
    </xf>
    <xf numFmtId="177" fontId="41" fillId="0" borderId="62" xfId="0" applyNumberFormat="1" applyFont="1" applyFill="1" applyBorder="1" applyAlignment="1">
      <alignment vertical="center" shrinkToFit="1"/>
    </xf>
    <xf numFmtId="177" fontId="41" fillId="0" borderId="60" xfId="0" applyNumberFormat="1" applyFont="1" applyFill="1" applyBorder="1" applyAlignment="1">
      <alignment vertical="center" shrinkToFit="1"/>
    </xf>
    <xf numFmtId="177" fontId="41" fillId="0" borderId="61" xfId="0" applyNumberFormat="1" applyFont="1" applyFill="1" applyBorder="1" applyAlignment="1">
      <alignment vertical="center" shrinkToFit="1"/>
    </xf>
    <xf numFmtId="0" fontId="36" fillId="0" borderId="58" xfId="1386" applyFont="1" applyFill="1" applyBorder="1" applyAlignment="1">
      <alignment horizontal="center" vertical="center"/>
    </xf>
    <xf numFmtId="0" fontId="36" fillId="0" borderId="59" xfId="1386" applyFont="1" applyFill="1" applyBorder="1" applyAlignment="1">
      <alignment horizontal="center" vertical="center"/>
    </xf>
    <xf numFmtId="0" fontId="36" fillId="0" borderId="23" xfId="1386" applyFont="1" applyFill="1" applyBorder="1" applyAlignment="1">
      <alignment horizontal="center" vertical="center"/>
    </xf>
    <xf numFmtId="0" fontId="36" fillId="0" borderId="55" xfId="1386" applyFont="1" applyFill="1" applyBorder="1" applyAlignment="1">
      <alignment horizontal="center" vertical="center"/>
    </xf>
    <xf numFmtId="0" fontId="36" fillId="0" borderId="22" xfId="1386" applyFont="1" applyFill="1" applyBorder="1" applyAlignment="1">
      <alignment horizontal="center" vertical="center"/>
    </xf>
    <xf numFmtId="0" fontId="36" fillId="0" borderId="26" xfId="1386" applyFont="1" applyFill="1" applyBorder="1" applyAlignment="1">
      <alignment horizontal="center" vertical="center"/>
    </xf>
    <xf numFmtId="0" fontId="41" fillId="0" borderId="58" xfId="1386" applyFont="1" applyFill="1" applyBorder="1" applyAlignment="1">
      <alignment horizontal="center" vertical="center"/>
    </xf>
    <xf numFmtId="0" fontId="41" fillId="0" borderId="59" xfId="1386" applyFont="1" applyFill="1" applyBorder="1" applyAlignment="1">
      <alignment horizontal="center" vertical="center"/>
    </xf>
    <xf numFmtId="0" fontId="41" fillId="0" borderId="23" xfId="1386" applyFont="1" applyFill="1" applyBorder="1" applyAlignment="1">
      <alignment horizontal="center" vertical="center"/>
    </xf>
    <xf numFmtId="0" fontId="41" fillId="0" borderId="55" xfId="1386" applyFont="1" applyFill="1" applyBorder="1" applyAlignment="1">
      <alignment horizontal="center" vertical="center"/>
    </xf>
    <xf numFmtId="0" fontId="41" fillId="0" borderId="22" xfId="1386" applyFont="1" applyFill="1" applyBorder="1" applyAlignment="1">
      <alignment horizontal="center" vertical="center"/>
    </xf>
    <xf numFmtId="0" fontId="41" fillId="0" borderId="26" xfId="1386" applyFont="1" applyFill="1" applyBorder="1" applyAlignment="1">
      <alignment horizontal="center" vertical="center"/>
    </xf>
    <xf numFmtId="0" fontId="47" fillId="0" borderId="4" xfId="1386" applyFont="1" applyFill="1" applyBorder="1" applyAlignment="1">
      <alignment vertical="center"/>
    </xf>
    <xf numFmtId="0" fontId="47" fillId="0" borderId="38" xfId="1386" applyFont="1" applyFill="1" applyBorder="1" applyAlignment="1">
      <alignment vertical="center"/>
    </xf>
    <xf numFmtId="0" fontId="47" fillId="0" borderId="36" xfId="1386" applyFont="1" applyFill="1" applyBorder="1" applyAlignment="1">
      <alignment vertical="center"/>
    </xf>
    <xf numFmtId="0" fontId="47" fillId="0" borderId="70" xfId="1386" applyFont="1" applyFill="1" applyBorder="1" applyAlignment="1">
      <alignment vertical="center"/>
    </xf>
    <xf numFmtId="49" fontId="36" fillId="0" borderId="4" xfId="1553" applyNumberFormat="1" applyFont="1" applyFill="1" applyBorder="1" applyAlignment="1">
      <alignment vertical="center" wrapText="1"/>
    </xf>
    <xf numFmtId="49" fontId="36" fillId="0" borderId="3" xfId="1553" applyNumberFormat="1" applyFont="1" applyFill="1" applyBorder="1" applyAlignment="1">
      <alignment vertical="center" wrapText="1"/>
    </xf>
    <xf numFmtId="0" fontId="41" fillId="28" borderId="23" xfId="1550" applyFont="1" applyFill="1" applyBorder="1" applyAlignment="1">
      <alignment horizontal="center" vertical="center"/>
    </xf>
    <xf numFmtId="0" fontId="41" fillId="28" borderId="55" xfId="1550" applyFont="1" applyFill="1" applyBorder="1" applyAlignment="1">
      <alignment horizontal="center" vertical="center"/>
    </xf>
    <xf numFmtId="0" fontId="47" fillId="0" borderId="28" xfId="0" applyFont="1" applyBorder="1" applyAlignment="1">
      <alignment horizontal="center" vertical="center" wrapText="1"/>
    </xf>
    <xf numFmtId="0" fontId="47" fillId="0" borderId="30" xfId="0" applyFont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vertical="center"/>
    </xf>
    <xf numFmtId="0" fontId="36" fillId="0" borderId="38" xfId="0" applyFont="1" applyFill="1" applyBorder="1" applyAlignment="1">
      <alignment vertical="center"/>
    </xf>
    <xf numFmtId="0" fontId="36" fillId="0" borderId="36" xfId="0" applyFont="1" applyFill="1" applyBorder="1" applyAlignment="1">
      <alignment vertical="center"/>
    </xf>
    <xf numFmtId="177" fontId="36" fillId="0" borderId="4" xfId="1553" applyNumberFormat="1" applyFont="1" applyFill="1" applyBorder="1" applyAlignment="1">
      <alignment vertical="center" shrinkToFit="1"/>
    </xf>
    <xf numFmtId="177" fontId="36" fillId="0" borderId="38" xfId="1553" applyNumberFormat="1" applyFont="1" applyFill="1" applyBorder="1" applyAlignment="1">
      <alignment vertical="center" shrinkToFit="1"/>
    </xf>
    <xf numFmtId="177" fontId="36" fillId="0" borderId="36" xfId="1553" applyNumberFormat="1" applyFont="1" applyFill="1" applyBorder="1" applyAlignment="1">
      <alignment vertical="center" shrinkToFit="1"/>
    </xf>
    <xf numFmtId="177" fontId="36" fillId="0" borderId="4" xfId="0" applyNumberFormat="1" applyFont="1" applyFill="1" applyBorder="1" applyAlignment="1">
      <alignment vertical="center" shrinkToFit="1"/>
    </xf>
    <xf numFmtId="177" fontId="36" fillId="0" borderId="38" xfId="0" applyNumberFormat="1" applyFont="1" applyFill="1" applyBorder="1" applyAlignment="1">
      <alignment vertical="center" shrinkToFit="1"/>
    </xf>
    <xf numFmtId="177" fontId="36" fillId="0" borderId="36" xfId="0" applyNumberFormat="1" applyFont="1" applyFill="1" applyBorder="1" applyAlignment="1">
      <alignment vertical="center" shrinkToFit="1"/>
    </xf>
    <xf numFmtId="0" fontId="36" fillId="28" borderId="19" xfId="0" applyFont="1" applyFill="1" applyBorder="1" applyAlignment="1">
      <alignment horizontal="center" vertical="center" wrapText="1"/>
    </xf>
    <xf numFmtId="0" fontId="36" fillId="28" borderId="17" xfId="0" applyFont="1" applyFill="1" applyBorder="1" applyAlignment="1">
      <alignment horizontal="center" vertical="center" wrapText="1"/>
    </xf>
    <xf numFmtId="0" fontId="36" fillId="28" borderId="18" xfId="0" applyFont="1" applyFill="1" applyBorder="1" applyAlignment="1">
      <alignment horizontal="center" vertical="center" wrapText="1"/>
    </xf>
    <xf numFmtId="0" fontId="36" fillId="0" borderId="23" xfId="0" applyFont="1" applyFill="1" applyBorder="1" applyAlignment="1">
      <alignment horizontal="center" vertical="center"/>
    </xf>
    <xf numFmtId="0" fontId="36" fillId="0" borderId="55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177" fontId="36" fillId="0" borderId="4" xfId="1553" applyNumberFormat="1" applyFont="1" applyFill="1" applyBorder="1" applyAlignment="1">
      <alignment vertical="center"/>
    </xf>
    <xf numFmtId="177" fontId="36" fillId="0" borderId="38" xfId="1553" applyNumberFormat="1" applyFont="1" applyFill="1" applyBorder="1" applyAlignment="1">
      <alignment vertical="center"/>
    </xf>
    <xf numFmtId="177" fontId="36" fillId="0" borderId="36" xfId="1553" applyNumberFormat="1" applyFont="1" applyFill="1" applyBorder="1" applyAlignment="1">
      <alignment vertical="center"/>
    </xf>
    <xf numFmtId="0" fontId="37" fillId="0" borderId="3" xfId="0" applyFont="1" applyFill="1" applyBorder="1" applyAlignment="1">
      <alignment horizontal="center" vertical="center"/>
    </xf>
    <xf numFmtId="177" fontId="41" fillId="0" borderId="67" xfId="1553" applyNumberFormat="1" applyFont="1" applyFill="1" applyBorder="1" applyAlignment="1">
      <alignment vertical="center" shrinkToFit="1"/>
    </xf>
    <xf numFmtId="177" fontId="41" fillId="0" borderId="38" xfId="1553" applyNumberFormat="1" applyFont="1" applyFill="1" applyBorder="1" applyAlignment="1">
      <alignment vertical="center" shrinkToFit="1"/>
    </xf>
    <xf numFmtId="177" fontId="41" fillId="0" borderId="36" xfId="1553" applyNumberFormat="1" applyFont="1" applyFill="1" applyBorder="1" applyAlignment="1">
      <alignment vertical="center" shrinkToFit="1"/>
    </xf>
    <xf numFmtId="177" fontId="41" fillId="0" borderId="67" xfId="0" applyNumberFormat="1" applyFont="1" applyFill="1" applyBorder="1" applyAlignment="1">
      <alignment vertical="center" shrinkToFit="1"/>
    </xf>
    <xf numFmtId="177" fontId="41" fillId="0" borderId="38" xfId="0" applyNumberFormat="1" applyFont="1" applyFill="1" applyBorder="1" applyAlignment="1">
      <alignment vertical="center" shrinkToFit="1"/>
    </xf>
    <xf numFmtId="177" fontId="41" fillId="0" borderId="36" xfId="0" applyNumberFormat="1" applyFont="1" applyFill="1" applyBorder="1" applyAlignment="1">
      <alignment vertical="center" shrinkToFit="1"/>
    </xf>
    <xf numFmtId="0" fontId="41" fillId="0" borderId="58" xfId="0" applyFont="1" applyBorder="1" applyAlignment="1">
      <alignment horizontal="center" vertical="center"/>
    </xf>
    <xf numFmtId="0" fontId="41" fillId="0" borderId="59" xfId="0" applyFont="1" applyBorder="1" applyAlignment="1">
      <alignment horizontal="center" vertical="center"/>
    </xf>
    <xf numFmtId="0" fontId="41" fillId="0" borderId="23" xfId="0" applyFont="1" applyBorder="1" applyAlignment="1">
      <alignment horizontal="center" vertical="center"/>
    </xf>
    <xf numFmtId="0" fontId="41" fillId="0" borderId="55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/>
    </xf>
    <xf numFmtId="0" fontId="41" fillId="0" borderId="26" xfId="0" applyFont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</cellXfs>
  <cellStyles count="1918">
    <cellStyle name="0,0_x000d__x000a_NA_x000d__x000a_" xfId="1389"/>
    <cellStyle name="20% - アクセント 1 10" xfId="2"/>
    <cellStyle name="20% - アクセント 1 11" xfId="3"/>
    <cellStyle name="20% - アクセント 1 12" xfId="4"/>
    <cellStyle name="20% - アクセント 1 13" xfId="5"/>
    <cellStyle name="20% - アクセント 1 14" xfId="6"/>
    <cellStyle name="20% - アクセント 1 15" xfId="7"/>
    <cellStyle name="20% - アクセント 1 16" xfId="8"/>
    <cellStyle name="20% - アクセント 1 17" xfId="9"/>
    <cellStyle name="20% - アクセント 1 18" xfId="10"/>
    <cellStyle name="20% - アクセント 1 19" xfId="11"/>
    <cellStyle name="20% - アクセント 1 2" xfId="12"/>
    <cellStyle name="20% - アクセント 1 2 2" xfId="13"/>
    <cellStyle name="20% - アクセント 1 20" xfId="14"/>
    <cellStyle name="20% - アクセント 1 21" xfId="15"/>
    <cellStyle name="20% - アクセント 1 22" xfId="16"/>
    <cellStyle name="20% - アクセント 1 23" xfId="17"/>
    <cellStyle name="20% - アクセント 1 24" xfId="18"/>
    <cellStyle name="20% - アクセント 1 25" xfId="19"/>
    <cellStyle name="20% - アクセント 1 3" xfId="20"/>
    <cellStyle name="20% - アクセント 1 3 2" xfId="21"/>
    <cellStyle name="20% - アクセント 1 4" xfId="22"/>
    <cellStyle name="20% - アクセント 1 4 2" xfId="1744"/>
    <cellStyle name="20% - アクセント 1 4 3" xfId="1745"/>
    <cellStyle name="20% - アクセント 1 5" xfId="23"/>
    <cellStyle name="20% - アクセント 1 6" xfId="24"/>
    <cellStyle name="20% - アクセント 1 7" xfId="25"/>
    <cellStyle name="20% - アクセント 1 8" xfId="26"/>
    <cellStyle name="20% - アクセント 1 9" xfId="27"/>
    <cellStyle name="20% - アクセント 2 10" xfId="28"/>
    <cellStyle name="20% - アクセント 2 11" xfId="29"/>
    <cellStyle name="20% - アクセント 2 12" xfId="30"/>
    <cellStyle name="20% - アクセント 2 13" xfId="31"/>
    <cellStyle name="20% - アクセント 2 14" xfId="32"/>
    <cellStyle name="20% - アクセント 2 15" xfId="33"/>
    <cellStyle name="20% - アクセント 2 16" xfId="34"/>
    <cellStyle name="20% - アクセント 2 17" xfId="35"/>
    <cellStyle name="20% - アクセント 2 18" xfId="36"/>
    <cellStyle name="20% - アクセント 2 19" xfId="37"/>
    <cellStyle name="20% - アクセント 2 2" xfId="38"/>
    <cellStyle name="20% - アクセント 2 2 2" xfId="39"/>
    <cellStyle name="20% - アクセント 2 20" xfId="40"/>
    <cellStyle name="20% - アクセント 2 21" xfId="41"/>
    <cellStyle name="20% - アクセント 2 22" xfId="42"/>
    <cellStyle name="20% - アクセント 2 23" xfId="43"/>
    <cellStyle name="20% - アクセント 2 24" xfId="44"/>
    <cellStyle name="20% - アクセント 2 25" xfId="45"/>
    <cellStyle name="20% - アクセント 2 3" xfId="46"/>
    <cellStyle name="20% - アクセント 2 3 2" xfId="47"/>
    <cellStyle name="20% - アクセント 2 4" xfId="48"/>
    <cellStyle name="20% - アクセント 2 4 2" xfId="1746"/>
    <cellStyle name="20% - アクセント 2 4 3" xfId="1747"/>
    <cellStyle name="20% - アクセント 2 5" xfId="49"/>
    <cellStyle name="20% - アクセント 2 6" xfId="50"/>
    <cellStyle name="20% - アクセント 2 7" xfId="51"/>
    <cellStyle name="20% - アクセント 2 8" xfId="52"/>
    <cellStyle name="20% - アクセント 2 9" xfId="53"/>
    <cellStyle name="20% - アクセント 3 10" xfId="54"/>
    <cellStyle name="20% - アクセント 3 11" xfId="55"/>
    <cellStyle name="20% - アクセント 3 12" xfId="56"/>
    <cellStyle name="20% - アクセント 3 13" xfId="57"/>
    <cellStyle name="20% - アクセント 3 14" xfId="58"/>
    <cellStyle name="20% - アクセント 3 15" xfId="59"/>
    <cellStyle name="20% - アクセント 3 16" xfId="60"/>
    <cellStyle name="20% - アクセント 3 17" xfId="61"/>
    <cellStyle name="20% - アクセント 3 18" xfId="62"/>
    <cellStyle name="20% - アクセント 3 19" xfId="63"/>
    <cellStyle name="20% - アクセント 3 2" xfId="64"/>
    <cellStyle name="20% - アクセント 3 2 2" xfId="65"/>
    <cellStyle name="20% - アクセント 3 20" xfId="66"/>
    <cellStyle name="20% - アクセント 3 21" xfId="67"/>
    <cellStyle name="20% - アクセント 3 22" xfId="68"/>
    <cellStyle name="20% - アクセント 3 23" xfId="69"/>
    <cellStyle name="20% - アクセント 3 24" xfId="70"/>
    <cellStyle name="20% - アクセント 3 25" xfId="71"/>
    <cellStyle name="20% - アクセント 3 3" xfId="72"/>
    <cellStyle name="20% - アクセント 3 3 2" xfId="73"/>
    <cellStyle name="20% - アクセント 3 4" xfId="74"/>
    <cellStyle name="20% - アクセント 3 4 2" xfId="1748"/>
    <cellStyle name="20% - アクセント 3 4 3" xfId="1749"/>
    <cellStyle name="20% - アクセント 3 5" xfId="75"/>
    <cellStyle name="20% - アクセント 3 6" xfId="76"/>
    <cellStyle name="20% - アクセント 3 7" xfId="77"/>
    <cellStyle name="20% - アクセント 3 8" xfId="78"/>
    <cellStyle name="20% - アクセント 3 9" xfId="79"/>
    <cellStyle name="20% - アクセント 4 10" xfId="80"/>
    <cellStyle name="20% - アクセント 4 11" xfId="81"/>
    <cellStyle name="20% - アクセント 4 12" xfId="82"/>
    <cellStyle name="20% - アクセント 4 13" xfId="83"/>
    <cellStyle name="20% - アクセント 4 14" xfId="84"/>
    <cellStyle name="20% - アクセント 4 15" xfId="85"/>
    <cellStyle name="20% - アクセント 4 16" xfId="86"/>
    <cellStyle name="20% - アクセント 4 17" xfId="87"/>
    <cellStyle name="20% - アクセント 4 18" xfId="88"/>
    <cellStyle name="20% - アクセント 4 19" xfId="89"/>
    <cellStyle name="20% - アクセント 4 2" xfId="90"/>
    <cellStyle name="20% - アクセント 4 2 2" xfId="91"/>
    <cellStyle name="20% - アクセント 4 20" xfId="92"/>
    <cellStyle name="20% - アクセント 4 21" xfId="93"/>
    <cellStyle name="20% - アクセント 4 22" xfId="94"/>
    <cellStyle name="20% - アクセント 4 23" xfId="95"/>
    <cellStyle name="20% - アクセント 4 24" xfId="96"/>
    <cellStyle name="20% - アクセント 4 25" xfId="97"/>
    <cellStyle name="20% - アクセント 4 3" xfId="98"/>
    <cellStyle name="20% - アクセント 4 3 2" xfId="99"/>
    <cellStyle name="20% - アクセント 4 4" xfId="100"/>
    <cellStyle name="20% - アクセント 4 4 2" xfId="1750"/>
    <cellStyle name="20% - アクセント 4 4 3" xfId="1751"/>
    <cellStyle name="20% - アクセント 4 5" xfId="101"/>
    <cellStyle name="20% - アクセント 4 6" xfId="102"/>
    <cellStyle name="20% - アクセント 4 7" xfId="103"/>
    <cellStyle name="20% - アクセント 4 8" xfId="104"/>
    <cellStyle name="20% - アクセント 4 9" xfId="105"/>
    <cellStyle name="20% - アクセント 5 10" xfId="106"/>
    <cellStyle name="20% - アクセント 5 11" xfId="107"/>
    <cellStyle name="20% - アクセント 5 12" xfId="108"/>
    <cellStyle name="20% - アクセント 5 13" xfId="109"/>
    <cellStyle name="20% - アクセント 5 14" xfId="110"/>
    <cellStyle name="20% - アクセント 5 15" xfId="111"/>
    <cellStyle name="20% - アクセント 5 16" xfId="112"/>
    <cellStyle name="20% - アクセント 5 17" xfId="113"/>
    <cellStyle name="20% - アクセント 5 18" xfId="114"/>
    <cellStyle name="20% - アクセント 5 19" xfId="115"/>
    <cellStyle name="20% - アクセント 5 2" xfId="116"/>
    <cellStyle name="20% - アクセント 5 2 2" xfId="117"/>
    <cellStyle name="20% - アクセント 5 20" xfId="118"/>
    <cellStyle name="20% - アクセント 5 21" xfId="119"/>
    <cellStyle name="20% - アクセント 5 22" xfId="120"/>
    <cellStyle name="20% - アクセント 5 23" xfId="121"/>
    <cellStyle name="20% - アクセント 5 24" xfId="122"/>
    <cellStyle name="20% - アクセント 5 25" xfId="123"/>
    <cellStyle name="20% - アクセント 5 3" xfId="124"/>
    <cellStyle name="20% - アクセント 5 3 2" xfId="125"/>
    <cellStyle name="20% - アクセント 5 4" xfId="126"/>
    <cellStyle name="20% - アクセント 5 4 2" xfId="1752"/>
    <cellStyle name="20% - アクセント 5 4 3" xfId="1753"/>
    <cellStyle name="20% - アクセント 5 5" xfId="127"/>
    <cellStyle name="20% - アクセント 5 6" xfId="128"/>
    <cellStyle name="20% - アクセント 5 7" xfId="129"/>
    <cellStyle name="20% - アクセント 5 8" xfId="130"/>
    <cellStyle name="20% - アクセント 5 9" xfId="131"/>
    <cellStyle name="20% - アクセント 6 10" xfId="132"/>
    <cellStyle name="20% - アクセント 6 11" xfId="133"/>
    <cellStyle name="20% - アクセント 6 12" xfId="134"/>
    <cellStyle name="20% - アクセント 6 13" xfId="135"/>
    <cellStyle name="20% - アクセント 6 14" xfId="136"/>
    <cellStyle name="20% - アクセント 6 15" xfId="137"/>
    <cellStyle name="20% - アクセント 6 16" xfId="138"/>
    <cellStyle name="20% - アクセント 6 17" xfId="139"/>
    <cellStyle name="20% - アクセント 6 18" xfId="140"/>
    <cellStyle name="20% - アクセント 6 19" xfId="141"/>
    <cellStyle name="20% - アクセント 6 2" xfId="142"/>
    <cellStyle name="20% - アクセント 6 2 2" xfId="143"/>
    <cellStyle name="20% - アクセント 6 20" xfId="144"/>
    <cellStyle name="20% - アクセント 6 21" xfId="145"/>
    <cellStyle name="20% - アクセント 6 22" xfId="146"/>
    <cellStyle name="20% - アクセント 6 23" xfId="147"/>
    <cellStyle name="20% - アクセント 6 24" xfId="148"/>
    <cellStyle name="20% - アクセント 6 25" xfId="149"/>
    <cellStyle name="20% - アクセント 6 3" xfId="150"/>
    <cellStyle name="20% - アクセント 6 3 2" xfId="151"/>
    <cellStyle name="20% - アクセント 6 4" xfId="152"/>
    <cellStyle name="20% - アクセント 6 4 2" xfId="1754"/>
    <cellStyle name="20% - アクセント 6 4 3" xfId="1755"/>
    <cellStyle name="20% - アクセント 6 5" xfId="153"/>
    <cellStyle name="20% - アクセント 6 6" xfId="154"/>
    <cellStyle name="20% - アクセント 6 7" xfId="155"/>
    <cellStyle name="20% - アクセント 6 8" xfId="156"/>
    <cellStyle name="20% - アクセント 6 9" xfId="157"/>
    <cellStyle name="40% - アクセント 1 10" xfId="158"/>
    <cellStyle name="40% - アクセント 1 11" xfId="159"/>
    <cellStyle name="40% - アクセント 1 12" xfId="160"/>
    <cellStyle name="40% - アクセント 1 13" xfId="161"/>
    <cellStyle name="40% - アクセント 1 14" xfId="162"/>
    <cellStyle name="40% - アクセント 1 15" xfId="163"/>
    <cellStyle name="40% - アクセント 1 16" xfId="164"/>
    <cellStyle name="40% - アクセント 1 17" xfId="165"/>
    <cellStyle name="40% - アクセント 1 18" xfId="166"/>
    <cellStyle name="40% - アクセント 1 19" xfId="167"/>
    <cellStyle name="40% - アクセント 1 2" xfId="168"/>
    <cellStyle name="40% - アクセント 1 2 2" xfId="169"/>
    <cellStyle name="40% - アクセント 1 20" xfId="170"/>
    <cellStyle name="40% - アクセント 1 21" xfId="171"/>
    <cellStyle name="40% - アクセント 1 22" xfId="172"/>
    <cellStyle name="40% - アクセント 1 23" xfId="173"/>
    <cellStyle name="40% - アクセント 1 24" xfId="174"/>
    <cellStyle name="40% - アクセント 1 25" xfId="175"/>
    <cellStyle name="40% - アクセント 1 3" xfId="176"/>
    <cellStyle name="40% - アクセント 1 3 2" xfId="177"/>
    <cellStyle name="40% - アクセント 1 4" xfId="178"/>
    <cellStyle name="40% - アクセント 1 4 2" xfId="1756"/>
    <cellStyle name="40% - アクセント 1 4 3" xfId="1757"/>
    <cellStyle name="40% - アクセント 1 5" xfId="179"/>
    <cellStyle name="40% - アクセント 1 6" xfId="180"/>
    <cellStyle name="40% - アクセント 1 7" xfId="181"/>
    <cellStyle name="40% - アクセント 1 8" xfId="182"/>
    <cellStyle name="40% - アクセント 1 9" xfId="183"/>
    <cellStyle name="40% - アクセント 2 10" xfId="184"/>
    <cellStyle name="40% - アクセント 2 11" xfId="185"/>
    <cellStyle name="40% - アクセント 2 12" xfId="186"/>
    <cellStyle name="40% - アクセント 2 13" xfId="187"/>
    <cellStyle name="40% - アクセント 2 14" xfId="188"/>
    <cellStyle name="40% - アクセント 2 15" xfId="189"/>
    <cellStyle name="40% - アクセント 2 16" xfId="190"/>
    <cellStyle name="40% - アクセント 2 17" xfId="191"/>
    <cellStyle name="40% - アクセント 2 18" xfId="192"/>
    <cellStyle name="40% - アクセント 2 19" xfId="193"/>
    <cellStyle name="40% - アクセント 2 2" xfId="194"/>
    <cellStyle name="40% - アクセント 2 2 2" xfId="195"/>
    <cellStyle name="40% - アクセント 2 20" xfId="196"/>
    <cellStyle name="40% - アクセント 2 21" xfId="197"/>
    <cellStyle name="40% - アクセント 2 22" xfId="198"/>
    <cellStyle name="40% - アクセント 2 23" xfId="199"/>
    <cellStyle name="40% - アクセント 2 24" xfId="200"/>
    <cellStyle name="40% - アクセント 2 25" xfId="201"/>
    <cellStyle name="40% - アクセント 2 3" xfId="202"/>
    <cellStyle name="40% - アクセント 2 3 2" xfId="203"/>
    <cellStyle name="40% - アクセント 2 4" xfId="204"/>
    <cellStyle name="40% - アクセント 2 4 2" xfId="1758"/>
    <cellStyle name="40% - アクセント 2 4 3" xfId="1759"/>
    <cellStyle name="40% - アクセント 2 5" xfId="205"/>
    <cellStyle name="40% - アクセント 2 6" xfId="206"/>
    <cellStyle name="40% - アクセント 2 7" xfId="207"/>
    <cellStyle name="40% - アクセント 2 8" xfId="208"/>
    <cellStyle name="40% - アクセント 2 9" xfId="209"/>
    <cellStyle name="40% - アクセント 3 10" xfId="210"/>
    <cellStyle name="40% - アクセント 3 11" xfId="211"/>
    <cellStyle name="40% - アクセント 3 12" xfId="212"/>
    <cellStyle name="40% - アクセント 3 13" xfId="213"/>
    <cellStyle name="40% - アクセント 3 14" xfId="214"/>
    <cellStyle name="40% - アクセント 3 15" xfId="215"/>
    <cellStyle name="40% - アクセント 3 16" xfId="216"/>
    <cellStyle name="40% - アクセント 3 17" xfId="217"/>
    <cellStyle name="40% - アクセント 3 18" xfId="218"/>
    <cellStyle name="40% - アクセント 3 19" xfId="219"/>
    <cellStyle name="40% - アクセント 3 2" xfId="220"/>
    <cellStyle name="40% - アクセント 3 2 2" xfId="221"/>
    <cellStyle name="40% - アクセント 3 20" xfId="222"/>
    <cellStyle name="40% - アクセント 3 21" xfId="223"/>
    <cellStyle name="40% - アクセント 3 22" xfId="224"/>
    <cellStyle name="40% - アクセント 3 23" xfId="225"/>
    <cellStyle name="40% - アクセント 3 24" xfId="226"/>
    <cellStyle name="40% - アクセント 3 25" xfId="227"/>
    <cellStyle name="40% - アクセント 3 3" xfId="228"/>
    <cellStyle name="40% - アクセント 3 3 2" xfId="229"/>
    <cellStyle name="40% - アクセント 3 4" xfId="230"/>
    <cellStyle name="40% - アクセント 3 4 2" xfId="1760"/>
    <cellStyle name="40% - アクセント 3 4 3" xfId="1761"/>
    <cellStyle name="40% - アクセント 3 5" xfId="231"/>
    <cellStyle name="40% - アクセント 3 6" xfId="232"/>
    <cellStyle name="40% - アクセント 3 7" xfId="233"/>
    <cellStyle name="40% - アクセント 3 8" xfId="234"/>
    <cellStyle name="40% - アクセント 3 9" xfId="235"/>
    <cellStyle name="40% - アクセント 4 10" xfId="236"/>
    <cellStyle name="40% - アクセント 4 11" xfId="237"/>
    <cellStyle name="40% - アクセント 4 12" xfId="238"/>
    <cellStyle name="40% - アクセント 4 13" xfId="239"/>
    <cellStyle name="40% - アクセント 4 14" xfId="240"/>
    <cellStyle name="40% - アクセント 4 15" xfId="241"/>
    <cellStyle name="40% - アクセント 4 16" xfId="242"/>
    <cellStyle name="40% - アクセント 4 17" xfId="243"/>
    <cellStyle name="40% - アクセント 4 18" xfId="244"/>
    <cellStyle name="40% - アクセント 4 19" xfId="245"/>
    <cellStyle name="40% - アクセント 4 2" xfId="246"/>
    <cellStyle name="40% - アクセント 4 2 2" xfId="247"/>
    <cellStyle name="40% - アクセント 4 20" xfId="248"/>
    <cellStyle name="40% - アクセント 4 21" xfId="249"/>
    <cellStyle name="40% - アクセント 4 22" xfId="250"/>
    <cellStyle name="40% - アクセント 4 23" xfId="251"/>
    <cellStyle name="40% - アクセント 4 24" xfId="252"/>
    <cellStyle name="40% - アクセント 4 25" xfId="253"/>
    <cellStyle name="40% - アクセント 4 3" xfId="254"/>
    <cellStyle name="40% - アクセント 4 3 2" xfId="255"/>
    <cellStyle name="40% - アクセント 4 4" xfId="256"/>
    <cellStyle name="40% - アクセント 4 4 2" xfId="1762"/>
    <cellStyle name="40% - アクセント 4 4 3" xfId="1763"/>
    <cellStyle name="40% - アクセント 4 5" xfId="257"/>
    <cellStyle name="40% - アクセント 4 6" xfId="258"/>
    <cellStyle name="40% - アクセント 4 7" xfId="259"/>
    <cellStyle name="40% - アクセント 4 8" xfId="260"/>
    <cellStyle name="40% - アクセント 4 9" xfId="261"/>
    <cellStyle name="40% - アクセント 5 10" xfId="262"/>
    <cellStyle name="40% - アクセント 5 11" xfId="263"/>
    <cellStyle name="40% - アクセント 5 12" xfId="264"/>
    <cellStyle name="40% - アクセント 5 13" xfId="265"/>
    <cellStyle name="40% - アクセント 5 14" xfId="266"/>
    <cellStyle name="40% - アクセント 5 15" xfId="267"/>
    <cellStyle name="40% - アクセント 5 16" xfId="268"/>
    <cellStyle name="40% - アクセント 5 17" xfId="269"/>
    <cellStyle name="40% - アクセント 5 18" xfId="270"/>
    <cellStyle name="40% - アクセント 5 19" xfId="271"/>
    <cellStyle name="40% - アクセント 5 2" xfId="272"/>
    <cellStyle name="40% - アクセント 5 2 2" xfId="273"/>
    <cellStyle name="40% - アクセント 5 20" xfId="274"/>
    <cellStyle name="40% - アクセント 5 21" xfId="275"/>
    <cellStyle name="40% - アクセント 5 22" xfId="276"/>
    <cellStyle name="40% - アクセント 5 23" xfId="277"/>
    <cellStyle name="40% - アクセント 5 24" xfId="278"/>
    <cellStyle name="40% - アクセント 5 25" xfId="279"/>
    <cellStyle name="40% - アクセント 5 3" xfId="280"/>
    <cellStyle name="40% - アクセント 5 3 2" xfId="281"/>
    <cellStyle name="40% - アクセント 5 4" xfId="282"/>
    <cellStyle name="40% - アクセント 5 4 2" xfId="1764"/>
    <cellStyle name="40% - アクセント 5 4 3" xfId="1765"/>
    <cellStyle name="40% - アクセント 5 5" xfId="283"/>
    <cellStyle name="40% - アクセント 5 6" xfId="284"/>
    <cellStyle name="40% - アクセント 5 7" xfId="285"/>
    <cellStyle name="40% - アクセント 5 8" xfId="286"/>
    <cellStyle name="40% - アクセント 5 9" xfId="287"/>
    <cellStyle name="40% - アクセント 6 10" xfId="288"/>
    <cellStyle name="40% - アクセント 6 11" xfId="289"/>
    <cellStyle name="40% - アクセント 6 12" xfId="290"/>
    <cellStyle name="40% - アクセント 6 13" xfId="291"/>
    <cellStyle name="40% - アクセント 6 14" xfId="292"/>
    <cellStyle name="40% - アクセント 6 15" xfId="293"/>
    <cellStyle name="40% - アクセント 6 16" xfId="294"/>
    <cellStyle name="40% - アクセント 6 17" xfId="295"/>
    <cellStyle name="40% - アクセント 6 18" xfId="296"/>
    <cellStyle name="40% - アクセント 6 19" xfId="297"/>
    <cellStyle name="40% - アクセント 6 2" xfId="298"/>
    <cellStyle name="40% - アクセント 6 2 2" xfId="299"/>
    <cellStyle name="40% - アクセント 6 20" xfId="300"/>
    <cellStyle name="40% - アクセント 6 21" xfId="301"/>
    <cellStyle name="40% - アクセント 6 22" xfId="302"/>
    <cellStyle name="40% - アクセント 6 23" xfId="303"/>
    <cellStyle name="40% - アクセント 6 24" xfId="304"/>
    <cellStyle name="40% - アクセント 6 25" xfId="305"/>
    <cellStyle name="40% - アクセント 6 3" xfId="306"/>
    <cellStyle name="40% - アクセント 6 3 2" xfId="307"/>
    <cellStyle name="40% - アクセント 6 4" xfId="308"/>
    <cellStyle name="40% - アクセント 6 4 2" xfId="1766"/>
    <cellStyle name="40% - アクセント 6 4 3" xfId="1767"/>
    <cellStyle name="40% - アクセント 6 5" xfId="309"/>
    <cellStyle name="40% - アクセント 6 6" xfId="310"/>
    <cellStyle name="40% - アクセント 6 7" xfId="311"/>
    <cellStyle name="40% - アクセント 6 8" xfId="312"/>
    <cellStyle name="40% - アクセント 6 9" xfId="313"/>
    <cellStyle name="60% - アクセント 1 10" xfId="314"/>
    <cellStyle name="60% - アクセント 1 11" xfId="315"/>
    <cellStyle name="60% - アクセント 1 12" xfId="316"/>
    <cellStyle name="60% - アクセント 1 13" xfId="317"/>
    <cellStyle name="60% - アクセント 1 14" xfId="318"/>
    <cellStyle name="60% - アクセント 1 15" xfId="319"/>
    <cellStyle name="60% - アクセント 1 16" xfId="320"/>
    <cellStyle name="60% - アクセント 1 17" xfId="321"/>
    <cellStyle name="60% - アクセント 1 18" xfId="322"/>
    <cellStyle name="60% - アクセント 1 19" xfId="323"/>
    <cellStyle name="60% - アクセント 1 2" xfId="324"/>
    <cellStyle name="60% - アクセント 1 2 2" xfId="325"/>
    <cellStyle name="60% - アクセント 1 20" xfId="326"/>
    <cellStyle name="60% - アクセント 1 21" xfId="327"/>
    <cellStyle name="60% - アクセント 1 22" xfId="328"/>
    <cellStyle name="60% - アクセント 1 23" xfId="329"/>
    <cellStyle name="60% - アクセント 1 24" xfId="330"/>
    <cellStyle name="60% - アクセント 1 25" xfId="331"/>
    <cellStyle name="60% - アクセント 1 3" xfId="332"/>
    <cellStyle name="60% - アクセント 1 3 2" xfId="333"/>
    <cellStyle name="60% - アクセント 1 4" xfId="334"/>
    <cellStyle name="60% - アクセント 1 5" xfId="335"/>
    <cellStyle name="60% - アクセント 1 6" xfId="336"/>
    <cellStyle name="60% - アクセント 1 7" xfId="337"/>
    <cellStyle name="60% - アクセント 1 8" xfId="338"/>
    <cellStyle name="60% - アクセント 1 9" xfId="339"/>
    <cellStyle name="60% - アクセント 2 10" xfId="340"/>
    <cellStyle name="60% - アクセント 2 11" xfId="341"/>
    <cellStyle name="60% - アクセント 2 12" xfId="342"/>
    <cellStyle name="60% - アクセント 2 13" xfId="343"/>
    <cellStyle name="60% - アクセント 2 14" xfId="344"/>
    <cellStyle name="60% - アクセント 2 15" xfId="345"/>
    <cellStyle name="60% - アクセント 2 16" xfId="346"/>
    <cellStyle name="60% - アクセント 2 17" xfId="347"/>
    <cellStyle name="60% - アクセント 2 18" xfId="348"/>
    <cellStyle name="60% - アクセント 2 19" xfId="349"/>
    <cellStyle name="60% - アクセント 2 2" xfId="350"/>
    <cellStyle name="60% - アクセント 2 2 2" xfId="351"/>
    <cellStyle name="60% - アクセント 2 20" xfId="352"/>
    <cellStyle name="60% - アクセント 2 21" xfId="353"/>
    <cellStyle name="60% - アクセント 2 22" xfId="354"/>
    <cellStyle name="60% - アクセント 2 23" xfId="355"/>
    <cellStyle name="60% - アクセント 2 24" xfId="356"/>
    <cellStyle name="60% - アクセント 2 25" xfId="357"/>
    <cellStyle name="60% - アクセント 2 3" xfId="358"/>
    <cellStyle name="60% - アクセント 2 3 2" xfId="359"/>
    <cellStyle name="60% - アクセント 2 4" xfId="360"/>
    <cellStyle name="60% - アクセント 2 5" xfId="361"/>
    <cellStyle name="60% - アクセント 2 6" xfId="362"/>
    <cellStyle name="60% - アクセント 2 7" xfId="363"/>
    <cellStyle name="60% - アクセント 2 8" xfId="364"/>
    <cellStyle name="60% - アクセント 2 9" xfId="365"/>
    <cellStyle name="60% - アクセント 3 10" xfId="366"/>
    <cellStyle name="60% - アクセント 3 11" xfId="367"/>
    <cellStyle name="60% - アクセント 3 12" xfId="368"/>
    <cellStyle name="60% - アクセント 3 13" xfId="369"/>
    <cellStyle name="60% - アクセント 3 14" xfId="370"/>
    <cellStyle name="60% - アクセント 3 15" xfId="371"/>
    <cellStyle name="60% - アクセント 3 16" xfId="372"/>
    <cellStyle name="60% - アクセント 3 17" xfId="373"/>
    <cellStyle name="60% - アクセント 3 18" xfId="374"/>
    <cellStyle name="60% - アクセント 3 19" xfId="375"/>
    <cellStyle name="60% - アクセント 3 2" xfId="376"/>
    <cellStyle name="60% - アクセント 3 2 2" xfId="377"/>
    <cellStyle name="60% - アクセント 3 20" xfId="378"/>
    <cellStyle name="60% - アクセント 3 21" xfId="379"/>
    <cellStyle name="60% - アクセント 3 22" xfId="380"/>
    <cellStyle name="60% - アクセント 3 23" xfId="381"/>
    <cellStyle name="60% - アクセント 3 24" xfId="382"/>
    <cellStyle name="60% - アクセント 3 25" xfId="383"/>
    <cellStyle name="60% - アクセント 3 3" xfId="384"/>
    <cellStyle name="60% - アクセント 3 3 2" xfId="385"/>
    <cellStyle name="60% - アクセント 3 4" xfId="386"/>
    <cellStyle name="60% - アクセント 3 5" xfId="387"/>
    <cellStyle name="60% - アクセント 3 6" xfId="388"/>
    <cellStyle name="60% - アクセント 3 7" xfId="389"/>
    <cellStyle name="60% - アクセント 3 8" xfId="390"/>
    <cellStyle name="60% - アクセント 3 9" xfId="391"/>
    <cellStyle name="60% - アクセント 4 10" xfId="392"/>
    <cellStyle name="60% - アクセント 4 11" xfId="393"/>
    <cellStyle name="60% - アクセント 4 12" xfId="394"/>
    <cellStyle name="60% - アクセント 4 13" xfId="395"/>
    <cellStyle name="60% - アクセント 4 14" xfId="396"/>
    <cellStyle name="60% - アクセント 4 15" xfId="397"/>
    <cellStyle name="60% - アクセント 4 16" xfId="398"/>
    <cellStyle name="60% - アクセント 4 17" xfId="399"/>
    <cellStyle name="60% - アクセント 4 18" xfId="400"/>
    <cellStyle name="60% - アクセント 4 19" xfId="401"/>
    <cellStyle name="60% - アクセント 4 2" xfId="402"/>
    <cellStyle name="60% - アクセント 4 2 2" xfId="403"/>
    <cellStyle name="60% - アクセント 4 20" xfId="404"/>
    <cellStyle name="60% - アクセント 4 21" xfId="405"/>
    <cellStyle name="60% - アクセント 4 22" xfId="406"/>
    <cellStyle name="60% - アクセント 4 23" xfId="407"/>
    <cellStyle name="60% - アクセント 4 24" xfId="408"/>
    <cellStyle name="60% - アクセント 4 25" xfId="409"/>
    <cellStyle name="60% - アクセント 4 3" xfId="410"/>
    <cellStyle name="60% - アクセント 4 3 2" xfId="411"/>
    <cellStyle name="60% - アクセント 4 4" xfId="412"/>
    <cellStyle name="60% - アクセント 4 5" xfId="413"/>
    <cellStyle name="60% - アクセント 4 6" xfId="414"/>
    <cellStyle name="60% - アクセント 4 7" xfId="415"/>
    <cellStyle name="60% - アクセント 4 8" xfId="416"/>
    <cellStyle name="60% - アクセント 4 9" xfId="417"/>
    <cellStyle name="60% - アクセント 5 10" xfId="418"/>
    <cellStyle name="60% - アクセント 5 11" xfId="419"/>
    <cellStyle name="60% - アクセント 5 12" xfId="420"/>
    <cellStyle name="60% - アクセント 5 13" xfId="421"/>
    <cellStyle name="60% - アクセント 5 14" xfId="422"/>
    <cellStyle name="60% - アクセント 5 15" xfId="423"/>
    <cellStyle name="60% - アクセント 5 16" xfId="424"/>
    <cellStyle name="60% - アクセント 5 17" xfId="425"/>
    <cellStyle name="60% - アクセント 5 18" xfId="426"/>
    <cellStyle name="60% - アクセント 5 19" xfId="427"/>
    <cellStyle name="60% - アクセント 5 2" xfId="428"/>
    <cellStyle name="60% - アクセント 5 2 2" xfId="429"/>
    <cellStyle name="60% - アクセント 5 20" xfId="430"/>
    <cellStyle name="60% - アクセント 5 21" xfId="431"/>
    <cellStyle name="60% - アクセント 5 22" xfId="432"/>
    <cellStyle name="60% - アクセント 5 23" xfId="433"/>
    <cellStyle name="60% - アクセント 5 24" xfId="434"/>
    <cellStyle name="60% - アクセント 5 25" xfId="435"/>
    <cellStyle name="60% - アクセント 5 3" xfId="436"/>
    <cellStyle name="60% - アクセント 5 3 2" xfId="437"/>
    <cellStyle name="60% - アクセント 5 4" xfId="438"/>
    <cellStyle name="60% - アクセント 5 5" xfId="439"/>
    <cellStyle name="60% - アクセント 5 6" xfId="440"/>
    <cellStyle name="60% - アクセント 5 7" xfId="441"/>
    <cellStyle name="60% - アクセント 5 8" xfId="442"/>
    <cellStyle name="60% - アクセント 5 9" xfId="443"/>
    <cellStyle name="60% - アクセント 6 10" xfId="444"/>
    <cellStyle name="60% - アクセント 6 11" xfId="445"/>
    <cellStyle name="60% - アクセント 6 12" xfId="446"/>
    <cellStyle name="60% - アクセント 6 13" xfId="447"/>
    <cellStyle name="60% - アクセント 6 14" xfId="448"/>
    <cellStyle name="60% - アクセント 6 15" xfId="449"/>
    <cellStyle name="60% - アクセント 6 16" xfId="450"/>
    <cellStyle name="60% - アクセント 6 17" xfId="451"/>
    <cellStyle name="60% - アクセント 6 18" xfId="452"/>
    <cellStyle name="60% - アクセント 6 19" xfId="453"/>
    <cellStyle name="60% - アクセント 6 2" xfId="454"/>
    <cellStyle name="60% - アクセント 6 2 2" xfId="455"/>
    <cellStyle name="60% - アクセント 6 20" xfId="456"/>
    <cellStyle name="60% - アクセント 6 21" xfId="457"/>
    <cellStyle name="60% - アクセント 6 22" xfId="458"/>
    <cellStyle name="60% - アクセント 6 23" xfId="459"/>
    <cellStyle name="60% - アクセント 6 24" xfId="460"/>
    <cellStyle name="60% - アクセント 6 25" xfId="461"/>
    <cellStyle name="60% - アクセント 6 3" xfId="462"/>
    <cellStyle name="60% - アクセント 6 3 2" xfId="463"/>
    <cellStyle name="60% - アクセント 6 4" xfId="464"/>
    <cellStyle name="60% - アクセント 6 5" xfId="465"/>
    <cellStyle name="60% - アクセント 6 6" xfId="466"/>
    <cellStyle name="60% - アクセント 6 7" xfId="467"/>
    <cellStyle name="60% - アクセント 6 8" xfId="468"/>
    <cellStyle name="60% - アクセント 6 9" xfId="469"/>
    <cellStyle name="Excel Built-in Good" xfId="1768"/>
    <cellStyle name="アクセント 1 10" xfId="470"/>
    <cellStyle name="アクセント 1 11" xfId="471"/>
    <cellStyle name="アクセント 1 12" xfId="472"/>
    <cellStyle name="アクセント 1 13" xfId="473"/>
    <cellStyle name="アクセント 1 14" xfId="474"/>
    <cellStyle name="アクセント 1 15" xfId="475"/>
    <cellStyle name="アクセント 1 16" xfId="476"/>
    <cellStyle name="アクセント 1 17" xfId="477"/>
    <cellStyle name="アクセント 1 18" xfId="478"/>
    <cellStyle name="アクセント 1 19" xfId="479"/>
    <cellStyle name="アクセント 1 2" xfId="480"/>
    <cellStyle name="アクセント 1 2 2" xfId="481"/>
    <cellStyle name="アクセント 1 20" xfId="482"/>
    <cellStyle name="アクセント 1 21" xfId="483"/>
    <cellStyle name="アクセント 1 22" xfId="484"/>
    <cellStyle name="アクセント 1 23" xfId="485"/>
    <cellStyle name="アクセント 1 24" xfId="486"/>
    <cellStyle name="アクセント 1 25" xfId="487"/>
    <cellStyle name="アクセント 1 3" xfId="488"/>
    <cellStyle name="アクセント 1 3 2" xfId="489"/>
    <cellStyle name="アクセント 1 4" xfId="490"/>
    <cellStyle name="アクセント 1 5" xfId="491"/>
    <cellStyle name="アクセント 1 6" xfId="492"/>
    <cellStyle name="アクセント 1 7" xfId="493"/>
    <cellStyle name="アクセント 1 8" xfId="494"/>
    <cellStyle name="アクセント 1 9" xfId="495"/>
    <cellStyle name="アクセント 2 10" xfId="496"/>
    <cellStyle name="アクセント 2 11" xfId="497"/>
    <cellStyle name="アクセント 2 12" xfId="498"/>
    <cellStyle name="アクセント 2 13" xfId="499"/>
    <cellStyle name="アクセント 2 14" xfId="500"/>
    <cellStyle name="アクセント 2 15" xfId="501"/>
    <cellStyle name="アクセント 2 16" xfId="502"/>
    <cellStyle name="アクセント 2 17" xfId="503"/>
    <cellStyle name="アクセント 2 18" xfId="504"/>
    <cellStyle name="アクセント 2 19" xfId="505"/>
    <cellStyle name="アクセント 2 2" xfId="506"/>
    <cellStyle name="アクセント 2 2 2" xfId="507"/>
    <cellStyle name="アクセント 2 20" xfId="508"/>
    <cellStyle name="アクセント 2 21" xfId="509"/>
    <cellStyle name="アクセント 2 22" xfId="510"/>
    <cellStyle name="アクセント 2 23" xfId="511"/>
    <cellStyle name="アクセント 2 24" xfId="512"/>
    <cellStyle name="アクセント 2 25" xfId="513"/>
    <cellStyle name="アクセント 2 3" xfId="514"/>
    <cellStyle name="アクセント 2 3 2" xfId="515"/>
    <cellStyle name="アクセント 2 4" xfId="516"/>
    <cellStyle name="アクセント 2 5" xfId="517"/>
    <cellStyle name="アクセント 2 6" xfId="518"/>
    <cellStyle name="アクセント 2 7" xfId="519"/>
    <cellStyle name="アクセント 2 8" xfId="520"/>
    <cellStyle name="アクセント 2 9" xfId="521"/>
    <cellStyle name="アクセント 3 10" xfId="522"/>
    <cellStyle name="アクセント 3 11" xfId="523"/>
    <cellStyle name="アクセント 3 12" xfId="524"/>
    <cellStyle name="アクセント 3 13" xfId="525"/>
    <cellStyle name="アクセント 3 14" xfId="526"/>
    <cellStyle name="アクセント 3 15" xfId="527"/>
    <cellStyle name="アクセント 3 16" xfId="528"/>
    <cellStyle name="アクセント 3 17" xfId="529"/>
    <cellStyle name="アクセント 3 18" xfId="530"/>
    <cellStyle name="アクセント 3 19" xfId="531"/>
    <cellStyle name="アクセント 3 2" xfId="532"/>
    <cellStyle name="アクセント 3 2 2" xfId="533"/>
    <cellStyle name="アクセント 3 20" xfId="534"/>
    <cellStyle name="アクセント 3 21" xfId="535"/>
    <cellStyle name="アクセント 3 22" xfId="536"/>
    <cellStyle name="アクセント 3 23" xfId="537"/>
    <cellStyle name="アクセント 3 24" xfId="538"/>
    <cellStyle name="アクセント 3 25" xfId="539"/>
    <cellStyle name="アクセント 3 3" xfId="540"/>
    <cellStyle name="アクセント 3 3 2" xfId="541"/>
    <cellStyle name="アクセント 3 4" xfId="542"/>
    <cellStyle name="アクセント 3 5" xfId="543"/>
    <cellStyle name="アクセント 3 6" xfId="544"/>
    <cellStyle name="アクセント 3 7" xfId="545"/>
    <cellStyle name="アクセント 3 8" xfId="546"/>
    <cellStyle name="アクセント 3 9" xfId="547"/>
    <cellStyle name="アクセント 4 10" xfId="548"/>
    <cellStyle name="アクセント 4 11" xfId="549"/>
    <cellStyle name="アクセント 4 12" xfId="550"/>
    <cellStyle name="アクセント 4 13" xfId="551"/>
    <cellStyle name="アクセント 4 14" xfId="552"/>
    <cellStyle name="アクセント 4 15" xfId="553"/>
    <cellStyle name="アクセント 4 16" xfId="554"/>
    <cellStyle name="アクセント 4 17" xfId="555"/>
    <cellStyle name="アクセント 4 18" xfId="556"/>
    <cellStyle name="アクセント 4 19" xfId="557"/>
    <cellStyle name="アクセント 4 2" xfId="558"/>
    <cellStyle name="アクセント 4 2 2" xfId="559"/>
    <cellStyle name="アクセント 4 20" xfId="560"/>
    <cellStyle name="アクセント 4 21" xfId="561"/>
    <cellStyle name="アクセント 4 22" xfId="562"/>
    <cellStyle name="アクセント 4 23" xfId="563"/>
    <cellStyle name="アクセント 4 24" xfId="564"/>
    <cellStyle name="アクセント 4 25" xfId="565"/>
    <cellStyle name="アクセント 4 3" xfId="566"/>
    <cellStyle name="アクセント 4 3 2" xfId="567"/>
    <cellStyle name="アクセント 4 4" xfId="568"/>
    <cellStyle name="アクセント 4 5" xfId="569"/>
    <cellStyle name="アクセント 4 6" xfId="570"/>
    <cellStyle name="アクセント 4 7" xfId="571"/>
    <cellStyle name="アクセント 4 8" xfId="572"/>
    <cellStyle name="アクセント 4 9" xfId="573"/>
    <cellStyle name="アクセント 5 10" xfId="574"/>
    <cellStyle name="アクセント 5 11" xfId="575"/>
    <cellStyle name="アクセント 5 12" xfId="576"/>
    <cellStyle name="アクセント 5 13" xfId="577"/>
    <cellStyle name="アクセント 5 14" xfId="578"/>
    <cellStyle name="アクセント 5 15" xfId="579"/>
    <cellStyle name="アクセント 5 16" xfId="580"/>
    <cellStyle name="アクセント 5 17" xfId="581"/>
    <cellStyle name="アクセント 5 18" xfId="582"/>
    <cellStyle name="アクセント 5 19" xfId="583"/>
    <cellStyle name="アクセント 5 2" xfId="584"/>
    <cellStyle name="アクセント 5 2 2" xfId="585"/>
    <cellStyle name="アクセント 5 20" xfId="586"/>
    <cellStyle name="アクセント 5 21" xfId="587"/>
    <cellStyle name="アクセント 5 22" xfId="588"/>
    <cellStyle name="アクセント 5 23" xfId="589"/>
    <cellStyle name="アクセント 5 24" xfId="590"/>
    <cellStyle name="アクセント 5 25" xfId="591"/>
    <cellStyle name="アクセント 5 3" xfId="592"/>
    <cellStyle name="アクセント 5 3 2" xfId="593"/>
    <cellStyle name="アクセント 5 4" xfId="594"/>
    <cellStyle name="アクセント 5 5" xfId="595"/>
    <cellStyle name="アクセント 5 6" xfId="596"/>
    <cellStyle name="アクセント 5 7" xfId="597"/>
    <cellStyle name="アクセント 5 8" xfId="598"/>
    <cellStyle name="アクセント 5 9" xfId="599"/>
    <cellStyle name="アクセント 6 10" xfId="600"/>
    <cellStyle name="アクセント 6 11" xfId="601"/>
    <cellStyle name="アクセント 6 12" xfId="602"/>
    <cellStyle name="アクセント 6 13" xfId="603"/>
    <cellStyle name="アクセント 6 14" xfId="604"/>
    <cellStyle name="アクセント 6 15" xfId="605"/>
    <cellStyle name="アクセント 6 16" xfId="606"/>
    <cellStyle name="アクセント 6 17" xfId="607"/>
    <cellStyle name="アクセント 6 18" xfId="608"/>
    <cellStyle name="アクセント 6 19" xfId="609"/>
    <cellStyle name="アクセント 6 2" xfId="610"/>
    <cellStyle name="アクセント 6 2 2" xfId="611"/>
    <cellStyle name="アクセント 6 20" xfId="612"/>
    <cellStyle name="アクセント 6 21" xfId="613"/>
    <cellStyle name="アクセント 6 22" xfId="614"/>
    <cellStyle name="アクセント 6 23" xfId="615"/>
    <cellStyle name="アクセント 6 24" xfId="616"/>
    <cellStyle name="アクセント 6 25" xfId="617"/>
    <cellStyle name="アクセント 6 3" xfId="618"/>
    <cellStyle name="アクセント 6 3 2" xfId="619"/>
    <cellStyle name="アクセント 6 4" xfId="620"/>
    <cellStyle name="アクセント 6 5" xfId="621"/>
    <cellStyle name="アクセント 6 6" xfId="622"/>
    <cellStyle name="アクセント 6 7" xfId="623"/>
    <cellStyle name="アクセント 6 8" xfId="624"/>
    <cellStyle name="アクセント 6 9" xfId="625"/>
    <cellStyle name="タイトル 10" xfId="626"/>
    <cellStyle name="タイトル 11" xfId="627"/>
    <cellStyle name="タイトル 12" xfId="628"/>
    <cellStyle name="タイトル 13" xfId="629"/>
    <cellStyle name="タイトル 14" xfId="630"/>
    <cellStyle name="タイトル 15" xfId="631"/>
    <cellStyle name="タイトル 16" xfId="632"/>
    <cellStyle name="タイトル 17" xfId="633"/>
    <cellStyle name="タイトル 18" xfId="634"/>
    <cellStyle name="タイトル 19" xfId="635"/>
    <cellStyle name="タイトル 2" xfId="636"/>
    <cellStyle name="タイトル 2 2" xfId="637"/>
    <cellStyle name="タイトル 20" xfId="638"/>
    <cellStyle name="タイトル 21" xfId="639"/>
    <cellStyle name="タイトル 22" xfId="640"/>
    <cellStyle name="タイトル 23" xfId="641"/>
    <cellStyle name="タイトル 24" xfId="642"/>
    <cellStyle name="タイトル 25" xfId="643"/>
    <cellStyle name="タイトル 3" xfId="644"/>
    <cellStyle name="タイトル 3 2" xfId="645"/>
    <cellStyle name="タイトル 4" xfId="646"/>
    <cellStyle name="タイトル 5" xfId="647"/>
    <cellStyle name="タイトル 6" xfId="648"/>
    <cellStyle name="タイトル 7" xfId="649"/>
    <cellStyle name="タイトル 8" xfId="650"/>
    <cellStyle name="タイトル 9" xfId="651"/>
    <cellStyle name="チェック セル 10" xfId="652"/>
    <cellStyle name="チェック セル 11" xfId="653"/>
    <cellStyle name="チェック セル 12" xfId="654"/>
    <cellStyle name="チェック セル 13" xfId="655"/>
    <cellStyle name="チェック セル 14" xfId="656"/>
    <cellStyle name="チェック セル 15" xfId="657"/>
    <cellStyle name="チェック セル 16" xfId="658"/>
    <cellStyle name="チェック セル 17" xfId="659"/>
    <cellStyle name="チェック セル 18" xfId="660"/>
    <cellStyle name="チェック セル 19" xfId="661"/>
    <cellStyle name="チェック セル 2" xfId="662"/>
    <cellStyle name="チェック セル 2 2" xfId="663"/>
    <cellStyle name="チェック セル 20" xfId="664"/>
    <cellStyle name="チェック セル 21" xfId="665"/>
    <cellStyle name="チェック セル 22" xfId="666"/>
    <cellStyle name="チェック セル 23" xfId="667"/>
    <cellStyle name="チェック セル 24" xfId="668"/>
    <cellStyle name="チェック セル 25" xfId="669"/>
    <cellStyle name="チェック セル 3" xfId="670"/>
    <cellStyle name="チェック セル 3 2" xfId="671"/>
    <cellStyle name="チェック セル 4" xfId="672"/>
    <cellStyle name="チェック セル 5" xfId="673"/>
    <cellStyle name="チェック セル 6" xfId="674"/>
    <cellStyle name="チェック セル 7" xfId="675"/>
    <cellStyle name="チェック セル 8" xfId="676"/>
    <cellStyle name="チェック セル 9" xfId="677"/>
    <cellStyle name="どちらでもない 10" xfId="678"/>
    <cellStyle name="どちらでもない 11" xfId="679"/>
    <cellStyle name="どちらでもない 12" xfId="680"/>
    <cellStyle name="どちらでもない 13" xfId="681"/>
    <cellStyle name="どちらでもない 14" xfId="682"/>
    <cellStyle name="どちらでもない 15" xfId="683"/>
    <cellStyle name="どちらでもない 16" xfId="684"/>
    <cellStyle name="どちらでもない 17" xfId="685"/>
    <cellStyle name="どちらでもない 18" xfId="686"/>
    <cellStyle name="どちらでもない 19" xfId="687"/>
    <cellStyle name="どちらでもない 2" xfId="688"/>
    <cellStyle name="どちらでもない 2 2" xfId="689"/>
    <cellStyle name="どちらでもない 2 2 2" xfId="1769"/>
    <cellStyle name="どちらでもない 2 3" xfId="1770"/>
    <cellStyle name="どちらでもない 20" xfId="690"/>
    <cellStyle name="どちらでもない 21" xfId="691"/>
    <cellStyle name="どちらでもない 22" xfId="692"/>
    <cellStyle name="どちらでもない 23" xfId="693"/>
    <cellStyle name="どちらでもない 24" xfId="694"/>
    <cellStyle name="どちらでもない 25" xfId="695"/>
    <cellStyle name="どちらでもない 3" xfId="696"/>
    <cellStyle name="どちらでもない 3 2" xfId="697"/>
    <cellStyle name="どちらでもない 4" xfId="698"/>
    <cellStyle name="どちらでもない 5" xfId="699"/>
    <cellStyle name="どちらでもない 6" xfId="700"/>
    <cellStyle name="どちらでもない 7" xfId="701"/>
    <cellStyle name="どちらでもない 8" xfId="702"/>
    <cellStyle name="どちらでもない 9" xfId="703"/>
    <cellStyle name="パーセント" xfId="1917" builtinId="5"/>
    <cellStyle name="パーセント 2" xfId="704"/>
    <cellStyle name="パーセント 2 2" xfId="705"/>
    <cellStyle name="パーセント 2 2 2" xfId="706"/>
    <cellStyle name="パーセント 2 2 2 2" xfId="1578"/>
    <cellStyle name="パーセント 2 2 3" xfId="1579"/>
    <cellStyle name="パーセント 2 3" xfId="707"/>
    <cellStyle name="パーセント 2 3 2" xfId="1554"/>
    <cellStyle name="パーセント 2 3 2 2" xfId="1555"/>
    <cellStyle name="パーセント 2 3 3" xfId="1556"/>
    <cellStyle name="パーセント 2 3 3 2" xfId="1557"/>
    <cellStyle name="パーセント 2 3 4" xfId="1558"/>
    <cellStyle name="パーセント 2 4" xfId="1559"/>
    <cellStyle name="パーセント 2 4 2" xfId="1548"/>
    <cellStyle name="パーセント 2 4 2 2" xfId="1580"/>
    <cellStyle name="パーセント 2 4 3" xfId="1581"/>
    <cellStyle name="パーセント 2 4 3 2" xfId="1582"/>
    <cellStyle name="パーセント 3" xfId="708"/>
    <cellStyle name="パーセント 3 2" xfId="1560"/>
    <cellStyle name="パーセント 3 3" xfId="1583"/>
    <cellStyle name="パーセント 3 3 2" xfId="1584"/>
    <cellStyle name="パーセント 3 3 2 2" xfId="1585"/>
    <cellStyle name="パーセント 3 3 3" xfId="1586"/>
    <cellStyle name="パーセント 3 3 3 2" xfId="1587"/>
    <cellStyle name="パーセント 3 3 4" xfId="1588"/>
    <cellStyle name="パーセント 3 4" xfId="1589"/>
    <cellStyle name="パーセント 3 4 2" xfId="1590"/>
    <cellStyle name="パーセント 3 5" xfId="1591"/>
    <cellStyle name="パーセント 3 5 2" xfId="1592"/>
    <cellStyle name="パーセント 4" xfId="709"/>
    <cellStyle name="パーセント 5" xfId="710"/>
    <cellStyle name="パーセント 5 2" xfId="1771"/>
    <cellStyle name="パーセント 6" xfId="1593"/>
    <cellStyle name="パーセント 7" xfId="1594"/>
    <cellStyle name="ハイパーリンク 2" xfId="1561"/>
    <cellStyle name="メモ 10" xfId="711"/>
    <cellStyle name="メモ 11" xfId="712"/>
    <cellStyle name="メモ 12" xfId="713"/>
    <cellStyle name="メモ 13" xfId="714"/>
    <cellStyle name="メモ 14" xfId="715"/>
    <cellStyle name="メモ 15" xfId="716"/>
    <cellStyle name="メモ 16" xfId="717"/>
    <cellStyle name="メモ 17" xfId="718"/>
    <cellStyle name="メモ 18" xfId="719"/>
    <cellStyle name="メモ 19" xfId="720"/>
    <cellStyle name="メモ 2" xfId="721"/>
    <cellStyle name="メモ 2 10" xfId="1772"/>
    <cellStyle name="メモ 2 2" xfId="722"/>
    <cellStyle name="メモ 2 2 2" xfId="723"/>
    <cellStyle name="メモ 2 2 2 2" xfId="1390"/>
    <cellStyle name="メモ 2 2 2 2 2" xfId="1391"/>
    <cellStyle name="メモ 2 2 2 3" xfId="1392"/>
    <cellStyle name="メモ 2 2 3" xfId="724"/>
    <cellStyle name="メモ 2 2 3 2" xfId="1393"/>
    <cellStyle name="メモ 2 2 4" xfId="1595"/>
    <cellStyle name="メモ 2 2 4 2" xfId="1596"/>
    <cellStyle name="メモ 2 2 5" xfId="1597"/>
    <cellStyle name="メモ 2 2 6" xfId="1598"/>
    <cellStyle name="メモ 2 2 6 2" xfId="1599"/>
    <cellStyle name="メモ 2 2 7" xfId="1773"/>
    <cellStyle name="メモ 2 3" xfId="1774"/>
    <cellStyle name="メモ 2 3 2" xfId="1775"/>
    <cellStyle name="メモ 2 3 2 2" xfId="1776"/>
    <cellStyle name="メモ 2 3 3" xfId="1777"/>
    <cellStyle name="メモ 2 3 4" xfId="1778"/>
    <cellStyle name="メモ 2 4" xfId="1779"/>
    <cellStyle name="メモ 2 4 2" xfId="1780"/>
    <cellStyle name="メモ 2 4 2 2" xfId="1781"/>
    <cellStyle name="メモ 2 4 3" xfId="1782"/>
    <cellStyle name="メモ 2 4 4" xfId="1783"/>
    <cellStyle name="メモ 2 5" xfId="1784"/>
    <cellStyle name="メモ 2 5 2" xfId="1785"/>
    <cellStyle name="メモ 2 5 2 2" xfId="1786"/>
    <cellStyle name="メモ 2 5 3" xfId="1787"/>
    <cellStyle name="メモ 2 5 4" xfId="1788"/>
    <cellStyle name="メモ 2 6" xfId="1789"/>
    <cellStyle name="メモ 2 6 2" xfId="1790"/>
    <cellStyle name="メモ 2 7" xfId="1791"/>
    <cellStyle name="メモ 2 8" xfId="1792"/>
    <cellStyle name="メモ 2 9" xfId="1793"/>
    <cellStyle name="メモ 20" xfId="725"/>
    <cellStyle name="メモ 21" xfId="726"/>
    <cellStyle name="メモ 22" xfId="727"/>
    <cellStyle name="メモ 23" xfId="728"/>
    <cellStyle name="メモ 24" xfId="729"/>
    <cellStyle name="メモ 25" xfId="730"/>
    <cellStyle name="メモ 3" xfId="731"/>
    <cellStyle name="メモ 3 2" xfId="732"/>
    <cellStyle name="メモ 3 2 2" xfId="1394"/>
    <cellStyle name="メモ 3 2 2 2" xfId="1395"/>
    <cellStyle name="メモ 3 2 3" xfId="1396"/>
    <cellStyle name="メモ 3 2 4" xfId="1794"/>
    <cellStyle name="メモ 3 3" xfId="733"/>
    <cellStyle name="メモ 3 3 2" xfId="1397"/>
    <cellStyle name="メモ 3 3 2 2" xfId="1795"/>
    <cellStyle name="メモ 3 3 3" xfId="1796"/>
    <cellStyle name="メモ 3 3 4" xfId="1797"/>
    <cellStyle name="メモ 3 4" xfId="1600"/>
    <cellStyle name="メモ 3 4 2" xfId="1601"/>
    <cellStyle name="メモ 3 4 2 2" xfId="1798"/>
    <cellStyle name="メモ 3 4 3" xfId="1799"/>
    <cellStyle name="メモ 3 4 4" xfId="1800"/>
    <cellStyle name="メモ 3 5" xfId="1602"/>
    <cellStyle name="メモ 3 5 2" xfId="1801"/>
    <cellStyle name="メモ 3 6" xfId="1603"/>
    <cellStyle name="メモ 3 6 2" xfId="1604"/>
    <cellStyle name="メモ 4" xfId="734"/>
    <cellStyle name="メモ 4 2" xfId="735"/>
    <cellStyle name="メモ 4 2 2" xfId="1398"/>
    <cellStyle name="メモ 4 2 2 2" xfId="1399"/>
    <cellStyle name="メモ 4 2 3" xfId="1400"/>
    <cellStyle name="メモ 4 3" xfId="736"/>
    <cellStyle name="メモ 4 3 2" xfId="1401"/>
    <cellStyle name="メモ 4 4" xfId="1605"/>
    <cellStyle name="メモ 4 4 2" xfId="1606"/>
    <cellStyle name="メモ 4 5" xfId="1607"/>
    <cellStyle name="メモ 4 6" xfId="1608"/>
    <cellStyle name="メモ 4 6 2" xfId="1609"/>
    <cellStyle name="メモ 4 7" xfId="1802"/>
    <cellStyle name="メモ 5" xfId="737"/>
    <cellStyle name="メモ 5 2" xfId="1803"/>
    <cellStyle name="メモ 5 3" xfId="1804"/>
    <cellStyle name="メモ 6" xfId="738"/>
    <cellStyle name="メモ 7" xfId="739"/>
    <cellStyle name="メモ 8" xfId="740"/>
    <cellStyle name="メモ 9" xfId="741"/>
    <cellStyle name="リンク セル 10" xfId="742"/>
    <cellStyle name="リンク セル 11" xfId="743"/>
    <cellStyle name="リンク セル 12" xfId="744"/>
    <cellStyle name="リンク セル 13" xfId="745"/>
    <cellStyle name="リンク セル 14" xfId="746"/>
    <cellStyle name="リンク セル 15" xfId="747"/>
    <cellStyle name="リンク セル 16" xfId="748"/>
    <cellStyle name="リンク セル 17" xfId="749"/>
    <cellStyle name="リンク セル 18" xfId="750"/>
    <cellStyle name="リンク セル 19" xfId="751"/>
    <cellStyle name="リンク セル 2" xfId="752"/>
    <cellStyle name="リンク セル 2 2" xfId="753"/>
    <cellStyle name="リンク セル 20" xfId="754"/>
    <cellStyle name="リンク セル 21" xfId="755"/>
    <cellStyle name="リンク セル 22" xfId="756"/>
    <cellStyle name="リンク セル 23" xfId="757"/>
    <cellStyle name="リンク セル 24" xfId="758"/>
    <cellStyle name="リンク セル 25" xfId="759"/>
    <cellStyle name="リンク セル 3" xfId="760"/>
    <cellStyle name="リンク セル 3 2" xfId="761"/>
    <cellStyle name="リンク セル 4" xfId="762"/>
    <cellStyle name="リンク セル 5" xfId="763"/>
    <cellStyle name="リンク セル 6" xfId="764"/>
    <cellStyle name="リンク セル 7" xfId="765"/>
    <cellStyle name="リンク セル 8" xfId="766"/>
    <cellStyle name="リンク セル 9" xfId="767"/>
    <cellStyle name="悪い 10" xfId="768"/>
    <cellStyle name="悪い 11" xfId="769"/>
    <cellStyle name="悪い 12" xfId="770"/>
    <cellStyle name="悪い 13" xfId="771"/>
    <cellStyle name="悪い 14" xfId="772"/>
    <cellStyle name="悪い 15" xfId="773"/>
    <cellStyle name="悪い 16" xfId="774"/>
    <cellStyle name="悪い 17" xfId="775"/>
    <cellStyle name="悪い 18" xfId="776"/>
    <cellStyle name="悪い 19" xfId="777"/>
    <cellStyle name="悪い 2" xfId="778"/>
    <cellStyle name="悪い 2 2" xfId="779"/>
    <cellStyle name="悪い 2 2 2" xfId="1805"/>
    <cellStyle name="悪い 2 3" xfId="1402"/>
    <cellStyle name="悪い 20" xfId="780"/>
    <cellStyle name="悪い 21" xfId="781"/>
    <cellStyle name="悪い 22" xfId="782"/>
    <cellStyle name="悪い 23" xfId="783"/>
    <cellStyle name="悪い 24" xfId="784"/>
    <cellStyle name="悪い 25" xfId="785"/>
    <cellStyle name="悪い 3" xfId="786"/>
    <cellStyle name="悪い 3 2" xfId="787"/>
    <cellStyle name="悪い 4" xfId="788"/>
    <cellStyle name="悪い 5" xfId="789"/>
    <cellStyle name="悪い 6" xfId="790"/>
    <cellStyle name="悪い 7" xfId="791"/>
    <cellStyle name="悪い 8" xfId="792"/>
    <cellStyle name="悪い 9" xfId="793"/>
    <cellStyle name="計算 10" xfId="794"/>
    <cellStyle name="計算 11" xfId="795"/>
    <cellStyle name="計算 12" xfId="796"/>
    <cellStyle name="計算 13" xfId="797"/>
    <cellStyle name="計算 14" xfId="798"/>
    <cellStyle name="計算 15" xfId="799"/>
    <cellStyle name="計算 16" xfId="800"/>
    <cellStyle name="計算 17" xfId="801"/>
    <cellStyle name="計算 18" xfId="802"/>
    <cellStyle name="計算 19" xfId="803"/>
    <cellStyle name="計算 2" xfId="804"/>
    <cellStyle name="計算 2 2" xfId="805"/>
    <cellStyle name="計算 2 2 2" xfId="806"/>
    <cellStyle name="計算 2 2 2 2" xfId="1403"/>
    <cellStyle name="計算 2 2 2 2 2" xfId="1404"/>
    <cellStyle name="計算 2 2 2 3" xfId="1405"/>
    <cellStyle name="計算 2 2 3" xfId="807"/>
    <cellStyle name="計算 2 2 3 2" xfId="1406"/>
    <cellStyle name="計算 2 2 4" xfId="1610"/>
    <cellStyle name="計算 2 2 4 2" xfId="1611"/>
    <cellStyle name="計算 2 2 5" xfId="1612"/>
    <cellStyle name="計算 2 2 6" xfId="1613"/>
    <cellStyle name="計算 2 2 6 2" xfId="1614"/>
    <cellStyle name="計算 2 3" xfId="1806"/>
    <cellStyle name="計算 2 3 2" xfId="1807"/>
    <cellStyle name="計算 2 3 2 2" xfId="1808"/>
    <cellStyle name="計算 2 3 3" xfId="1809"/>
    <cellStyle name="計算 2 4" xfId="1810"/>
    <cellStyle name="計算 2 4 2" xfId="1811"/>
    <cellStyle name="計算 2 4 2 2" xfId="1812"/>
    <cellStyle name="計算 2 4 3" xfId="1813"/>
    <cellStyle name="計算 2 5" xfId="1814"/>
    <cellStyle name="計算 2 5 2" xfId="1815"/>
    <cellStyle name="計算 2 6" xfId="1816"/>
    <cellStyle name="計算 20" xfId="808"/>
    <cellStyle name="計算 21" xfId="809"/>
    <cellStyle name="計算 22" xfId="810"/>
    <cellStyle name="計算 23" xfId="811"/>
    <cellStyle name="計算 24" xfId="812"/>
    <cellStyle name="計算 25" xfId="813"/>
    <cellStyle name="計算 3" xfId="814"/>
    <cellStyle name="計算 3 2" xfId="815"/>
    <cellStyle name="計算 3 2 2" xfId="1407"/>
    <cellStyle name="計算 3 2 2 2" xfId="1408"/>
    <cellStyle name="計算 3 2 3" xfId="1409"/>
    <cellStyle name="計算 3 3" xfId="816"/>
    <cellStyle name="計算 3 3 2" xfId="1410"/>
    <cellStyle name="計算 3 3 2 2" xfId="1817"/>
    <cellStyle name="計算 3 3 3" xfId="1818"/>
    <cellStyle name="計算 3 4" xfId="1615"/>
    <cellStyle name="計算 3 4 2" xfId="1616"/>
    <cellStyle name="計算 3 4 2 2" xfId="1819"/>
    <cellStyle name="計算 3 4 3" xfId="1820"/>
    <cellStyle name="計算 3 5" xfId="1617"/>
    <cellStyle name="計算 3 5 2" xfId="1821"/>
    <cellStyle name="計算 3 6" xfId="1618"/>
    <cellStyle name="計算 3 6 2" xfId="1619"/>
    <cellStyle name="計算 4" xfId="817"/>
    <cellStyle name="計算 4 2" xfId="818"/>
    <cellStyle name="計算 4 2 2" xfId="1411"/>
    <cellStyle name="計算 4 2 2 2" xfId="1412"/>
    <cellStyle name="計算 4 2 3" xfId="1413"/>
    <cellStyle name="計算 4 3" xfId="819"/>
    <cellStyle name="計算 4 3 2" xfId="1414"/>
    <cellStyle name="計算 4 4" xfId="1620"/>
    <cellStyle name="計算 4 4 2" xfId="1621"/>
    <cellStyle name="計算 4 5" xfId="1622"/>
    <cellStyle name="計算 4 6" xfId="1623"/>
    <cellStyle name="計算 4 6 2" xfId="1624"/>
    <cellStyle name="計算 5" xfId="820"/>
    <cellStyle name="計算 6" xfId="821"/>
    <cellStyle name="計算 7" xfId="822"/>
    <cellStyle name="計算 8" xfId="823"/>
    <cellStyle name="計算 9" xfId="824"/>
    <cellStyle name="警告文 10" xfId="825"/>
    <cellStyle name="警告文 11" xfId="826"/>
    <cellStyle name="警告文 12" xfId="827"/>
    <cellStyle name="警告文 13" xfId="828"/>
    <cellStyle name="警告文 14" xfId="829"/>
    <cellStyle name="警告文 15" xfId="830"/>
    <cellStyle name="警告文 16" xfId="831"/>
    <cellStyle name="警告文 17" xfId="832"/>
    <cellStyle name="警告文 18" xfId="833"/>
    <cellStyle name="警告文 19" xfId="834"/>
    <cellStyle name="警告文 2" xfId="835"/>
    <cellStyle name="警告文 2 2" xfId="836"/>
    <cellStyle name="警告文 20" xfId="837"/>
    <cellStyle name="警告文 21" xfId="838"/>
    <cellStyle name="警告文 22" xfId="839"/>
    <cellStyle name="警告文 23" xfId="840"/>
    <cellStyle name="警告文 24" xfId="841"/>
    <cellStyle name="警告文 25" xfId="842"/>
    <cellStyle name="警告文 3" xfId="843"/>
    <cellStyle name="警告文 3 2" xfId="844"/>
    <cellStyle name="警告文 4" xfId="845"/>
    <cellStyle name="警告文 5" xfId="846"/>
    <cellStyle name="警告文 6" xfId="847"/>
    <cellStyle name="警告文 7" xfId="848"/>
    <cellStyle name="警告文 8" xfId="849"/>
    <cellStyle name="警告文 9" xfId="850"/>
    <cellStyle name="桁区切り" xfId="1577" builtinId="6"/>
    <cellStyle name="桁区切り 2" xfId="851"/>
    <cellStyle name="桁区切り 2 2" xfId="852"/>
    <cellStyle name="桁区切り 2 2 2" xfId="853"/>
    <cellStyle name="桁区切り 2 2 2 2" xfId="1625"/>
    <cellStyle name="桁区切り 2 2 2 2 2" xfId="1626"/>
    <cellStyle name="桁区切り 2 2 2 3" xfId="1627"/>
    <cellStyle name="桁区切り 2 2 2 4" xfId="1822"/>
    <cellStyle name="桁区切り 2 2 3" xfId="1628"/>
    <cellStyle name="桁区切り 2 2 3 2" xfId="1629"/>
    <cellStyle name="桁区切り 2 2 3 2 2" xfId="1630"/>
    <cellStyle name="桁区切り 2 2 3 3" xfId="1631"/>
    <cellStyle name="桁区切り 2 2 3 3 2" xfId="1632"/>
    <cellStyle name="桁区切り 2 2 3 4" xfId="1633"/>
    <cellStyle name="桁区切り 2 2 4" xfId="1634"/>
    <cellStyle name="桁区切り 2 2 5" xfId="1823"/>
    <cellStyle name="桁区切り 2 3" xfId="854"/>
    <cellStyle name="桁区切り 2 3 2" xfId="1635"/>
    <cellStyle name="桁区切り 2 3 2 2" xfId="1636"/>
    <cellStyle name="桁区切り 2 3 3" xfId="1637"/>
    <cellStyle name="桁区切り 2 3 4" xfId="1824"/>
    <cellStyle name="桁区切り 2 4" xfId="1415"/>
    <cellStyle name="桁区切り 2 4 2" xfId="1825"/>
    <cellStyle name="桁区切り 2 5" xfId="1416"/>
    <cellStyle name="桁区切り 2 5 2" xfId="1417"/>
    <cellStyle name="桁区切り 2 5 3" xfId="1418"/>
    <cellStyle name="桁区切り 2 5 3 2" xfId="1419"/>
    <cellStyle name="桁区切り 2 6" xfId="1420"/>
    <cellStyle name="桁区切り 2 6 2" xfId="1562"/>
    <cellStyle name="桁区切り 2 7" xfId="1421"/>
    <cellStyle name="桁区切り 2 8" xfId="1422"/>
    <cellStyle name="桁区切り 2 8 2" xfId="1423"/>
    <cellStyle name="桁区切り 2 8 2 2" xfId="1424"/>
    <cellStyle name="桁区切り 2 8 2 2 2" xfId="1425"/>
    <cellStyle name="桁区切り 2 8 2 2 2 2" xfId="1426"/>
    <cellStyle name="桁区切り 2 8 2 2 2 2 2" xfId="1427"/>
    <cellStyle name="桁区切り 2 8 2 3" xfId="1428"/>
    <cellStyle name="桁区切り 2 8 2 3 2" xfId="1429"/>
    <cellStyle name="桁区切り 2 8 2 3 2 2" xfId="1430"/>
    <cellStyle name="桁区切り 2 9" xfId="1551"/>
    <cellStyle name="桁区切り 3" xfId="855"/>
    <cellStyle name="桁区切り 3 2" xfId="856"/>
    <cellStyle name="桁区切り 3 3" xfId="1638"/>
    <cellStyle name="桁区切り 3 3 2" xfId="1639"/>
    <cellStyle name="桁区切り 3 3 2 2" xfId="1640"/>
    <cellStyle name="桁区切り 3 3 3" xfId="1641"/>
    <cellStyle name="桁区切り 3 4" xfId="1642"/>
    <cellStyle name="桁区切り 3 4 2" xfId="1643"/>
    <cellStyle name="桁区切り 3 5" xfId="1431"/>
    <cellStyle name="桁区切り 3 6" xfId="1826"/>
    <cellStyle name="桁区切り 4" xfId="857"/>
    <cellStyle name="桁区切り 4 2" xfId="1432"/>
    <cellStyle name="桁区切り 4 2 2" xfId="1644"/>
    <cellStyle name="桁区切り 4 2 2 2" xfId="1645"/>
    <cellStyle name="桁区切り 4 2 3" xfId="1646"/>
    <cellStyle name="桁区切り 4 2 4" xfId="1827"/>
    <cellStyle name="桁区切り 4 3" xfId="1647"/>
    <cellStyle name="桁区切り 4 3 2" xfId="1648"/>
    <cellStyle name="桁区切り 4 4" xfId="1649"/>
    <cellStyle name="桁区切り 4 5" xfId="1828"/>
    <cellStyle name="桁区切り 5" xfId="1433"/>
    <cellStyle name="桁区切り 5 2" xfId="1563"/>
    <cellStyle name="桁区切り 5 2 2" xfId="1564"/>
    <cellStyle name="桁区切り 5 3" xfId="1565"/>
    <cellStyle name="桁区切り 6" xfId="1434"/>
    <cellStyle name="桁区切り 6 2" xfId="1829"/>
    <cellStyle name="桁区切り 7" xfId="1435"/>
    <cellStyle name="桁区切り 7 2" xfId="1830"/>
    <cellStyle name="桁区切り 8" xfId="1436"/>
    <cellStyle name="桁区切り 8 2" xfId="1437"/>
    <cellStyle name="桁区切り 9" xfId="1650"/>
    <cellStyle name="桁区切り 9 2" xfId="1651"/>
    <cellStyle name="桁区切り 9 2 2" xfId="1652"/>
    <cellStyle name="見出し 1 10" xfId="858"/>
    <cellStyle name="見出し 1 11" xfId="859"/>
    <cellStyle name="見出し 1 12" xfId="860"/>
    <cellStyle name="見出し 1 13" xfId="861"/>
    <cellStyle name="見出し 1 14" xfId="862"/>
    <cellStyle name="見出し 1 15" xfId="863"/>
    <cellStyle name="見出し 1 16" xfId="864"/>
    <cellStyle name="見出し 1 17" xfId="865"/>
    <cellStyle name="見出し 1 18" xfId="866"/>
    <cellStyle name="見出し 1 19" xfId="867"/>
    <cellStyle name="見出し 1 2" xfId="868"/>
    <cellStyle name="見出し 1 2 2" xfId="869"/>
    <cellStyle name="見出し 1 20" xfId="870"/>
    <cellStyle name="見出し 1 21" xfId="871"/>
    <cellStyle name="見出し 1 22" xfId="872"/>
    <cellStyle name="見出し 1 23" xfId="873"/>
    <cellStyle name="見出し 1 24" xfId="874"/>
    <cellStyle name="見出し 1 25" xfId="875"/>
    <cellStyle name="見出し 1 3" xfId="876"/>
    <cellStyle name="見出し 1 3 2" xfId="877"/>
    <cellStyle name="見出し 1 4" xfId="878"/>
    <cellStyle name="見出し 1 5" xfId="879"/>
    <cellStyle name="見出し 1 6" xfId="880"/>
    <cellStyle name="見出し 1 7" xfId="881"/>
    <cellStyle name="見出し 1 8" xfId="882"/>
    <cellStyle name="見出し 1 9" xfId="883"/>
    <cellStyle name="見出し 2 10" xfId="884"/>
    <cellStyle name="見出し 2 11" xfId="885"/>
    <cellStyle name="見出し 2 12" xfId="886"/>
    <cellStyle name="見出し 2 13" xfId="887"/>
    <cellStyle name="見出し 2 14" xfId="888"/>
    <cellStyle name="見出し 2 15" xfId="889"/>
    <cellStyle name="見出し 2 16" xfId="890"/>
    <cellStyle name="見出し 2 17" xfId="891"/>
    <cellStyle name="見出し 2 18" xfId="892"/>
    <cellStyle name="見出し 2 19" xfId="893"/>
    <cellStyle name="見出し 2 2" xfId="894"/>
    <cellStyle name="見出し 2 2 2" xfId="895"/>
    <cellStyle name="見出し 2 20" xfId="896"/>
    <cellStyle name="見出し 2 21" xfId="897"/>
    <cellStyle name="見出し 2 22" xfId="898"/>
    <cellStyle name="見出し 2 23" xfId="899"/>
    <cellStyle name="見出し 2 24" xfId="900"/>
    <cellStyle name="見出し 2 25" xfId="901"/>
    <cellStyle name="見出し 2 3" xfId="902"/>
    <cellStyle name="見出し 2 3 2" xfId="903"/>
    <cellStyle name="見出し 2 4" xfId="904"/>
    <cellStyle name="見出し 2 5" xfId="905"/>
    <cellStyle name="見出し 2 6" xfId="906"/>
    <cellStyle name="見出し 2 7" xfId="907"/>
    <cellStyle name="見出し 2 8" xfId="908"/>
    <cellStyle name="見出し 2 9" xfId="909"/>
    <cellStyle name="見出し 3 10" xfId="910"/>
    <cellStyle name="見出し 3 11" xfId="911"/>
    <cellStyle name="見出し 3 12" xfId="912"/>
    <cellStyle name="見出し 3 13" xfId="913"/>
    <cellStyle name="見出し 3 14" xfId="914"/>
    <cellStyle name="見出し 3 15" xfId="915"/>
    <cellStyle name="見出し 3 16" xfId="916"/>
    <cellStyle name="見出し 3 17" xfId="917"/>
    <cellStyle name="見出し 3 18" xfId="918"/>
    <cellStyle name="見出し 3 19" xfId="919"/>
    <cellStyle name="見出し 3 2" xfId="920"/>
    <cellStyle name="見出し 3 2 2" xfId="921"/>
    <cellStyle name="見出し 3 20" xfId="922"/>
    <cellStyle name="見出し 3 21" xfId="923"/>
    <cellStyle name="見出し 3 22" xfId="924"/>
    <cellStyle name="見出し 3 23" xfId="925"/>
    <cellStyle name="見出し 3 24" xfId="926"/>
    <cellStyle name="見出し 3 25" xfId="927"/>
    <cellStyle name="見出し 3 3" xfId="928"/>
    <cellStyle name="見出し 3 3 2" xfId="929"/>
    <cellStyle name="見出し 3 4" xfId="930"/>
    <cellStyle name="見出し 3 5" xfId="931"/>
    <cellStyle name="見出し 3 6" xfId="932"/>
    <cellStyle name="見出し 3 7" xfId="933"/>
    <cellStyle name="見出し 3 8" xfId="934"/>
    <cellStyle name="見出し 3 9" xfId="935"/>
    <cellStyle name="見出し 4 10" xfId="936"/>
    <cellStyle name="見出し 4 11" xfId="937"/>
    <cellStyle name="見出し 4 12" xfId="938"/>
    <cellStyle name="見出し 4 13" xfId="939"/>
    <cellStyle name="見出し 4 14" xfId="940"/>
    <cellStyle name="見出し 4 15" xfId="941"/>
    <cellStyle name="見出し 4 16" xfId="942"/>
    <cellStyle name="見出し 4 17" xfId="943"/>
    <cellStyle name="見出し 4 18" xfId="944"/>
    <cellStyle name="見出し 4 19" xfId="945"/>
    <cellStyle name="見出し 4 2" xfId="946"/>
    <cellStyle name="見出し 4 2 2" xfId="947"/>
    <cellStyle name="見出し 4 20" xfId="948"/>
    <cellStyle name="見出し 4 21" xfId="949"/>
    <cellStyle name="見出し 4 22" xfId="950"/>
    <cellStyle name="見出し 4 23" xfId="951"/>
    <cellStyle name="見出し 4 24" xfId="952"/>
    <cellStyle name="見出し 4 25" xfId="953"/>
    <cellStyle name="見出し 4 3" xfId="954"/>
    <cellStyle name="見出し 4 3 2" xfId="955"/>
    <cellStyle name="見出し 4 4" xfId="956"/>
    <cellStyle name="見出し 4 5" xfId="957"/>
    <cellStyle name="見出し 4 6" xfId="958"/>
    <cellStyle name="見出し 4 7" xfId="959"/>
    <cellStyle name="見出し 4 8" xfId="960"/>
    <cellStyle name="見出し 4 9" xfId="961"/>
    <cellStyle name="集計 10" xfId="962"/>
    <cellStyle name="集計 11" xfId="963"/>
    <cellStyle name="集計 12" xfId="964"/>
    <cellStyle name="集計 13" xfId="965"/>
    <cellStyle name="集計 14" xfId="966"/>
    <cellStyle name="集計 15" xfId="967"/>
    <cellStyle name="集計 16" xfId="968"/>
    <cellStyle name="集計 17" xfId="969"/>
    <cellStyle name="集計 18" xfId="970"/>
    <cellStyle name="集計 19" xfId="971"/>
    <cellStyle name="集計 2" xfId="972"/>
    <cellStyle name="集計 2 2" xfId="973"/>
    <cellStyle name="集計 2 2 2" xfId="974"/>
    <cellStyle name="集計 2 2 2 2" xfId="1438"/>
    <cellStyle name="集計 2 2 2 2 2" xfId="1439"/>
    <cellStyle name="集計 2 2 2 3" xfId="1440"/>
    <cellStyle name="集計 2 2 3" xfId="975"/>
    <cellStyle name="集計 2 2 3 2" xfId="1441"/>
    <cellStyle name="集計 2 2 4" xfId="1653"/>
    <cellStyle name="集計 2 2 4 2" xfId="1654"/>
    <cellStyle name="集計 2 2 5" xfId="1655"/>
    <cellStyle name="集計 2 2 5 2" xfId="1656"/>
    <cellStyle name="集計 2 2 6" xfId="1657"/>
    <cellStyle name="集計 2 3" xfId="1831"/>
    <cellStyle name="集計 2 3 2" xfId="1832"/>
    <cellStyle name="集計 2 3 2 2" xfId="1833"/>
    <cellStyle name="集計 2 3 3" xfId="1834"/>
    <cellStyle name="集計 2 4" xfId="1835"/>
    <cellStyle name="集計 2 4 2" xfId="1836"/>
    <cellStyle name="集計 2 4 2 2" xfId="1837"/>
    <cellStyle name="集計 2 4 3" xfId="1838"/>
    <cellStyle name="集計 2 5" xfId="1839"/>
    <cellStyle name="集計 2 5 2" xfId="1840"/>
    <cellStyle name="集計 2 6" xfId="1841"/>
    <cellStyle name="集計 20" xfId="976"/>
    <cellStyle name="集計 21" xfId="977"/>
    <cellStyle name="集計 22" xfId="978"/>
    <cellStyle name="集計 23" xfId="979"/>
    <cellStyle name="集計 24" xfId="980"/>
    <cellStyle name="集計 25" xfId="981"/>
    <cellStyle name="集計 3" xfId="982"/>
    <cellStyle name="集計 3 2" xfId="983"/>
    <cellStyle name="集計 3 2 2" xfId="1442"/>
    <cellStyle name="集計 3 2 2 2" xfId="1443"/>
    <cellStyle name="集計 3 2 3" xfId="1444"/>
    <cellStyle name="集計 3 3" xfId="984"/>
    <cellStyle name="集計 3 3 2" xfId="1445"/>
    <cellStyle name="集計 3 3 2 2" xfId="1842"/>
    <cellStyle name="集計 3 3 3" xfId="1843"/>
    <cellStyle name="集計 3 4" xfId="1658"/>
    <cellStyle name="集計 3 4 2" xfId="1659"/>
    <cellStyle name="集計 3 4 2 2" xfId="1844"/>
    <cellStyle name="集計 3 4 3" xfId="1845"/>
    <cellStyle name="集計 3 5" xfId="1660"/>
    <cellStyle name="集計 3 5 2" xfId="1661"/>
    <cellStyle name="集計 3 6" xfId="1662"/>
    <cellStyle name="集計 4" xfId="985"/>
    <cellStyle name="集計 4 2" xfId="986"/>
    <cellStyle name="集計 4 2 2" xfId="1446"/>
    <cellStyle name="集計 4 2 2 2" xfId="1447"/>
    <cellStyle name="集計 4 2 3" xfId="1448"/>
    <cellStyle name="集計 4 3" xfId="987"/>
    <cellStyle name="集計 4 3 2" xfId="1449"/>
    <cellStyle name="集計 4 4" xfId="1663"/>
    <cellStyle name="集計 4 4 2" xfId="1664"/>
    <cellStyle name="集計 4 5" xfId="1665"/>
    <cellStyle name="集計 4 5 2" xfId="1666"/>
    <cellStyle name="集計 4 6" xfId="1667"/>
    <cellStyle name="集計 5" xfId="988"/>
    <cellStyle name="集計 6" xfId="989"/>
    <cellStyle name="集計 7" xfId="990"/>
    <cellStyle name="集計 8" xfId="991"/>
    <cellStyle name="集計 9" xfId="992"/>
    <cellStyle name="出力 10" xfId="993"/>
    <cellStyle name="出力 11" xfId="994"/>
    <cellStyle name="出力 12" xfId="995"/>
    <cellStyle name="出力 13" xfId="996"/>
    <cellStyle name="出力 14" xfId="997"/>
    <cellStyle name="出力 15" xfId="998"/>
    <cellStyle name="出力 16" xfId="999"/>
    <cellStyle name="出力 17" xfId="1000"/>
    <cellStyle name="出力 18" xfId="1001"/>
    <cellStyle name="出力 19" xfId="1002"/>
    <cellStyle name="出力 2" xfId="1003"/>
    <cellStyle name="出力 2 2" xfId="1004"/>
    <cellStyle name="出力 2 2 2" xfId="1005"/>
    <cellStyle name="出力 2 2 2 2" xfId="1450"/>
    <cellStyle name="出力 2 2 2 2 2" xfId="1451"/>
    <cellStyle name="出力 2 2 2 3" xfId="1452"/>
    <cellStyle name="出力 2 2 3" xfId="1006"/>
    <cellStyle name="出力 2 2 3 2" xfId="1453"/>
    <cellStyle name="出力 2 2 4" xfId="1566"/>
    <cellStyle name="出力 2 2 4 2" xfId="1668"/>
    <cellStyle name="出力 2 2 5" xfId="1669"/>
    <cellStyle name="出力 2 2 5 2" xfId="1670"/>
    <cellStyle name="出力 2 2 6" xfId="1671"/>
    <cellStyle name="出力 2 3" xfId="1846"/>
    <cellStyle name="出力 2 3 2" xfId="1847"/>
    <cellStyle name="出力 2 3 2 2" xfId="1848"/>
    <cellStyle name="出力 2 3 3" xfId="1849"/>
    <cellStyle name="出力 2 4" xfId="1850"/>
    <cellStyle name="出力 2 4 2" xfId="1851"/>
    <cellStyle name="出力 2 4 2 2" xfId="1852"/>
    <cellStyle name="出力 2 4 3" xfId="1853"/>
    <cellStyle name="出力 2 5" xfId="1854"/>
    <cellStyle name="出力 2 5 2" xfId="1855"/>
    <cellStyle name="出力 2 6" xfId="1856"/>
    <cellStyle name="出力 20" xfId="1007"/>
    <cellStyle name="出力 21" xfId="1008"/>
    <cellStyle name="出力 22" xfId="1009"/>
    <cellStyle name="出力 23" xfId="1010"/>
    <cellStyle name="出力 24" xfId="1011"/>
    <cellStyle name="出力 25" xfId="1012"/>
    <cellStyle name="出力 3" xfId="1013"/>
    <cellStyle name="出力 3 2" xfId="1014"/>
    <cellStyle name="出力 3 2 2" xfId="1454"/>
    <cellStyle name="出力 3 2 2 2" xfId="1455"/>
    <cellStyle name="出力 3 2 3" xfId="1456"/>
    <cellStyle name="出力 3 3" xfId="1015"/>
    <cellStyle name="出力 3 3 2" xfId="1457"/>
    <cellStyle name="出力 3 3 2 2" xfId="1857"/>
    <cellStyle name="出力 3 3 3" xfId="1858"/>
    <cellStyle name="出力 3 4" xfId="1567"/>
    <cellStyle name="出力 3 4 2" xfId="1672"/>
    <cellStyle name="出力 3 4 2 2" xfId="1859"/>
    <cellStyle name="出力 3 4 3" xfId="1860"/>
    <cellStyle name="出力 3 5" xfId="1673"/>
    <cellStyle name="出力 3 5 2" xfId="1674"/>
    <cellStyle name="出力 3 6" xfId="1675"/>
    <cellStyle name="出力 4" xfId="1016"/>
    <cellStyle name="出力 4 2" xfId="1017"/>
    <cellStyle name="出力 4 2 2" xfId="1458"/>
    <cellStyle name="出力 4 2 2 2" xfId="1459"/>
    <cellStyle name="出力 4 2 3" xfId="1460"/>
    <cellStyle name="出力 4 3" xfId="1018"/>
    <cellStyle name="出力 4 3 2" xfId="1461"/>
    <cellStyle name="出力 4 4" xfId="1568"/>
    <cellStyle name="出力 4 4 2" xfId="1676"/>
    <cellStyle name="出力 4 5" xfId="1677"/>
    <cellStyle name="出力 4 5 2" xfId="1678"/>
    <cellStyle name="出力 4 6" xfId="1679"/>
    <cellStyle name="出力 5" xfId="1019"/>
    <cellStyle name="出力 6" xfId="1020"/>
    <cellStyle name="出力 7" xfId="1021"/>
    <cellStyle name="出力 8" xfId="1022"/>
    <cellStyle name="出力 9" xfId="1023"/>
    <cellStyle name="説明文 10" xfId="1024"/>
    <cellStyle name="説明文 11" xfId="1025"/>
    <cellStyle name="説明文 12" xfId="1026"/>
    <cellStyle name="説明文 13" xfId="1027"/>
    <cellStyle name="説明文 14" xfId="1028"/>
    <cellStyle name="説明文 15" xfId="1029"/>
    <cellStyle name="説明文 16" xfId="1030"/>
    <cellStyle name="説明文 17" xfId="1031"/>
    <cellStyle name="説明文 18" xfId="1032"/>
    <cellStyle name="説明文 19" xfId="1033"/>
    <cellStyle name="説明文 2" xfId="1034"/>
    <cellStyle name="説明文 2 2" xfId="1035"/>
    <cellStyle name="説明文 20" xfId="1036"/>
    <cellStyle name="説明文 21" xfId="1037"/>
    <cellStyle name="説明文 22" xfId="1038"/>
    <cellStyle name="説明文 23" xfId="1039"/>
    <cellStyle name="説明文 24" xfId="1040"/>
    <cellStyle name="説明文 25" xfId="1041"/>
    <cellStyle name="説明文 3" xfId="1042"/>
    <cellStyle name="説明文 3 2" xfId="1043"/>
    <cellStyle name="説明文 4" xfId="1044"/>
    <cellStyle name="説明文 5" xfId="1045"/>
    <cellStyle name="説明文 6" xfId="1046"/>
    <cellStyle name="説明文 7" xfId="1047"/>
    <cellStyle name="説明文 8" xfId="1048"/>
    <cellStyle name="説明文 9" xfId="1049"/>
    <cellStyle name="通貨 2" xfId="1050"/>
    <cellStyle name="通貨 3" xfId="1051"/>
    <cellStyle name="通貨 3 2" xfId="1052"/>
    <cellStyle name="入力 10" xfId="1053"/>
    <cellStyle name="入力 11" xfId="1054"/>
    <cellStyle name="入力 12" xfId="1055"/>
    <cellStyle name="入力 13" xfId="1056"/>
    <cellStyle name="入力 14" xfId="1057"/>
    <cellStyle name="入力 15" xfId="1058"/>
    <cellStyle name="入力 16" xfId="1059"/>
    <cellStyle name="入力 17" xfId="1060"/>
    <cellStyle name="入力 18" xfId="1061"/>
    <cellStyle name="入力 19" xfId="1062"/>
    <cellStyle name="入力 2" xfId="1063"/>
    <cellStyle name="入力 2 2" xfId="1064"/>
    <cellStyle name="入力 2 2 2" xfId="1065"/>
    <cellStyle name="入力 2 2 2 2" xfId="1462"/>
    <cellStyle name="入力 2 2 2 2 2" xfId="1463"/>
    <cellStyle name="入力 2 2 2 3" xfId="1464"/>
    <cellStyle name="入力 2 2 3" xfId="1066"/>
    <cellStyle name="入力 2 2 3 2" xfId="1465"/>
    <cellStyle name="入力 2 2 4" xfId="1680"/>
    <cellStyle name="入力 2 2 4 2" xfId="1681"/>
    <cellStyle name="入力 2 2 5" xfId="1682"/>
    <cellStyle name="入力 2 2 6" xfId="1683"/>
    <cellStyle name="入力 2 2 6 2" xfId="1684"/>
    <cellStyle name="入力 2 3" xfId="1861"/>
    <cellStyle name="入力 2 3 2" xfId="1862"/>
    <cellStyle name="入力 2 3 2 2" xfId="1863"/>
    <cellStyle name="入力 2 3 3" xfId="1864"/>
    <cellStyle name="入力 2 4" xfId="1865"/>
    <cellStyle name="入力 2 4 2" xfId="1866"/>
    <cellStyle name="入力 2 4 2 2" xfId="1867"/>
    <cellStyle name="入力 2 4 3" xfId="1868"/>
    <cellStyle name="入力 2 5" xfId="1869"/>
    <cellStyle name="入力 2 5 2" xfId="1870"/>
    <cellStyle name="入力 2 6" xfId="1871"/>
    <cellStyle name="入力 20" xfId="1067"/>
    <cellStyle name="入力 21" xfId="1068"/>
    <cellStyle name="入力 22" xfId="1069"/>
    <cellStyle name="入力 23" xfId="1070"/>
    <cellStyle name="入力 24" xfId="1071"/>
    <cellStyle name="入力 25" xfId="1072"/>
    <cellStyle name="入力 3" xfId="1073"/>
    <cellStyle name="入力 3 2" xfId="1074"/>
    <cellStyle name="入力 3 2 2" xfId="1466"/>
    <cellStyle name="入力 3 2 2 2" xfId="1467"/>
    <cellStyle name="入力 3 2 3" xfId="1468"/>
    <cellStyle name="入力 3 3" xfId="1075"/>
    <cellStyle name="入力 3 3 2" xfId="1469"/>
    <cellStyle name="入力 3 3 2 2" xfId="1872"/>
    <cellStyle name="入力 3 3 3" xfId="1873"/>
    <cellStyle name="入力 3 4" xfId="1685"/>
    <cellStyle name="入力 3 4 2" xfId="1686"/>
    <cellStyle name="入力 3 4 2 2" xfId="1874"/>
    <cellStyle name="入力 3 4 3" xfId="1875"/>
    <cellStyle name="入力 3 5" xfId="1687"/>
    <cellStyle name="入力 3 5 2" xfId="1876"/>
    <cellStyle name="入力 3 6" xfId="1688"/>
    <cellStyle name="入力 3 6 2" xfId="1689"/>
    <cellStyle name="入力 4" xfId="1076"/>
    <cellStyle name="入力 4 2" xfId="1077"/>
    <cellStyle name="入力 4 2 2" xfId="1470"/>
    <cellStyle name="入力 4 2 2 2" xfId="1471"/>
    <cellStyle name="入力 4 2 3" xfId="1472"/>
    <cellStyle name="入力 4 3" xfId="1078"/>
    <cellStyle name="入力 4 3 2" xfId="1473"/>
    <cellStyle name="入力 4 4" xfId="1690"/>
    <cellStyle name="入力 4 4 2" xfId="1691"/>
    <cellStyle name="入力 4 5" xfId="1692"/>
    <cellStyle name="入力 4 6" xfId="1693"/>
    <cellStyle name="入力 4 6 2" xfId="1694"/>
    <cellStyle name="入力 5" xfId="1079"/>
    <cellStyle name="入力 6" xfId="1080"/>
    <cellStyle name="入力 7" xfId="1081"/>
    <cellStyle name="入力 8" xfId="1082"/>
    <cellStyle name="入力 9" xfId="1083"/>
    <cellStyle name="標準" xfId="0" builtinId="0"/>
    <cellStyle name="標準 10" xfId="1084"/>
    <cellStyle name="標準 10 10" xfId="1474"/>
    <cellStyle name="標準 10 11" xfId="1475"/>
    <cellStyle name="標準 10 12" xfId="1476"/>
    <cellStyle name="標準 10 2" xfId="1085"/>
    <cellStyle name="標準 10 3" xfId="1086"/>
    <cellStyle name="標準 10 4" xfId="1087"/>
    <cellStyle name="標準 10 4 2" xfId="1477"/>
    <cellStyle name="標準 10 4 2 2" xfId="1478"/>
    <cellStyle name="標準 10 4 2 2 2" xfId="1479"/>
    <cellStyle name="標準 10 4 2 2 2 2" xfId="1480"/>
    <cellStyle name="標準 10 4 2 2 2 2 2" xfId="1481"/>
    <cellStyle name="標準 10 4 2 2 2 2 2 2" xfId="1482"/>
    <cellStyle name="標準 10 4 3" xfId="1483"/>
    <cellStyle name="標準 10 4 3 2" xfId="1484"/>
    <cellStyle name="標準 10 5" xfId="1088"/>
    <cellStyle name="標準 10 6" xfId="1485"/>
    <cellStyle name="標準 10 6 2" xfId="1486"/>
    <cellStyle name="標準 10 6 2 2" xfId="1487"/>
    <cellStyle name="標準 10 6 2 3" xfId="1488"/>
    <cellStyle name="標準 10 6 2 3 2" xfId="1386"/>
    <cellStyle name="標準 10 7" xfId="1489"/>
    <cellStyle name="標準 10 8" xfId="1490"/>
    <cellStyle name="標準 10 8 2" xfId="1491"/>
    <cellStyle name="標準 10 8 2 2" xfId="1492"/>
    <cellStyle name="標準 10 8 2 2 2" xfId="1493"/>
    <cellStyle name="標準 10 8 2 2 3" xfId="1494"/>
    <cellStyle name="標準 10 8 2 2 3 2" xfId="1387"/>
    <cellStyle name="標準 10 8 2 2 3 2 2" xfId="1495"/>
    <cellStyle name="標準 10 8 2 3" xfId="1496"/>
    <cellStyle name="標準 10 8 2 4" xfId="1497"/>
    <cellStyle name="標準 10 8 2 4 2" xfId="1498"/>
    <cellStyle name="標準 10 8 2 4 2 2" xfId="1499"/>
    <cellStyle name="標準 10 8 3" xfId="1500"/>
    <cellStyle name="標準 10 8 4" xfId="1501"/>
    <cellStyle name="標準 10 8 4 2" xfId="1502"/>
    <cellStyle name="標準 10 8 4 2 2" xfId="1503"/>
    <cellStyle name="標準 10 8 4 2 3" xfId="1504"/>
    <cellStyle name="標準 10 9" xfId="1505"/>
    <cellStyle name="標準 10 9 2" xfId="1506"/>
    <cellStyle name="標準 10 9 3" xfId="1507"/>
    <cellStyle name="標準 10 9 3 2" xfId="1508"/>
    <cellStyle name="標準 11" xfId="1089"/>
    <cellStyle name="標準 11 2" xfId="1090"/>
    <cellStyle name="標準 11 2 2" xfId="1695"/>
    <cellStyle name="標準 11 3" xfId="1091"/>
    <cellStyle name="標準 11 4" xfId="1092"/>
    <cellStyle name="標準 12" xfId="1382"/>
    <cellStyle name="標準 12 2" xfId="1093"/>
    <cellStyle name="標準 12 3" xfId="1094"/>
    <cellStyle name="標準 13" xfId="1095"/>
    <cellStyle name="標準 13 2" xfId="1096"/>
    <cellStyle name="標準 14" xfId="1383"/>
    <cellStyle name="標準 14 2" xfId="1097"/>
    <cellStyle name="標準 14 3" xfId="1098"/>
    <cellStyle name="標準 14 4" xfId="1099"/>
    <cellStyle name="標準 14 5" xfId="1100"/>
    <cellStyle name="標準 14 6" xfId="1101"/>
    <cellStyle name="標準 14 7" xfId="1102"/>
    <cellStyle name="標準 14 8" xfId="1103"/>
    <cellStyle name="標準 15" xfId="1104"/>
    <cellStyle name="標準 15 2" xfId="1105"/>
    <cellStyle name="標準 15 3" xfId="1106"/>
    <cellStyle name="標準 15 4" xfId="1107"/>
    <cellStyle name="標準 15 5" xfId="1108"/>
    <cellStyle name="標準 15 6" xfId="1109"/>
    <cellStyle name="標準 15 7" xfId="1110"/>
    <cellStyle name="標準 16" xfId="1384"/>
    <cellStyle name="標準 16 2" xfId="1111"/>
    <cellStyle name="標準 16 3" xfId="1112"/>
    <cellStyle name="標準 16 4" xfId="1113"/>
    <cellStyle name="標準 16 5" xfId="1114"/>
    <cellStyle name="標準 16 6" xfId="1115"/>
    <cellStyle name="標準 17" xfId="1116"/>
    <cellStyle name="標準 17 2" xfId="1117"/>
    <cellStyle name="標準 17 3" xfId="1118"/>
    <cellStyle name="標準 17 4" xfId="1119"/>
    <cellStyle name="標準 17 5" xfId="1120"/>
    <cellStyle name="標準 18" xfId="1509"/>
    <cellStyle name="標準 18 2" xfId="1121"/>
    <cellStyle name="標準 18 3" xfId="1122"/>
    <cellStyle name="標準 19" xfId="1510"/>
    <cellStyle name="標準 19 2" xfId="1123"/>
    <cellStyle name="標準 19 2 2" xfId="1511"/>
    <cellStyle name="標準 19 2 2 2" xfId="1512"/>
    <cellStyle name="標準 19 2 2 2 2" xfId="1513"/>
    <cellStyle name="標準 19 2 2 2 2 2" xfId="1514"/>
    <cellStyle name="標準 19 2 2 2 2 2 2" xfId="1515"/>
    <cellStyle name="標準 19 2 2 2 2 2 2 2" xfId="1516"/>
    <cellStyle name="標準 19 2 2 2 2 2 2 2 2" xfId="1517"/>
    <cellStyle name="標準 19 2 2 2 2 2 3" xfId="1518"/>
    <cellStyle name="標準 19 2 2 2 2 2 4" xfId="1519"/>
    <cellStyle name="標準 19 2 2 2 2 2 4 2" xfId="1520"/>
    <cellStyle name="標準 19 2 2 2 2 2 4 3" xfId="1521"/>
    <cellStyle name="標準 19 2 2 2 3" xfId="1522"/>
    <cellStyle name="標準 19 2 2 2 3 2" xfId="1523"/>
    <cellStyle name="標準 19 2 2 2 3 2 2" xfId="1524"/>
    <cellStyle name="標準 19 2 2 2 3 2 3" xfId="1525"/>
    <cellStyle name="標準 19 2 2 3" xfId="1526"/>
    <cellStyle name="標準 19 2 2 3 2" xfId="1527"/>
    <cellStyle name="標準 19 2 2 3 2 2" xfId="1528"/>
    <cellStyle name="標準 2" xfId="1"/>
    <cellStyle name="標準 2 10" xfId="1124"/>
    <cellStyle name="標準 2 11" xfId="1125"/>
    <cellStyle name="標準 2 12" xfId="1126"/>
    <cellStyle name="標準 2 13" xfId="1127"/>
    <cellStyle name="標準 2 14" xfId="1128"/>
    <cellStyle name="標準 2 15" xfId="1129"/>
    <cellStyle name="標準 2 16" xfId="1130"/>
    <cellStyle name="標準 2 17" xfId="1131"/>
    <cellStyle name="標準 2 18" xfId="1132"/>
    <cellStyle name="標準 2 19" xfId="1133"/>
    <cellStyle name="標準 2 2" xfId="1134"/>
    <cellStyle name="標準 2 2 10" xfId="1135"/>
    <cellStyle name="標準 2 2 11" xfId="1136"/>
    <cellStyle name="標準 2 2 12" xfId="1137"/>
    <cellStyle name="標準 2 2 13" xfId="1138"/>
    <cellStyle name="標準 2 2 14" xfId="1139"/>
    <cellStyle name="標準 2 2 15" xfId="1140"/>
    <cellStyle name="標準 2 2 16" xfId="1141"/>
    <cellStyle name="標準 2 2 17" xfId="1142"/>
    <cellStyle name="標準 2 2 18" xfId="1143"/>
    <cellStyle name="標準 2 2 19" xfId="1144"/>
    <cellStyle name="標準 2 2 2" xfId="1145"/>
    <cellStyle name="標準 2 2 2 2" xfId="1146"/>
    <cellStyle name="標準 2 2 2 2 2" xfId="1147"/>
    <cellStyle name="標準 2 2 2 2_23_CRUDマトリックス(機能レベル)" xfId="1148"/>
    <cellStyle name="標準 2 2 2 3" xfId="1877"/>
    <cellStyle name="標準 2 2 2_23_CRUDマトリックス(機能レベル)" xfId="1149"/>
    <cellStyle name="標準 2 2 20" xfId="1150"/>
    <cellStyle name="標準 2 2 21" xfId="1151"/>
    <cellStyle name="標準 2 2 22" xfId="1152"/>
    <cellStyle name="標準 2 2 23" xfId="1153"/>
    <cellStyle name="標準 2 2 24" xfId="1154"/>
    <cellStyle name="標準 2 2 25" xfId="1155"/>
    <cellStyle name="標準 2 2 26" xfId="1156"/>
    <cellStyle name="標準 2 2 27" xfId="1157"/>
    <cellStyle name="標準 2 2 28" xfId="1158"/>
    <cellStyle name="標準 2 2 29" xfId="1159"/>
    <cellStyle name="標準 2 2 3" xfId="1160"/>
    <cellStyle name="標準 2 2 30" xfId="1161"/>
    <cellStyle name="標準 2 2 31" xfId="1162"/>
    <cellStyle name="標準 2 2 4" xfId="1163"/>
    <cellStyle name="標準 2 2 5" xfId="1164"/>
    <cellStyle name="標準 2 2 6" xfId="1165"/>
    <cellStyle name="標準 2 2 7" xfId="1166"/>
    <cellStyle name="標準 2 2 8" xfId="1167"/>
    <cellStyle name="標準 2 2 9" xfId="1168"/>
    <cellStyle name="標準 2 2_23_CRUDマトリックス(機能レベル)" xfId="1169"/>
    <cellStyle name="標準 2 20" xfId="1170"/>
    <cellStyle name="標準 2 21" xfId="1171"/>
    <cellStyle name="標準 2 22" xfId="1172"/>
    <cellStyle name="標準 2 23" xfId="1173"/>
    <cellStyle name="標準 2 24" xfId="1174"/>
    <cellStyle name="標準 2 25" xfId="1175"/>
    <cellStyle name="標準 2 26" xfId="1550"/>
    <cellStyle name="標準 2 26 2" xfId="1569"/>
    <cellStyle name="標準 2 26 3" xfId="1740"/>
    <cellStyle name="標準 2 27" xfId="1878"/>
    <cellStyle name="標準 2 3" xfId="1176"/>
    <cellStyle name="標準 2 3 10" xfId="1177"/>
    <cellStyle name="標準 2 3 11" xfId="1178"/>
    <cellStyle name="標準 2 3 12" xfId="1179"/>
    <cellStyle name="標準 2 3 13" xfId="1180"/>
    <cellStyle name="標準 2 3 14" xfId="1181"/>
    <cellStyle name="標準 2 3 15" xfId="1182"/>
    <cellStyle name="標準 2 3 16" xfId="1183"/>
    <cellStyle name="標準 2 3 17" xfId="1184"/>
    <cellStyle name="標準 2 3 18" xfId="1185"/>
    <cellStyle name="標準 2 3 19" xfId="1186"/>
    <cellStyle name="標準 2 3 2" xfId="1187"/>
    <cellStyle name="標準 2 3 2 2" xfId="1188"/>
    <cellStyle name="標準 2 3 2 2 2" xfId="1189"/>
    <cellStyle name="標準 2 3 2 2_23_CRUDマトリックス(機能レベル)" xfId="1190"/>
    <cellStyle name="標準 2 3 2 3" xfId="1696"/>
    <cellStyle name="標準 2 3 2 4" xfId="1879"/>
    <cellStyle name="標準 2 3 2_23_CRUDマトリックス(機能レベル)" xfId="1191"/>
    <cellStyle name="標準 2 3 20" xfId="1192"/>
    <cellStyle name="標準 2 3 21" xfId="1193"/>
    <cellStyle name="標準 2 3 22" xfId="1194"/>
    <cellStyle name="標準 2 3 23" xfId="1195"/>
    <cellStyle name="標準 2 3 24" xfId="1196"/>
    <cellStyle name="標準 2 3 25" xfId="1197"/>
    <cellStyle name="標準 2 3 26" xfId="1198"/>
    <cellStyle name="標準 2 3 27" xfId="1199"/>
    <cellStyle name="標準 2 3 28" xfId="1200"/>
    <cellStyle name="標準 2 3 29" xfId="1201"/>
    <cellStyle name="標準 2 3 3" xfId="1202"/>
    <cellStyle name="標準 2 3 30" xfId="1880"/>
    <cellStyle name="標準 2 3 4" xfId="1203"/>
    <cellStyle name="標準 2 3 4 2" xfId="1697"/>
    <cellStyle name="標準 2 3 5" xfId="1204"/>
    <cellStyle name="標準 2 3 6" xfId="1205"/>
    <cellStyle name="標準 2 3 7" xfId="1206"/>
    <cellStyle name="標準 2 3 8" xfId="1207"/>
    <cellStyle name="標準 2 3 9" xfId="1208"/>
    <cellStyle name="標準 2 3_23_CRUDマトリックス(機能レベル)" xfId="1209"/>
    <cellStyle name="標準 2 4" xfId="1210"/>
    <cellStyle name="標準 2 4 10" xfId="1211"/>
    <cellStyle name="標準 2 4 11" xfId="1212"/>
    <cellStyle name="標準 2 4 12" xfId="1213"/>
    <cellStyle name="標準 2 4 13" xfId="1214"/>
    <cellStyle name="標準 2 4 14" xfId="1215"/>
    <cellStyle name="標準 2 4 15" xfId="1216"/>
    <cellStyle name="標準 2 4 16" xfId="1217"/>
    <cellStyle name="標準 2 4 17" xfId="1218"/>
    <cellStyle name="標準 2 4 18" xfId="1219"/>
    <cellStyle name="標準 2 4 19" xfId="1220"/>
    <cellStyle name="標準 2 4 2" xfId="1221"/>
    <cellStyle name="標準 2 4 2 2" xfId="1698"/>
    <cellStyle name="標準 2 4 20" xfId="1222"/>
    <cellStyle name="標準 2 4 21" xfId="1223"/>
    <cellStyle name="標準 2 4 22" xfId="1224"/>
    <cellStyle name="標準 2 4 23" xfId="1225"/>
    <cellStyle name="標準 2 4 24" xfId="1226"/>
    <cellStyle name="標準 2 4 3" xfId="1227"/>
    <cellStyle name="標準 2 4 4" xfId="1228"/>
    <cellStyle name="標準 2 4 5" xfId="1229"/>
    <cellStyle name="標準 2 4 6" xfId="1230"/>
    <cellStyle name="標準 2 4 7" xfId="1231"/>
    <cellStyle name="標準 2 4 8" xfId="1232"/>
    <cellStyle name="標準 2 4 9" xfId="1233"/>
    <cellStyle name="標準 2 4_23_CRUDマトリックス(機能レベル)" xfId="1234"/>
    <cellStyle name="標準 2 5" xfId="1235"/>
    <cellStyle name="標準 2 5 10" xfId="1236"/>
    <cellStyle name="標準 2 5 11" xfId="1237"/>
    <cellStyle name="標準 2 5 12" xfId="1238"/>
    <cellStyle name="標準 2 5 13" xfId="1239"/>
    <cellStyle name="標準 2 5 14" xfId="1240"/>
    <cellStyle name="標準 2 5 15" xfId="1241"/>
    <cellStyle name="標準 2 5 16" xfId="1242"/>
    <cellStyle name="標準 2 5 17" xfId="1243"/>
    <cellStyle name="標準 2 5 18" xfId="1244"/>
    <cellStyle name="標準 2 5 19" xfId="1245"/>
    <cellStyle name="標準 2 5 2" xfId="1246"/>
    <cellStyle name="標準 2 5 2 2" xfId="1549"/>
    <cellStyle name="標準 2 5 2 2 2" xfId="1742"/>
    <cellStyle name="標準 2 5 20" xfId="1247"/>
    <cellStyle name="標準 2 5 21" xfId="1248"/>
    <cellStyle name="標準 2 5 22" xfId="1249"/>
    <cellStyle name="標準 2 5 23" xfId="1250"/>
    <cellStyle name="標準 2 5 3" xfId="1251"/>
    <cellStyle name="標準 2 5 3 2" xfId="1529"/>
    <cellStyle name="標準 2 5 3 2 2" xfId="1743"/>
    <cellStyle name="標準 2 5 4" xfId="1252"/>
    <cellStyle name="標準 2 5 5" xfId="1253"/>
    <cellStyle name="標準 2 5 6" xfId="1254"/>
    <cellStyle name="標準 2 5 7" xfId="1255"/>
    <cellStyle name="標準 2 5 8" xfId="1256"/>
    <cellStyle name="標準 2 5 9" xfId="1257"/>
    <cellStyle name="標準 2 5_23_CRUDマトリックス(機能レベル)" xfId="1258"/>
    <cellStyle name="標準 2 6" xfId="1259"/>
    <cellStyle name="標準 2 6 10" xfId="1260"/>
    <cellStyle name="標準 2 6 11" xfId="1261"/>
    <cellStyle name="標準 2 6 12" xfId="1262"/>
    <cellStyle name="標準 2 6 13" xfId="1263"/>
    <cellStyle name="標準 2 6 14" xfId="1264"/>
    <cellStyle name="標準 2 6 15" xfId="1265"/>
    <cellStyle name="標準 2 6 16" xfId="1266"/>
    <cellStyle name="標準 2 6 17" xfId="1267"/>
    <cellStyle name="標準 2 6 18" xfId="1268"/>
    <cellStyle name="標準 2 6 19" xfId="1269"/>
    <cellStyle name="標準 2 6 2" xfId="1270"/>
    <cellStyle name="標準 2 6 20" xfId="1271"/>
    <cellStyle name="標準 2 6 21" xfId="1272"/>
    <cellStyle name="標準 2 6 22" xfId="1273"/>
    <cellStyle name="標準 2 6 23" xfId="1741"/>
    <cellStyle name="標準 2 6 3" xfId="1274"/>
    <cellStyle name="標準 2 6 4" xfId="1275"/>
    <cellStyle name="標準 2 6 5" xfId="1276"/>
    <cellStyle name="標準 2 6 6" xfId="1277"/>
    <cellStyle name="標準 2 6 7" xfId="1278"/>
    <cellStyle name="標準 2 6 8" xfId="1279"/>
    <cellStyle name="標準 2 6 9" xfId="1280"/>
    <cellStyle name="標準 2 6_23_CRUDマトリックス(機能レベル)" xfId="1281"/>
    <cellStyle name="標準 2 7" xfId="1282"/>
    <cellStyle name="標準 2 7 2" xfId="1530"/>
    <cellStyle name="標準 2 7 2 2" xfId="1531"/>
    <cellStyle name="標準 2 7 2 3" xfId="1532"/>
    <cellStyle name="標準 2 7 2 3 2" xfId="1388"/>
    <cellStyle name="標準 2 8" xfId="1283"/>
    <cellStyle name="標準 2 9" xfId="1284"/>
    <cellStyle name="標準 2 9 2" xfId="1533"/>
    <cellStyle name="標準 2 9 2 2" xfId="1534"/>
    <cellStyle name="標準 2 9 2 2 2" xfId="1535"/>
    <cellStyle name="標準 2 9 2 2 3" xfId="1536"/>
    <cellStyle name="標準 2 9 2 2 3 2" xfId="1385"/>
    <cellStyle name="標準 2 9 2 2 3 2 2" xfId="1537"/>
    <cellStyle name="標準 2 9 2 3" xfId="1538"/>
    <cellStyle name="標準 2 9 2 4" xfId="1539"/>
    <cellStyle name="標準 2 9 2 4 2" xfId="1540"/>
    <cellStyle name="標準 2 9 2 4 2 2" xfId="1541"/>
    <cellStyle name="標準 2 9 2 4 2 2 2" xfId="1542"/>
    <cellStyle name="標準 20" xfId="1543"/>
    <cellStyle name="標準 20 2" xfId="1285"/>
    <cellStyle name="標準 20 2 2" xfId="1544"/>
    <cellStyle name="標準 20 3" xfId="1286"/>
    <cellStyle name="標準 20 4" xfId="1287"/>
    <cellStyle name="標準 21" xfId="1545"/>
    <cellStyle name="標準 21 2" xfId="1288"/>
    <cellStyle name="標準 21 3" xfId="1289"/>
    <cellStyle name="標準 22" xfId="1546"/>
    <cellStyle name="標準 22 2" xfId="1290"/>
    <cellStyle name="標準 22 2 2" xfId="1547"/>
    <cellStyle name="標準 23 2" xfId="1291"/>
    <cellStyle name="標準 23 3" xfId="1292"/>
    <cellStyle name="標準 23 4" xfId="1293"/>
    <cellStyle name="標準 24 2" xfId="1294"/>
    <cellStyle name="標準 24 3" xfId="1295"/>
    <cellStyle name="標準 25 2" xfId="1296"/>
    <cellStyle name="標準 3" xfId="1297"/>
    <cellStyle name="標準 3 10" xfId="1298"/>
    <cellStyle name="標準 3 11" xfId="1299"/>
    <cellStyle name="標準 3 12" xfId="1300"/>
    <cellStyle name="標準 3 13" xfId="1301"/>
    <cellStyle name="標準 3 14" xfId="1302"/>
    <cellStyle name="標準 3 15" xfId="1303"/>
    <cellStyle name="標準 3 16" xfId="1304"/>
    <cellStyle name="標準 3 17" xfId="1305"/>
    <cellStyle name="標準 3 18" xfId="1306"/>
    <cellStyle name="標準 3 19" xfId="1307"/>
    <cellStyle name="標準 3 2" xfId="1308"/>
    <cellStyle name="標準 3 2 2" xfId="1309"/>
    <cellStyle name="標準 3 2 2 2" xfId="1699"/>
    <cellStyle name="標準 3 2 2 2 2" xfId="1700"/>
    <cellStyle name="標準 3 2 2 2 2 2" xfId="1701"/>
    <cellStyle name="標準 3 2 2 2 3" xfId="1702"/>
    <cellStyle name="標準 3 2 2 3" xfId="1703"/>
    <cellStyle name="標準 3 2 2 4" xfId="1704"/>
    <cellStyle name="標準 3 2 2 5" xfId="1705"/>
    <cellStyle name="標準 3 2 3" xfId="1570"/>
    <cellStyle name="標準 3 2 3 2" xfId="1706"/>
    <cellStyle name="標準 3 2 3 2 2" xfId="1571"/>
    <cellStyle name="標準 3 2 3 2 2 2" xfId="1572"/>
    <cellStyle name="標準 3 2 3 3" xfId="1707"/>
    <cellStyle name="標準 3 2 3 3 2" xfId="1708"/>
    <cellStyle name="標準 3 2 3 4" xfId="1709"/>
    <cellStyle name="標準 3 2 4" xfId="1710"/>
    <cellStyle name="標準 3 2 5" xfId="1711"/>
    <cellStyle name="標準 3 2 5 2" xfId="1712"/>
    <cellStyle name="標準 3 20" xfId="1310"/>
    <cellStyle name="標準 3 21" xfId="1311"/>
    <cellStyle name="標準 3 22" xfId="1312"/>
    <cellStyle name="標準 3 23" xfId="1313"/>
    <cellStyle name="標準 3 24" xfId="1314"/>
    <cellStyle name="標準 3 25" xfId="1315"/>
    <cellStyle name="標準 3 26" xfId="1316"/>
    <cellStyle name="標準 3 27" xfId="1317"/>
    <cellStyle name="標準 3 28" xfId="1318"/>
    <cellStyle name="標準 3 29" xfId="1319"/>
    <cellStyle name="標準 3 3" xfId="1320"/>
    <cellStyle name="標準 3 3 2" xfId="1573"/>
    <cellStyle name="標準 3 3 2 2" xfId="1713"/>
    <cellStyle name="標準 3 3 2 3" xfId="1881"/>
    <cellStyle name="標準 3 3 3" xfId="1714"/>
    <cellStyle name="標準 3 3 3 2" xfId="1715"/>
    <cellStyle name="標準 3 3 4" xfId="1716"/>
    <cellStyle name="標準 3 3 5" xfId="1882"/>
    <cellStyle name="標準 3 4" xfId="1321"/>
    <cellStyle name="標準 3 4 2" xfId="1717"/>
    <cellStyle name="標準 3 4 3" xfId="1883"/>
    <cellStyle name="標準 3 5" xfId="1322"/>
    <cellStyle name="標準 3 5 2" xfId="1718"/>
    <cellStyle name="標準 3 6" xfId="1323"/>
    <cellStyle name="標準 3 6 2" xfId="1719"/>
    <cellStyle name="標準 3 7" xfId="1324"/>
    <cellStyle name="標準 3 8" xfId="1325"/>
    <cellStyle name="標準 3 9" xfId="1326"/>
    <cellStyle name="標準 4" xfId="1327"/>
    <cellStyle name="標準 4 2" xfId="1328"/>
    <cellStyle name="標準 4 2 2" xfId="1329"/>
    <cellStyle name="標準 4 2 2 2" xfId="1574"/>
    <cellStyle name="標準 4 2 2 3" xfId="1884"/>
    <cellStyle name="標準 4 2 3" xfId="1720"/>
    <cellStyle name="標準 4 2 3 2" xfId="1721"/>
    <cellStyle name="標準 4 2 3 3" xfId="1885"/>
    <cellStyle name="標準 4 2 4" xfId="1722"/>
    <cellStyle name="標準 4 2 4 2" xfId="1886"/>
    <cellStyle name="標準 4 2 5" xfId="1887"/>
    <cellStyle name="標準 4 3" xfId="1330"/>
    <cellStyle name="標準 4 3 2" xfId="1723"/>
    <cellStyle name="標準 4 3 2 2" xfId="1724"/>
    <cellStyle name="標準 4 3 3" xfId="1725"/>
    <cellStyle name="標準 4 3 3 2" xfId="1726"/>
    <cellStyle name="標準 4 3 4" xfId="1727"/>
    <cellStyle name="標準 4 3 5" xfId="1728"/>
    <cellStyle name="標準 4 3 5 2" xfId="1729"/>
    <cellStyle name="標準 4 4" xfId="1331"/>
    <cellStyle name="標準 4 4 2" xfId="1730"/>
    <cellStyle name="標準 4 5" xfId="1332"/>
    <cellStyle name="標準 4 5 2" xfId="1731"/>
    <cellStyle name="標準 4 5 3" xfId="1888"/>
    <cellStyle name="標準 4 6" xfId="1889"/>
    <cellStyle name="標準 4 7" xfId="1890"/>
    <cellStyle name="標準 5" xfId="1333"/>
    <cellStyle name="標準 5 2" xfId="1334"/>
    <cellStyle name="標準 5 2 2" xfId="1552"/>
    <cellStyle name="標準 5 2 2 2" xfId="1732"/>
    <cellStyle name="標準 5 2 3" xfId="1733"/>
    <cellStyle name="標準 5 2 4" xfId="1891"/>
    <cellStyle name="標準 5 3" xfId="1553"/>
    <cellStyle name="標準 5 3 2" xfId="1734"/>
    <cellStyle name="標準 5 3 3" xfId="1892"/>
    <cellStyle name="標準 5 4" xfId="1735"/>
    <cellStyle name="標準 5 5" xfId="1893"/>
    <cellStyle name="標準 6" xfId="1335"/>
    <cellStyle name="標準 6 2" xfId="1336"/>
    <cellStyle name="標準 6 2 2" xfId="1337"/>
    <cellStyle name="標準 6 2 2 2" xfId="1338"/>
    <cellStyle name="標準 6 2 2 3" xfId="1894"/>
    <cellStyle name="標準 6 2 3" xfId="1736"/>
    <cellStyle name="標準 6 2 4" xfId="1895"/>
    <cellStyle name="標準 6 3" xfId="1339"/>
    <cellStyle name="標準 6 3 2" xfId="1737"/>
    <cellStyle name="標準 6 3 3" xfId="1738"/>
    <cellStyle name="標準 6 3 3 2" xfId="1739"/>
    <cellStyle name="標準 6 4" xfId="1896"/>
    <cellStyle name="標準 6 5" xfId="1897"/>
    <cellStyle name="標準 7" xfId="1340"/>
    <cellStyle name="標準 7 2" xfId="1341"/>
    <cellStyle name="標準 7 2 2" xfId="1898"/>
    <cellStyle name="標準 7 2 2 2" xfId="1899"/>
    <cellStyle name="標準 7 2 2 3" xfId="1900"/>
    <cellStyle name="標準 7 2 3" xfId="1901"/>
    <cellStyle name="標準 7 2 3 2" xfId="1902"/>
    <cellStyle name="標準 7 2 3 3" xfId="1903"/>
    <cellStyle name="標準 7 2 4" xfId="1904"/>
    <cellStyle name="標準 7 2 5" xfId="1905"/>
    <cellStyle name="標準 7 3" xfId="1342"/>
    <cellStyle name="標準 7 3 2" xfId="1906"/>
    <cellStyle name="標準 7 3 3" xfId="1907"/>
    <cellStyle name="標準 7 4" xfId="1908"/>
    <cellStyle name="標準 7 4 2" xfId="1909"/>
    <cellStyle name="標準 7 4 3" xfId="1910"/>
    <cellStyle name="標準 7 5" xfId="1911"/>
    <cellStyle name="標準 7 6" xfId="1912"/>
    <cellStyle name="標準 8" xfId="1343"/>
    <cellStyle name="標準 8 2" xfId="1344"/>
    <cellStyle name="標準 8 2 2" xfId="1913"/>
    <cellStyle name="標準 8 2 3" xfId="1914"/>
    <cellStyle name="標準 8 3" xfId="1345"/>
    <cellStyle name="標準 8 4" xfId="1346"/>
    <cellStyle name="標準 8 5" xfId="1347"/>
    <cellStyle name="標準 8 6" xfId="1348"/>
    <cellStyle name="標準 8 7" xfId="1349"/>
    <cellStyle name="標準 9" xfId="1350"/>
    <cellStyle name="標準 9 2" xfId="1351"/>
    <cellStyle name="標準 9 3" xfId="1352"/>
    <cellStyle name="標準 9 4" xfId="1353"/>
    <cellStyle name="標準 9 5" xfId="1354"/>
    <cellStyle name="標準 9 6" xfId="1355"/>
    <cellStyle name="未定義" xfId="1575"/>
    <cellStyle name="良い 10" xfId="1356"/>
    <cellStyle name="良い 11" xfId="1357"/>
    <cellStyle name="良い 12" xfId="1358"/>
    <cellStyle name="良い 13" xfId="1359"/>
    <cellStyle name="良い 14" xfId="1360"/>
    <cellStyle name="良い 15" xfId="1361"/>
    <cellStyle name="良い 16" xfId="1362"/>
    <cellStyle name="良い 17" xfId="1363"/>
    <cellStyle name="良い 18" xfId="1364"/>
    <cellStyle name="良い 19" xfId="1365"/>
    <cellStyle name="良い 2" xfId="1366"/>
    <cellStyle name="良い 2 2" xfId="1367"/>
    <cellStyle name="良い 2 2 2" xfId="1576"/>
    <cellStyle name="良い 2 3" xfId="1915"/>
    <cellStyle name="良い 2 4" xfId="1916"/>
    <cellStyle name="良い 20" xfId="1368"/>
    <cellStyle name="良い 21" xfId="1369"/>
    <cellStyle name="良い 22" xfId="1370"/>
    <cellStyle name="良い 23" xfId="1371"/>
    <cellStyle name="良い 24" xfId="1372"/>
    <cellStyle name="良い 25" xfId="1373"/>
    <cellStyle name="良い 3" xfId="1374"/>
    <cellStyle name="良い 3 2" xfId="1375"/>
    <cellStyle name="良い 4" xfId="1376"/>
    <cellStyle name="良い 5" xfId="1377"/>
    <cellStyle name="良い 6" xfId="1378"/>
    <cellStyle name="良い 7" xfId="1379"/>
    <cellStyle name="良い 8" xfId="1380"/>
    <cellStyle name="良い 9" xfId="1381"/>
  </cellStyles>
  <dxfs count="0"/>
  <tableStyles count="0" defaultTableStyle="TableStyleMedium2" defaultPivotStyle="PivotStyleLight16"/>
  <colors>
    <mruColors>
      <color rgb="FFFFCCCC"/>
      <color rgb="FF7F7F7F"/>
      <color rgb="FFD9D9D9"/>
      <color rgb="FFFF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25648556045031"/>
          <c:y val="5.1811031746031744E-2"/>
          <c:w val="0.77739818893783652"/>
          <c:h val="0.9418197619047619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年齢別受診率!$E$3</c:f>
              <c:strCache>
                <c:ptCount val="1"/>
                <c:pt idx="0">
                  <c:v>受診率(%)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80-4283-8C00-6317E067C413}"/>
                </c:ext>
              </c:extLst>
            </c:dLbl>
            <c:dLbl>
              <c:idx val="5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80-4283-8C00-6317E067C413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80-4283-8C00-6317E067C413}"/>
                </c:ext>
              </c:extLst>
            </c:dLbl>
            <c:dLbl>
              <c:idx val="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80-4283-8C00-6317E067C413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80-4283-8C00-6317E067C413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80-4283-8C00-6317E067C413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80-4283-8C00-6317E067C413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80-4283-8C00-6317E067C413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80-4283-8C00-6317E067C413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80-4283-8C00-6317E067C413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80-4283-8C00-6317E067C413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80-4283-8C00-6317E067C413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80-4283-8C00-6317E067C413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80-4283-8C00-6317E067C413}"/>
                </c:ext>
              </c:extLst>
            </c:dLbl>
            <c:dLbl>
              <c:idx val="31"/>
              <c:layout>
                <c:manualLayout>
                  <c:x val="3.6783816425120775E-3"/>
                  <c:y val="3.02388888888888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80-4283-8C00-6317E067C413}"/>
                </c:ext>
              </c:extLst>
            </c:dLbl>
            <c:dLbl>
              <c:idx val="33"/>
              <c:layout>
                <c:manualLayout>
                  <c:x val="2.6171497584541063E-4"/>
                  <c:y val="7.9365079365079371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80-4283-8C00-6317E067C413}"/>
                </c:ext>
              </c:extLst>
            </c:dLbl>
            <c:dLbl>
              <c:idx val="34"/>
              <c:layout>
                <c:manualLayout>
                  <c:x val="4.2671497584541064E-3"/>
                  <c:y val="3.02388888888888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80-4283-8C00-6317E067C413}"/>
                </c:ext>
              </c:extLst>
            </c:dLbl>
            <c:dLbl>
              <c:idx val="38"/>
              <c:layout>
                <c:manualLayout>
                  <c:x val="-5.0144927536231883E-4"/>
                  <c:y val="-1.00769841269841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80-4283-8C00-6317E067C413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80-4283-8C00-6317E067C413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80-4283-8C00-6317E067C413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80-4283-8C00-6317E067C41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年齢別受診率!$B$4:$B$44</c:f>
              <c:strCache>
                <c:ptCount val="41"/>
                <c:pt idx="0">
                  <c:v>65歳～74歳</c:v>
                </c:pt>
                <c:pt idx="1">
                  <c:v>75歳</c:v>
                </c:pt>
                <c:pt idx="2">
                  <c:v>76歳</c:v>
                </c:pt>
                <c:pt idx="3">
                  <c:v>77歳</c:v>
                </c:pt>
                <c:pt idx="4">
                  <c:v>78歳</c:v>
                </c:pt>
                <c:pt idx="5">
                  <c:v>79歳</c:v>
                </c:pt>
                <c:pt idx="6">
                  <c:v>80歳</c:v>
                </c:pt>
                <c:pt idx="7">
                  <c:v>81歳</c:v>
                </c:pt>
                <c:pt idx="8">
                  <c:v>82歳</c:v>
                </c:pt>
                <c:pt idx="9">
                  <c:v>83歳</c:v>
                </c:pt>
                <c:pt idx="10">
                  <c:v>84歳</c:v>
                </c:pt>
                <c:pt idx="11">
                  <c:v>85歳</c:v>
                </c:pt>
                <c:pt idx="12">
                  <c:v>86歳</c:v>
                </c:pt>
                <c:pt idx="13">
                  <c:v>87歳</c:v>
                </c:pt>
                <c:pt idx="14">
                  <c:v>88歳</c:v>
                </c:pt>
                <c:pt idx="15">
                  <c:v>89歳</c:v>
                </c:pt>
                <c:pt idx="16">
                  <c:v>90歳</c:v>
                </c:pt>
                <c:pt idx="17">
                  <c:v>91歳</c:v>
                </c:pt>
                <c:pt idx="18">
                  <c:v>92歳</c:v>
                </c:pt>
                <c:pt idx="19">
                  <c:v>93歳</c:v>
                </c:pt>
                <c:pt idx="20">
                  <c:v>94歳</c:v>
                </c:pt>
                <c:pt idx="21">
                  <c:v>95歳</c:v>
                </c:pt>
                <c:pt idx="22">
                  <c:v>96歳</c:v>
                </c:pt>
                <c:pt idx="23">
                  <c:v>97歳</c:v>
                </c:pt>
                <c:pt idx="24">
                  <c:v>98歳</c:v>
                </c:pt>
                <c:pt idx="25">
                  <c:v>99歳</c:v>
                </c:pt>
                <c:pt idx="26">
                  <c:v>100歳</c:v>
                </c:pt>
                <c:pt idx="27">
                  <c:v>101歳</c:v>
                </c:pt>
                <c:pt idx="28">
                  <c:v>102歳</c:v>
                </c:pt>
                <c:pt idx="29">
                  <c:v>103歳</c:v>
                </c:pt>
                <c:pt idx="30">
                  <c:v>104歳</c:v>
                </c:pt>
                <c:pt idx="31">
                  <c:v>105歳</c:v>
                </c:pt>
                <c:pt idx="32">
                  <c:v>106歳</c:v>
                </c:pt>
                <c:pt idx="33">
                  <c:v>107歳</c:v>
                </c:pt>
                <c:pt idx="34">
                  <c:v>108歳</c:v>
                </c:pt>
                <c:pt idx="35">
                  <c:v>109歳</c:v>
                </c:pt>
                <c:pt idx="36">
                  <c:v>110歳</c:v>
                </c:pt>
                <c:pt idx="37">
                  <c:v>111歳</c:v>
                </c:pt>
                <c:pt idx="38">
                  <c:v>112歳</c:v>
                </c:pt>
                <c:pt idx="39">
                  <c:v>113歳</c:v>
                </c:pt>
                <c:pt idx="40">
                  <c:v>114歳</c:v>
                </c:pt>
              </c:strCache>
            </c:strRef>
          </c:cat>
          <c:val>
            <c:numRef>
              <c:f>年齢別受診率!$E$4:$E$44</c:f>
              <c:numCache>
                <c:formatCode>0.0%</c:formatCode>
                <c:ptCount val="41"/>
                <c:pt idx="0">
                  <c:v>9.3478959203340831E-2</c:v>
                </c:pt>
                <c:pt idx="1">
                  <c:v>0.13306272714400341</c:v>
                </c:pt>
                <c:pt idx="2">
                  <c:v>0.2027623593658133</c:v>
                </c:pt>
                <c:pt idx="3">
                  <c:v>0.19297339916274006</c:v>
                </c:pt>
                <c:pt idx="4">
                  <c:v>0.1897035748214724</c:v>
                </c:pt>
                <c:pt idx="5">
                  <c:v>0.18714674219543068</c:v>
                </c:pt>
                <c:pt idx="6">
                  <c:v>0.18369800088722257</c:v>
                </c:pt>
                <c:pt idx="7">
                  <c:v>0.1749039423127533</c:v>
                </c:pt>
                <c:pt idx="8">
                  <c:v>0.16369814689493312</c:v>
                </c:pt>
                <c:pt idx="9">
                  <c:v>0.15752329824773048</c:v>
                </c:pt>
                <c:pt idx="10">
                  <c:v>0.14725119321194979</c:v>
                </c:pt>
                <c:pt idx="11">
                  <c:v>0.1417022635634157</c:v>
                </c:pt>
                <c:pt idx="12">
                  <c:v>0.13038486072719541</c:v>
                </c:pt>
                <c:pt idx="13">
                  <c:v>0.11940373926225366</c:v>
                </c:pt>
                <c:pt idx="14">
                  <c:v>0.10777265925295619</c:v>
                </c:pt>
                <c:pt idx="15">
                  <c:v>0.10008700191404211</c:v>
                </c:pt>
                <c:pt idx="16">
                  <c:v>8.7937221499270482E-2</c:v>
                </c:pt>
                <c:pt idx="17">
                  <c:v>7.8674537427451757E-2</c:v>
                </c:pt>
                <c:pt idx="18">
                  <c:v>6.5906284907989887E-2</c:v>
                </c:pt>
                <c:pt idx="19">
                  <c:v>6.1701811701811701E-2</c:v>
                </c:pt>
                <c:pt idx="20">
                  <c:v>5.153217065720761E-2</c:v>
                </c:pt>
                <c:pt idx="21">
                  <c:v>4.5237496858507163E-2</c:v>
                </c:pt>
                <c:pt idx="22">
                  <c:v>4.0217206855591381E-2</c:v>
                </c:pt>
                <c:pt idx="23">
                  <c:v>3.0337333031469325E-2</c:v>
                </c:pt>
                <c:pt idx="24">
                  <c:v>2.8464185173600252E-2</c:v>
                </c:pt>
                <c:pt idx="25">
                  <c:v>2.6398210290827742E-2</c:v>
                </c:pt>
                <c:pt idx="26">
                  <c:v>2.6113671274961597E-2</c:v>
                </c:pt>
                <c:pt idx="27">
                  <c:v>1.4925373134328358E-2</c:v>
                </c:pt>
                <c:pt idx="28">
                  <c:v>6.8259385665529011E-3</c:v>
                </c:pt>
                <c:pt idx="29">
                  <c:v>2.3640661938534278E-3</c:v>
                </c:pt>
                <c:pt idx="30">
                  <c:v>4.5248868778280547E-3</c:v>
                </c:pt>
                <c:pt idx="31">
                  <c:v>0</c:v>
                </c:pt>
                <c:pt idx="32">
                  <c:v>2.4691358024691357E-2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0.125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ED80-4283-8C00-6317E067C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46304"/>
        <c:axId val="389907584"/>
      </c:barChart>
      <c:catAx>
        <c:axId val="4469463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907584"/>
        <c:crossesAt val="0"/>
        <c:auto val="1"/>
        <c:lblAlgn val="ctr"/>
        <c:lblOffset val="100"/>
        <c:noMultiLvlLbl val="0"/>
      </c:catAx>
      <c:valAx>
        <c:axId val="38990758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96926328502416"/>
              <c:y val="9.4365873015873018E-3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6946304"/>
        <c:crosses val="autoZero"/>
        <c:crossBetween val="between"/>
      </c:valAx>
      <c:spPr>
        <a:ln>
          <a:solidFill>
            <a:srgbClr val="7F7F7F"/>
          </a:solidFill>
        </a:ln>
      </c:spPr>
    </c:plotArea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paperSize="9"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70881642512075"/>
          <c:y val="6.817531746031745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地区別_有所見者割合!$AJ$5</c:f>
              <c:strCache>
                <c:ptCount val="1"/>
                <c:pt idx="0">
                  <c:v>有所見者割合　舌機能評価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地区別_有所見者割合!$AJ$6:$AJ$13</c:f>
              <c:strCache>
                <c:ptCount val="8"/>
                <c:pt idx="0">
                  <c:v>大阪市医療圏</c:v>
                </c:pt>
                <c:pt idx="1">
                  <c:v>三島医療圏</c:v>
                </c:pt>
                <c:pt idx="2">
                  <c:v>中河内医療圏</c:v>
                </c:pt>
                <c:pt idx="3">
                  <c:v>南河内医療圏</c:v>
                </c:pt>
                <c:pt idx="4">
                  <c:v>豊能医療圏</c:v>
                </c:pt>
                <c:pt idx="5">
                  <c:v>泉州医療圏</c:v>
                </c:pt>
                <c:pt idx="6">
                  <c:v>堺市医療圏</c:v>
                </c:pt>
                <c:pt idx="7">
                  <c:v>北河内医療圏</c:v>
                </c:pt>
              </c:strCache>
            </c:strRef>
          </c:cat>
          <c:val>
            <c:numRef>
              <c:f>地区別_有所見者割合!$AK$6:$AK$13</c:f>
              <c:numCache>
                <c:formatCode>0.0%</c:formatCode>
                <c:ptCount val="8"/>
                <c:pt idx="0">
                  <c:v>2.1477318346045764E-2</c:v>
                </c:pt>
                <c:pt idx="1">
                  <c:v>1.9423876660918958E-2</c:v>
                </c:pt>
                <c:pt idx="2">
                  <c:v>1.9327967053538002E-2</c:v>
                </c:pt>
                <c:pt idx="3">
                  <c:v>1.8391108758930935E-2</c:v>
                </c:pt>
                <c:pt idx="4">
                  <c:v>1.5953437735533038E-2</c:v>
                </c:pt>
                <c:pt idx="5">
                  <c:v>1.5434562776092394E-2</c:v>
                </c:pt>
                <c:pt idx="6">
                  <c:v>1.4805337232681411E-2</c:v>
                </c:pt>
                <c:pt idx="7">
                  <c:v>1.4195727588095673E-2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412800"/>
        <c:axId val="45554246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-9.2030193236714974E-3"/>
                  <c:y val="-0.8970634920634921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B8-43EB-8270-586D4714F76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地区別_有所見者割合!$AT$6:$AT$13</c:f>
              <c:numCache>
                <c:formatCode>0.0%</c:formatCode>
                <c:ptCount val="8"/>
                <c:pt idx="0">
                  <c:v>1.8016436245830054E-2</c:v>
                </c:pt>
                <c:pt idx="1">
                  <c:v>1.8016436245830054E-2</c:v>
                </c:pt>
                <c:pt idx="2">
                  <c:v>1.8016436245830054E-2</c:v>
                </c:pt>
                <c:pt idx="3">
                  <c:v>1.8016436245830054E-2</c:v>
                </c:pt>
                <c:pt idx="4">
                  <c:v>1.8016436245830054E-2</c:v>
                </c:pt>
                <c:pt idx="5">
                  <c:v>1.8016436245830054E-2</c:v>
                </c:pt>
                <c:pt idx="6">
                  <c:v>1.8016436245830054E-2</c:v>
                </c:pt>
                <c:pt idx="7">
                  <c:v>1.8016436245830054E-2</c:v>
                </c:pt>
              </c:numCache>
            </c:numRef>
          </c:xVal>
          <c:yVal>
            <c:numRef>
              <c:f>地区別_有所見者割合!$AV$6:$AV$13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543616"/>
        <c:axId val="455543040"/>
      </c:scatterChart>
      <c:catAx>
        <c:axId val="45441280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5542464"/>
        <c:crossesAt val="0"/>
        <c:auto val="1"/>
        <c:lblAlgn val="ctr"/>
        <c:lblOffset val="100"/>
        <c:noMultiLvlLbl val="0"/>
      </c:catAx>
      <c:valAx>
        <c:axId val="45554246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412800"/>
        <c:crosses val="autoZero"/>
        <c:crossBetween val="between"/>
      </c:valAx>
      <c:valAx>
        <c:axId val="45554304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5543616"/>
        <c:crosses val="max"/>
        <c:crossBetween val="midCat"/>
      </c:valAx>
      <c:valAx>
        <c:axId val="45554361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554304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70881642512075"/>
          <c:y val="6.817531746031745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地区別_有所見者割合!$AL$5</c:f>
              <c:strCache>
                <c:ptCount val="1"/>
                <c:pt idx="0">
                  <c:v>有所見者割合　嚥下機能評価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地区別_有所見者割合!$AL$6:$AL$13</c:f>
              <c:strCache>
                <c:ptCount val="8"/>
                <c:pt idx="0">
                  <c:v>豊能医療圏</c:v>
                </c:pt>
                <c:pt idx="1">
                  <c:v>中河内医療圏</c:v>
                </c:pt>
                <c:pt idx="2">
                  <c:v>大阪市医療圏</c:v>
                </c:pt>
                <c:pt idx="3">
                  <c:v>泉州医療圏</c:v>
                </c:pt>
                <c:pt idx="4">
                  <c:v>南河内医療圏</c:v>
                </c:pt>
                <c:pt idx="5">
                  <c:v>北河内医療圏</c:v>
                </c:pt>
                <c:pt idx="6">
                  <c:v>堺市医療圏</c:v>
                </c:pt>
                <c:pt idx="7">
                  <c:v>三島医療圏</c:v>
                </c:pt>
              </c:strCache>
            </c:strRef>
          </c:cat>
          <c:val>
            <c:numRef>
              <c:f>地区別_有所見者割合!$AM$6:$AM$13</c:f>
              <c:numCache>
                <c:formatCode>0.0%</c:formatCode>
                <c:ptCount val="8"/>
                <c:pt idx="0">
                  <c:v>0.10316391787277011</c:v>
                </c:pt>
                <c:pt idx="1">
                  <c:v>9.2841058359917433E-2</c:v>
                </c:pt>
                <c:pt idx="2">
                  <c:v>8.7132838930835926E-2</c:v>
                </c:pt>
                <c:pt idx="3">
                  <c:v>8.7019153817425171E-2</c:v>
                </c:pt>
                <c:pt idx="4">
                  <c:v>8.5171405793250068E-2</c:v>
                </c:pt>
                <c:pt idx="5">
                  <c:v>8.4029371271225339E-2</c:v>
                </c:pt>
                <c:pt idx="6">
                  <c:v>7.9263263997067721E-2</c:v>
                </c:pt>
                <c:pt idx="7">
                  <c:v>7.6070375266958201E-2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46720"/>
        <c:axId val="45554649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-1.0736835748792271E-2"/>
                  <c:y val="-0.9000873015873015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E0-48A7-8BE4-9BD1E6223E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地区別_有所見者割合!$AU$6:$AU$13</c:f>
              <c:numCache>
                <c:formatCode>0.0%</c:formatCode>
                <c:ptCount val="8"/>
                <c:pt idx="0">
                  <c:v>8.7701343522040467E-2</c:v>
                </c:pt>
                <c:pt idx="1">
                  <c:v>8.7701343522040467E-2</c:v>
                </c:pt>
                <c:pt idx="2">
                  <c:v>8.7701343522040467E-2</c:v>
                </c:pt>
                <c:pt idx="3">
                  <c:v>8.7701343522040467E-2</c:v>
                </c:pt>
                <c:pt idx="4">
                  <c:v>8.7701343522040467E-2</c:v>
                </c:pt>
                <c:pt idx="5">
                  <c:v>8.7701343522040467E-2</c:v>
                </c:pt>
                <c:pt idx="6">
                  <c:v>8.7701343522040467E-2</c:v>
                </c:pt>
                <c:pt idx="7">
                  <c:v>8.7701343522040467E-2</c:v>
                </c:pt>
              </c:numCache>
            </c:numRef>
          </c:xVal>
          <c:yVal>
            <c:numRef>
              <c:f>地区別_有所見者割合!$AV$6:$AV$13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547648"/>
        <c:axId val="455547072"/>
      </c:scatterChart>
      <c:catAx>
        <c:axId val="4556467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5546496"/>
        <c:crossesAt val="0"/>
        <c:auto val="1"/>
        <c:lblAlgn val="ctr"/>
        <c:lblOffset val="100"/>
        <c:noMultiLvlLbl val="0"/>
      </c:catAx>
      <c:valAx>
        <c:axId val="455546496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646720"/>
        <c:crosses val="autoZero"/>
        <c:crossBetween val="between"/>
      </c:valAx>
      <c:valAx>
        <c:axId val="45554707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5547648"/>
        <c:crosses val="max"/>
        <c:crossBetween val="midCat"/>
      </c:valAx>
      <c:valAx>
        <c:axId val="45554764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554707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7789855072463"/>
          <c:y val="7.2786609996886034E-2"/>
          <c:w val="0.78627669082125606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市区町村別_有所見者割合!$Z$5</c:f>
              <c:strCache>
                <c:ptCount val="1"/>
                <c:pt idx="0">
                  <c:v>有所見者割合 歯垢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市区町村別_有所見者割合!$Z$6:$Z$79</c:f>
              <c:strCache>
                <c:ptCount val="74"/>
                <c:pt idx="0">
                  <c:v>貝塚市</c:v>
                </c:pt>
                <c:pt idx="1">
                  <c:v>都島区</c:v>
                </c:pt>
                <c:pt idx="2">
                  <c:v>此花区</c:v>
                </c:pt>
                <c:pt idx="3">
                  <c:v>大正区</c:v>
                </c:pt>
                <c:pt idx="4">
                  <c:v>平野区</c:v>
                </c:pt>
                <c:pt idx="5">
                  <c:v>熊取町</c:v>
                </c:pt>
                <c:pt idx="6">
                  <c:v>富田林市</c:v>
                </c:pt>
                <c:pt idx="7">
                  <c:v>河南町</c:v>
                </c:pt>
                <c:pt idx="8">
                  <c:v>堺市南区</c:v>
                </c:pt>
                <c:pt idx="9">
                  <c:v>鶴見区</c:v>
                </c:pt>
                <c:pt idx="10">
                  <c:v>泉大津市</c:v>
                </c:pt>
                <c:pt idx="11">
                  <c:v>天王寺区</c:v>
                </c:pt>
                <c:pt idx="12">
                  <c:v>東大阪市</c:v>
                </c:pt>
                <c:pt idx="13">
                  <c:v>城東区</c:v>
                </c:pt>
                <c:pt idx="14">
                  <c:v>堺市東区</c:v>
                </c:pt>
                <c:pt idx="15">
                  <c:v>藤井寺市</c:v>
                </c:pt>
                <c:pt idx="16">
                  <c:v>千早赤阪村</c:v>
                </c:pt>
                <c:pt idx="17">
                  <c:v>中央区</c:v>
                </c:pt>
                <c:pt idx="18">
                  <c:v>高石市</c:v>
                </c:pt>
                <c:pt idx="19">
                  <c:v>摂津市</c:v>
                </c:pt>
                <c:pt idx="20">
                  <c:v>和泉市</c:v>
                </c:pt>
                <c:pt idx="21">
                  <c:v>堺市北区</c:v>
                </c:pt>
                <c:pt idx="22">
                  <c:v>四條畷市</c:v>
                </c:pt>
                <c:pt idx="23">
                  <c:v>泉佐野市</c:v>
                </c:pt>
                <c:pt idx="24">
                  <c:v>福島区</c:v>
                </c:pt>
                <c:pt idx="25">
                  <c:v>東成区</c:v>
                </c:pt>
                <c:pt idx="26">
                  <c:v>東住吉区</c:v>
                </c:pt>
                <c:pt idx="27">
                  <c:v>大東市</c:v>
                </c:pt>
                <c:pt idx="28">
                  <c:v>東淀川区</c:v>
                </c:pt>
                <c:pt idx="29">
                  <c:v>大阪市</c:v>
                </c:pt>
                <c:pt idx="30">
                  <c:v>北区</c:v>
                </c:pt>
                <c:pt idx="31">
                  <c:v>門真市</c:v>
                </c:pt>
                <c:pt idx="32">
                  <c:v>岸和田市</c:v>
                </c:pt>
                <c:pt idx="33">
                  <c:v>堺市</c:v>
                </c:pt>
                <c:pt idx="34">
                  <c:v>能勢町</c:v>
                </c:pt>
                <c:pt idx="35">
                  <c:v>高槻市</c:v>
                </c:pt>
                <c:pt idx="36">
                  <c:v>茨木市</c:v>
                </c:pt>
                <c:pt idx="37">
                  <c:v>寝屋川市</c:v>
                </c:pt>
                <c:pt idx="38">
                  <c:v>西区</c:v>
                </c:pt>
                <c:pt idx="39">
                  <c:v>堺市堺区</c:v>
                </c:pt>
                <c:pt idx="40">
                  <c:v>松原市</c:v>
                </c:pt>
                <c:pt idx="41">
                  <c:v>西成区</c:v>
                </c:pt>
                <c:pt idx="42">
                  <c:v>吹田市</c:v>
                </c:pt>
                <c:pt idx="43">
                  <c:v>阿倍野区</c:v>
                </c:pt>
                <c:pt idx="44">
                  <c:v>岬町</c:v>
                </c:pt>
                <c:pt idx="45">
                  <c:v>港区</c:v>
                </c:pt>
                <c:pt idx="46">
                  <c:v>泉南市</c:v>
                </c:pt>
                <c:pt idx="47">
                  <c:v>住之江区</c:v>
                </c:pt>
                <c:pt idx="48">
                  <c:v>住吉区</c:v>
                </c:pt>
                <c:pt idx="49">
                  <c:v>八尾市</c:v>
                </c:pt>
                <c:pt idx="50">
                  <c:v>池田市</c:v>
                </c:pt>
                <c:pt idx="51">
                  <c:v>堺市美原区</c:v>
                </c:pt>
                <c:pt idx="52">
                  <c:v>生野区</c:v>
                </c:pt>
                <c:pt idx="53">
                  <c:v>箕面市</c:v>
                </c:pt>
                <c:pt idx="54">
                  <c:v>淀川区</c:v>
                </c:pt>
                <c:pt idx="55">
                  <c:v>旭区</c:v>
                </c:pt>
                <c:pt idx="56">
                  <c:v>守口市</c:v>
                </c:pt>
                <c:pt idx="57">
                  <c:v>豊中市</c:v>
                </c:pt>
                <c:pt idx="58">
                  <c:v>河内長野市</c:v>
                </c:pt>
                <c:pt idx="59">
                  <c:v>堺市中区</c:v>
                </c:pt>
                <c:pt idx="60">
                  <c:v>柏原市</c:v>
                </c:pt>
                <c:pt idx="61">
                  <c:v>太子町</c:v>
                </c:pt>
                <c:pt idx="62">
                  <c:v>西淀川区</c:v>
                </c:pt>
                <c:pt idx="63">
                  <c:v>堺市西区</c:v>
                </c:pt>
                <c:pt idx="64">
                  <c:v>交野市</c:v>
                </c:pt>
                <c:pt idx="65">
                  <c:v>羽曳野市</c:v>
                </c:pt>
                <c:pt idx="66">
                  <c:v>枚方市</c:v>
                </c:pt>
                <c:pt idx="67">
                  <c:v>大阪狭山市</c:v>
                </c:pt>
                <c:pt idx="68">
                  <c:v>阪南市</c:v>
                </c:pt>
                <c:pt idx="69">
                  <c:v>浪速区</c:v>
                </c:pt>
                <c:pt idx="70">
                  <c:v>島本町</c:v>
                </c:pt>
                <c:pt idx="71">
                  <c:v>豊能町</c:v>
                </c:pt>
                <c:pt idx="72">
                  <c:v>田尻町</c:v>
                </c:pt>
                <c:pt idx="73">
                  <c:v>忠岡町</c:v>
                </c:pt>
              </c:strCache>
            </c:strRef>
          </c:cat>
          <c:val>
            <c:numRef>
              <c:f>市区町村別_有所見者割合!$AA$6:$AA$79</c:f>
              <c:numCache>
                <c:formatCode>0.0%</c:formatCode>
                <c:ptCount val="74"/>
                <c:pt idx="0">
                  <c:v>0.26232948583420779</c:v>
                </c:pt>
                <c:pt idx="1">
                  <c:v>0.22704507512520869</c:v>
                </c:pt>
                <c:pt idx="2">
                  <c:v>0.22277227722772278</c:v>
                </c:pt>
                <c:pt idx="3">
                  <c:v>0.21698113207547171</c:v>
                </c:pt>
                <c:pt idx="4">
                  <c:v>0.21484121840570317</c:v>
                </c:pt>
                <c:pt idx="5">
                  <c:v>0.21039903264812576</c:v>
                </c:pt>
                <c:pt idx="6">
                  <c:v>0.2072892938496583</c:v>
                </c:pt>
                <c:pt idx="7">
                  <c:v>0.20246913580246914</c:v>
                </c:pt>
                <c:pt idx="8">
                  <c:v>0.20173913043478262</c:v>
                </c:pt>
                <c:pt idx="9">
                  <c:v>0.19926004228329811</c:v>
                </c:pt>
                <c:pt idx="10">
                  <c:v>0.19910083493898523</c:v>
                </c:pt>
                <c:pt idx="11">
                  <c:v>0.19660537482319659</c:v>
                </c:pt>
                <c:pt idx="12">
                  <c:v>0.19641386881346629</c:v>
                </c:pt>
                <c:pt idx="13">
                  <c:v>0.1934801016088061</c:v>
                </c:pt>
                <c:pt idx="14">
                  <c:v>0.19276094276094277</c:v>
                </c:pt>
                <c:pt idx="15">
                  <c:v>0.19151515151515153</c:v>
                </c:pt>
                <c:pt idx="16">
                  <c:v>0.18867924528301888</c:v>
                </c:pt>
                <c:pt idx="17">
                  <c:v>0.18824609733700642</c:v>
                </c:pt>
                <c:pt idx="18">
                  <c:v>0.18639262934089298</c:v>
                </c:pt>
                <c:pt idx="19">
                  <c:v>0.18621973929236499</c:v>
                </c:pt>
                <c:pt idx="20">
                  <c:v>0.18607068607068608</c:v>
                </c:pt>
                <c:pt idx="21">
                  <c:v>0.1859001258917331</c:v>
                </c:pt>
                <c:pt idx="22">
                  <c:v>0.18508287292817679</c:v>
                </c:pt>
                <c:pt idx="23">
                  <c:v>0.18415841584158416</c:v>
                </c:pt>
                <c:pt idx="24">
                  <c:v>0.18327974276527331</c:v>
                </c:pt>
                <c:pt idx="25">
                  <c:v>0.18320610687022901</c:v>
                </c:pt>
                <c:pt idx="26">
                  <c:v>0.18233821952091528</c:v>
                </c:pt>
                <c:pt idx="27">
                  <c:v>0.1817391304347826</c:v>
                </c:pt>
                <c:pt idx="28">
                  <c:v>0.18170529801324503</c:v>
                </c:pt>
                <c:pt idx="29">
                  <c:v>0.18096133610943202</c:v>
                </c:pt>
                <c:pt idx="30">
                  <c:v>0.18055555555555555</c:v>
                </c:pt>
                <c:pt idx="31">
                  <c:v>0.18038207200587802</c:v>
                </c:pt>
                <c:pt idx="32">
                  <c:v>0.17998217998217997</c:v>
                </c:pt>
                <c:pt idx="33">
                  <c:v>0.17781447839251308</c:v>
                </c:pt>
                <c:pt idx="34">
                  <c:v>0.17777777777777778</c:v>
                </c:pt>
                <c:pt idx="35">
                  <c:v>0.17715305667112896</c:v>
                </c:pt>
                <c:pt idx="36">
                  <c:v>0.17698689431285319</c:v>
                </c:pt>
                <c:pt idx="37">
                  <c:v>0.17593984962406015</c:v>
                </c:pt>
                <c:pt idx="38">
                  <c:v>0.17580504786771106</c:v>
                </c:pt>
                <c:pt idx="39">
                  <c:v>0.17480719794344474</c:v>
                </c:pt>
                <c:pt idx="40">
                  <c:v>0.17280071813285458</c:v>
                </c:pt>
                <c:pt idx="41">
                  <c:v>0.17220279720279721</c:v>
                </c:pt>
                <c:pt idx="42">
                  <c:v>0.17066957787481804</c:v>
                </c:pt>
                <c:pt idx="43">
                  <c:v>0.16991504247876063</c:v>
                </c:pt>
                <c:pt idx="44">
                  <c:v>0.16901408450704225</c:v>
                </c:pt>
                <c:pt idx="45">
                  <c:v>0.16900135562584725</c:v>
                </c:pt>
                <c:pt idx="46">
                  <c:v>0.16859946476360393</c:v>
                </c:pt>
                <c:pt idx="47">
                  <c:v>0.16799132947976878</c:v>
                </c:pt>
                <c:pt idx="48">
                  <c:v>0.16783663050414804</c:v>
                </c:pt>
                <c:pt idx="49">
                  <c:v>0.16295943856310219</c:v>
                </c:pt>
                <c:pt idx="50">
                  <c:v>0.16191241462434713</c:v>
                </c:pt>
                <c:pt idx="51">
                  <c:v>0.16111111111111112</c:v>
                </c:pt>
                <c:pt idx="52">
                  <c:v>0.16094771241830066</c:v>
                </c:pt>
                <c:pt idx="53">
                  <c:v>0.16090664272890484</c:v>
                </c:pt>
                <c:pt idx="54">
                  <c:v>0.15989159891598917</c:v>
                </c:pt>
                <c:pt idx="55">
                  <c:v>0.15879120879120878</c:v>
                </c:pt>
                <c:pt idx="56">
                  <c:v>0.15848406546080965</c:v>
                </c:pt>
                <c:pt idx="57">
                  <c:v>0.15688575899843504</c:v>
                </c:pt>
                <c:pt idx="58">
                  <c:v>0.15667420814479638</c:v>
                </c:pt>
                <c:pt idx="59">
                  <c:v>0.15662650602409639</c:v>
                </c:pt>
                <c:pt idx="60">
                  <c:v>0.15555555555555556</c:v>
                </c:pt>
                <c:pt idx="61">
                  <c:v>0.14953271028037382</c:v>
                </c:pt>
                <c:pt idx="62">
                  <c:v>0.14705882352941177</c:v>
                </c:pt>
                <c:pt idx="63">
                  <c:v>0.14700652045050386</c:v>
                </c:pt>
                <c:pt idx="64">
                  <c:v>0.14265831593597772</c:v>
                </c:pt>
                <c:pt idx="65">
                  <c:v>0.1419939577039275</c:v>
                </c:pt>
                <c:pt idx="66">
                  <c:v>0.13779527559055119</c:v>
                </c:pt>
                <c:pt idx="67">
                  <c:v>0.13682432432432431</c:v>
                </c:pt>
                <c:pt idx="68">
                  <c:v>0.13179916317991633</c:v>
                </c:pt>
                <c:pt idx="69">
                  <c:v>0.13036303630363036</c:v>
                </c:pt>
                <c:pt idx="70">
                  <c:v>0.12383488681757657</c:v>
                </c:pt>
                <c:pt idx="71">
                  <c:v>0.12254901960784313</c:v>
                </c:pt>
                <c:pt idx="72">
                  <c:v>0.11173184357541899</c:v>
                </c:pt>
                <c:pt idx="73">
                  <c:v>0.10833333333333334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095232"/>
        <c:axId val="45559161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3.0676328502415458E-3"/>
                  <c:y val="-0.89504761904761909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8-4676-B878-5466630A17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市区町村別_有所見者割合!$AO$6:$AO$79</c:f>
              <c:numCache>
                <c:formatCode>0.0%</c:formatCode>
                <c:ptCount val="74"/>
                <c:pt idx="0">
                  <c:v>0.17524062773440607</c:v>
                </c:pt>
                <c:pt idx="1">
                  <c:v>0.17524062773440607</c:v>
                </c:pt>
                <c:pt idx="2">
                  <c:v>0.17524062773440607</c:v>
                </c:pt>
                <c:pt idx="3">
                  <c:v>0.17524062773440607</c:v>
                </c:pt>
                <c:pt idx="4">
                  <c:v>0.17524062773440607</c:v>
                </c:pt>
                <c:pt idx="5">
                  <c:v>0.17524062773440607</c:v>
                </c:pt>
                <c:pt idx="6">
                  <c:v>0.17524062773440607</c:v>
                </c:pt>
                <c:pt idx="7">
                  <c:v>0.17524062773440607</c:v>
                </c:pt>
                <c:pt idx="8">
                  <c:v>0.17524062773440607</c:v>
                </c:pt>
                <c:pt idx="9">
                  <c:v>0.17524062773440607</c:v>
                </c:pt>
                <c:pt idx="10">
                  <c:v>0.17524062773440607</c:v>
                </c:pt>
                <c:pt idx="11">
                  <c:v>0.17524062773440607</c:v>
                </c:pt>
                <c:pt idx="12">
                  <c:v>0.17524062773440607</c:v>
                </c:pt>
                <c:pt idx="13">
                  <c:v>0.17524062773440607</c:v>
                </c:pt>
                <c:pt idx="14">
                  <c:v>0.17524062773440607</c:v>
                </c:pt>
                <c:pt idx="15">
                  <c:v>0.17524062773440607</c:v>
                </c:pt>
                <c:pt idx="16">
                  <c:v>0.17524062773440607</c:v>
                </c:pt>
                <c:pt idx="17">
                  <c:v>0.17524062773440607</c:v>
                </c:pt>
                <c:pt idx="18">
                  <c:v>0.17524062773440607</c:v>
                </c:pt>
                <c:pt idx="19">
                  <c:v>0.17524062773440607</c:v>
                </c:pt>
                <c:pt idx="20">
                  <c:v>0.17524062773440607</c:v>
                </c:pt>
                <c:pt idx="21">
                  <c:v>0.17524062773440607</c:v>
                </c:pt>
                <c:pt idx="22">
                  <c:v>0.17524062773440607</c:v>
                </c:pt>
                <c:pt idx="23">
                  <c:v>0.17524062773440607</c:v>
                </c:pt>
                <c:pt idx="24">
                  <c:v>0.17524062773440607</c:v>
                </c:pt>
                <c:pt idx="25">
                  <c:v>0.17524062773440607</c:v>
                </c:pt>
                <c:pt idx="26">
                  <c:v>0.17524062773440607</c:v>
                </c:pt>
                <c:pt idx="27">
                  <c:v>0.17524062773440607</c:v>
                </c:pt>
                <c:pt idx="28">
                  <c:v>0.17524062773440607</c:v>
                </c:pt>
                <c:pt idx="29">
                  <c:v>0.17524062773440607</c:v>
                </c:pt>
                <c:pt idx="30">
                  <c:v>0.17524062773440607</c:v>
                </c:pt>
                <c:pt idx="31">
                  <c:v>0.17524062773440607</c:v>
                </c:pt>
                <c:pt idx="32">
                  <c:v>0.17524062773440607</c:v>
                </c:pt>
                <c:pt idx="33">
                  <c:v>0.17524062773440607</c:v>
                </c:pt>
                <c:pt idx="34">
                  <c:v>0.17524062773440607</c:v>
                </c:pt>
                <c:pt idx="35">
                  <c:v>0.17524062773440607</c:v>
                </c:pt>
                <c:pt idx="36">
                  <c:v>0.17524062773440607</c:v>
                </c:pt>
                <c:pt idx="37">
                  <c:v>0.17524062773440607</c:v>
                </c:pt>
                <c:pt idx="38">
                  <c:v>0.17524062773440607</c:v>
                </c:pt>
                <c:pt idx="39">
                  <c:v>0.17524062773440607</c:v>
                </c:pt>
                <c:pt idx="40">
                  <c:v>0.17524062773440607</c:v>
                </c:pt>
                <c:pt idx="41">
                  <c:v>0.17524062773440607</c:v>
                </c:pt>
                <c:pt idx="42">
                  <c:v>0.17524062773440607</c:v>
                </c:pt>
                <c:pt idx="43">
                  <c:v>0.17524062773440607</c:v>
                </c:pt>
                <c:pt idx="44">
                  <c:v>0.17524062773440607</c:v>
                </c:pt>
                <c:pt idx="45">
                  <c:v>0.17524062773440607</c:v>
                </c:pt>
                <c:pt idx="46">
                  <c:v>0.17524062773440607</c:v>
                </c:pt>
                <c:pt idx="47">
                  <c:v>0.17524062773440607</c:v>
                </c:pt>
                <c:pt idx="48">
                  <c:v>0.17524062773440607</c:v>
                </c:pt>
                <c:pt idx="49">
                  <c:v>0.17524062773440607</c:v>
                </c:pt>
                <c:pt idx="50">
                  <c:v>0.17524062773440607</c:v>
                </c:pt>
                <c:pt idx="51">
                  <c:v>0.17524062773440607</c:v>
                </c:pt>
                <c:pt idx="52">
                  <c:v>0.17524062773440607</c:v>
                </c:pt>
                <c:pt idx="53">
                  <c:v>0.17524062773440607</c:v>
                </c:pt>
                <c:pt idx="54">
                  <c:v>0.17524062773440607</c:v>
                </c:pt>
                <c:pt idx="55">
                  <c:v>0.17524062773440607</c:v>
                </c:pt>
                <c:pt idx="56">
                  <c:v>0.17524062773440607</c:v>
                </c:pt>
                <c:pt idx="57">
                  <c:v>0.17524062773440607</c:v>
                </c:pt>
                <c:pt idx="58">
                  <c:v>0.17524062773440607</c:v>
                </c:pt>
                <c:pt idx="59">
                  <c:v>0.17524062773440607</c:v>
                </c:pt>
                <c:pt idx="60">
                  <c:v>0.17524062773440607</c:v>
                </c:pt>
                <c:pt idx="61">
                  <c:v>0.17524062773440607</c:v>
                </c:pt>
                <c:pt idx="62">
                  <c:v>0.17524062773440607</c:v>
                </c:pt>
                <c:pt idx="63">
                  <c:v>0.17524062773440607</c:v>
                </c:pt>
                <c:pt idx="64">
                  <c:v>0.17524062773440607</c:v>
                </c:pt>
                <c:pt idx="65">
                  <c:v>0.17524062773440607</c:v>
                </c:pt>
                <c:pt idx="66">
                  <c:v>0.17524062773440607</c:v>
                </c:pt>
                <c:pt idx="67">
                  <c:v>0.17524062773440607</c:v>
                </c:pt>
                <c:pt idx="68">
                  <c:v>0.17524062773440607</c:v>
                </c:pt>
                <c:pt idx="69">
                  <c:v>0.17524062773440607</c:v>
                </c:pt>
                <c:pt idx="70">
                  <c:v>0.17524062773440607</c:v>
                </c:pt>
                <c:pt idx="71">
                  <c:v>0.17524062773440607</c:v>
                </c:pt>
                <c:pt idx="72">
                  <c:v>0.17524062773440607</c:v>
                </c:pt>
                <c:pt idx="73">
                  <c:v>0.17524062773440607</c:v>
                </c:pt>
              </c:numCache>
            </c:numRef>
          </c:xVal>
          <c:yVal>
            <c:numRef>
              <c:f>市区町村別_有所見者割合!$AV$6:$AV$79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592768"/>
        <c:axId val="455592192"/>
      </c:scatterChart>
      <c:catAx>
        <c:axId val="456095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5591616"/>
        <c:crossesAt val="0"/>
        <c:auto val="1"/>
        <c:lblAlgn val="ctr"/>
        <c:lblOffset val="100"/>
        <c:noMultiLvlLbl val="0"/>
      </c:catAx>
      <c:valAx>
        <c:axId val="455591616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095232"/>
        <c:crosses val="autoZero"/>
        <c:crossBetween val="between"/>
      </c:valAx>
      <c:valAx>
        <c:axId val="45559219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5592768"/>
        <c:crosses val="max"/>
        <c:crossBetween val="midCat"/>
      </c:valAx>
      <c:valAx>
        <c:axId val="45559276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559219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1250611845326"/>
          <c:y val="6.8346756044238691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市区町村別_有所見者割合!$AB$5</c:f>
              <c:strCache>
                <c:ptCount val="1"/>
                <c:pt idx="0">
                  <c:v>有所見者割合 食渣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市区町村別_有所見者割合!$AB$6:$AB$79</c:f>
              <c:strCache>
                <c:ptCount val="74"/>
                <c:pt idx="0">
                  <c:v>平野区</c:v>
                </c:pt>
                <c:pt idx="1">
                  <c:v>貝塚市</c:v>
                </c:pt>
                <c:pt idx="2">
                  <c:v>千早赤阪村</c:v>
                </c:pt>
                <c:pt idx="3">
                  <c:v>鶴見区</c:v>
                </c:pt>
                <c:pt idx="4">
                  <c:v>此花区</c:v>
                </c:pt>
                <c:pt idx="5">
                  <c:v>岸和田市</c:v>
                </c:pt>
                <c:pt idx="6">
                  <c:v>北区</c:v>
                </c:pt>
                <c:pt idx="7">
                  <c:v>高石市</c:v>
                </c:pt>
                <c:pt idx="8">
                  <c:v>天王寺区</c:v>
                </c:pt>
                <c:pt idx="9">
                  <c:v>富田林市</c:v>
                </c:pt>
                <c:pt idx="10">
                  <c:v>東大阪市</c:v>
                </c:pt>
                <c:pt idx="11">
                  <c:v>泉大津市</c:v>
                </c:pt>
                <c:pt idx="12">
                  <c:v>都島区</c:v>
                </c:pt>
                <c:pt idx="13">
                  <c:v>中央区</c:v>
                </c:pt>
                <c:pt idx="14">
                  <c:v>大正区</c:v>
                </c:pt>
                <c:pt idx="15">
                  <c:v>熊取町</c:v>
                </c:pt>
                <c:pt idx="16">
                  <c:v>西成区</c:v>
                </c:pt>
                <c:pt idx="17">
                  <c:v>河南町</c:v>
                </c:pt>
                <c:pt idx="18">
                  <c:v>寝屋川市</c:v>
                </c:pt>
                <c:pt idx="19">
                  <c:v>西区</c:v>
                </c:pt>
                <c:pt idx="20">
                  <c:v>港区</c:v>
                </c:pt>
                <c:pt idx="21">
                  <c:v>太子町</c:v>
                </c:pt>
                <c:pt idx="22">
                  <c:v>藤井寺市</c:v>
                </c:pt>
                <c:pt idx="23">
                  <c:v>大阪市</c:v>
                </c:pt>
                <c:pt idx="24">
                  <c:v>住吉区</c:v>
                </c:pt>
                <c:pt idx="25">
                  <c:v>東住吉区</c:v>
                </c:pt>
                <c:pt idx="26">
                  <c:v>泉佐野市</c:v>
                </c:pt>
                <c:pt idx="27">
                  <c:v>住之江区</c:v>
                </c:pt>
                <c:pt idx="28">
                  <c:v>和泉市</c:v>
                </c:pt>
                <c:pt idx="29">
                  <c:v>泉南市</c:v>
                </c:pt>
                <c:pt idx="30">
                  <c:v>高槻市</c:v>
                </c:pt>
                <c:pt idx="31">
                  <c:v>堺市堺区</c:v>
                </c:pt>
                <c:pt idx="32">
                  <c:v>大東市</c:v>
                </c:pt>
                <c:pt idx="33">
                  <c:v>摂津市</c:v>
                </c:pt>
                <c:pt idx="34">
                  <c:v>四條畷市</c:v>
                </c:pt>
                <c:pt idx="35">
                  <c:v>堺市北区</c:v>
                </c:pt>
                <c:pt idx="36">
                  <c:v>福島区</c:v>
                </c:pt>
                <c:pt idx="37">
                  <c:v>浪速区</c:v>
                </c:pt>
                <c:pt idx="38">
                  <c:v>城東区</c:v>
                </c:pt>
                <c:pt idx="39">
                  <c:v>交野市</c:v>
                </c:pt>
                <c:pt idx="40">
                  <c:v>生野区</c:v>
                </c:pt>
                <c:pt idx="41">
                  <c:v>八尾市</c:v>
                </c:pt>
                <c:pt idx="42">
                  <c:v>旭区</c:v>
                </c:pt>
                <c:pt idx="43">
                  <c:v>堺市南区</c:v>
                </c:pt>
                <c:pt idx="44">
                  <c:v>阿倍野区</c:v>
                </c:pt>
                <c:pt idx="45">
                  <c:v>東成区</c:v>
                </c:pt>
                <c:pt idx="46">
                  <c:v>守口市</c:v>
                </c:pt>
                <c:pt idx="47">
                  <c:v>門真市</c:v>
                </c:pt>
                <c:pt idx="48">
                  <c:v>茨木市</c:v>
                </c:pt>
                <c:pt idx="49">
                  <c:v>淀川区</c:v>
                </c:pt>
                <c:pt idx="50">
                  <c:v>西淀川区</c:v>
                </c:pt>
                <c:pt idx="51">
                  <c:v>東淀川区</c:v>
                </c:pt>
                <c:pt idx="52">
                  <c:v>堺市</c:v>
                </c:pt>
                <c:pt idx="53">
                  <c:v>岬町</c:v>
                </c:pt>
                <c:pt idx="54">
                  <c:v>箕面市</c:v>
                </c:pt>
                <c:pt idx="55">
                  <c:v>松原市</c:v>
                </c:pt>
                <c:pt idx="56">
                  <c:v>堺市西区</c:v>
                </c:pt>
                <c:pt idx="57">
                  <c:v>吹田市</c:v>
                </c:pt>
                <c:pt idx="58">
                  <c:v>堺市中区</c:v>
                </c:pt>
                <c:pt idx="59">
                  <c:v>豊中市</c:v>
                </c:pt>
                <c:pt idx="60">
                  <c:v>池田市</c:v>
                </c:pt>
                <c:pt idx="61">
                  <c:v>堺市東区</c:v>
                </c:pt>
                <c:pt idx="62">
                  <c:v>羽曳野市</c:v>
                </c:pt>
                <c:pt idx="63">
                  <c:v>河内長野市</c:v>
                </c:pt>
                <c:pt idx="64">
                  <c:v>忠岡町</c:v>
                </c:pt>
                <c:pt idx="65">
                  <c:v>阪南市</c:v>
                </c:pt>
                <c:pt idx="66">
                  <c:v>大阪狭山市</c:v>
                </c:pt>
                <c:pt idx="67">
                  <c:v>田尻町</c:v>
                </c:pt>
                <c:pt idx="68">
                  <c:v>柏原市</c:v>
                </c:pt>
                <c:pt idx="69">
                  <c:v>豊能町</c:v>
                </c:pt>
                <c:pt idx="70">
                  <c:v>堺市美原区</c:v>
                </c:pt>
                <c:pt idx="71">
                  <c:v>枚方市</c:v>
                </c:pt>
                <c:pt idx="72">
                  <c:v>島本町</c:v>
                </c:pt>
                <c:pt idx="73">
                  <c:v>能勢町</c:v>
                </c:pt>
              </c:strCache>
            </c:strRef>
          </c:cat>
          <c:val>
            <c:numRef>
              <c:f>市区町村別_有所見者割合!$AC$6:$AC$79</c:f>
              <c:numCache>
                <c:formatCode>0.0%</c:formatCode>
                <c:ptCount val="74"/>
                <c:pt idx="0">
                  <c:v>0.10263072426112374</c:v>
                </c:pt>
                <c:pt idx="1">
                  <c:v>9.8843322818086221E-2</c:v>
                </c:pt>
                <c:pt idx="2">
                  <c:v>9.4339622641509441E-2</c:v>
                </c:pt>
                <c:pt idx="3">
                  <c:v>9.4329623741388452E-2</c:v>
                </c:pt>
                <c:pt idx="4">
                  <c:v>9.0909090909090912E-2</c:v>
                </c:pt>
                <c:pt idx="5">
                  <c:v>8.7369985141158985E-2</c:v>
                </c:pt>
                <c:pt idx="6">
                  <c:v>8.6714841578654805E-2</c:v>
                </c:pt>
                <c:pt idx="7">
                  <c:v>8.6524822695035461E-2</c:v>
                </c:pt>
                <c:pt idx="8">
                  <c:v>8.6280056577086275E-2</c:v>
                </c:pt>
                <c:pt idx="9">
                  <c:v>8.5509138381201041E-2</c:v>
                </c:pt>
                <c:pt idx="10">
                  <c:v>8.5491990846681923E-2</c:v>
                </c:pt>
                <c:pt idx="11">
                  <c:v>8.5475578406169664E-2</c:v>
                </c:pt>
                <c:pt idx="12">
                  <c:v>8.533184606804238E-2</c:v>
                </c:pt>
                <c:pt idx="13">
                  <c:v>8.4714548802946599E-2</c:v>
                </c:pt>
                <c:pt idx="14">
                  <c:v>8.4302325581395346E-2</c:v>
                </c:pt>
                <c:pt idx="15">
                  <c:v>8.222490931076179E-2</c:v>
                </c:pt>
                <c:pt idx="16">
                  <c:v>8.2167832167832161E-2</c:v>
                </c:pt>
                <c:pt idx="17">
                  <c:v>8.1481481481481488E-2</c:v>
                </c:pt>
                <c:pt idx="18">
                  <c:v>8.0882352941176475E-2</c:v>
                </c:pt>
                <c:pt idx="19">
                  <c:v>8.0799304952215462E-2</c:v>
                </c:pt>
                <c:pt idx="20">
                  <c:v>7.956600361663653E-2</c:v>
                </c:pt>
                <c:pt idx="21">
                  <c:v>7.9439252336448593E-2</c:v>
                </c:pt>
                <c:pt idx="22">
                  <c:v>7.8419452887537988E-2</c:v>
                </c:pt>
                <c:pt idx="23">
                  <c:v>7.5983413650117668E-2</c:v>
                </c:pt>
                <c:pt idx="24">
                  <c:v>7.5941289087428213E-2</c:v>
                </c:pt>
                <c:pt idx="25">
                  <c:v>7.5795495173400076E-2</c:v>
                </c:pt>
                <c:pt idx="26">
                  <c:v>7.4331020812685833E-2</c:v>
                </c:pt>
                <c:pt idx="27">
                  <c:v>7.3417721518987344E-2</c:v>
                </c:pt>
                <c:pt idx="28">
                  <c:v>7.2840790842872011E-2</c:v>
                </c:pt>
                <c:pt idx="29">
                  <c:v>7.2321428571428578E-2</c:v>
                </c:pt>
                <c:pt idx="30">
                  <c:v>7.1588117042662491E-2</c:v>
                </c:pt>
                <c:pt idx="31">
                  <c:v>7.0785070785070792E-2</c:v>
                </c:pt>
                <c:pt idx="32">
                  <c:v>7.0000000000000007E-2</c:v>
                </c:pt>
                <c:pt idx="33">
                  <c:v>6.9392812887236685E-2</c:v>
                </c:pt>
                <c:pt idx="34">
                  <c:v>6.9124423963133647E-2</c:v>
                </c:pt>
                <c:pt idx="35">
                  <c:v>6.9023569023569029E-2</c:v>
                </c:pt>
                <c:pt idx="36">
                  <c:v>6.8891280947255107E-2</c:v>
                </c:pt>
                <c:pt idx="37">
                  <c:v>6.7880794701986755E-2</c:v>
                </c:pt>
                <c:pt idx="38">
                  <c:v>6.6949152542372881E-2</c:v>
                </c:pt>
                <c:pt idx="39">
                  <c:v>6.6063977746870658E-2</c:v>
                </c:pt>
                <c:pt idx="40">
                  <c:v>6.5821749795584625E-2</c:v>
                </c:pt>
                <c:pt idx="41">
                  <c:v>6.5579623899071654E-2</c:v>
                </c:pt>
                <c:pt idx="42">
                  <c:v>6.4977973568281944E-2</c:v>
                </c:pt>
                <c:pt idx="43">
                  <c:v>6.4516129032258063E-2</c:v>
                </c:pt>
                <c:pt idx="44">
                  <c:v>6.4500000000000002E-2</c:v>
                </c:pt>
                <c:pt idx="45">
                  <c:v>6.4230995875073665E-2</c:v>
                </c:pt>
                <c:pt idx="46">
                  <c:v>6.3738156761412576E-2</c:v>
                </c:pt>
                <c:pt idx="47">
                  <c:v>6.3673168936326838E-2</c:v>
                </c:pt>
                <c:pt idx="48">
                  <c:v>6.3409938635543256E-2</c:v>
                </c:pt>
                <c:pt idx="49">
                  <c:v>6.313645621181263E-2</c:v>
                </c:pt>
                <c:pt idx="50">
                  <c:v>6.3056888279643591E-2</c:v>
                </c:pt>
                <c:pt idx="51">
                  <c:v>6.2913907284768214E-2</c:v>
                </c:pt>
                <c:pt idx="52">
                  <c:v>6.2390884866305243E-2</c:v>
                </c:pt>
                <c:pt idx="53">
                  <c:v>6.1032863849765258E-2</c:v>
                </c:pt>
                <c:pt idx="54">
                  <c:v>6.0967379077615298E-2</c:v>
                </c:pt>
                <c:pt idx="55">
                  <c:v>5.9245960502692999E-2</c:v>
                </c:pt>
                <c:pt idx="56">
                  <c:v>5.8753709198813057E-2</c:v>
                </c:pt>
                <c:pt idx="57">
                  <c:v>5.6796116504854367E-2</c:v>
                </c:pt>
                <c:pt idx="58">
                  <c:v>5.6224899598393573E-2</c:v>
                </c:pt>
                <c:pt idx="59">
                  <c:v>5.5620838229533884E-2</c:v>
                </c:pt>
                <c:pt idx="60">
                  <c:v>5.5130784708249496E-2</c:v>
                </c:pt>
                <c:pt idx="61">
                  <c:v>5.4713804713804715E-2</c:v>
                </c:pt>
                <c:pt idx="62">
                  <c:v>5.39622641509434E-2</c:v>
                </c:pt>
                <c:pt idx="63">
                  <c:v>5.0722584301501838E-2</c:v>
                </c:pt>
                <c:pt idx="64">
                  <c:v>5.0420168067226892E-2</c:v>
                </c:pt>
                <c:pt idx="65">
                  <c:v>4.8218029350104823E-2</c:v>
                </c:pt>
                <c:pt idx="66">
                  <c:v>4.8141891891891893E-2</c:v>
                </c:pt>
                <c:pt idx="67">
                  <c:v>4.4692737430167599E-2</c:v>
                </c:pt>
                <c:pt idx="68">
                  <c:v>4.3478260869565216E-2</c:v>
                </c:pt>
                <c:pt idx="69">
                  <c:v>4.2787286063569685E-2</c:v>
                </c:pt>
                <c:pt idx="70">
                  <c:v>4.2513863216266171E-2</c:v>
                </c:pt>
                <c:pt idx="71">
                  <c:v>4.1390728476821195E-2</c:v>
                </c:pt>
                <c:pt idx="72">
                  <c:v>3.9893617021276598E-2</c:v>
                </c:pt>
                <c:pt idx="73">
                  <c:v>2.9629629629629631E-2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850496"/>
        <c:axId val="45559564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13FC-4077-87B0-9DCCB7ECBBEA}"/>
              </c:ext>
            </c:extLst>
          </c:dPt>
          <c:dLbls>
            <c:dLbl>
              <c:idx val="0"/>
              <c:layout>
                <c:manualLayout>
                  <c:x val="1.2432697014194811E-2"/>
                  <c:y val="-0.89011059670781889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33-4BFB-B5BB-CD35703D8F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市区町村別_有所見者割合!$AP$6:$AP$79</c:f>
              <c:numCache>
                <c:formatCode>0.0%</c:formatCode>
                <c:ptCount val="74"/>
                <c:pt idx="0">
                  <c:v>6.9034742008314429E-2</c:v>
                </c:pt>
                <c:pt idx="1">
                  <c:v>6.9034742008314429E-2</c:v>
                </c:pt>
                <c:pt idx="2">
                  <c:v>6.9034742008314429E-2</c:v>
                </c:pt>
                <c:pt idx="3">
                  <c:v>6.9034742008314429E-2</c:v>
                </c:pt>
                <c:pt idx="4">
                  <c:v>6.9034742008314429E-2</c:v>
                </c:pt>
                <c:pt idx="5">
                  <c:v>6.9034742008314429E-2</c:v>
                </c:pt>
                <c:pt idx="6">
                  <c:v>6.9034742008314429E-2</c:v>
                </c:pt>
                <c:pt idx="7">
                  <c:v>6.9034742008314429E-2</c:v>
                </c:pt>
                <c:pt idx="8">
                  <c:v>6.9034742008314429E-2</c:v>
                </c:pt>
                <c:pt idx="9">
                  <c:v>6.9034742008314429E-2</c:v>
                </c:pt>
                <c:pt idx="10">
                  <c:v>6.9034742008314429E-2</c:v>
                </c:pt>
                <c:pt idx="11">
                  <c:v>6.9034742008314429E-2</c:v>
                </c:pt>
                <c:pt idx="12">
                  <c:v>6.9034742008314429E-2</c:v>
                </c:pt>
                <c:pt idx="13">
                  <c:v>6.9034742008314429E-2</c:v>
                </c:pt>
                <c:pt idx="14">
                  <c:v>6.9034742008314429E-2</c:v>
                </c:pt>
                <c:pt idx="15">
                  <c:v>6.9034742008314429E-2</c:v>
                </c:pt>
                <c:pt idx="16">
                  <c:v>6.9034742008314429E-2</c:v>
                </c:pt>
                <c:pt idx="17">
                  <c:v>6.9034742008314429E-2</c:v>
                </c:pt>
                <c:pt idx="18">
                  <c:v>6.9034742008314429E-2</c:v>
                </c:pt>
                <c:pt idx="19">
                  <c:v>6.9034742008314429E-2</c:v>
                </c:pt>
                <c:pt idx="20">
                  <c:v>6.9034742008314429E-2</c:v>
                </c:pt>
                <c:pt idx="21">
                  <c:v>6.9034742008314429E-2</c:v>
                </c:pt>
                <c:pt idx="22">
                  <c:v>6.9034742008314429E-2</c:v>
                </c:pt>
                <c:pt idx="23">
                  <c:v>6.9034742008314429E-2</c:v>
                </c:pt>
                <c:pt idx="24">
                  <c:v>6.9034742008314429E-2</c:v>
                </c:pt>
                <c:pt idx="25">
                  <c:v>6.9034742008314429E-2</c:v>
                </c:pt>
                <c:pt idx="26">
                  <c:v>6.9034742008314429E-2</c:v>
                </c:pt>
                <c:pt idx="27">
                  <c:v>6.9034742008314429E-2</c:v>
                </c:pt>
                <c:pt idx="28">
                  <c:v>6.9034742008314429E-2</c:v>
                </c:pt>
                <c:pt idx="29">
                  <c:v>6.9034742008314429E-2</c:v>
                </c:pt>
                <c:pt idx="30">
                  <c:v>6.9034742008314429E-2</c:v>
                </c:pt>
                <c:pt idx="31">
                  <c:v>6.9034742008314429E-2</c:v>
                </c:pt>
                <c:pt idx="32">
                  <c:v>6.9034742008314429E-2</c:v>
                </c:pt>
                <c:pt idx="33">
                  <c:v>6.9034742008314429E-2</c:v>
                </c:pt>
                <c:pt idx="34">
                  <c:v>6.9034742008314429E-2</c:v>
                </c:pt>
                <c:pt idx="35">
                  <c:v>6.9034742008314429E-2</c:v>
                </c:pt>
                <c:pt idx="36">
                  <c:v>6.9034742008314429E-2</c:v>
                </c:pt>
                <c:pt idx="37">
                  <c:v>6.9034742008314429E-2</c:v>
                </c:pt>
                <c:pt idx="38">
                  <c:v>6.9034742008314429E-2</c:v>
                </c:pt>
                <c:pt idx="39">
                  <c:v>6.9034742008314429E-2</c:v>
                </c:pt>
                <c:pt idx="40">
                  <c:v>6.9034742008314429E-2</c:v>
                </c:pt>
                <c:pt idx="41">
                  <c:v>6.9034742008314429E-2</c:v>
                </c:pt>
                <c:pt idx="42">
                  <c:v>6.9034742008314429E-2</c:v>
                </c:pt>
                <c:pt idx="43">
                  <c:v>6.9034742008314429E-2</c:v>
                </c:pt>
                <c:pt idx="44">
                  <c:v>6.9034742008314429E-2</c:v>
                </c:pt>
                <c:pt idx="45">
                  <c:v>6.9034742008314429E-2</c:v>
                </c:pt>
                <c:pt idx="46">
                  <c:v>6.9034742008314429E-2</c:v>
                </c:pt>
                <c:pt idx="47">
                  <c:v>6.9034742008314429E-2</c:v>
                </c:pt>
                <c:pt idx="48">
                  <c:v>6.9034742008314429E-2</c:v>
                </c:pt>
                <c:pt idx="49">
                  <c:v>6.9034742008314429E-2</c:v>
                </c:pt>
                <c:pt idx="50">
                  <c:v>6.9034742008314429E-2</c:v>
                </c:pt>
                <c:pt idx="51">
                  <c:v>6.9034742008314429E-2</c:v>
                </c:pt>
                <c:pt idx="52">
                  <c:v>6.9034742008314429E-2</c:v>
                </c:pt>
                <c:pt idx="53">
                  <c:v>6.9034742008314429E-2</c:v>
                </c:pt>
                <c:pt idx="54">
                  <c:v>6.9034742008314429E-2</c:v>
                </c:pt>
                <c:pt idx="55">
                  <c:v>6.9034742008314429E-2</c:v>
                </c:pt>
                <c:pt idx="56">
                  <c:v>6.9034742008314429E-2</c:v>
                </c:pt>
                <c:pt idx="57">
                  <c:v>6.9034742008314429E-2</c:v>
                </c:pt>
                <c:pt idx="58">
                  <c:v>6.9034742008314429E-2</c:v>
                </c:pt>
                <c:pt idx="59">
                  <c:v>6.9034742008314429E-2</c:v>
                </c:pt>
                <c:pt idx="60">
                  <c:v>6.9034742008314429E-2</c:v>
                </c:pt>
                <c:pt idx="61">
                  <c:v>6.9034742008314429E-2</c:v>
                </c:pt>
                <c:pt idx="62">
                  <c:v>6.9034742008314429E-2</c:v>
                </c:pt>
                <c:pt idx="63">
                  <c:v>6.9034742008314429E-2</c:v>
                </c:pt>
                <c:pt idx="64">
                  <c:v>6.9034742008314429E-2</c:v>
                </c:pt>
                <c:pt idx="65">
                  <c:v>6.9034742008314429E-2</c:v>
                </c:pt>
                <c:pt idx="66">
                  <c:v>6.9034742008314429E-2</c:v>
                </c:pt>
                <c:pt idx="67">
                  <c:v>6.9034742008314429E-2</c:v>
                </c:pt>
                <c:pt idx="68">
                  <c:v>6.9034742008314429E-2</c:v>
                </c:pt>
                <c:pt idx="69">
                  <c:v>6.9034742008314429E-2</c:v>
                </c:pt>
                <c:pt idx="70">
                  <c:v>6.9034742008314429E-2</c:v>
                </c:pt>
                <c:pt idx="71">
                  <c:v>6.9034742008314429E-2</c:v>
                </c:pt>
                <c:pt idx="72">
                  <c:v>6.9034742008314429E-2</c:v>
                </c:pt>
                <c:pt idx="73">
                  <c:v>6.9034742008314429E-2</c:v>
                </c:pt>
              </c:numCache>
            </c:numRef>
          </c:xVal>
          <c:yVal>
            <c:numRef>
              <c:f>市区町村別_有所見者割合!$AV$6:$AV$79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596800"/>
        <c:axId val="455596224"/>
      </c:scatterChart>
      <c:catAx>
        <c:axId val="4558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5595648"/>
        <c:crossesAt val="0"/>
        <c:auto val="1"/>
        <c:lblAlgn val="ctr"/>
        <c:lblOffset val="100"/>
        <c:noMultiLvlLbl val="0"/>
      </c:catAx>
      <c:valAx>
        <c:axId val="45559564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2110962824562184"/>
              <c:y val="1.128560438663939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850496"/>
        <c:crosses val="autoZero"/>
        <c:crossBetween val="between"/>
      </c:valAx>
      <c:valAx>
        <c:axId val="45559622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5596800"/>
        <c:crosses val="max"/>
        <c:crossBetween val="midCat"/>
      </c:valAx>
      <c:valAx>
        <c:axId val="45559680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559622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1250611845326"/>
          <c:y val="6.8346756044238691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市区町村別_有所見者割合!$AD$5</c:f>
              <c:strCache>
                <c:ptCount val="1"/>
                <c:pt idx="0">
                  <c:v>有所見者割合 口臭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市区町村別_有所見者割合!$AD$6:$AD$79</c:f>
              <c:strCache>
                <c:ptCount val="74"/>
                <c:pt idx="0">
                  <c:v>河南町</c:v>
                </c:pt>
                <c:pt idx="1">
                  <c:v>交野市</c:v>
                </c:pt>
                <c:pt idx="2">
                  <c:v>能勢町</c:v>
                </c:pt>
                <c:pt idx="3">
                  <c:v>貝塚市</c:v>
                </c:pt>
                <c:pt idx="4">
                  <c:v>泉大津市</c:v>
                </c:pt>
                <c:pt idx="5">
                  <c:v>平野区</c:v>
                </c:pt>
                <c:pt idx="6">
                  <c:v>西成区</c:v>
                </c:pt>
                <c:pt idx="7">
                  <c:v>堺市南区</c:v>
                </c:pt>
                <c:pt idx="8">
                  <c:v>高石市</c:v>
                </c:pt>
                <c:pt idx="9">
                  <c:v>寝屋川市</c:v>
                </c:pt>
                <c:pt idx="10">
                  <c:v>富田林市</c:v>
                </c:pt>
                <c:pt idx="11">
                  <c:v>摂津市</c:v>
                </c:pt>
                <c:pt idx="12">
                  <c:v>岸和田市</c:v>
                </c:pt>
                <c:pt idx="13">
                  <c:v>堺市中区</c:v>
                </c:pt>
                <c:pt idx="14">
                  <c:v>四條畷市</c:v>
                </c:pt>
                <c:pt idx="15">
                  <c:v>東大阪市</c:v>
                </c:pt>
                <c:pt idx="16">
                  <c:v>住吉区</c:v>
                </c:pt>
                <c:pt idx="17">
                  <c:v>天王寺区</c:v>
                </c:pt>
                <c:pt idx="18">
                  <c:v>島本町</c:v>
                </c:pt>
                <c:pt idx="19">
                  <c:v>泉佐野市</c:v>
                </c:pt>
                <c:pt idx="20">
                  <c:v>大東市</c:v>
                </c:pt>
                <c:pt idx="21">
                  <c:v>北区</c:v>
                </c:pt>
                <c:pt idx="22">
                  <c:v>西区</c:v>
                </c:pt>
                <c:pt idx="23">
                  <c:v>中央区</c:v>
                </c:pt>
                <c:pt idx="24">
                  <c:v>吹田市</c:v>
                </c:pt>
                <c:pt idx="25">
                  <c:v>東住吉区</c:v>
                </c:pt>
                <c:pt idx="26">
                  <c:v>熊取町</c:v>
                </c:pt>
                <c:pt idx="27">
                  <c:v>都島区</c:v>
                </c:pt>
                <c:pt idx="28">
                  <c:v>此花区</c:v>
                </c:pt>
                <c:pt idx="29">
                  <c:v>福島区</c:v>
                </c:pt>
                <c:pt idx="30">
                  <c:v>旭区</c:v>
                </c:pt>
                <c:pt idx="31">
                  <c:v>大正区</c:v>
                </c:pt>
                <c:pt idx="32">
                  <c:v>田尻町</c:v>
                </c:pt>
                <c:pt idx="33">
                  <c:v>泉南市</c:v>
                </c:pt>
                <c:pt idx="34">
                  <c:v>大阪市</c:v>
                </c:pt>
                <c:pt idx="35">
                  <c:v>東淀川区</c:v>
                </c:pt>
                <c:pt idx="36">
                  <c:v>藤井寺市</c:v>
                </c:pt>
                <c:pt idx="37">
                  <c:v>鶴見区</c:v>
                </c:pt>
                <c:pt idx="38">
                  <c:v>門真市</c:v>
                </c:pt>
                <c:pt idx="39">
                  <c:v>和泉市</c:v>
                </c:pt>
                <c:pt idx="40">
                  <c:v>城東区</c:v>
                </c:pt>
                <c:pt idx="41">
                  <c:v>生野区</c:v>
                </c:pt>
                <c:pt idx="42">
                  <c:v>堺市堺区</c:v>
                </c:pt>
                <c:pt idx="43">
                  <c:v>堺市</c:v>
                </c:pt>
                <c:pt idx="44">
                  <c:v>茨木市</c:v>
                </c:pt>
                <c:pt idx="45">
                  <c:v>高槻市</c:v>
                </c:pt>
                <c:pt idx="46">
                  <c:v>浪速区</c:v>
                </c:pt>
                <c:pt idx="47">
                  <c:v>堺市西区</c:v>
                </c:pt>
                <c:pt idx="48">
                  <c:v>港区</c:v>
                </c:pt>
                <c:pt idx="49">
                  <c:v>柏原市</c:v>
                </c:pt>
                <c:pt idx="50">
                  <c:v>千早赤阪村</c:v>
                </c:pt>
                <c:pt idx="51">
                  <c:v>太子町</c:v>
                </c:pt>
                <c:pt idx="52">
                  <c:v>西淀川区</c:v>
                </c:pt>
                <c:pt idx="53">
                  <c:v>池田市</c:v>
                </c:pt>
                <c:pt idx="54">
                  <c:v>守口市</c:v>
                </c:pt>
                <c:pt idx="55">
                  <c:v>阿倍野区</c:v>
                </c:pt>
                <c:pt idx="56">
                  <c:v>松原市</c:v>
                </c:pt>
                <c:pt idx="57">
                  <c:v>東成区</c:v>
                </c:pt>
                <c:pt idx="58">
                  <c:v>大阪狭山市</c:v>
                </c:pt>
                <c:pt idx="59">
                  <c:v>八尾市</c:v>
                </c:pt>
                <c:pt idx="60">
                  <c:v>淀川区</c:v>
                </c:pt>
                <c:pt idx="61">
                  <c:v>堺市東区</c:v>
                </c:pt>
                <c:pt idx="62">
                  <c:v>河内長野市</c:v>
                </c:pt>
                <c:pt idx="63">
                  <c:v>枚方市</c:v>
                </c:pt>
                <c:pt idx="64">
                  <c:v>豊中市</c:v>
                </c:pt>
                <c:pt idx="65">
                  <c:v>羽曳野市</c:v>
                </c:pt>
                <c:pt idx="66">
                  <c:v>堺市北区</c:v>
                </c:pt>
                <c:pt idx="67">
                  <c:v>箕面市</c:v>
                </c:pt>
                <c:pt idx="68">
                  <c:v>住之江区</c:v>
                </c:pt>
                <c:pt idx="69">
                  <c:v>豊能町</c:v>
                </c:pt>
                <c:pt idx="70">
                  <c:v>忠岡町</c:v>
                </c:pt>
                <c:pt idx="71">
                  <c:v>岬町</c:v>
                </c:pt>
                <c:pt idx="72">
                  <c:v>堺市美原区</c:v>
                </c:pt>
                <c:pt idx="73">
                  <c:v>阪南市</c:v>
                </c:pt>
              </c:strCache>
            </c:strRef>
          </c:cat>
          <c:val>
            <c:numRef>
              <c:f>市区町村別_有所見者割合!$AE$6:$AE$79</c:f>
              <c:numCache>
                <c:formatCode>0.0%</c:formatCode>
                <c:ptCount val="74"/>
                <c:pt idx="0">
                  <c:v>3.9506172839506172E-2</c:v>
                </c:pt>
                <c:pt idx="1">
                  <c:v>3.8274182324286705E-2</c:v>
                </c:pt>
                <c:pt idx="2">
                  <c:v>3.7037037037037035E-2</c:v>
                </c:pt>
                <c:pt idx="3">
                  <c:v>3.6277602523659309E-2</c:v>
                </c:pt>
                <c:pt idx="4">
                  <c:v>3.4682080924855488E-2</c:v>
                </c:pt>
                <c:pt idx="5">
                  <c:v>3.3159947984395317E-2</c:v>
                </c:pt>
                <c:pt idx="6">
                  <c:v>3.1523642732049037E-2</c:v>
                </c:pt>
                <c:pt idx="7">
                  <c:v>3.1358885017421602E-2</c:v>
                </c:pt>
                <c:pt idx="8">
                  <c:v>2.9871977240398292E-2</c:v>
                </c:pt>
                <c:pt idx="9">
                  <c:v>2.950544844928751E-2</c:v>
                </c:pt>
                <c:pt idx="10">
                  <c:v>2.9392553886348791E-2</c:v>
                </c:pt>
                <c:pt idx="11">
                  <c:v>2.8642590286425903E-2</c:v>
                </c:pt>
                <c:pt idx="12">
                  <c:v>2.7728085867620753E-2</c:v>
                </c:pt>
                <c:pt idx="13">
                  <c:v>2.7353177795655673E-2</c:v>
                </c:pt>
                <c:pt idx="14">
                  <c:v>2.6728110599078342E-2</c:v>
                </c:pt>
                <c:pt idx="15">
                  <c:v>2.6603063939088158E-2</c:v>
                </c:pt>
                <c:pt idx="16">
                  <c:v>2.6231605886116442E-2</c:v>
                </c:pt>
                <c:pt idx="17">
                  <c:v>2.5495750708215296E-2</c:v>
                </c:pt>
                <c:pt idx="18">
                  <c:v>2.5401069518716578E-2</c:v>
                </c:pt>
                <c:pt idx="19">
                  <c:v>2.5297619047619048E-2</c:v>
                </c:pt>
                <c:pt idx="20">
                  <c:v>2.4847428073234524E-2</c:v>
                </c:pt>
                <c:pt idx="21">
                  <c:v>2.4458032240133407E-2</c:v>
                </c:pt>
                <c:pt idx="22">
                  <c:v>2.4369016536118365E-2</c:v>
                </c:pt>
                <c:pt idx="23">
                  <c:v>2.4051803885291396E-2</c:v>
                </c:pt>
                <c:pt idx="24">
                  <c:v>2.3803740587806654E-2</c:v>
                </c:pt>
                <c:pt idx="25">
                  <c:v>2.3630504833512353E-2</c:v>
                </c:pt>
                <c:pt idx="26">
                  <c:v>2.3058252427184466E-2</c:v>
                </c:pt>
                <c:pt idx="27">
                  <c:v>2.2853957636566332E-2</c:v>
                </c:pt>
                <c:pt idx="28">
                  <c:v>2.2682445759368838E-2</c:v>
                </c:pt>
                <c:pt idx="29">
                  <c:v>2.2629310344827586E-2</c:v>
                </c:pt>
                <c:pt idx="30">
                  <c:v>2.2564667033571822E-2</c:v>
                </c:pt>
                <c:pt idx="31">
                  <c:v>2.2561863173216887E-2</c:v>
                </c:pt>
                <c:pt idx="32">
                  <c:v>2.23463687150838E-2</c:v>
                </c:pt>
                <c:pt idx="33">
                  <c:v>2.2341376228775692E-2</c:v>
                </c:pt>
                <c:pt idx="34">
                  <c:v>2.2018430906522567E-2</c:v>
                </c:pt>
                <c:pt idx="35">
                  <c:v>2.197346600331675E-2</c:v>
                </c:pt>
                <c:pt idx="36">
                  <c:v>2.1897810218978103E-2</c:v>
                </c:pt>
                <c:pt idx="37">
                  <c:v>2.1716101694915255E-2</c:v>
                </c:pt>
                <c:pt idx="38">
                  <c:v>2.1715126978284875E-2</c:v>
                </c:pt>
                <c:pt idx="39">
                  <c:v>2.1630615640599003E-2</c:v>
                </c:pt>
                <c:pt idx="40">
                  <c:v>2.1610169491525423E-2</c:v>
                </c:pt>
                <c:pt idx="41">
                  <c:v>2.1267893660531698E-2</c:v>
                </c:pt>
                <c:pt idx="42">
                  <c:v>2.1181001283697046E-2</c:v>
                </c:pt>
                <c:pt idx="43">
                  <c:v>2.068585087799945E-2</c:v>
                </c:pt>
                <c:pt idx="44">
                  <c:v>2.0619799831182926E-2</c:v>
                </c:pt>
                <c:pt idx="45">
                  <c:v>2.0246085011185681E-2</c:v>
                </c:pt>
                <c:pt idx="46">
                  <c:v>1.9867549668874173E-2</c:v>
                </c:pt>
                <c:pt idx="47">
                  <c:v>1.9596199524940617E-2</c:v>
                </c:pt>
                <c:pt idx="48">
                  <c:v>1.9413092550790066E-2</c:v>
                </c:pt>
                <c:pt idx="49">
                  <c:v>1.9240506329113925E-2</c:v>
                </c:pt>
                <c:pt idx="50">
                  <c:v>1.8867924528301886E-2</c:v>
                </c:pt>
                <c:pt idx="51">
                  <c:v>1.8604651162790697E-2</c:v>
                </c:pt>
                <c:pt idx="52">
                  <c:v>1.8505825908156272E-2</c:v>
                </c:pt>
                <c:pt idx="53">
                  <c:v>1.8159806295399514E-2</c:v>
                </c:pt>
                <c:pt idx="54">
                  <c:v>1.8145161290322582E-2</c:v>
                </c:pt>
                <c:pt idx="55">
                  <c:v>1.7991004497751123E-2</c:v>
                </c:pt>
                <c:pt idx="56">
                  <c:v>1.7567567567567569E-2</c:v>
                </c:pt>
                <c:pt idx="57">
                  <c:v>1.6451233842538191E-2</c:v>
                </c:pt>
                <c:pt idx="58">
                  <c:v>1.6047297297297296E-2</c:v>
                </c:pt>
                <c:pt idx="59">
                  <c:v>1.5846538782318599E-2</c:v>
                </c:pt>
                <c:pt idx="60">
                  <c:v>1.5582655826558265E-2</c:v>
                </c:pt>
                <c:pt idx="61">
                  <c:v>1.5151515151515152E-2</c:v>
                </c:pt>
                <c:pt idx="62">
                  <c:v>1.5035460992907802E-2</c:v>
                </c:pt>
                <c:pt idx="63">
                  <c:v>1.472723501348268E-2</c:v>
                </c:pt>
                <c:pt idx="64">
                  <c:v>1.4384726036354125E-2</c:v>
                </c:pt>
                <c:pt idx="65">
                  <c:v>1.3595166163141994E-2</c:v>
                </c:pt>
                <c:pt idx="66">
                  <c:v>1.266891891891892E-2</c:v>
                </c:pt>
                <c:pt idx="67">
                  <c:v>1.2584269662921348E-2</c:v>
                </c:pt>
                <c:pt idx="68">
                  <c:v>1.2309920347574221E-2</c:v>
                </c:pt>
                <c:pt idx="69">
                  <c:v>1.2254901960784314E-2</c:v>
                </c:pt>
                <c:pt idx="70">
                  <c:v>1.1142061281337047E-2</c:v>
                </c:pt>
                <c:pt idx="71">
                  <c:v>9.3896713615023476E-3</c:v>
                </c:pt>
                <c:pt idx="72">
                  <c:v>9.2592592592592587E-3</c:v>
                </c:pt>
                <c:pt idx="73">
                  <c:v>8.3945435466946487E-3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016896"/>
        <c:axId val="45573088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13FC-4077-87B0-9DCCB7ECBBEA}"/>
              </c:ext>
            </c:extLst>
          </c:dPt>
          <c:dLbls>
            <c:dLbl>
              <c:idx val="0"/>
              <c:layout>
                <c:manualLayout>
                  <c:x val="1.2432729468599035E-2"/>
                  <c:y val="-0.89716626984126979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D5-4A44-AF1F-5D815A619E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市区町村別_有所見者割合!$AQ$6:$AQ$79</c:f>
              <c:numCache>
                <c:formatCode>0.0%</c:formatCode>
                <c:ptCount val="74"/>
                <c:pt idx="0">
                  <c:v>2.1567455233865686E-2</c:v>
                </c:pt>
                <c:pt idx="1">
                  <c:v>2.1567455233865686E-2</c:v>
                </c:pt>
                <c:pt idx="2">
                  <c:v>2.1567455233865686E-2</c:v>
                </c:pt>
                <c:pt idx="3">
                  <c:v>2.1567455233865686E-2</c:v>
                </c:pt>
                <c:pt idx="4">
                  <c:v>2.1567455233865686E-2</c:v>
                </c:pt>
                <c:pt idx="5">
                  <c:v>2.1567455233865686E-2</c:v>
                </c:pt>
                <c:pt idx="6">
                  <c:v>2.1567455233865686E-2</c:v>
                </c:pt>
                <c:pt idx="7">
                  <c:v>2.1567455233865686E-2</c:v>
                </c:pt>
                <c:pt idx="8">
                  <c:v>2.1567455233865686E-2</c:v>
                </c:pt>
                <c:pt idx="9">
                  <c:v>2.1567455233865686E-2</c:v>
                </c:pt>
                <c:pt idx="10">
                  <c:v>2.1567455233865686E-2</c:v>
                </c:pt>
                <c:pt idx="11">
                  <c:v>2.1567455233865686E-2</c:v>
                </c:pt>
                <c:pt idx="12">
                  <c:v>2.1567455233865686E-2</c:v>
                </c:pt>
                <c:pt idx="13">
                  <c:v>2.1567455233865686E-2</c:v>
                </c:pt>
                <c:pt idx="14">
                  <c:v>2.1567455233865686E-2</c:v>
                </c:pt>
                <c:pt idx="15">
                  <c:v>2.1567455233865686E-2</c:v>
                </c:pt>
                <c:pt idx="16">
                  <c:v>2.1567455233865686E-2</c:v>
                </c:pt>
                <c:pt idx="17">
                  <c:v>2.1567455233865686E-2</c:v>
                </c:pt>
                <c:pt idx="18">
                  <c:v>2.1567455233865686E-2</c:v>
                </c:pt>
                <c:pt idx="19">
                  <c:v>2.1567455233865686E-2</c:v>
                </c:pt>
                <c:pt idx="20">
                  <c:v>2.1567455233865686E-2</c:v>
                </c:pt>
                <c:pt idx="21">
                  <c:v>2.1567455233865686E-2</c:v>
                </c:pt>
                <c:pt idx="22">
                  <c:v>2.1567455233865686E-2</c:v>
                </c:pt>
                <c:pt idx="23">
                  <c:v>2.1567455233865686E-2</c:v>
                </c:pt>
                <c:pt idx="24">
                  <c:v>2.1567455233865686E-2</c:v>
                </c:pt>
                <c:pt idx="25">
                  <c:v>2.1567455233865686E-2</c:v>
                </c:pt>
                <c:pt idx="26">
                  <c:v>2.1567455233865686E-2</c:v>
                </c:pt>
                <c:pt idx="27">
                  <c:v>2.1567455233865686E-2</c:v>
                </c:pt>
                <c:pt idx="28">
                  <c:v>2.1567455233865686E-2</c:v>
                </c:pt>
                <c:pt idx="29">
                  <c:v>2.1567455233865686E-2</c:v>
                </c:pt>
                <c:pt idx="30">
                  <c:v>2.1567455233865686E-2</c:v>
                </c:pt>
                <c:pt idx="31">
                  <c:v>2.1567455233865686E-2</c:v>
                </c:pt>
                <c:pt idx="32">
                  <c:v>2.1567455233865686E-2</c:v>
                </c:pt>
                <c:pt idx="33">
                  <c:v>2.1567455233865686E-2</c:v>
                </c:pt>
                <c:pt idx="34">
                  <c:v>2.1567455233865686E-2</c:v>
                </c:pt>
                <c:pt idx="35">
                  <c:v>2.1567455233865686E-2</c:v>
                </c:pt>
                <c:pt idx="36">
                  <c:v>2.1567455233865686E-2</c:v>
                </c:pt>
                <c:pt idx="37">
                  <c:v>2.1567455233865686E-2</c:v>
                </c:pt>
                <c:pt idx="38">
                  <c:v>2.1567455233865686E-2</c:v>
                </c:pt>
                <c:pt idx="39">
                  <c:v>2.1567455233865686E-2</c:v>
                </c:pt>
                <c:pt idx="40">
                  <c:v>2.1567455233865686E-2</c:v>
                </c:pt>
                <c:pt idx="41">
                  <c:v>2.1567455233865686E-2</c:v>
                </c:pt>
                <c:pt idx="42">
                  <c:v>2.1567455233865686E-2</c:v>
                </c:pt>
                <c:pt idx="43">
                  <c:v>2.1567455233865686E-2</c:v>
                </c:pt>
                <c:pt idx="44">
                  <c:v>2.1567455233865686E-2</c:v>
                </c:pt>
                <c:pt idx="45">
                  <c:v>2.1567455233865686E-2</c:v>
                </c:pt>
                <c:pt idx="46">
                  <c:v>2.1567455233865686E-2</c:v>
                </c:pt>
                <c:pt idx="47">
                  <c:v>2.1567455233865686E-2</c:v>
                </c:pt>
                <c:pt idx="48">
                  <c:v>2.1567455233865686E-2</c:v>
                </c:pt>
                <c:pt idx="49">
                  <c:v>2.1567455233865686E-2</c:v>
                </c:pt>
                <c:pt idx="50">
                  <c:v>2.1567455233865686E-2</c:v>
                </c:pt>
                <c:pt idx="51">
                  <c:v>2.1567455233865686E-2</c:v>
                </c:pt>
                <c:pt idx="52">
                  <c:v>2.1567455233865686E-2</c:v>
                </c:pt>
                <c:pt idx="53">
                  <c:v>2.1567455233865686E-2</c:v>
                </c:pt>
                <c:pt idx="54">
                  <c:v>2.1567455233865686E-2</c:v>
                </c:pt>
                <c:pt idx="55">
                  <c:v>2.1567455233865686E-2</c:v>
                </c:pt>
                <c:pt idx="56">
                  <c:v>2.1567455233865686E-2</c:v>
                </c:pt>
                <c:pt idx="57">
                  <c:v>2.1567455233865686E-2</c:v>
                </c:pt>
                <c:pt idx="58">
                  <c:v>2.1567455233865686E-2</c:v>
                </c:pt>
                <c:pt idx="59">
                  <c:v>2.1567455233865686E-2</c:v>
                </c:pt>
                <c:pt idx="60">
                  <c:v>2.1567455233865686E-2</c:v>
                </c:pt>
                <c:pt idx="61">
                  <c:v>2.1567455233865686E-2</c:v>
                </c:pt>
                <c:pt idx="62">
                  <c:v>2.1567455233865686E-2</c:v>
                </c:pt>
                <c:pt idx="63">
                  <c:v>2.1567455233865686E-2</c:v>
                </c:pt>
                <c:pt idx="64">
                  <c:v>2.1567455233865686E-2</c:v>
                </c:pt>
                <c:pt idx="65">
                  <c:v>2.1567455233865686E-2</c:v>
                </c:pt>
                <c:pt idx="66">
                  <c:v>2.1567455233865686E-2</c:v>
                </c:pt>
                <c:pt idx="67">
                  <c:v>2.1567455233865686E-2</c:v>
                </c:pt>
                <c:pt idx="68">
                  <c:v>2.1567455233865686E-2</c:v>
                </c:pt>
                <c:pt idx="69">
                  <c:v>2.1567455233865686E-2</c:v>
                </c:pt>
                <c:pt idx="70">
                  <c:v>2.1567455233865686E-2</c:v>
                </c:pt>
                <c:pt idx="71">
                  <c:v>2.1567455233865686E-2</c:v>
                </c:pt>
                <c:pt idx="72">
                  <c:v>2.1567455233865686E-2</c:v>
                </c:pt>
                <c:pt idx="73">
                  <c:v>2.1567455233865686E-2</c:v>
                </c:pt>
              </c:numCache>
            </c:numRef>
          </c:xVal>
          <c:yVal>
            <c:numRef>
              <c:f>市区町村別_有所見者割合!$AV$6:$AV$79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732032"/>
        <c:axId val="455731456"/>
      </c:scatterChart>
      <c:catAx>
        <c:axId val="4560168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5730880"/>
        <c:crossesAt val="0"/>
        <c:auto val="1"/>
        <c:lblAlgn val="ctr"/>
        <c:lblOffset val="100"/>
        <c:noMultiLvlLbl val="0"/>
      </c:catAx>
      <c:valAx>
        <c:axId val="455730880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1.229357142857142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016896"/>
        <c:crosses val="autoZero"/>
        <c:crossBetween val="between"/>
      </c:valAx>
      <c:valAx>
        <c:axId val="45573145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5732032"/>
        <c:crosses val="max"/>
        <c:crossBetween val="midCat"/>
      </c:valAx>
      <c:valAx>
        <c:axId val="45573203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573145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04782608695654"/>
          <c:y val="6.7338809523809509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市区町村別_有所見者割合!$AF$5</c:f>
              <c:strCache>
                <c:ptCount val="1"/>
                <c:pt idx="0">
                  <c:v>有所見者割合　口腔乾燥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4"/>
              <c:pt idx="0">
                <c:v>能勢町</c:v>
              </c:pt>
              <c:pt idx="1">
                <c:v>此花区</c:v>
              </c:pt>
              <c:pt idx="2">
                <c:v>西淀川区</c:v>
              </c:pt>
              <c:pt idx="3">
                <c:v>藤井寺市</c:v>
              </c:pt>
              <c:pt idx="4">
                <c:v>東成区</c:v>
              </c:pt>
              <c:pt idx="5">
                <c:v>浪速区</c:v>
              </c:pt>
              <c:pt idx="6">
                <c:v>堺市西区</c:v>
              </c:pt>
              <c:pt idx="7">
                <c:v>西成区</c:v>
              </c:pt>
              <c:pt idx="8">
                <c:v>東淀川区</c:v>
              </c:pt>
              <c:pt idx="9">
                <c:v>天王寺区</c:v>
              </c:pt>
              <c:pt idx="10">
                <c:v>平野区</c:v>
              </c:pt>
              <c:pt idx="11">
                <c:v>阿倍野区</c:v>
              </c:pt>
              <c:pt idx="12">
                <c:v>柏原市</c:v>
              </c:pt>
              <c:pt idx="13">
                <c:v>住吉区</c:v>
              </c:pt>
              <c:pt idx="14">
                <c:v>淀川区</c:v>
              </c:pt>
              <c:pt idx="15">
                <c:v>吹田市</c:v>
              </c:pt>
              <c:pt idx="16">
                <c:v>港区</c:v>
              </c:pt>
              <c:pt idx="17">
                <c:v>生野区</c:v>
              </c:pt>
              <c:pt idx="18">
                <c:v>大阪市</c:v>
              </c:pt>
              <c:pt idx="19">
                <c:v>四條畷市</c:v>
              </c:pt>
              <c:pt idx="20">
                <c:v>鶴見区</c:v>
              </c:pt>
              <c:pt idx="21">
                <c:v>堺市北区</c:v>
              </c:pt>
              <c:pt idx="22">
                <c:v>堺市南区</c:v>
              </c:pt>
              <c:pt idx="23">
                <c:v>福島区</c:v>
              </c:pt>
              <c:pt idx="24">
                <c:v>富田林市</c:v>
              </c:pt>
              <c:pt idx="25">
                <c:v>堺市</c:v>
              </c:pt>
              <c:pt idx="26">
                <c:v>泉大津市</c:v>
              </c:pt>
              <c:pt idx="27">
                <c:v>箕面市</c:v>
              </c:pt>
              <c:pt idx="28">
                <c:v>堺市中区</c:v>
              </c:pt>
              <c:pt idx="29">
                <c:v>都島区</c:v>
              </c:pt>
              <c:pt idx="30">
                <c:v>高石市</c:v>
              </c:pt>
              <c:pt idx="31">
                <c:v>和泉市</c:v>
              </c:pt>
              <c:pt idx="32">
                <c:v>東大阪市</c:v>
              </c:pt>
              <c:pt idx="33">
                <c:v>堺市堺区</c:v>
              </c:pt>
              <c:pt idx="34">
                <c:v>大正区</c:v>
              </c:pt>
              <c:pt idx="35">
                <c:v>住之江区</c:v>
              </c:pt>
              <c:pt idx="36">
                <c:v>千早赤阪村</c:v>
              </c:pt>
              <c:pt idx="37">
                <c:v>城東区</c:v>
              </c:pt>
              <c:pt idx="38">
                <c:v>松原市</c:v>
              </c:pt>
              <c:pt idx="39">
                <c:v>羽曳野市</c:v>
              </c:pt>
              <c:pt idx="40">
                <c:v>泉佐野市</c:v>
              </c:pt>
              <c:pt idx="41">
                <c:v>北区</c:v>
              </c:pt>
              <c:pt idx="42">
                <c:v>河南町</c:v>
              </c:pt>
              <c:pt idx="43">
                <c:v>寝屋川市</c:v>
              </c:pt>
              <c:pt idx="44">
                <c:v>大阪狭山市</c:v>
              </c:pt>
              <c:pt idx="45">
                <c:v>豊中市</c:v>
              </c:pt>
              <c:pt idx="46">
                <c:v>東住吉区</c:v>
              </c:pt>
              <c:pt idx="47">
                <c:v>摂津市</c:v>
              </c:pt>
              <c:pt idx="48">
                <c:v>田尻町</c:v>
              </c:pt>
              <c:pt idx="49">
                <c:v>西区</c:v>
              </c:pt>
              <c:pt idx="50">
                <c:v>八尾市</c:v>
              </c:pt>
              <c:pt idx="51">
                <c:v>守口市</c:v>
              </c:pt>
              <c:pt idx="52">
                <c:v>旭区</c:v>
              </c:pt>
              <c:pt idx="53">
                <c:v>島本町</c:v>
              </c:pt>
              <c:pt idx="54">
                <c:v>中央区</c:v>
              </c:pt>
              <c:pt idx="55">
                <c:v>池田市</c:v>
              </c:pt>
              <c:pt idx="56">
                <c:v>堺市東区</c:v>
              </c:pt>
              <c:pt idx="57">
                <c:v>岸和田市</c:v>
              </c:pt>
              <c:pt idx="58">
                <c:v>河内長野市</c:v>
              </c:pt>
              <c:pt idx="59">
                <c:v>高槻市</c:v>
              </c:pt>
              <c:pt idx="60">
                <c:v>泉南市</c:v>
              </c:pt>
              <c:pt idx="61">
                <c:v>阪南市</c:v>
              </c:pt>
              <c:pt idx="62">
                <c:v>茨木市</c:v>
              </c:pt>
              <c:pt idx="63">
                <c:v>熊取町</c:v>
              </c:pt>
              <c:pt idx="64">
                <c:v>堺市美原区</c:v>
              </c:pt>
              <c:pt idx="65">
                <c:v>大東市</c:v>
              </c:pt>
              <c:pt idx="66">
                <c:v>門真市</c:v>
              </c:pt>
              <c:pt idx="67">
                <c:v>太子町</c:v>
              </c:pt>
              <c:pt idx="68">
                <c:v>枚方市</c:v>
              </c:pt>
              <c:pt idx="69">
                <c:v>貝塚市</c:v>
              </c:pt>
              <c:pt idx="70">
                <c:v>交野市</c:v>
              </c:pt>
              <c:pt idx="71">
                <c:v>忠岡町</c:v>
              </c:pt>
              <c:pt idx="72">
                <c:v>岬町</c:v>
              </c:pt>
              <c:pt idx="73">
                <c:v>豊能町</c:v>
              </c:pt>
            </c:strLit>
          </c:cat>
          <c:val>
            <c:numLit>
              <c:formatCode>General</c:formatCode>
              <c:ptCount val="74"/>
              <c:pt idx="0">
                <c:v>0.37037037037037035</c:v>
              </c:pt>
              <c:pt idx="1">
                <c:v>0.36836935166994106</c:v>
              </c:pt>
              <c:pt idx="2">
                <c:v>0.34791524265208473</c:v>
              </c:pt>
              <c:pt idx="3">
                <c:v>0.33859223300970875</c:v>
              </c:pt>
              <c:pt idx="4">
                <c:v>0.33528379169104738</c:v>
              </c:pt>
              <c:pt idx="5">
                <c:v>0.33443163097199341</c:v>
              </c:pt>
              <c:pt idx="6">
                <c:v>0.33076923076923076</c:v>
              </c:pt>
              <c:pt idx="7">
                <c:v>0.32667245873153777</c:v>
              </c:pt>
              <c:pt idx="8">
                <c:v>0.32358995471387403</c:v>
              </c:pt>
              <c:pt idx="9">
                <c:v>0.32067510548523209</c:v>
              </c:pt>
              <c:pt idx="10">
                <c:v>0.32052937378954166</c:v>
              </c:pt>
              <c:pt idx="11">
                <c:v>0.31840796019900497</c:v>
              </c:pt>
              <c:pt idx="12">
                <c:v>0.31754032258064518</c:v>
              </c:pt>
              <c:pt idx="13">
                <c:v>0.30974293874960329</c:v>
              </c:pt>
              <c:pt idx="14">
                <c:v>0.30751094644661503</c:v>
              </c:pt>
              <c:pt idx="15">
                <c:v>0.30669572587480326</c:v>
              </c:pt>
              <c:pt idx="16">
                <c:v>0.3051685393258427</c:v>
              </c:pt>
              <c:pt idx="17">
                <c:v>0.30020283975659229</c:v>
              </c:pt>
              <c:pt idx="18">
                <c:v>0.29680008919611994</c:v>
              </c:pt>
              <c:pt idx="19">
                <c:v>0.29097605893186002</c:v>
              </c:pt>
              <c:pt idx="20">
                <c:v>0.29044117647058826</c:v>
              </c:pt>
              <c:pt idx="21">
                <c:v>0.28971571906354515</c:v>
              </c:pt>
              <c:pt idx="22">
                <c:v>0.28856152512998268</c:v>
              </c:pt>
              <c:pt idx="23">
                <c:v>0.28525641025641024</c:v>
              </c:pt>
              <c:pt idx="24">
                <c:v>0.2847854356306892</c:v>
              </c:pt>
              <c:pt idx="25">
                <c:v>0.28400365630712981</c:v>
              </c:pt>
              <c:pt idx="26">
                <c:v>0.28388746803069054</c:v>
              </c:pt>
              <c:pt idx="27">
                <c:v>0.28350515463917525</c:v>
              </c:pt>
              <c:pt idx="28">
                <c:v>0.28274760383386582</c:v>
              </c:pt>
              <c:pt idx="29">
                <c:v>0.28190899001109876</c:v>
              </c:pt>
              <c:pt idx="30">
                <c:v>0.28016937191249119</c:v>
              </c:pt>
              <c:pt idx="31">
                <c:v>0.27745544964774138</c:v>
              </c:pt>
              <c:pt idx="32">
                <c:v>0.27712382516652978</c:v>
              </c:pt>
              <c:pt idx="33">
                <c:v>0.27685421994884912</c:v>
              </c:pt>
              <c:pt idx="34">
                <c:v>0.27668845315904139</c:v>
              </c:pt>
              <c:pt idx="35">
                <c:v>0.27573794096472282</c:v>
              </c:pt>
              <c:pt idx="36">
                <c:v>0.27500000000000002</c:v>
              </c:pt>
              <c:pt idx="37">
                <c:v>0.27299578059071727</c:v>
              </c:pt>
              <c:pt idx="38">
                <c:v>0.26995515695067263</c:v>
              </c:pt>
              <c:pt idx="39">
                <c:v>0.26978146194423513</c:v>
              </c:pt>
              <c:pt idx="40">
                <c:v>0.2686196623634558</c:v>
              </c:pt>
              <c:pt idx="41">
                <c:v>0.26578073089700999</c:v>
              </c:pt>
              <c:pt idx="42">
                <c:v>0.26550868486352358</c:v>
              </c:pt>
              <c:pt idx="43">
                <c:v>0.26437739623270545</c:v>
              </c:pt>
              <c:pt idx="44">
                <c:v>0.26289095519864752</c:v>
              </c:pt>
              <c:pt idx="45">
                <c:v>0.25929295554977905</c:v>
              </c:pt>
              <c:pt idx="46">
                <c:v>0.25428571428571428</c:v>
              </c:pt>
              <c:pt idx="47">
                <c:v>0.25308641975308643</c:v>
              </c:pt>
              <c:pt idx="48">
                <c:v>0.25280898876404495</c:v>
              </c:pt>
              <c:pt idx="49">
                <c:v>0.25216637781629114</c:v>
              </c:pt>
              <c:pt idx="50">
                <c:v>0.25145504216652809</c:v>
              </c:pt>
              <c:pt idx="51">
                <c:v>0.24670487106017192</c:v>
              </c:pt>
              <c:pt idx="52">
                <c:v>0.24616228070175439</c:v>
              </c:pt>
              <c:pt idx="53">
                <c:v>0.24503311258278146</c:v>
              </c:pt>
              <c:pt idx="54">
                <c:v>0.24356617647058823</c:v>
              </c:pt>
              <c:pt idx="55">
                <c:v>0.24115755627009647</c:v>
              </c:pt>
              <c:pt idx="56">
                <c:v>0.23845507976490343</c:v>
              </c:pt>
              <c:pt idx="57">
                <c:v>0.23782660332541566</c:v>
              </c:pt>
              <c:pt idx="58">
                <c:v>0.23754246885617214</c:v>
              </c:pt>
              <c:pt idx="59">
                <c:v>0.23467230443974629</c:v>
              </c:pt>
              <c:pt idx="60">
                <c:v>0.23022222222222222</c:v>
              </c:pt>
              <c:pt idx="61">
                <c:v>0.22350472193074503</c:v>
              </c:pt>
              <c:pt idx="62">
                <c:v>0.2197841726618705</c:v>
              </c:pt>
              <c:pt idx="63">
                <c:v>0.21739130434782608</c:v>
              </c:pt>
              <c:pt idx="64">
                <c:v>0.21731123388581952</c:v>
              </c:pt>
              <c:pt idx="65">
                <c:v>0.21527777777777779</c:v>
              </c:pt>
              <c:pt idx="66">
                <c:v>0.21129860601614087</c:v>
              </c:pt>
              <c:pt idx="67">
                <c:v>0.20833333333333334</c:v>
              </c:pt>
              <c:pt idx="68">
                <c:v>0.20644095788604458</c:v>
              </c:pt>
              <c:pt idx="69">
                <c:v>0.19267015706806281</c:v>
              </c:pt>
              <c:pt idx="70">
                <c:v>0.18603042876901799</c:v>
              </c:pt>
              <c:pt idx="71">
                <c:v>0.17127071823204421</c:v>
              </c:pt>
              <c:pt idx="72">
                <c:v>0.16431924882629109</c:v>
              </c:pt>
              <c:pt idx="73">
                <c:v>0.14407814407814407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5D-4F5A-8496-97C6B3661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865728"/>
        <c:axId val="45573491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B5D-4F5A-8496-97C6B3661597}"/>
              </c:ext>
            </c:extLst>
          </c:dPt>
          <c:dLbls>
            <c:dLbl>
              <c:idx val="0"/>
              <c:layout>
                <c:manualLayout>
                  <c:x val="3.0838526570048423E-2"/>
                  <c:y val="-0.9022059523809523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D-4F5A-8496-97C6B366159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74"/>
              <c:pt idx="0">
                <c:v>0.26739619519327218</c:v>
              </c:pt>
              <c:pt idx="1">
                <c:v>0.26739619519327218</c:v>
              </c:pt>
              <c:pt idx="2">
                <c:v>0.26739619519327218</c:v>
              </c:pt>
              <c:pt idx="3">
                <c:v>0.26739619519327218</c:v>
              </c:pt>
              <c:pt idx="4">
                <c:v>0.26739619519327218</c:v>
              </c:pt>
              <c:pt idx="5">
                <c:v>0.26739619519327218</c:v>
              </c:pt>
              <c:pt idx="6">
                <c:v>0.26739619519327218</c:v>
              </c:pt>
              <c:pt idx="7">
                <c:v>0.26739619519327218</c:v>
              </c:pt>
              <c:pt idx="8">
                <c:v>0.26739619519327218</c:v>
              </c:pt>
              <c:pt idx="9">
                <c:v>0.26739619519327218</c:v>
              </c:pt>
              <c:pt idx="10">
                <c:v>0.26739619519327218</c:v>
              </c:pt>
              <c:pt idx="11">
                <c:v>0.26739619519327218</c:v>
              </c:pt>
              <c:pt idx="12">
                <c:v>0.26739619519327218</c:v>
              </c:pt>
              <c:pt idx="13">
                <c:v>0.26739619519327218</c:v>
              </c:pt>
              <c:pt idx="14">
                <c:v>0.26739619519327218</c:v>
              </c:pt>
              <c:pt idx="15">
                <c:v>0.26739619519327218</c:v>
              </c:pt>
              <c:pt idx="16">
                <c:v>0.26739619519327218</c:v>
              </c:pt>
              <c:pt idx="17">
                <c:v>0.26739619519327218</c:v>
              </c:pt>
              <c:pt idx="18">
                <c:v>0.26739619519327218</c:v>
              </c:pt>
              <c:pt idx="19">
                <c:v>0.26739619519327218</c:v>
              </c:pt>
              <c:pt idx="20">
                <c:v>0.26739619519327218</c:v>
              </c:pt>
              <c:pt idx="21">
                <c:v>0.26739619519327218</c:v>
              </c:pt>
              <c:pt idx="22">
                <c:v>0.26739619519327218</c:v>
              </c:pt>
              <c:pt idx="23">
                <c:v>0.26739619519327218</c:v>
              </c:pt>
              <c:pt idx="24">
                <c:v>0.26739619519327218</c:v>
              </c:pt>
              <c:pt idx="25">
                <c:v>0.26739619519327218</c:v>
              </c:pt>
              <c:pt idx="26">
                <c:v>0.26739619519327218</c:v>
              </c:pt>
              <c:pt idx="27">
                <c:v>0.26739619519327218</c:v>
              </c:pt>
              <c:pt idx="28">
                <c:v>0.26739619519327218</c:v>
              </c:pt>
              <c:pt idx="29">
                <c:v>0.26739619519327218</c:v>
              </c:pt>
              <c:pt idx="30">
                <c:v>0.26739619519327218</c:v>
              </c:pt>
              <c:pt idx="31">
                <c:v>0.26739619519327218</c:v>
              </c:pt>
              <c:pt idx="32">
                <c:v>0.26739619519327218</c:v>
              </c:pt>
              <c:pt idx="33">
                <c:v>0.26739619519327218</c:v>
              </c:pt>
              <c:pt idx="34">
                <c:v>0.26739619519327218</c:v>
              </c:pt>
              <c:pt idx="35">
                <c:v>0.26739619519327218</c:v>
              </c:pt>
              <c:pt idx="36">
                <c:v>0.26739619519327218</c:v>
              </c:pt>
              <c:pt idx="37">
                <c:v>0.26739619519327218</c:v>
              </c:pt>
              <c:pt idx="38">
                <c:v>0.26739619519327218</c:v>
              </c:pt>
              <c:pt idx="39">
                <c:v>0.26739619519327218</c:v>
              </c:pt>
              <c:pt idx="40">
                <c:v>0.26739619519327218</c:v>
              </c:pt>
              <c:pt idx="41">
                <c:v>0.26739619519327218</c:v>
              </c:pt>
              <c:pt idx="42">
                <c:v>0.26739619519327218</c:v>
              </c:pt>
              <c:pt idx="43">
                <c:v>0.26739619519327218</c:v>
              </c:pt>
              <c:pt idx="44">
                <c:v>0.26739619519327218</c:v>
              </c:pt>
              <c:pt idx="45">
                <c:v>0.26739619519327218</c:v>
              </c:pt>
              <c:pt idx="46">
                <c:v>0.26739619519327218</c:v>
              </c:pt>
              <c:pt idx="47">
                <c:v>0.26739619519327218</c:v>
              </c:pt>
              <c:pt idx="48">
                <c:v>0.26739619519327218</c:v>
              </c:pt>
              <c:pt idx="49">
                <c:v>0.26739619519327218</c:v>
              </c:pt>
              <c:pt idx="50">
                <c:v>0.26739619519327218</c:v>
              </c:pt>
              <c:pt idx="51">
                <c:v>0.26739619519327218</c:v>
              </c:pt>
              <c:pt idx="52">
                <c:v>0.26739619519327218</c:v>
              </c:pt>
              <c:pt idx="53">
                <c:v>0.26739619519327218</c:v>
              </c:pt>
              <c:pt idx="54">
                <c:v>0.26739619519327218</c:v>
              </c:pt>
              <c:pt idx="55">
                <c:v>0.26739619519327218</c:v>
              </c:pt>
              <c:pt idx="56">
                <c:v>0.26739619519327218</c:v>
              </c:pt>
              <c:pt idx="57">
                <c:v>0.26739619519327218</c:v>
              </c:pt>
              <c:pt idx="58">
                <c:v>0.26739619519327218</c:v>
              </c:pt>
              <c:pt idx="59">
                <c:v>0.26739619519327218</c:v>
              </c:pt>
              <c:pt idx="60">
                <c:v>0.26739619519327218</c:v>
              </c:pt>
              <c:pt idx="61">
                <c:v>0.26739619519327218</c:v>
              </c:pt>
              <c:pt idx="62">
                <c:v>0.26739619519327218</c:v>
              </c:pt>
              <c:pt idx="63">
                <c:v>0.26739619519327218</c:v>
              </c:pt>
              <c:pt idx="64">
                <c:v>0.26739619519327218</c:v>
              </c:pt>
              <c:pt idx="65">
                <c:v>0.26739619519327218</c:v>
              </c:pt>
              <c:pt idx="66">
                <c:v>0.26739619519327218</c:v>
              </c:pt>
              <c:pt idx="67">
                <c:v>0.26739619519327218</c:v>
              </c:pt>
              <c:pt idx="68">
                <c:v>0.26739619519327218</c:v>
              </c:pt>
              <c:pt idx="69">
                <c:v>0.26739619519327218</c:v>
              </c:pt>
              <c:pt idx="70">
                <c:v>0.26739619519327218</c:v>
              </c:pt>
              <c:pt idx="71">
                <c:v>0.26739619519327218</c:v>
              </c:pt>
              <c:pt idx="72">
                <c:v>0.26739619519327218</c:v>
              </c:pt>
              <c:pt idx="73">
                <c:v>0.26739619519327218</c:v>
              </c:pt>
            </c:numLit>
          </c:xVal>
          <c:yVal>
            <c:numLit>
              <c:formatCode>General</c:formatCode>
              <c:ptCount val="7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999</c:v>
              </c:pt>
            </c:numLit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B5D-4F5A-8496-97C6B3661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736064"/>
        <c:axId val="455735488"/>
      </c:scatterChart>
      <c:catAx>
        <c:axId val="457865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5734912"/>
        <c:crossesAt val="0"/>
        <c:auto val="1"/>
        <c:lblAlgn val="ctr"/>
        <c:lblOffset val="100"/>
        <c:noMultiLvlLbl val="0"/>
      </c:catAx>
      <c:valAx>
        <c:axId val="45573491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1.229357142857142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865728"/>
        <c:crosses val="autoZero"/>
        <c:crossBetween val="between"/>
      </c:valAx>
      <c:valAx>
        <c:axId val="45573548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5736064"/>
        <c:crosses val="max"/>
        <c:crossBetween val="midCat"/>
      </c:valAx>
      <c:valAx>
        <c:axId val="455736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573548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9.6026690821256033E-2"/>
          <c:y val="1.3454459233539095E-2"/>
          <c:w val="0.7644426328502415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04782608695654"/>
          <c:y val="6.7338809523809509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市区町村別_有所見者割合!$AH$5</c:f>
              <c:strCache>
                <c:ptCount val="1"/>
                <c:pt idx="0">
                  <c:v>有所見者割合　咀嚼能力評価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市区町村別_有所見者割合!$AH$6:$AH$79</c:f>
              <c:strCache>
                <c:ptCount val="74"/>
                <c:pt idx="0">
                  <c:v>四條畷市</c:v>
                </c:pt>
                <c:pt idx="1">
                  <c:v>浪速区</c:v>
                </c:pt>
                <c:pt idx="2">
                  <c:v>摂津市</c:v>
                </c:pt>
                <c:pt idx="3">
                  <c:v>此花区</c:v>
                </c:pt>
                <c:pt idx="4">
                  <c:v>大正区</c:v>
                </c:pt>
                <c:pt idx="5">
                  <c:v>平野区</c:v>
                </c:pt>
                <c:pt idx="6">
                  <c:v>港区</c:v>
                </c:pt>
                <c:pt idx="7">
                  <c:v>住吉区</c:v>
                </c:pt>
                <c:pt idx="8">
                  <c:v>泉大津市</c:v>
                </c:pt>
                <c:pt idx="9">
                  <c:v>松原市</c:v>
                </c:pt>
                <c:pt idx="10">
                  <c:v>北区</c:v>
                </c:pt>
                <c:pt idx="11">
                  <c:v>西成区</c:v>
                </c:pt>
                <c:pt idx="12">
                  <c:v>都島区</c:v>
                </c:pt>
                <c:pt idx="13">
                  <c:v>八尾市</c:v>
                </c:pt>
                <c:pt idx="14">
                  <c:v>東大阪市</c:v>
                </c:pt>
                <c:pt idx="15">
                  <c:v>天王寺区</c:v>
                </c:pt>
                <c:pt idx="16">
                  <c:v>大阪市</c:v>
                </c:pt>
                <c:pt idx="17">
                  <c:v>福島区</c:v>
                </c:pt>
                <c:pt idx="18">
                  <c:v>忠岡町</c:v>
                </c:pt>
                <c:pt idx="19">
                  <c:v>堺市中区</c:v>
                </c:pt>
                <c:pt idx="20">
                  <c:v>富田林市</c:v>
                </c:pt>
                <c:pt idx="21">
                  <c:v>東淀川区</c:v>
                </c:pt>
                <c:pt idx="22">
                  <c:v>淀川区</c:v>
                </c:pt>
                <c:pt idx="23">
                  <c:v>柏原市</c:v>
                </c:pt>
                <c:pt idx="24">
                  <c:v>中央区</c:v>
                </c:pt>
                <c:pt idx="25">
                  <c:v>堺市北区</c:v>
                </c:pt>
                <c:pt idx="26">
                  <c:v>河南町</c:v>
                </c:pt>
                <c:pt idx="27">
                  <c:v>生野区</c:v>
                </c:pt>
                <c:pt idx="28">
                  <c:v>茨木市</c:v>
                </c:pt>
                <c:pt idx="29">
                  <c:v>太子町</c:v>
                </c:pt>
                <c:pt idx="30">
                  <c:v>東住吉区</c:v>
                </c:pt>
                <c:pt idx="31">
                  <c:v>堺市東区</c:v>
                </c:pt>
                <c:pt idx="32">
                  <c:v>鶴見区</c:v>
                </c:pt>
                <c:pt idx="33">
                  <c:v>阿倍野区</c:v>
                </c:pt>
                <c:pt idx="34">
                  <c:v>門真市</c:v>
                </c:pt>
                <c:pt idx="35">
                  <c:v>住之江区</c:v>
                </c:pt>
                <c:pt idx="36">
                  <c:v>和泉市</c:v>
                </c:pt>
                <c:pt idx="37">
                  <c:v>城東区</c:v>
                </c:pt>
                <c:pt idx="38">
                  <c:v>吹田市</c:v>
                </c:pt>
                <c:pt idx="39">
                  <c:v>箕面市</c:v>
                </c:pt>
                <c:pt idx="40">
                  <c:v>泉佐野市</c:v>
                </c:pt>
                <c:pt idx="41">
                  <c:v>高槻市</c:v>
                </c:pt>
                <c:pt idx="42">
                  <c:v>西区</c:v>
                </c:pt>
                <c:pt idx="43">
                  <c:v>熊取町</c:v>
                </c:pt>
                <c:pt idx="44">
                  <c:v>貝塚市</c:v>
                </c:pt>
                <c:pt idx="45">
                  <c:v>堺市堺区</c:v>
                </c:pt>
                <c:pt idx="46">
                  <c:v>守口市</c:v>
                </c:pt>
                <c:pt idx="47">
                  <c:v>堺市</c:v>
                </c:pt>
                <c:pt idx="48">
                  <c:v>大阪狭山市</c:v>
                </c:pt>
                <c:pt idx="49">
                  <c:v>藤井寺市</c:v>
                </c:pt>
                <c:pt idx="50">
                  <c:v>岸和田市</c:v>
                </c:pt>
                <c:pt idx="51">
                  <c:v>泉南市</c:v>
                </c:pt>
                <c:pt idx="52">
                  <c:v>旭区</c:v>
                </c:pt>
                <c:pt idx="53">
                  <c:v>豊中市</c:v>
                </c:pt>
                <c:pt idx="54">
                  <c:v>高石市</c:v>
                </c:pt>
                <c:pt idx="55">
                  <c:v>河内長野市</c:v>
                </c:pt>
                <c:pt idx="56">
                  <c:v>池田市</c:v>
                </c:pt>
                <c:pt idx="57">
                  <c:v>寝屋川市</c:v>
                </c:pt>
                <c:pt idx="58">
                  <c:v>羽曳野市</c:v>
                </c:pt>
                <c:pt idx="59">
                  <c:v>西淀川区</c:v>
                </c:pt>
                <c:pt idx="60">
                  <c:v>千早赤阪村</c:v>
                </c:pt>
                <c:pt idx="61">
                  <c:v>堺市西区</c:v>
                </c:pt>
                <c:pt idx="62">
                  <c:v>大東市</c:v>
                </c:pt>
                <c:pt idx="63">
                  <c:v>堺市美原区</c:v>
                </c:pt>
                <c:pt idx="64">
                  <c:v>枚方市</c:v>
                </c:pt>
                <c:pt idx="65">
                  <c:v>交野市</c:v>
                </c:pt>
                <c:pt idx="66">
                  <c:v>東成区</c:v>
                </c:pt>
                <c:pt idx="67">
                  <c:v>堺市南区</c:v>
                </c:pt>
                <c:pt idx="68">
                  <c:v>能勢町</c:v>
                </c:pt>
                <c:pt idx="69">
                  <c:v>島本町</c:v>
                </c:pt>
                <c:pt idx="70">
                  <c:v>田尻町</c:v>
                </c:pt>
                <c:pt idx="71">
                  <c:v>阪南市</c:v>
                </c:pt>
                <c:pt idx="72">
                  <c:v>岬町</c:v>
                </c:pt>
                <c:pt idx="73">
                  <c:v>豊能町</c:v>
                </c:pt>
              </c:strCache>
            </c:strRef>
          </c:cat>
          <c:val>
            <c:numRef>
              <c:f>市区町村別_有所見者割合!$AI$6:$AI$79</c:f>
              <c:numCache>
                <c:formatCode>0.0%</c:formatCode>
                <c:ptCount val="74"/>
                <c:pt idx="0">
                  <c:v>0.10313075506445672</c:v>
                </c:pt>
                <c:pt idx="1">
                  <c:v>8.2236842105263164E-2</c:v>
                </c:pt>
                <c:pt idx="2">
                  <c:v>7.9158936301793451E-2</c:v>
                </c:pt>
                <c:pt idx="3">
                  <c:v>7.7526987242394499E-2</c:v>
                </c:pt>
                <c:pt idx="4">
                  <c:v>7.396664249456128E-2</c:v>
                </c:pt>
                <c:pt idx="5">
                  <c:v>7.1612903225806449E-2</c:v>
                </c:pt>
                <c:pt idx="6">
                  <c:v>6.2359802602063703E-2</c:v>
                </c:pt>
                <c:pt idx="7">
                  <c:v>5.7442081878768647E-2</c:v>
                </c:pt>
                <c:pt idx="8">
                  <c:v>5.6338028169014086E-2</c:v>
                </c:pt>
                <c:pt idx="9">
                  <c:v>5.6053811659192827E-2</c:v>
                </c:pt>
                <c:pt idx="10">
                  <c:v>5.4878048780487805E-2</c:v>
                </c:pt>
                <c:pt idx="11">
                  <c:v>5.3913043478260869E-2</c:v>
                </c:pt>
                <c:pt idx="12">
                  <c:v>5.3333333333333337E-2</c:v>
                </c:pt>
                <c:pt idx="13">
                  <c:v>5.2162547528517109E-2</c:v>
                </c:pt>
                <c:pt idx="14">
                  <c:v>5.1953981008035062E-2</c:v>
                </c:pt>
                <c:pt idx="15">
                  <c:v>5.0704225352112678E-2</c:v>
                </c:pt>
                <c:pt idx="16">
                  <c:v>5.052556406079136E-2</c:v>
                </c:pt>
                <c:pt idx="17">
                  <c:v>5.0160085378868728E-2</c:v>
                </c:pt>
                <c:pt idx="18">
                  <c:v>4.9723756906077346E-2</c:v>
                </c:pt>
                <c:pt idx="19">
                  <c:v>4.9441786283891544E-2</c:v>
                </c:pt>
                <c:pt idx="20">
                  <c:v>4.9105691056910566E-2</c:v>
                </c:pt>
                <c:pt idx="21">
                  <c:v>4.9072164948453609E-2</c:v>
                </c:pt>
                <c:pt idx="22">
                  <c:v>4.8986486486486486E-2</c:v>
                </c:pt>
                <c:pt idx="23">
                  <c:v>4.8362720403022669E-2</c:v>
                </c:pt>
                <c:pt idx="24">
                  <c:v>4.7750229568411386E-2</c:v>
                </c:pt>
                <c:pt idx="25">
                  <c:v>4.7638946928541578E-2</c:v>
                </c:pt>
                <c:pt idx="26">
                  <c:v>4.6913580246913583E-2</c:v>
                </c:pt>
                <c:pt idx="27">
                  <c:v>4.6191247974068074E-2</c:v>
                </c:pt>
                <c:pt idx="28">
                  <c:v>4.6174142480211081E-2</c:v>
                </c:pt>
                <c:pt idx="29">
                  <c:v>4.6082949308755762E-2</c:v>
                </c:pt>
                <c:pt idx="30">
                  <c:v>4.5064377682403435E-2</c:v>
                </c:pt>
                <c:pt idx="31">
                  <c:v>4.4537815126050422E-2</c:v>
                </c:pt>
                <c:pt idx="32">
                  <c:v>4.4187269857969488E-2</c:v>
                </c:pt>
                <c:pt idx="33">
                  <c:v>4.3802887008461924E-2</c:v>
                </c:pt>
                <c:pt idx="34">
                  <c:v>4.2553191489361701E-2</c:v>
                </c:pt>
                <c:pt idx="35">
                  <c:v>4.2400287459575997E-2</c:v>
                </c:pt>
                <c:pt idx="36">
                  <c:v>4.2218543046357616E-2</c:v>
                </c:pt>
                <c:pt idx="37">
                  <c:v>4.2140750105351878E-2</c:v>
                </c:pt>
                <c:pt idx="38">
                  <c:v>4.2024948528521254E-2</c:v>
                </c:pt>
                <c:pt idx="39">
                  <c:v>4.1648007165248545E-2</c:v>
                </c:pt>
                <c:pt idx="40">
                  <c:v>4.1399704287826515E-2</c:v>
                </c:pt>
                <c:pt idx="41">
                  <c:v>3.9839750723347431E-2</c:v>
                </c:pt>
                <c:pt idx="42">
                  <c:v>3.9792387543252594E-2</c:v>
                </c:pt>
                <c:pt idx="43">
                  <c:v>3.9759036144578312E-2</c:v>
                </c:pt>
                <c:pt idx="44">
                  <c:v>3.8784067085953881E-2</c:v>
                </c:pt>
                <c:pt idx="45">
                  <c:v>3.8461538461538464E-2</c:v>
                </c:pt>
                <c:pt idx="46">
                  <c:v>3.8395415472779366E-2</c:v>
                </c:pt>
                <c:pt idx="47">
                  <c:v>3.8341874084919472E-2</c:v>
                </c:pt>
                <c:pt idx="48">
                  <c:v>3.7974683544303799E-2</c:v>
                </c:pt>
                <c:pt idx="49">
                  <c:v>3.7082066869300913E-2</c:v>
                </c:pt>
                <c:pt idx="50">
                  <c:v>3.6212525972098543E-2</c:v>
                </c:pt>
                <c:pt idx="51">
                  <c:v>3.5555555555555556E-2</c:v>
                </c:pt>
                <c:pt idx="52">
                  <c:v>3.5184167124793844E-2</c:v>
                </c:pt>
                <c:pt idx="53">
                  <c:v>3.4962308292175719E-2</c:v>
                </c:pt>
                <c:pt idx="54">
                  <c:v>3.4653465346534656E-2</c:v>
                </c:pt>
                <c:pt idx="55">
                  <c:v>3.3955857385398983E-2</c:v>
                </c:pt>
                <c:pt idx="56">
                  <c:v>3.3748493370831661E-2</c:v>
                </c:pt>
                <c:pt idx="57">
                  <c:v>3.3166666666666664E-2</c:v>
                </c:pt>
                <c:pt idx="58">
                  <c:v>3.3157498116051246E-2</c:v>
                </c:pt>
                <c:pt idx="59">
                  <c:v>3.2831737346101231E-2</c:v>
                </c:pt>
                <c:pt idx="60">
                  <c:v>3.1446540880503145E-2</c:v>
                </c:pt>
                <c:pt idx="61">
                  <c:v>3.078744819419775E-2</c:v>
                </c:pt>
                <c:pt idx="62">
                  <c:v>3.0775899436497615E-2</c:v>
                </c:pt>
                <c:pt idx="63">
                  <c:v>2.9465930018416207E-2</c:v>
                </c:pt>
                <c:pt idx="64">
                  <c:v>2.9126213592233011E-2</c:v>
                </c:pt>
                <c:pt idx="65">
                  <c:v>2.8985507246376812E-2</c:v>
                </c:pt>
                <c:pt idx="66">
                  <c:v>2.7959547888161809E-2</c:v>
                </c:pt>
                <c:pt idx="67">
                  <c:v>2.6968247063940843E-2</c:v>
                </c:pt>
                <c:pt idx="68">
                  <c:v>2.2727272727272728E-2</c:v>
                </c:pt>
                <c:pt idx="69">
                  <c:v>2.2486772486772486E-2</c:v>
                </c:pt>
                <c:pt idx="70">
                  <c:v>2.23463687150838E-2</c:v>
                </c:pt>
                <c:pt idx="71">
                  <c:v>2.1966527196652718E-2</c:v>
                </c:pt>
                <c:pt idx="72">
                  <c:v>1.4084507042253521E-2</c:v>
                </c:pt>
                <c:pt idx="73">
                  <c:v>1.2224938875305624E-2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866752"/>
        <c:axId val="457491584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13FC-4077-87B0-9DCCB7ECBBEA}"/>
              </c:ext>
            </c:extLst>
          </c:dPt>
          <c:dLbls>
            <c:dLbl>
              <c:idx val="0"/>
              <c:layout>
                <c:manualLayout>
                  <c:x val="1.7034178743961351E-2"/>
                  <c:y val="-0.8991821428571428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F-47E2-9127-2158B7C24C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市区町村別_有所見者割合!$AS$6:$AS$79</c:f>
              <c:numCache>
                <c:formatCode>0.0%</c:formatCode>
                <c:ptCount val="74"/>
                <c:pt idx="0">
                  <c:v>4.3945019129941899E-2</c:v>
                </c:pt>
                <c:pt idx="1">
                  <c:v>4.3945019129941899E-2</c:v>
                </c:pt>
                <c:pt idx="2">
                  <c:v>4.3945019129941899E-2</c:v>
                </c:pt>
                <c:pt idx="3">
                  <c:v>4.3945019129941899E-2</c:v>
                </c:pt>
                <c:pt idx="4">
                  <c:v>4.3945019129941899E-2</c:v>
                </c:pt>
                <c:pt idx="5">
                  <c:v>4.3945019129941899E-2</c:v>
                </c:pt>
                <c:pt idx="6">
                  <c:v>4.3945019129941899E-2</c:v>
                </c:pt>
                <c:pt idx="7">
                  <c:v>4.3945019129941899E-2</c:v>
                </c:pt>
                <c:pt idx="8">
                  <c:v>4.3945019129941899E-2</c:v>
                </c:pt>
                <c:pt idx="9">
                  <c:v>4.3945019129941899E-2</c:v>
                </c:pt>
                <c:pt idx="10">
                  <c:v>4.3945019129941899E-2</c:v>
                </c:pt>
                <c:pt idx="11">
                  <c:v>4.3945019129941899E-2</c:v>
                </c:pt>
                <c:pt idx="12">
                  <c:v>4.3945019129941899E-2</c:v>
                </c:pt>
                <c:pt idx="13">
                  <c:v>4.3945019129941899E-2</c:v>
                </c:pt>
                <c:pt idx="14">
                  <c:v>4.3945019129941899E-2</c:v>
                </c:pt>
                <c:pt idx="15">
                  <c:v>4.3945019129941899E-2</c:v>
                </c:pt>
                <c:pt idx="16">
                  <c:v>4.3945019129941899E-2</c:v>
                </c:pt>
                <c:pt idx="17">
                  <c:v>4.3945019129941899E-2</c:v>
                </c:pt>
                <c:pt idx="18">
                  <c:v>4.3945019129941899E-2</c:v>
                </c:pt>
                <c:pt idx="19">
                  <c:v>4.3945019129941899E-2</c:v>
                </c:pt>
                <c:pt idx="20">
                  <c:v>4.3945019129941899E-2</c:v>
                </c:pt>
                <c:pt idx="21">
                  <c:v>4.3945019129941899E-2</c:v>
                </c:pt>
                <c:pt idx="22">
                  <c:v>4.3945019129941899E-2</c:v>
                </c:pt>
                <c:pt idx="23">
                  <c:v>4.3945019129941899E-2</c:v>
                </c:pt>
                <c:pt idx="24">
                  <c:v>4.3945019129941899E-2</c:v>
                </c:pt>
                <c:pt idx="25">
                  <c:v>4.3945019129941899E-2</c:v>
                </c:pt>
                <c:pt idx="26">
                  <c:v>4.3945019129941899E-2</c:v>
                </c:pt>
                <c:pt idx="27">
                  <c:v>4.3945019129941899E-2</c:v>
                </c:pt>
                <c:pt idx="28">
                  <c:v>4.3945019129941899E-2</c:v>
                </c:pt>
                <c:pt idx="29">
                  <c:v>4.3945019129941899E-2</c:v>
                </c:pt>
                <c:pt idx="30">
                  <c:v>4.3945019129941899E-2</c:v>
                </c:pt>
                <c:pt idx="31">
                  <c:v>4.3945019129941899E-2</c:v>
                </c:pt>
                <c:pt idx="32">
                  <c:v>4.3945019129941899E-2</c:v>
                </c:pt>
                <c:pt idx="33">
                  <c:v>4.3945019129941899E-2</c:v>
                </c:pt>
                <c:pt idx="34">
                  <c:v>4.3945019129941899E-2</c:v>
                </c:pt>
                <c:pt idx="35">
                  <c:v>4.3945019129941899E-2</c:v>
                </c:pt>
                <c:pt idx="36">
                  <c:v>4.3945019129941899E-2</c:v>
                </c:pt>
                <c:pt idx="37">
                  <c:v>4.3945019129941899E-2</c:v>
                </c:pt>
                <c:pt idx="38">
                  <c:v>4.3945019129941899E-2</c:v>
                </c:pt>
                <c:pt idx="39">
                  <c:v>4.3945019129941899E-2</c:v>
                </c:pt>
                <c:pt idx="40">
                  <c:v>4.3945019129941899E-2</c:v>
                </c:pt>
                <c:pt idx="41">
                  <c:v>4.3945019129941899E-2</c:v>
                </c:pt>
                <c:pt idx="42">
                  <c:v>4.3945019129941899E-2</c:v>
                </c:pt>
                <c:pt idx="43">
                  <c:v>4.3945019129941899E-2</c:v>
                </c:pt>
                <c:pt idx="44">
                  <c:v>4.3945019129941899E-2</c:v>
                </c:pt>
                <c:pt idx="45">
                  <c:v>4.3945019129941899E-2</c:v>
                </c:pt>
                <c:pt idx="46">
                  <c:v>4.3945019129941899E-2</c:v>
                </c:pt>
                <c:pt idx="47">
                  <c:v>4.3945019129941899E-2</c:v>
                </c:pt>
                <c:pt idx="48">
                  <c:v>4.3945019129941899E-2</c:v>
                </c:pt>
                <c:pt idx="49">
                  <c:v>4.3945019129941899E-2</c:v>
                </c:pt>
                <c:pt idx="50">
                  <c:v>4.3945019129941899E-2</c:v>
                </c:pt>
                <c:pt idx="51">
                  <c:v>4.3945019129941899E-2</c:v>
                </c:pt>
                <c:pt idx="52">
                  <c:v>4.3945019129941899E-2</c:v>
                </c:pt>
                <c:pt idx="53">
                  <c:v>4.3945019129941899E-2</c:v>
                </c:pt>
                <c:pt idx="54">
                  <c:v>4.3945019129941899E-2</c:v>
                </c:pt>
                <c:pt idx="55">
                  <c:v>4.3945019129941899E-2</c:v>
                </c:pt>
                <c:pt idx="56">
                  <c:v>4.3945019129941899E-2</c:v>
                </c:pt>
                <c:pt idx="57">
                  <c:v>4.3945019129941899E-2</c:v>
                </c:pt>
                <c:pt idx="58">
                  <c:v>4.3945019129941899E-2</c:v>
                </c:pt>
                <c:pt idx="59">
                  <c:v>4.3945019129941899E-2</c:v>
                </c:pt>
                <c:pt idx="60">
                  <c:v>4.3945019129941899E-2</c:v>
                </c:pt>
                <c:pt idx="61">
                  <c:v>4.3945019129941899E-2</c:v>
                </c:pt>
                <c:pt idx="62">
                  <c:v>4.3945019129941899E-2</c:v>
                </c:pt>
                <c:pt idx="63">
                  <c:v>4.3945019129941899E-2</c:v>
                </c:pt>
                <c:pt idx="64">
                  <c:v>4.3945019129941899E-2</c:v>
                </c:pt>
                <c:pt idx="65">
                  <c:v>4.3945019129941899E-2</c:v>
                </c:pt>
                <c:pt idx="66">
                  <c:v>4.3945019129941899E-2</c:v>
                </c:pt>
                <c:pt idx="67">
                  <c:v>4.3945019129941899E-2</c:v>
                </c:pt>
                <c:pt idx="68">
                  <c:v>4.3945019129941899E-2</c:v>
                </c:pt>
                <c:pt idx="69">
                  <c:v>4.3945019129941899E-2</c:v>
                </c:pt>
                <c:pt idx="70">
                  <c:v>4.3945019129941899E-2</c:v>
                </c:pt>
                <c:pt idx="71">
                  <c:v>4.3945019129941899E-2</c:v>
                </c:pt>
                <c:pt idx="72">
                  <c:v>4.3945019129941899E-2</c:v>
                </c:pt>
                <c:pt idx="73">
                  <c:v>4.3945019129941899E-2</c:v>
                </c:pt>
              </c:numCache>
            </c:numRef>
          </c:xVal>
          <c:yVal>
            <c:numRef>
              <c:f>市区町村別_有所見者割合!$AV$6:$AV$79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492736"/>
        <c:axId val="457492160"/>
      </c:scatterChart>
      <c:catAx>
        <c:axId val="4578667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7491584"/>
        <c:crossesAt val="0"/>
        <c:auto val="1"/>
        <c:lblAlgn val="ctr"/>
        <c:lblOffset val="100"/>
        <c:noMultiLvlLbl val="0"/>
      </c:catAx>
      <c:valAx>
        <c:axId val="45749158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1.229357142857142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866752"/>
        <c:crosses val="autoZero"/>
        <c:crossBetween val="between"/>
      </c:valAx>
      <c:valAx>
        <c:axId val="45749216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7492736"/>
        <c:crosses val="max"/>
        <c:crossBetween val="midCat"/>
      </c:valAx>
      <c:valAx>
        <c:axId val="45749273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749216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04782608695654"/>
          <c:y val="6.7338809523809509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市区町村別_有所見者割合!$AJ$5</c:f>
              <c:strCache>
                <c:ptCount val="1"/>
                <c:pt idx="0">
                  <c:v>有所見者割合　舌機能評価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市区町村別_有所見者割合!$AJ$6:$AJ$79</c:f>
              <c:strCache>
                <c:ptCount val="74"/>
                <c:pt idx="0">
                  <c:v>四條畷市</c:v>
                </c:pt>
                <c:pt idx="1">
                  <c:v>此花区</c:v>
                </c:pt>
                <c:pt idx="2">
                  <c:v>摂津市</c:v>
                </c:pt>
                <c:pt idx="3">
                  <c:v>平野区</c:v>
                </c:pt>
                <c:pt idx="4">
                  <c:v>大正区</c:v>
                </c:pt>
                <c:pt idx="5">
                  <c:v>大阪狭山市</c:v>
                </c:pt>
                <c:pt idx="6">
                  <c:v>港区</c:v>
                </c:pt>
                <c:pt idx="7">
                  <c:v>東淀川区</c:v>
                </c:pt>
                <c:pt idx="8">
                  <c:v>泉大津市</c:v>
                </c:pt>
                <c:pt idx="9">
                  <c:v>浪速区</c:v>
                </c:pt>
                <c:pt idx="10">
                  <c:v>住吉区</c:v>
                </c:pt>
                <c:pt idx="11">
                  <c:v>天王寺区</c:v>
                </c:pt>
                <c:pt idx="12">
                  <c:v>福島区</c:v>
                </c:pt>
                <c:pt idx="13">
                  <c:v>鶴見区</c:v>
                </c:pt>
                <c:pt idx="14">
                  <c:v>東大阪市</c:v>
                </c:pt>
                <c:pt idx="15">
                  <c:v>住之江区</c:v>
                </c:pt>
                <c:pt idx="16">
                  <c:v>大阪市</c:v>
                </c:pt>
                <c:pt idx="17">
                  <c:v>松原市</c:v>
                </c:pt>
                <c:pt idx="18">
                  <c:v>西成区</c:v>
                </c:pt>
                <c:pt idx="19">
                  <c:v>西区</c:v>
                </c:pt>
                <c:pt idx="20">
                  <c:v>城東区</c:v>
                </c:pt>
                <c:pt idx="21">
                  <c:v>堺市北区</c:v>
                </c:pt>
                <c:pt idx="22">
                  <c:v>富田林市</c:v>
                </c:pt>
                <c:pt idx="23">
                  <c:v>茨木市</c:v>
                </c:pt>
                <c:pt idx="24">
                  <c:v>吹田市</c:v>
                </c:pt>
                <c:pt idx="25">
                  <c:v>和泉市</c:v>
                </c:pt>
                <c:pt idx="26">
                  <c:v>河内長野市</c:v>
                </c:pt>
                <c:pt idx="27">
                  <c:v>都島区</c:v>
                </c:pt>
                <c:pt idx="28">
                  <c:v>大東市</c:v>
                </c:pt>
                <c:pt idx="29">
                  <c:v>淀川区</c:v>
                </c:pt>
                <c:pt idx="30">
                  <c:v>阿倍野区</c:v>
                </c:pt>
                <c:pt idx="31">
                  <c:v>中央区</c:v>
                </c:pt>
                <c:pt idx="32">
                  <c:v>箕面市</c:v>
                </c:pt>
                <c:pt idx="33">
                  <c:v>門真市</c:v>
                </c:pt>
                <c:pt idx="34">
                  <c:v>八尾市</c:v>
                </c:pt>
                <c:pt idx="35">
                  <c:v>田尻町</c:v>
                </c:pt>
                <c:pt idx="36">
                  <c:v>北区</c:v>
                </c:pt>
                <c:pt idx="37">
                  <c:v>泉南市</c:v>
                </c:pt>
                <c:pt idx="38">
                  <c:v>堺市中区</c:v>
                </c:pt>
                <c:pt idx="39">
                  <c:v>高槻市</c:v>
                </c:pt>
                <c:pt idx="40">
                  <c:v>豊中市</c:v>
                </c:pt>
                <c:pt idx="41">
                  <c:v>生野区</c:v>
                </c:pt>
                <c:pt idx="42">
                  <c:v>岸和田市</c:v>
                </c:pt>
                <c:pt idx="43">
                  <c:v>堺市堺区</c:v>
                </c:pt>
                <c:pt idx="44">
                  <c:v>貝塚市</c:v>
                </c:pt>
                <c:pt idx="45">
                  <c:v>堺市</c:v>
                </c:pt>
                <c:pt idx="46">
                  <c:v>東住吉区</c:v>
                </c:pt>
                <c:pt idx="47">
                  <c:v>柏原市</c:v>
                </c:pt>
                <c:pt idx="48">
                  <c:v>羽曳野市</c:v>
                </c:pt>
                <c:pt idx="49">
                  <c:v>寝屋川市</c:v>
                </c:pt>
                <c:pt idx="50">
                  <c:v>太子町</c:v>
                </c:pt>
                <c:pt idx="51">
                  <c:v>堺市南区</c:v>
                </c:pt>
                <c:pt idx="52">
                  <c:v>千早赤阪村</c:v>
                </c:pt>
                <c:pt idx="53">
                  <c:v>堺市西区</c:v>
                </c:pt>
                <c:pt idx="54">
                  <c:v>河南町</c:v>
                </c:pt>
                <c:pt idx="55">
                  <c:v>旭区</c:v>
                </c:pt>
                <c:pt idx="56">
                  <c:v>堺市東区</c:v>
                </c:pt>
                <c:pt idx="57">
                  <c:v>阪南市</c:v>
                </c:pt>
                <c:pt idx="58">
                  <c:v>藤井寺市</c:v>
                </c:pt>
                <c:pt idx="59">
                  <c:v>熊取町</c:v>
                </c:pt>
                <c:pt idx="60">
                  <c:v>守口市</c:v>
                </c:pt>
                <c:pt idx="61">
                  <c:v>東成区</c:v>
                </c:pt>
                <c:pt idx="62">
                  <c:v>交野市</c:v>
                </c:pt>
                <c:pt idx="63">
                  <c:v>岬町</c:v>
                </c:pt>
                <c:pt idx="64">
                  <c:v>島本町</c:v>
                </c:pt>
                <c:pt idx="65">
                  <c:v>西淀川区</c:v>
                </c:pt>
                <c:pt idx="66">
                  <c:v>泉佐野市</c:v>
                </c:pt>
                <c:pt idx="67">
                  <c:v>忠岡町</c:v>
                </c:pt>
                <c:pt idx="68">
                  <c:v>高石市</c:v>
                </c:pt>
                <c:pt idx="69">
                  <c:v>能勢町</c:v>
                </c:pt>
                <c:pt idx="70">
                  <c:v>枚方市</c:v>
                </c:pt>
                <c:pt idx="71">
                  <c:v>堺市美原区</c:v>
                </c:pt>
                <c:pt idx="72">
                  <c:v>池田市</c:v>
                </c:pt>
                <c:pt idx="73">
                  <c:v>豊能町</c:v>
                </c:pt>
              </c:strCache>
            </c:strRef>
          </c:cat>
          <c:val>
            <c:numRef>
              <c:f>市区町村別_有所見者割合!$AK$6:$AK$79</c:f>
              <c:numCache>
                <c:formatCode>0.0%</c:formatCode>
                <c:ptCount val="74"/>
                <c:pt idx="0">
                  <c:v>4.6918123275068994E-2</c:v>
                </c:pt>
                <c:pt idx="1">
                  <c:v>4.3137254901960784E-2</c:v>
                </c:pt>
                <c:pt idx="2">
                  <c:v>3.9530574428659669E-2</c:v>
                </c:pt>
                <c:pt idx="3">
                  <c:v>3.7455602195673232E-2</c:v>
                </c:pt>
                <c:pt idx="4">
                  <c:v>2.9006526468455404E-2</c:v>
                </c:pt>
                <c:pt idx="5">
                  <c:v>2.7848101265822784E-2</c:v>
                </c:pt>
                <c:pt idx="6">
                  <c:v>2.6929982046678635E-2</c:v>
                </c:pt>
                <c:pt idx="7">
                  <c:v>2.629416598192276E-2</c:v>
                </c:pt>
                <c:pt idx="8">
                  <c:v>2.4952015355086371E-2</c:v>
                </c:pt>
                <c:pt idx="9">
                  <c:v>2.4630541871921183E-2</c:v>
                </c:pt>
                <c:pt idx="10">
                  <c:v>2.4444444444444446E-2</c:v>
                </c:pt>
                <c:pt idx="11">
                  <c:v>2.3943661971830985E-2</c:v>
                </c:pt>
                <c:pt idx="12">
                  <c:v>2.3554603854389723E-2</c:v>
                </c:pt>
                <c:pt idx="13">
                  <c:v>2.3133543638275498E-2</c:v>
                </c:pt>
                <c:pt idx="14">
                  <c:v>2.1633957097215883E-2</c:v>
                </c:pt>
                <c:pt idx="15">
                  <c:v>2.1551724137931036E-2</c:v>
                </c:pt>
                <c:pt idx="16">
                  <c:v>2.1477318346045764E-2</c:v>
                </c:pt>
                <c:pt idx="17">
                  <c:v>2.1085688649618663E-2</c:v>
                </c:pt>
                <c:pt idx="18">
                  <c:v>2.0869565217391306E-2</c:v>
                </c:pt>
                <c:pt idx="19">
                  <c:v>2.0761245674740483E-2</c:v>
                </c:pt>
                <c:pt idx="20">
                  <c:v>2.0631578947368421E-2</c:v>
                </c:pt>
                <c:pt idx="21">
                  <c:v>2.046783625730994E-2</c:v>
                </c:pt>
                <c:pt idx="22">
                  <c:v>2.046783625730994E-2</c:v>
                </c:pt>
                <c:pt idx="23">
                  <c:v>2.037147992810066E-2</c:v>
                </c:pt>
                <c:pt idx="24">
                  <c:v>2.0094419561796393E-2</c:v>
                </c:pt>
                <c:pt idx="25">
                  <c:v>1.9640272896423405E-2</c:v>
                </c:pt>
                <c:pt idx="26">
                  <c:v>1.9513574660633484E-2</c:v>
                </c:pt>
                <c:pt idx="27">
                  <c:v>1.9422863485016647E-2</c:v>
                </c:pt>
                <c:pt idx="28">
                  <c:v>1.8638925010836586E-2</c:v>
                </c:pt>
                <c:pt idx="29">
                  <c:v>1.8556005398110663E-2</c:v>
                </c:pt>
                <c:pt idx="30">
                  <c:v>1.8398806563898557E-2</c:v>
                </c:pt>
                <c:pt idx="31">
                  <c:v>1.8365472910927456E-2</c:v>
                </c:pt>
                <c:pt idx="32">
                  <c:v>1.8356839041862548E-2</c:v>
                </c:pt>
                <c:pt idx="33">
                  <c:v>1.8335166850018333E-2</c:v>
                </c:pt>
                <c:pt idx="34">
                  <c:v>1.7560512577123873E-2</c:v>
                </c:pt>
                <c:pt idx="35">
                  <c:v>1.6759776536312849E-2</c:v>
                </c:pt>
                <c:pt idx="36">
                  <c:v>1.662049861495845E-2</c:v>
                </c:pt>
                <c:pt idx="37">
                  <c:v>1.5985790408525755E-2</c:v>
                </c:pt>
                <c:pt idx="38">
                  <c:v>1.5936254980079681E-2</c:v>
                </c:pt>
                <c:pt idx="39">
                  <c:v>1.5781284729939987E-2</c:v>
                </c:pt>
                <c:pt idx="40">
                  <c:v>1.5444516547696302E-2</c:v>
                </c:pt>
                <c:pt idx="41">
                  <c:v>1.5422077922077922E-2</c:v>
                </c:pt>
                <c:pt idx="42">
                  <c:v>1.542111506524318E-2</c:v>
                </c:pt>
                <c:pt idx="43">
                  <c:v>1.5374759769378604E-2</c:v>
                </c:pt>
                <c:pt idx="44">
                  <c:v>1.5175300889586603E-2</c:v>
                </c:pt>
                <c:pt idx="45">
                  <c:v>1.4805337232681411E-2</c:v>
                </c:pt>
                <c:pt idx="46">
                  <c:v>1.4280614066404856E-2</c:v>
                </c:pt>
                <c:pt idx="47">
                  <c:v>1.4105793450881612E-2</c:v>
                </c:pt>
                <c:pt idx="48">
                  <c:v>1.3935969868173258E-2</c:v>
                </c:pt>
                <c:pt idx="49">
                  <c:v>1.3831028161973005E-2</c:v>
                </c:pt>
                <c:pt idx="50">
                  <c:v>1.3824884792626729E-2</c:v>
                </c:pt>
                <c:pt idx="51">
                  <c:v>1.3425725422260719E-2</c:v>
                </c:pt>
                <c:pt idx="52">
                  <c:v>1.2500000000000001E-2</c:v>
                </c:pt>
                <c:pt idx="53">
                  <c:v>1.242603550295858E-2</c:v>
                </c:pt>
                <c:pt idx="54">
                  <c:v>1.2345679012345678E-2</c:v>
                </c:pt>
                <c:pt idx="55">
                  <c:v>1.2035010940919038E-2</c:v>
                </c:pt>
                <c:pt idx="56">
                  <c:v>1.1754827875734676E-2</c:v>
                </c:pt>
                <c:pt idx="57">
                  <c:v>1.1554621848739496E-2</c:v>
                </c:pt>
                <c:pt idx="58">
                  <c:v>1.1508176862507571E-2</c:v>
                </c:pt>
                <c:pt idx="59">
                  <c:v>1.0856453558504222E-2</c:v>
                </c:pt>
                <c:pt idx="60">
                  <c:v>1.0598682325981094E-2</c:v>
                </c:pt>
                <c:pt idx="61">
                  <c:v>1.0107015457788348E-2</c:v>
                </c:pt>
                <c:pt idx="62">
                  <c:v>9.655172413793104E-3</c:v>
                </c:pt>
                <c:pt idx="63">
                  <c:v>9.3896713615023476E-3</c:v>
                </c:pt>
                <c:pt idx="64">
                  <c:v>9.2592592592592587E-3</c:v>
                </c:pt>
                <c:pt idx="65">
                  <c:v>8.8797814207650268E-3</c:v>
                </c:pt>
                <c:pt idx="66">
                  <c:v>8.8757396449704144E-3</c:v>
                </c:pt>
                <c:pt idx="67">
                  <c:v>8.2872928176795577E-3</c:v>
                </c:pt>
                <c:pt idx="68">
                  <c:v>7.7628793225123505E-3</c:v>
                </c:pt>
                <c:pt idx="69">
                  <c:v>7.4074074074074077E-3</c:v>
                </c:pt>
                <c:pt idx="70">
                  <c:v>6.8111455108359137E-3</c:v>
                </c:pt>
                <c:pt idx="71">
                  <c:v>5.5350553505535052E-3</c:v>
                </c:pt>
                <c:pt idx="72">
                  <c:v>4.8096192384769537E-3</c:v>
                </c:pt>
                <c:pt idx="73">
                  <c:v>1.221001221001221E-3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605632"/>
        <c:axId val="45749561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13FC-4077-87B0-9DCCB7ECBBEA}"/>
              </c:ext>
            </c:extLst>
          </c:dPt>
          <c:dLbls>
            <c:dLbl>
              <c:idx val="0"/>
              <c:layout>
                <c:manualLayout>
                  <c:x val="1.7034178743961351E-2"/>
                  <c:y val="-0.8991821428571428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市区町村別_有所見者割合!$AT$6:$AT$79</c:f>
              <c:numCache>
                <c:formatCode>0.0%</c:formatCode>
                <c:ptCount val="74"/>
                <c:pt idx="0">
                  <c:v>1.8016436245830054E-2</c:v>
                </c:pt>
                <c:pt idx="1">
                  <c:v>1.8016436245830054E-2</c:v>
                </c:pt>
                <c:pt idx="2">
                  <c:v>1.8016436245830054E-2</c:v>
                </c:pt>
                <c:pt idx="3">
                  <c:v>1.8016436245830054E-2</c:v>
                </c:pt>
                <c:pt idx="4">
                  <c:v>1.8016436245830054E-2</c:v>
                </c:pt>
                <c:pt idx="5">
                  <c:v>1.8016436245830054E-2</c:v>
                </c:pt>
                <c:pt idx="6">
                  <c:v>1.8016436245830054E-2</c:v>
                </c:pt>
                <c:pt idx="7">
                  <c:v>1.8016436245830054E-2</c:v>
                </c:pt>
                <c:pt idx="8">
                  <c:v>1.8016436245830054E-2</c:v>
                </c:pt>
                <c:pt idx="9">
                  <c:v>1.8016436245830054E-2</c:v>
                </c:pt>
                <c:pt idx="10">
                  <c:v>1.8016436245830054E-2</c:v>
                </c:pt>
                <c:pt idx="11">
                  <c:v>1.8016436245830054E-2</c:v>
                </c:pt>
                <c:pt idx="12">
                  <c:v>1.8016436245830054E-2</c:v>
                </c:pt>
                <c:pt idx="13">
                  <c:v>1.8016436245830054E-2</c:v>
                </c:pt>
                <c:pt idx="14">
                  <c:v>1.8016436245830054E-2</c:v>
                </c:pt>
                <c:pt idx="15">
                  <c:v>1.8016436245830054E-2</c:v>
                </c:pt>
                <c:pt idx="16">
                  <c:v>1.8016436245830054E-2</c:v>
                </c:pt>
                <c:pt idx="17">
                  <c:v>1.8016436245830054E-2</c:v>
                </c:pt>
                <c:pt idx="18">
                  <c:v>1.8016436245830054E-2</c:v>
                </c:pt>
                <c:pt idx="19">
                  <c:v>1.8016436245830054E-2</c:v>
                </c:pt>
                <c:pt idx="20">
                  <c:v>1.8016436245830054E-2</c:v>
                </c:pt>
                <c:pt idx="21">
                  <c:v>1.8016436245830054E-2</c:v>
                </c:pt>
                <c:pt idx="22">
                  <c:v>1.8016436245830054E-2</c:v>
                </c:pt>
                <c:pt idx="23">
                  <c:v>1.8016436245830054E-2</c:v>
                </c:pt>
                <c:pt idx="24">
                  <c:v>1.8016436245830054E-2</c:v>
                </c:pt>
                <c:pt idx="25">
                  <c:v>1.8016436245830054E-2</c:v>
                </c:pt>
                <c:pt idx="26">
                  <c:v>1.8016436245830054E-2</c:v>
                </c:pt>
                <c:pt idx="27">
                  <c:v>1.8016436245830054E-2</c:v>
                </c:pt>
                <c:pt idx="28">
                  <c:v>1.8016436245830054E-2</c:v>
                </c:pt>
                <c:pt idx="29">
                  <c:v>1.8016436245830054E-2</c:v>
                </c:pt>
                <c:pt idx="30">
                  <c:v>1.8016436245830054E-2</c:v>
                </c:pt>
                <c:pt idx="31">
                  <c:v>1.8016436245830054E-2</c:v>
                </c:pt>
                <c:pt idx="32">
                  <c:v>1.8016436245830054E-2</c:v>
                </c:pt>
                <c:pt idx="33">
                  <c:v>1.8016436245830054E-2</c:v>
                </c:pt>
                <c:pt idx="34">
                  <c:v>1.8016436245830054E-2</c:v>
                </c:pt>
                <c:pt idx="35">
                  <c:v>1.8016436245830054E-2</c:v>
                </c:pt>
                <c:pt idx="36">
                  <c:v>1.8016436245830054E-2</c:v>
                </c:pt>
                <c:pt idx="37">
                  <c:v>1.8016436245830054E-2</c:v>
                </c:pt>
                <c:pt idx="38">
                  <c:v>1.8016436245830054E-2</c:v>
                </c:pt>
                <c:pt idx="39">
                  <c:v>1.8016436245830054E-2</c:v>
                </c:pt>
                <c:pt idx="40">
                  <c:v>1.8016436245830054E-2</c:v>
                </c:pt>
                <c:pt idx="41">
                  <c:v>1.8016436245830054E-2</c:v>
                </c:pt>
                <c:pt idx="42">
                  <c:v>1.8016436245830054E-2</c:v>
                </c:pt>
                <c:pt idx="43">
                  <c:v>1.8016436245830054E-2</c:v>
                </c:pt>
                <c:pt idx="44">
                  <c:v>1.8016436245830054E-2</c:v>
                </c:pt>
                <c:pt idx="45">
                  <c:v>1.8016436245830054E-2</c:v>
                </c:pt>
                <c:pt idx="46">
                  <c:v>1.8016436245830054E-2</c:v>
                </c:pt>
                <c:pt idx="47">
                  <c:v>1.8016436245830054E-2</c:v>
                </c:pt>
                <c:pt idx="48">
                  <c:v>1.8016436245830054E-2</c:v>
                </c:pt>
                <c:pt idx="49">
                  <c:v>1.8016436245830054E-2</c:v>
                </c:pt>
                <c:pt idx="50">
                  <c:v>1.8016436245830054E-2</c:v>
                </c:pt>
                <c:pt idx="51">
                  <c:v>1.8016436245830054E-2</c:v>
                </c:pt>
                <c:pt idx="52">
                  <c:v>1.8016436245830054E-2</c:v>
                </c:pt>
                <c:pt idx="53">
                  <c:v>1.8016436245830054E-2</c:v>
                </c:pt>
                <c:pt idx="54">
                  <c:v>1.8016436245830054E-2</c:v>
                </c:pt>
                <c:pt idx="55">
                  <c:v>1.8016436245830054E-2</c:v>
                </c:pt>
                <c:pt idx="56">
                  <c:v>1.8016436245830054E-2</c:v>
                </c:pt>
                <c:pt idx="57">
                  <c:v>1.8016436245830054E-2</c:v>
                </c:pt>
                <c:pt idx="58">
                  <c:v>1.8016436245830054E-2</c:v>
                </c:pt>
                <c:pt idx="59">
                  <c:v>1.8016436245830054E-2</c:v>
                </c:pt>
                <c:pt idx="60">
                  <c:v>1.8016436245830054E-2</c:v>
                </c:pt>
                <c:pt idx="61">
                  <c:v>1.8016436245830054E-2</c:v>
                </c:pt>
                <c:pt idx="62">
                  <c:v>1.8016436245830054E-2</c:v>
                </c:pt>
                <c:pt idx="63">
                  <c:v>1.8016436245830054E-2</c:v>
                </c:pt>
                <c:pt idx="64">
                  <c:v>1.8016436245830054E-2</c:v>
                </c:pt>
                <c:pt idx="65">
                  <c:v>1.8016436245830054E-2</c:v>
                </c:pt>
                <c:pt idx="66">
                  <c:v>1.8016436245830054E-2</c:v>
                </c:pt>
                <c:pt idx="67">
                  <c:v>1.8016436245830054E-2</c:v>
                </c:pt>
                <c:pt idx="68">
                  <c:v>1.8016436245830054E-2</c:v>
                </c:pt>
                <c:pt idx="69">
                  <c:v>1.8016436245830054E-2</c:v>
                </c:pt>
                <c:pt idx="70">
                  <c:v>1.8016436245830054E-2</c:v>
                </c:pt>
                <c:pt idx="71">
                  <c:v>1.8016436245830054E-2</c:v>
                </c:pt>
                <c:pt idx="72">
                  <c:v>1.8016436245830054E-2</c:v>
                </c:pt>
                <c:pt idx="73">
                  <c:v>1.8016436245830054E-2</c:v>
                </c:pt>
              </c:numCache>
            </c:numRef>
          </c:xVal>
          <c:yVal>
            <c:numRef>
              <c:f>市区町村別_有所見者割合!$AV$6:$AV$79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7496768"/>
        <c:axId val="457496192"/>
      </c:scatterChart>
      <c:catAx>
        <c:axId val="4576056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7495616"/>
        <c:crossesAt val="0"/>
        <c:auto val="1"/>
        <c:lblAlgn val="ctr"/>
        <c:lblOffset val="100"/>
        <c:noMultiLvlLbl val="0"/>
      </c:catAx>
      <c:valAx>
        <c:axId val="457495616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1.229357142857142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605632"/>
        <c:crosses val="autoZero"/>
        <c:crossBetween val="between"/>
      </c:valAx>
      <c:valAx>
        <c:axId val="45749619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7496768"/>
        <c:crosses val="max"/>
        <c:crossBetween val="midCat"/>
      </c:valAx>
      <c:valAx>
        <c:axId val="45749676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749619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04782608695654"/>
          <c:y val="6.7338809523809509E-2"/>
          <c:w val="0.79449314733235443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市区町村別_有所見者割合!$AL$5</c:f>
              <c:strCache>
                <c:ptCount val="1"/>
                <c:pt idx="0">
                  <c:v>有所見者割合　嚥下機能評価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市区町村別_有所見者割合!$AL$6:$AL$79</c:f>
              <c:strCache>
                <c:ptCount val="74"/>
                <c:pt idx="0">
                  <c:v>都島区</c:v>
                </c:pt>
                <c:pt idx="1">
                  <c:v>能勢町</c:v>
                </c:pt>
                <c:pt idx="2">
                  <c:v>吹田市</c:v>
                </c:pt>
                <c:pt idx="3">
                  <c:v>四條畷市</c:v>
                </c:pt>
                <c:pt idx="4">
                  <c:v>港区</c:v>
                </c:pt>
                <c:pt idx="5">
                  <c:v>西淀川区</c:v>
                </c:pt>
                <c:pt idx="6">
                  <c:v>大阪狭山市</c:v>
                </c:pt>
                <c:pt idx="7">
                  <c:v>住之江区</c:v>
                </c:pt>
                <c:pt idx="8">
                  <c:v>堺市東区</c:v>
                </c:pt>
                <c:pt idx="9">
                  <c:v>泉大津市</c:v>
                </c:pt>
                <c:pt idx="10">
                  <c:v>豊中市</c:v>
                </c:pt>
                <c:pt idx="11">
                  <c:v>貝塚市</c:v>
                </c:pt>
                <c:pt idx="12">
                  <c:v>浪速区</c:v>
                </c:pt>
                <c:pt idx="13">
                  <c:v>岸和田市</c:v>
                </c:pt>
                <c:pt idx="14">
                  <c:v>門真市</c:v>
                </c:pt>
                <c:pt idx="15">
                  <c:v>東住吉区</c:v>
                </c:pt>
                <c:pt idx="16">
                  <c:v>東大阪市</c:v>
                </c:pt>
                <c:pt idx="17">
                  <c:v>寝屋川市</c:v>
                </c:pt>
                <c:pt idx="18">
                  <c:v>和泉市</c:v>
                </c:pt>
                <c:pt idx="19">
                  <c:v>摂津市</c:v>
                </c:pt>
                <c:pt idx="20">
                  <c:v>千早赤阪村</c:v>
                </c:pt>
                <c:pt idx="21">
                  <c:v>河内長野市</c:v>
                </c:pt>
                <c:pt idx="22">
                  <c:v>泉佐野市</c:v>
                </c:pt>
                <c:pt idx="23">
                  <c:v>箕面市</c:v>
                </c:pt>
                <c:pt idx="24">
                  <c:v>中央区</c:v>
                </c:pt>
                <c:pt idx="25">
                  <c:v>柏原市</c:v>
                </c:pt>
                <c:pt idx="26">
                  <c:v>堺市南区</c:v>
                </c:pt>
                <c:pt idx="27">
                  <c:v>八尾市</c:v>
                </c:pt>
                <c:pt idx="28">
                  <c:v>東淀川区</c:v>
                </c:pt>
                <c:pt idx="29">
                  <c:v>大阪市</c:v>
                </c:pt>
                <c:pt idx="30">
                  <c:v>阿倍野区</c:v>
                </c:pt>
                <c:pt idx="31">
                  <c:v>守口市</c:v>
                </c:pt>
                <c:pt idx="32">
                  <c:v>平野区</c:v>
                </c:pt>
                <c:pt idx="33">
                  <c:v>松原市</c:v>
                </c:pt>
                <c:pt idx="34">
                  <c:v>天王寺区</c:v>
                </c:pt>
                <c:pt idx="35">
                  <c:v>堺市西区</c:v>
                </c:pt>
                <c:pt idx="36">
                  <c:v>藤井寺市</c:v>
                </c:pt>
                <c:pt idx="37">
                  <c:v>城東区</c:v>
                </c:pt>
                <c:pt idx="38">
                  <c:v>北区</c:v>
                </c:pt>
                <c:pt idx="39">
                  <c:v>鶴見区</c:v>
                </c:pt>
                <c:pt idx="40">
                  <c:v>住吉区</c:v>
                </c:pt>
                <c:pt idx="41">
                  <c:v>旭区</c:v>
                </c:pt>
                <c:pt idx="42">
                  <c:v>高槻市</c:v>
                </c:pt>
                <c:pt idx="43">
                  <c:v>河南町</c:v>
                </c:pt>
                <c:pt idx="44">
                  <c:v>堺市</c:v>
                </c:pt>
                <c:pt idx="45">
                  <c:v>生野区</c:v>
                </c:pt>
                <c:pt idx="46">
                  <c:v>富田林市</c:v>
                </c:pt>
                <c:pt idx="47">
                  <c:v>羽曳野市</c:v>
                </c:pt>
                <c:pt idx="48">
                  <c:v>西成区</c:v>
                </c:pt>
                <c:pt idx="49">
                  <c:v>堺市美原区</c:v>
                </c:pt>
                <c:pt idx="50">
                  <c:v>此花区</c:v>
                </c:pt>
                <c:pt idx="51">
                  <c:v>東成区</c:v>
                </c:pt>
                <c:pt idx="52">
                  <c:v>枚方市</c:v>
                </c:pt>
                <c:pt idx="53">
                  <c:v>高石市</c:v>
                </c:pt>
                <c:pt idx="54">
                  <c:v>堺市堺区</c:v>
                </c:pt>
                <c:pt idx="55">
                  <c:v>茨木市</c:v>
                </c:pt>
                <c:pt idx="56">
                  <c:v>熊取町</c:v>
                </c:pt>
                <c:pt idx="57">
                  <c:v>島本町</c:v>
                </c:pt>
                <c:pt idx="58">
                  <c:v>堺市北区</c:v>
                </c:pt>
                <c:pt idx="59">
                  <c:v>大正区</c:v>
                </c:pt>
                <c:pt idx="60">
                  <c:v>堺市中区</c:v>
                </c:pt>
                <c:pt idx="61">
                  <c:v>岬町</c:v>
                </c:pt>
                <c:pt idx="62">
                  <c:v>福島区</c:v>
                </c:pt>
                <c:pt idx="63">
                  <c:v>太子町</c:v>
                </c:pt>
                <c:pt idx="64">
                  <c:v>池田市</c:v>
                </c:pt>
                <c:pt idx="65">
                  <c:v>大東市</c:v>
                </c:pt>
                <c:pt idx="66">
                  <c:v>淀川区</c:v>
                </c:pt>
                <c:pt idx="67">
                  <c:v>泉南市</c:v>
                </c:pt>
                <c:pt idx="68">
                  <c:v>豊能町</c:v>
                </c:pt>
                <c:pt idx="69">
                  <c:v>西区</c:v>
                </c:pt>
                <c:pt idx="70">
                  <c:v>交野市</c:v>
                </c:pt>
                <c:pt idx="71">
                  <c:v>阪南市</c:v>
                </c:pt>
                <c:pt idx="72">
                  <c:v>忠岡町</c:v>
                </c:pt>
                <c:pt idx="73">
                  <c:v>田尻町</c:v>
                </c:pt>
              </c:strCache>
            </c:strRef>
          </c:cat>
          <c:val>
            <c:numRef>
              <c:f>市区町村別_有所見者割合!$AM$6:$AM$79</c:f>
              <c:numCache>
                <c:formatCode>0.0%</c:formatCode>
                <c:ptCount val="74"/>
                <c:pt idx="0">
                  <c:v>0.15055555555555555</c:v>
                </c:pt>
                <c:pt idx="1">
                  <c:v>0.14074074074074075</c:v>
                </c:pt>
                <c:pt idx="2">
                  <c:v>0.12624544349939246</c:v>
                </c:pt>
                <c:pt idx="3">
                  <c:v>0.12084870848708487</c:v>
                </c:pt>
                <c:pt idx="4">
                  <c:v>0.11618444846292948</c:v>
                </c:pt>
                <c:pt idx="5">
                  <c:v>0.11538461538461539</c:v>
                </c:pt>
                <c:pt idx="6">
                  <c:v>0.10744500846023688</c:v>
                </c:pt>
                <c:pt idx="7">
                  <c:v>0.10501623962468423</c:v>
                </c:pt>
                <c:pt idx="8">
                  <c:v>0.10327455919395466</c:v>
                </c:pt>
                <c:pt idx="9">
                  <c:v>0.10179257362355953</c:v>
                </c:pt>
                <c:pt idx="10">
                  <c:v>0.1017236876469052</c:v>
                </c:pt>
                <c:pt idx="11">
                  <c:v>9.9316868102995268E-2</c:v>
                </c:pt>
                <c:pt idx="12">
                  <c:v>9.8522167487684734E-2</c:v>
                </c:pt>
                <c:pt idx="13">
                  <c:v>9.8424026167112696E-2</c:v>
                </c:pt>
                <c:pt idx="14">
                  <c:v>9.7416974169741696E-2</c:v>
                </c:pt>
                <c:pt idx="15">
                  <c:v>9.7167443528146283E-2</c:v>
                </c:pt>
                <c:pt idx="16">
                  <c:v>9.6083455344070284E-2</c:v>
                </c:pt>
                <c:pt idx="17">
                  <c:v>9.5890410958904104E-2</c:v>
                </c:pt>
                <c:pt idx="18">
                  <c:v>9.5850622406639011E-2</c:v>
                </c:pt>
                <c:pt idx="19">
                  <c:v>9.4409937888198764E-2</c:v>
                </c:pt>
                <c:pt idx="20">
                  <c:v>9.375E-2</c:v>
                </c:pt>
                <c:pt idx="21">
                  <c:v>9.2976969007676991E-2</c:v>
                </c:pt>
                <c:pt idx="22">
                  <c:v>9.2885375494071151E-2</c:v>
                </c:pt>
                <c:pt idx="23">
                  <c:v>9.2730137294620749E-2</c:v>
                </c:pt>
                <c:pt idx="24">
                  <c:v>9.1836734693877556E-2</c:v>
                </c:pt>
                <c:pt idx="25">
                  <c:v>9.1552857865452711E-2</c:v>
                </c:pt>
                <c:pt idx="26">
                  <c:v>8.9519650655021835E-2</c:v>
                </c:pt>
                <c:pt idx="27">
                  <c:v>8.8931161574129114E-2</c:v>
                </c:pt>
                <c:pt idx="28">
                  <c:v>8.7515553712152638E-2</c:v>
                </c:pt>
                <c:pt idx="29">
                  <c:v>8.7132838930835926E-2</c:v>
                </c:pt>
                <c:pt idx="30">
                  <c:v>8.6370444333499746E-2</c:v>
                </c:pt>
                <c:pt idx="31">
                  <c:v>8.5516844226893179E-2</c:v>
                </c:pt>
                <c:pt idx="32">
                  <c:v>8.503732554365466E-2</c:v>
                </c:pt>
                <c:pt idx="33">
                  <c:v>8.4943820224719108E-2</c:v>
                </c:pt>
                <c:pt idx="34">
                  <c:v>8.4865629420084868E-2</c:v>
                </c:pt>
                <c:pt idx="35">
                  <c:v>8.461538461538462E-2</c:v>
                </c:pt>
                <c:pt idx="36">
                  <c:v>8.3536585365853663E-2</c:v>
                </c:pt>
                <c:pt idx="37">
                  <c:v>8.3509067903838038E-2</c:v>
                </c:pt>
                <c:pt idx="38">
                  <c:v>8.2869855394883202E-2</c:v>
                </c:pt>
                <c:pt idx="39">
                  <c:v>8.2191780821917804E-2</c:v>
                </c:pt>
                <c:pt idx="40">
                  <c:v>8.1476766390833857E-2</c:v>
                </c:pt>
                <c:pt idx="41">
                  <c:v>8.0308030803080313E-2</c:v>
                </c:pt>
                <c:pt idx="42">
                  <c:v>7.9897481613550259E-2</c:v>
                </c:pt>
                <c:pt idx="43">
                  <c:v>7.9404466501240695E-2</c:v>
                </c:pt>
                <c:pt idx="44">
                  <c:v>7.9263263997067721E-2</c:v>
                </c:pt>
                <c:pt idx="45">
                  <c:v>7.9151366789065689E-2</c:v>
                </c:pt>
                <c:pt idx="46">
                  <c:v>7.7600260841212909E-2</c:v>
                </c:pt>
                <c:pt idx="47">
                  <c:v>7.6864823930329423E-2</c:v>
                </c:pt>
                <c:pt idx="48">
                  <c:v>7.4912891986062713E-2</c:v>
                </c:pt>
                <c:pt idx="49">
                  <c:v>7.3800738007380073E-2</c:v>
                </c:pt>
                <c:pt idx="50">
                  <c:v>7.2205736894164194E-2</c:v>
                </c:pt>
                <c:pt idx="51">
                  <c:v>7.1813285457809697E-2</c:v>
                </c:pt>
                <c:pt idx="52">
                  <c:v>7.1324901513580757E-2</c:v>
                </c:pt>
                <c:pt idx="53">
                  <c:v>6.991525423728813E-2</c:v>
                </c:pt>
                <c:pt idx="54">
                  <c:v>6.9275176395125079E-2</c:v>
                </c:pt>
                <c:pt idx="55">
                  <c:v>6.9069069069069067E-2</c:v>
                </c:pt>
                <c:pt idx="56">
                  <c:v>6.9007263922518158E-2</c:v>
                </c:pt>
                <c:pt idx="57">
                  <c:v>6.8692206076618231E-2</c:v>
                </c:pt>
                <c:pt idx="58">
                  <c:v>6.775407779171895E-2</c:v>
                </c:pt>
                <c:pt idx="59">
                  <c:v>6.7636363636363633E-2</c:v>
                </c:pt>
                <c:pt idx="60">
                  <c:v>6.7199999999999996E-2</c:v>
                </c:pt>
                <c:pt idx="61">
                  <c:v>6.6037735849056603E-2</c:v>
                </c:pt>
                <c:pt idx="62">
                  <c:v>6.5591397849462371E-2</c:v>
                </c:pt>
                <c:pt idx="63">
                  <c:v>6.4516129032258063E-2</c:v>
                </c:pt>
                <c:pt idx="64">
                  <c:v>6.4386317907444673E-2</c:v>
                </c:pt>
                <c:pt idx="65">
                  <c:v>6.4208242950108463E-2</c:v>
                </c:pt>
                <c:pt idx="66">
                  <c:v>5.9023066485753055E-2</c:v>
                </c:pt>
                <c:pt idx="67">
                  <c:v>5.5111111111111111E-2</c:v>
                </c:pt>
                <c:pt idx="68">
                  <c:v>5.2631578947368418E-2</c:v>
                </c:pt>
                <c:pt idx="69">
                  <c:v>5.1948051948051951E-2</c:v>
                </c:pt>
                <c:pt idx="70">
                  <c:v>5.1809794180269694E-2</c:v>
                </c:pt>
                <c:pt idx="71">
                  <c:v>5.0367261280167892E-2</c:v>
                </c:pt>
                <c:pt idx="72">
                  <c:v>4.4444444444444446E-2</c:v>
                </c:pt>
                <c:pt idx="73">
                  <c:v>3.3519553072625698E-2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27904"/>
        <c:axId val="44751372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13FC-4077-87B0-9DCCB7ECBBEA}"/>
              </c:ext>
            </c:extLst>
          </c:dPt>
          <c:dLbls>
            <c:dLbl>
              <c:idx val="0"/>
              <c:layout>
                <c:manualLayout>
                  <c:x val="1.7034178743961351E-2"/>
                  <c:y val="-0.89918214285714282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14-49CB-88C4-9078996E21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市区町村別_有所見者割合!$AU$6:$AU$79</c:f>
              <c:numCache>
                <c:formatCode>0.0%</c:formatCode>
                <c:ptCount val="74"/>
                <c:pt idx="0">
                  <c:v>8.7701343522040467E-2</c:v>
                </c:pt>
                <c:pt idx="1">
                  <c:v>8.7701343522040467E-2</c:v>
                </c:pt>
                <c:pt idx="2">
                  <c:v>8.7701343522040467E-2</c:v>
                </c:pt>
                <c:pt idx="3">
                  <c:v>8.7701343522040467E-2</c:v>
                </c:pt>
                <c:pt idx="4">
                  <c:v>8.7701343522040467E-2</c:v>
                </c:pt>
                <c:pt idx="5">
                  <c:v>8.7701343522040467E-2</c:v>
                </c:pt>
                <c:pt idx="6">
                  <c:v>8.7701343522040467E-2</c:v>
                </c:pt>
                <c:pt idx="7">
                  <c:v>8.7701343522040467E-2</c:v>
                </c:pt>
                <c:pt idx="8">
                  <c:v>8.7701343522040467E-2</c:v>
                </c:pt>
                <c:pt idx="9">
                  <c:v>8.7701343522040467E-2</c:v>
                </c:pt>
                <c:pt idx="10">
                  <c:v>8.7701343522040467E-2</c:v>
                </c:pt>
                <c:pt idx="11">
                  <c:v>8.7701343522040467E-2</c:v>
                </c:pt>
                <c:pt idx="12">
                  <c:v>8.7701343522040467E-2</c:v>
                </c:pt>
                <c:pt idx="13">
                  <c:v>8.7701343522040467E-2</c:v>
                </c:pt>
                <c:pt idx="14">
                  <c:v>8.7701343522040467E-2</c:v>
                </c:pt>
                <c:pt idx="15">
                  <c:v>8.7701343522040467E-2</c:v>
                </c:pt>
                <c:pt idx="16">
                  <c:v>8.7701343522040467E-2</c:v>
                </c:pt>
                <c:pt idx="17">
                  <c:v>8.7701343522040467E-2</c:v>
                </c:pt>
                <c:pt idx="18">
                  <c:v>8.7701343522040467E-2</c:v>
                </c:pt>
                <c:pt idx="19">
                  <c:v>8.7701343522040467E-2</c:v>
                </c:pt>
                <c:pt idx="20">
                  <c:v>8.7701343522040467E-2</c:v>
                </c:pt>
                <c:pt idx="21">
                  <c:v>8.7701343522040467E-2</c:v>
                </c:pt>
                <c:pt idx="22">
                  <c:v>8.7701343522040467E-2</c:v>
                </c:pt>
                <c:pt idx="23">
                  <c:v>8.7701343522040467E-2</c:v>
                </c:pt>
                <c:pt idx="24">
                  <c:v>8.7701343522040467E-2</c:v>
                </c:pt>
                <c:pt idx="25">
                  <c:v>8.7701343522040467E-2</c:v>
                </c:pt>
                <c:pt idx="26">
                  <c:v>8.7701343522040467E-2</c:v>
                </c:pt>
                <c:pt idx="27">
                  <c:v>8.7701343522040467E-2</c:v>
                </c:pt>
                <c:pt idx="28">
                  <c:v>8.7701343522040467E-2</c:v>
                </c:pt>
                <c:pt idx="29">
                  <c:v>8.7701343522040467E-2</c:v>
                </c:pt>
                <c:pt idx="30">
                  <c:v>8.7701343522040467E-2</c:v>
                </c:pt>
                <c:pt idx="31">
                  <c:v>8.7701343522040467E-2</c:v>
                </c:pt>
                <c:pt idx="32">
                  <c:v>8.7701343522040467E-2</c:v>
                </c:pt>
                <c:pt idx="33">
                  <c:v>8.7701343522040467E-2</c:v>
                </c:pt>
                <c:pt idx="34">
                  <c:v>8.7701343522040467E-2</c:v>
                </c:pt>
                <c:pt idx="35">
                  <c:v>8.7701343522040467E-2</c:v>
                </c:pt>
                <c:pt idx="36">
                  <c:v>8.7701343522040467E-2</c:v>
                </c:pt>
                <c:pt idx="37">
                  <c:v>8.7701343522040467E-2</c:v>
                </c:pt>
                <c:pt idx="38">
                  <c:v>8.7701343522040467E-2</c:v>
                </c:pt>
                <c:pt idx="39">
                  <c:v>8.7701343522040467E-2</c:v>
                </c:pt>
                <c:pt idx="40">
                  <c:v>8.7701343522040467E-2</c:v>
                </c:pt>
                <c:pt idx="41">
                  <c:v>8.7701343522040467E-2</c:v>
                </c:pt>
                <c:pt idx="42">
                  <c:v>8.7701343522040467E-2</c:v>
                </c:pt>
                <c:pt idx="43">
                  <c:v>8.7701343522040467E-2</c:v>
                </c:pt>
                <c:pt idx="44">
                  <c:v>8.7701343522040467E-2</c:v>
                </c:pt>
                <c:pt idx="45">
                  <c:v>8.7701343522040467E-2</c:v>
                </c:pt>
                <c:pt idx="46">
                  <c:v>8.7701343522040467E-2</c:v>
                </c:pt>
                <c:pt idx="47">
                  <c:v>8.7701343522040467E-2</c:v>
                </c:pt>
                <c:pt idx="48">
                  <c:v>8.7701343522040467E-2</c:v>
                </c:pt>
                <c:pt idx="49">
                  <c:v>8.7701343522040467E-2</c:v>
                </c:pt>
                <c:pt idx="50">
                  <c:v>8.7701343522040467E-2</c:v>
                </c:pt>
                <c:pt idx="51">
                  <c:v>8.7701343522040467E-2</c:v>
                </c:pt>
                <c:pt idx="52">
                  <c:v>8.7701343522040467E-2</c:v>
                </c:pt>
                <c:pt idx="53">
                  <c:v>8.7701343522040467E-2</c:v>
                </c:pt>
                <c:pt idx="54">
                  <c:v>8.7701343522040467E-2</c:v>
                </c:pt>
                <c:pt idx="55">
                  <c:v>8.7701343522040467E-2</c:v>
                </c:pt>
                <c:pt idx="56">
                  <c:v>8.7701343522040467E-2</c:v>
                </c:pt>
                <c:pt idx="57">
                  <c:v>8.7701343522040467E-2</c:v>
                </c:pt>
                <c:pt idx="58">
                  <c:v>8.7701343522040467E-2</c:v>
                </c:pt>
                <c:pt idx="59">
                  <c:v>8.7701343522040467E-2</c:v>
                </c:pt>
                <c:pt idx="60">
                  <c:v>8.7701343522040467E-2</c:v>
                </c:pt>
                <c:pt idx="61">
                  <c:v>8.7701343522040467E-2</c:v>
                </c:pt>
                <c:pt idx="62">
                  <c:v>8.7701343522040467E-2</c:v>
                </c:pt>
                <c:pt idx="63">
                  <c:v>8.7701343522040467E-2</c:v>
                </c:pt>
                <c:pt idx="64">
                  <c:v>8.7701343522040467E-2</c:v>
                </c:pt>
                <c:pt idx="65">
                  <c:v>8.7701343522040467E-2</c:v>
                </c:pt>
                <c:pt idx="66">
                  <c:v>8.7701343522040467E-2</c:v>
                </c:pt>
                <c:pt idx="67">
                  <c:v>8.7701343522040467E-2</c:v>
                </c:pt>
                <c:pt idx="68">
                  <c:v>8.7701343522040467E-2</c:v>
                </c:pt>
                <c:pt idx="69">
                  <c:v>8.7701343522040467E-2</c:v>
                </c:pt>
                <c:pt idx="70">
                  <c:v>8.7701343522040467E-2</c:v>
                </c:pt>
                <c:pt idx="71">
                  <c:v>8.7701343522040467E-2</c:v>
                </c:pt>
                <c:pt idx="72">
                  <c:v>8.7701343522040467E-2</c:v>
                </c:pt>
                <c:pt idx="73">
                  <c:v>8.7701343522040467E-2</c:v>
                </c:pt>
              </c:numCache>
            </c:numRef>
          </c:xVal>
          <c:yVal>
            <c:numRef>
              <c:f>市区町村別_有所見者割合!$AV$6:$AV$79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13FC-4077-87B0-9DCCB7EC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514880"/>
        <c:axId val="447514304"/>
      </c:scatterChart>
      <c:catAx>
        <c:axId val="45842790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7513728"/>
        <c:crossesAt val="0"/>
        <c:auto val="1"/>
        <c:lblAlgn val="ctr"/>
        <c:lblOffset val="100"/>
        <c:noMultiLvlLbl val="0"/>
      </c:catAx>
      <c:valAx>
        <c:axId val="44751372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1.229357142857142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27904"/>
        <c:crosses val="autoZero"/>
        <c:crossBetween val="between"/>
      </c:valAx>
      <c:valAx>
        <c:axId val="44751430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7514880"/>
        <c:crosses val="max"/>
        <c:crossBetween val="midCat"/>
      </c:valAx>
      <c:valAx>
        <c:axId val="44751488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751430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5367662640387E-2"/>
          <c:y val="0.11759259259259257"/>
          <c:w val="0.85707129234401969"/>
          <c:h val="0.75467669244047197"/>
        </c:manualLayout>
      </c:layout>
      <c:barChart>
        <c:barDir val="col"/>
        <c:grouping val="clustered"/>
        <c:varyColors val="0"/>
        <c:ser>
          <c:idx val="12"/>
          <c:order val="0"/>
          <c:tx>
            <c:strRef>
              <c:f>EAT10別!$M$3:$O$3</c:f>
              <c:strCache>
                <c:ptCount val="1"/>
                <c:pt idx="0">
                  <c:v>3点以上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1.4367814466488544E-3"/>
                  <c:y val="7.20720720720711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EAT10別!$B$5:$C$11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EAT10別!$O$5:$O$11</c:f>
              <c:numCache>
                <c:formatCode>0.0%</c:formatCode>
                <c:ptCount val="7"/>
                <c:pt idx="0">
                  <c:v>0.13672922252010725</c:v>
                </c:pt>
                <c:pt idx="1">
                  <c:v>0.16419919246298789</c:v>
                </c:pt>
                <c:pt idx="2">
                  <c:v>8.5127638568943634E-2</c:v>
                </c:pt>
                <c:pt idx="3">
                  <c:v>0.11036974232314668</c:v>
                </c:pt>
                <c:pt idx="4">
                  <c:v>0.14129188431647344</c:v>
                </c:pt>
                <c:pt idx="5">
                  <c:v>0.20368525896414344</c:v>
                </c:pt>
                <c:pt idx="6">
                  <c:v>0.24665178571428573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1C5-4AC1-B1B2-D72AE70B2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464768"/>
        <c:axId val="447517760"/>
      </c:barChart>
      <c:catAx>
        <c:axId val="458464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7517760"/>
        <c:crosses val="autoZero"/>
        <c:auto val="1"/>
        <c:lblAlgn val="ctr"/>
        <c:lblOffset val="100"/>
        <c:noMultiLvlLbl val="0"/>
      </c:catAx>
      <c:valAx>
        <c:axId val="44751776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1.2520933611842703E-2"/>
              <c:y val="2.2858887430737825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647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25648556045031"/>
          <c:y val="7.2786609996886034E-2"/>
          <c:w val="0.77739818893783652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地区別_健診受診率!$AC$4</c:f>
              <c:strCache>
                <c:ptCount val="1"/>
                <c:pt idx="0">
                  <c:v>歯科健診受診率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A6-4193-B712-1A101E50E612}"/>
                </c:ext>
              </c:extLst>
            </c:dLbl>
            <c:dLbl>
              <c:idx val="5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A6-4193-B712-1A101E50E612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A6-4193-B712-1A101E50E612}"/>
                </c:ext>
              </c:extLst>
            </c:dLbl>
            <c:dLbl>
              <c:idx val="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A6-4193-B712-1A101E50E612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A6-4193-B712-1A101E50E612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A6-4193-B712-1A101E50E612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A6-4193-B712-1A101E50E612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A6-4193-B712-1A101E50E612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A6-4193-B712-1A101E50E612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A6-4193-B712-1A101E50E612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A6-4193-B712-1A101E50E612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A6-4193-B712-1A101E50E612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A6-4193-B712-1A101E50E612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A6-4193-B712-1A101E50E612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A6-4193-B712-1A101E50E612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A6-4193-B712-1A101E50E612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A6-4193-B712-1A101E50E612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A6-4193-B712-1A101E50E612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A6-4193-B712-1A101E50E612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A6-4193-B712-1A101E50E612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A6-4193-B712-1A101E50E61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地区別_健診受診率!$AC$5:$AC$12</c:f>
              <c:strCache>
                <c:ptCount val="8"/>
                <c:pt idx="0">
                  <c:v>三島医療圏</c:v>
                </c:pt>
                <c:pt idx="1">
                  <c:v>中河内医療圏</c:v>
                </c:pt>
                <c:pt idx="2">
                  <c:v>豊能医療圏</c:v>
                </c:pt>
                <c:pt idx="3">
                  <c:v>南河内医療圏</c:v>
                </c:pt>
                <c:pt idx="4">
                  <c:v>泉州医療圏</c:v>
                </c:pt>
                <c:pt idx="5">
                  <c:v>大阪市医療圏</c:v>
                </c:pt>
                <c:pt idx="6">
                  <c:v>北河内医療圏</c:v>
                </c:pt>
                <c:pt idx="7">
                  <c:v>堺市医療圏</c:v>
                </c:pt>
              </c:strCache>
            </c:strRef>
          </c:cat>
          <c:val>
            <c:numRef>
              <c:f>地区別_健診受診率!$AD$5:$AD$12</c:f>
              <c:numCache>
                <c:formatCode>0.0%</c:formatCode>
                <c:ptCount val="8"/>
                <c:pt idx="0">
                  <c:v>0.19907057388534391</c:v>
                </c:pt>
                <c:pt idx="1">
                  <c:v>0.18763858821879628</c:v>
                </c:pt>
                <c:pt idx="2">
                  <c:v>0.1796613225549562</c:v>
                </c:pt>
                <c:pt idx="3">
                  <c:v>0.1649700272479564</c:v>
                </c:pt>
                <c:pt idx="4">
                  <c:v>0.15957266406647447</c:v>
                </c:pt>
                <c:pt idx="5">
                  <c:v>0.13918422698478553</c:v>
                </c:pt>
                <c:pt idx="6">
                  <c:v>0.13830149423113297</c:v>
                </c:pt>
                <c:pt idx="7">
                  <c:v>9.7500889363215937E-2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7A6-4193-B712-1A101E50E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559168"/>
        <c:axId val="38990931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97A6-4193-B712-1A101E50E612}"/>
              </c:ext>
            </c:extLst>
          </c:dPt>
          <c:dLbls>
            <c:dLbl>
              <c:idx val="5"/>
              <c:layout>
                <c:manualLayout>
                  <c:x val="-1.5540871267743514E-3"/>
                  <c:y val="-0.89113144611625517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B-409A-B16F-1891A55980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地区別_健診受診率!$AF$5:$AF$12</c:f>
              <c:numCache>
                <c:formatCode>0.0%</c:formatCode>
                <c:ptCount val="8"/>
                <c:pt idx="0">
                  <c:v>0.153791845415198</c:v>
                </c:pt>
                <c:pt idx="1">
                  <c:v>0.153791845415198</c:v>
                </c:pt>
                <c:pt idx="2">
                  <c:v>0.153791845415198</c:v>
                </c:pt>
                <c:pt idx="3">
                  <c:v>0.153791845415198</c:v>
                </c:pt>
                <c:pt idx="4">
                  <c:v>0.153791845415198</c:v>
                </c:pt>
                <c:pt idx="5">
                  <c:v>0.153791845415198</c:v>
                </c:pt>
                <c:pt idx="6">
                  <c:v>0.153791845415198</c:v>
                </c:pt>
                <c:pt idx="7">
                  <c:v>0.153791845415198</c:v>
                </c:pt>
              </c:numCache>
            </c:numRef>
          </c:xVal>
          <c:yVal>
            <c:numRef>
              <c:f>地区別_健診受診率!$AG$5:$AG$12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97A6-4193-B712-1A101E50E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910464"/>
        <c:axId val="389909888"/>
      </c:scatterChart>
      <c:catAx>
        <c:axId val="44755916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909312"/>
        <c:crossesAt val="0"/>
        <c:auto val="1"/>
        <c:lblAlgn val="ctr"/>
        <c:lblOffset val="100"/>
        <c:noMultiLvlLbl val="0"/>
      </c:catAx>
      <c:valAx>
        <c:axId val="38990931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969260890846804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7559168"/>
        <c:crosses val="autoZero"/>
        <c:crossBetween val="between"/>
      </c:valAx>
      <c:valAx>
        <c:axId val="38990988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9910464"/>
        <c:crosses val="max"/>
        <c:crossBetween val="midCat"/>
      </c:valAx>
      <c:valAx>
        <c:axId val="38991046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8990988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0397342995169"/>
          <c:y val="7.2786609996886034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地区別_EAT10別!$AH$4:$AI$4</c:f>
              <c:strCache>
                <c:ptCount val="1"/>
                <c:pt idx="0">
                  <c:v>EAT10 3点以上該当者割合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34-4858-89A2-C4EE565931B8}"/>
                </c:ext>
              </c:extLst>
            </c:dLbl>
            <c:dLbl>
              <c:idx val="5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34-4858-89A2-C4EE565931B8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34-4858-89A2-C4EE565931B8}"/>
                </c:ext>
              </c:extLst>
            </c:dLbl>
            <c:dLbl>
              <c:idx val="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4-4858-89A2-C4EE565931B8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4-4858-89A2-C4EE565931B8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4-4858-89A2-C4EE565931B8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34-4858-89A2-C4EE565931B8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34-4858-89A2-C4EE565931B8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34-4858-89A2-C4EE565931B8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34-4858-89A2-C4EE565931B8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34-4858-89A2-C4EE565931B8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34-4858-89A2-C4EE565931B8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34-4858-89A2-C4EE565931B8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34-4858-89A2-C4EE565931B8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34-4858-89A2-C4EE565931B8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34-4858-89A2-C4EE565931B8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34-4858-89A2-C4EE565931B8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34-4858-89A2-C4EE565931B8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34-4858-89A2-C4EE565931B8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34-4858-89A2-C4EE565931B8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34-4858-89A2-C4EE565931B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地区別_EAT10別!$AH$5:$AH$12</c:f>
              <c:strCache>
                <c:ptCount val="8"/>
                <c:pt idx="0">
                  <c:v>大阪市医療圏</c:v>
                </c:pt>
                <c:pt idx="1">
                  <c:v>泉州医療圏</c:v>
                </c:pt>
                <c:pt idx="2">
                  <c:v>南河内医療圏</c:v>
                </c:pt>
                <c:pt idx="3">
                  <c:v>中河内医療圏</c:v>
                </c:pt>
                <c:pt idx="4">
                  <c:v>豊能医療圏</c:v>
                </c:pt>
                <c:pt idx="5">
                  <c:v>堺市医療圏</c:v>
                </c:pt>
                <c:pt idx="6">
                  <c:v>北河内医療圏</c:v>
                </c:pt>
                <c:pt idx="7">
                  <c:v>三島医療圏</c:v>
                </c:pt>
              </c:strCache>
            </c:strRef>
          </c:cat>
          <c:val>
            <c:numRef>
              <c:f>地区別_EAT10別!$AI$5:$AI$12</c:f>
              <c:numCache>
                <c:formatCode>0.0%</c:formatCode>
                <c:ptCount val="8"/>
                <c:pt idx="0">
                  <c:v>0.11093710416618686</c:v>
                </c:pt>
                <c:pt idx="1">
                  <c:v>0.10825082508250825</c:v>
                </c:pt>
                <c:pt idx="2">
                  <c:v>0.10737889214417115</c:v>
                </c:pt>
                <c:pt idx="3">
                  <c:v>0.10628973222885764</c:v>
                </c:pt>
                <c:pt idx="4">
                  <c:v>0.10416938393982871</c:v>
                </c:pt>
                <c:pt idx="5">
                  <c:v>0.10378881397777989</c:v>
                </c:pt>
                <c:pt idx="6">
                  <c:v>0.10224814222556673</c:v>
                </c:pt>
                <c:pt idx="7">
                  <c:v>0.10206968823683521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036288"/>
        <c:axId val="44751948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C134-4858-89A2-C4EE565931B8}"/>
              </c:ext>
            </c:extLst>
          </c:dPt>
          <c:dLbls>
            <c:dLbl>
              <c:idx val="0"/>
              <c:layout>
                <c:manualLayout>
                  <c:x val="1.0736714975845411E-2"/>
                  <c:y val="-0.8890000793650794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4D-45B3-8E6B-8C3A2D43F4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地区別_EAT10別!$AK$5:$AK$12</c:f>
              <c:numCache>
                <c:formatCode>0.0%</c:formatCode>
                <c:ptCount val="8"/>
                <c:pt idx="0">
                  <c:v>0.10635907817061684</c:v>
                </c:pt>
                <c:pt idx="1">
                  <c:v>0.10635907817061684</c:v>
                </c:pt>
                <c:pt idx="2">
                  <c:v>0.10635907817061684</c:v>
                </c:pt>
                <c:pt idx="3">
                  <c:v>0.10635907817061684</c:v>
                </c:pt>
                <c:pt idx="4">
                  <c:v>0.10635907817061684</c:v>
                </c:pt>
                <c:pt idx="5">
                  <c:v>0.10635907817061684</c:v>
                </c:pt>
                <c:pt idx="6">
                  <c:v>0.10635907817061684</c:v>
                </c:pt>
                <c:pt idx="7">
                  <c:v>0.10635907817061684</c:v>
                </c:pt>
              </c:numCache>
            </c:numRef>
          </c:xVal>
          <c:yVal>
            <c:numRef>
              <c:f>地区別_EAT10別!$AL$5:$AL$12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530816"/>
        <c:axId val="447520064"/>
      </c:scatterChart>
      <c:catAx>
        <c:axId val="44903628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7519488"/>
        <c:crossesAt val="0"/>
        <c:auto val="1"/>
        <c:lblAlgn val="ctr"/>
        <c:lblOffset val="100"/>
        <c:noMultiLvlLbl val="0"/>
      </c:catAx>
      <c:valAx>
        <c:axId val="447519488"/>
        <c:scaling>
          <c:orientation val="minMax"/>
          <c:max val="0.1400000000000000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54695652173913"/>
              <c:y val="2.4388809523809524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36288"/>
        <c:crosses val="autoZero"/>
        <c:crossBetween val="between"/>
      </c:valAx>
      <c:valAx>
        <c:axId val="44752006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8530816"/>
        <c:crosses val="max"/>
        <c:crossBetween val="midCat"/>
      </c:valAx>
      <c:valAx>
        <c:axId val="458530816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752006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24263285024154"/>
          <c:y val="7.2786609996886034E-2"/>
          <c:w val="0.79241195652173924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市区町村別_EAT10別!$AH$4</c:f>
              <c:strCache>
                <c:ptCount val="1"/>
                <c:pt idx="0">
                  <c:v>EAT10 3点以上該当者割合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34-4858-89A2-C4EE565931B8}"/>
                </c:ext>
              </c:extLst>
            </c:dLbl>
            <c:dLbl>
              <c:idx val="5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34-4858-89A2-C4EE565931B8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34-4858-89A2-C4EE565931B8}"/>
                </c:ext>
              </c:extLst>
            </c:dLbl>
            <c:dLbl>
              <c:idx val="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4-4858-89A2-C4EE565931B8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4-4858-89A2-C4EE565931B8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4-4858-89A2-C4EE565931B8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34-4858-89A2-C4EE565931B8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34-4858-89A2-C4EE565931B8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34-4858-89A2-C4EE565931B8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34-4858-89A2-C4EE565931B8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34-4858-89A2-C4EE565931B8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34-4858-89A2-C4EE565931B8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34-4858-89A2-C4EE565931B8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34-4858-89A2-C4EE565931B8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34-4858-89A2-C4EE565931B8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34-4858-89A2-C4EE565931B8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34-4858-89A2-C4EE565931B8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34-4858-89A2-C4EE565931B8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34-4858-89A2-C4EE565931B8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34-4858-89A2-C4EE565931B8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34-4858-89A2-C4EE565931B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市区町村別_EAT10別!$AH$5:$AH$78</c:f>
              <c:strCache>
                <c:ptCount val="74"/>
                <c:pt idx="0">
                  <c:v>能勢町</c:v>
                </c:pt>
                <c:pt idx="1">
                  <c:v>西成区</c:v>
                </c:pt>
                <c:pt idx="2">
                  <c:v>浪速区</c:v>
                </c:pt>
                <c:pt idx="3">
                  <c:v>生野区</c:v>
                </c:pt>
                <c:pt idx="4">
                  <c:v>柏原市</c:v>
                </c:pt>
                <c:pt idx="5">
                  <c:v>城東区</c:v>
                </c:pt>
                <c:pt idx="6">
                  <c:v>東淀川区</c:v>
                </c:pt>
                <c:pt idx="7">
                  <c:v>藤井寺市</c:v>
                </c:pt>
                <c:pt idx="8">
                  <c:v>阪南市</c:v>
                </c:pt>
                <c:pt idx="9">
                  <c:v>和泉市</c:v>
                </c:pt>
                <c:pt idx="10">
                  <c:v>大阪狭山市</c:v>
                </c:pt>
                <c:pt idx="11">
                  <c:v>泉大津市</c:v>
                </c:pt>
                <c:pt idx="12">
                  <c:v>千早赤阪村</c:v>
                </c:pt>
                <c:pt idx="13">
                  <c:v>此花区</c:v>
                </c:pt>
                <c:pt idx="14">
                  <c:v>堺市美原区</c:v>
                </c:pt>
                <c:pt idx="15">
                  <c:v>摂津市</c:v>
                </c:pt>
                <c:pt idx="16">
                  <c:v>堺市中区</c:v>
                </c:pt>
                <c:pt idx="17">
                  <c:v>都島区</c:v>
                </c:pt>
                <c:pt idx="18">
                  <c:v>羽曳野市</c:v>
                </c:pt>
                <c:pt idx="19">
                  <c:v>住吉区</c:v>
                </c:pt>
                <c:pt idx="20">
                  <c:v>西淀川区</c:v>
                </c:pt>
                <c:pt idx="21">
                  <c:v>阿倍野区</c:v>
                </c:pt>
                <c:pt idx="22">
                  <c:v>箕面市</c:v>
                </c:pt>
                <c:pt idx="23">
                  <c:v>大阪市</c:v>
                </c:pt>
                <c:pt idx="24">
                  <c:v>福島区</c:v>
                </c:pt>
                <c:pt idx="25">
                  <c:v>平野区</c:v>
                </c:pt>
                <c:pt idx="26">
                  <c:v>東成区</c:v>
                </c:pt>
                <c:pt idx="27">
                  <c:v>吹田市</c:v>
                </c:pt>
                <c:pt idx="28">
                  <c:v>太子町</c:v>
                </c:pt>
                <c:pt idx="29">
                  <c:v>堺市北区</c:v>
                </c:pt>
                <c:pt idx="30">
                  <c:v>東住吉区</c:v>
                </c:pt>
                <c:pt idx="31">
                  <c:v>高石市</c:v>
                </c:pt>
                <c:pt idx="32">
                  <c:v>住之江区</c:v>
                </c:pt>
                <c:pt idx="33">
                  <c:v>枚方市</c:v>
                </c:pt>
                <c:pt idx="34">
                  <c:v>東大阪市</c:v>
                </c:pt>
                <c:pt idx="35">
                  <c:v>守口市</c:v>
                </c:pt>
                <c:pt idx="36">
                  <c:v>泉南市</c:v>
                </c:pt>
                <c:pt idx="37">
                  <c:v>貝塚市</c:v>
                </c:pt>
                <c:pt idx="38">
                  <c:v>寝屋川市</c:v>
                </c:pt>
                <c:pt idx="39">
                  <c:v>堺市</c:v>
                </c:pt>
                <c:pt idx="40">
                  <c:v>堺市堺区</c:v>
                </c:pt>
                <c:pt idx="41">
                  <c:v>松原市</c:v>
                </c:pt>
                <c:pt idx="42">
                  <c:v>堺市南区</c:v>
                </c:pt>
                <c:pt idx="43">
                  <c:v>岸和田市</c:v>
                </c:pt>
                <c:pt idx="44">
                  <c:v>高槻市</c:v>
                </c:pt>
                <c:pt idx="45">
                  <c:v>河内長野市</c:v>
                </c:pt>
                <c:pt idx="46">
                  <c:v>田尻町</c:v>
                </c:pt>
                <c:pt idx="47">
                  <c:v>茨木市</c:v>
                </c:pt>
                <c:pt idx="48">
                  <c:v>旭区</c:v>
                </c:pt>
                <c:pt idx="49">
                  <c:v>淀川区</c:v>
                </c:pt>
                <c:pt idx="50">
                  <c:v>富田林市</c:v>
                </c:pt>
                <c:pt idx="51">
                  <c:v>熊取町</c:v>
                </c:pt>
                <c:pt idx="52">
                  <c:v>門真市</c:v>
                </c:pt>
                <c:pt idx="53">
                  <c:v>中央区</c:v>
                </c:pt>
                <c:pt idx="54">
                  <c:v>八尾市</c:v>
                </c:pt>
                <c:pt idx="55">
                  <c:v>大東市</c:v>
                </c:pt>
                <c:pt idx="56">
                  <c:v>鶴見区</c:v>
                </c:pt>
                <c:pt idx="57">
                  <c:v>北区</c:v>
                </c:pt>
                <c:pt idx="58">
                  <c:v>豊中市</c:v>
                </c:pt>
                <c:pt idx="59">
                  <c:v>四條畷市</c:v>
                </c:pt>
                <c:pt idx="60">
                  <c:v>堺市西区</c:v>
                </c:pt>
                <c:pt idx="61">
                  <c:v>池田市</c:v>
                </c:pt>
                <c:pt idx="62">
                  <c:v>港区</c:v>
                </c:pt>
                <c:pt idx="63">
                  <c:v>岬町</c:v>
                </c:pt>
                <c:pt idx="64">
                  <c:v>大正区</c:v>
                </c:pt>
                <c:pt idx="65">
                  <c:v>天王寺区</c:v>
                </c:pt>
                <c:pt idx="66">
                  <c:v>泉佐野市</c:v>
                </c:pt>
                <c:pt idx="67">
                  <c:v>堺市東区</c:v>
                </c:pt>
                <c:pt idx="68">
                  <c:v>河南町</c:v>
                </c:pt>
                <c:pt idx="69">
                  <c:v>西区</c:v>
                </c:pt>
                <c:pt idx="70">
                  <c:v>忠岡町</c:v>
                </c:pt>
                <c:pt idx="71">
                  <c:v>交野市</c:v>
                </c:pt>
                <c:pt idx="72">
                  <c:v>豊能町</c:v>
                </c:pt>
                <c:pt idx="73">
                  <c:v>島本町</c:v>
                </c:pt>
              </c:strCache>
            </c:strRef>
          </c:cat>
          <c:val>
            <c:numRef>
              <c:f>市区町村別_EAT10別!$AI$5:$AI$78</c:f>
              <c:numCache>
                <c:formatCode>0.0%</c:formatCode>
                <c:ptCount val="74"/>
                <c:pt idx="0">
                  <c:v>0.16279069767441862</c:v>
                </c:pt>
                <c:pt idx="1">
                  <c:v>0.15489130434782608</c:v>
                </c:pt>
                <c:pt idx="2">
                  <c:v>0.13705583756345177</c:v>
                </c:pt>
                <c:pt idx="3">
                  <c:v>0.13613445378151259</c:v>
                </c:pt>
                <c:pt idx="4">
                  <c:v>0.13128205128205128</c:v>
                </c:pt>
                <c:pt idx="5">
                  <c:v>0.12757562472599737</c:v>
                </c:pt>
                <c:pt idx="6">
                  <c:v>0.12484076433121019</c:v>
                </c:pt>
                <c:pt idx="7">
                  <c:v>0.12437810945273632</c:v>
                </c:pt>
                <c:pt idx="8">
                  <c:v>0.12352309344790548</c:v>
                </c:pt>
                <c:pt idx="9">
                  <c:v>0.11917098445595854</c:v>
                </c:pt>
                <c:pt idx="10">
                  <c:v>0.11822222222222223</c:v>
                </c:pt>
                <c:pt idx="11">
                  <c:v>0.11730013106159895</c:v>
                </c:pt>
                <c:pt idx="12">
                  <c:v>0.11688311688311688</c:v>
                </c:pt>
                <c:pt idx="13">
                  <c:v>0.11686991869918699</c:v>
                </c:pt>
                <c:pt idx="14">
                  <c:v>0.11553030303030302</c:v>
                </c:pt>
                <c:pt idx="15">
                  <c:v>0.11474358974358974</c:v>
                </c:pt>
                <c:pt idx="16">
                  <c:v>0.11388196176226101</c:v>
                </c:pt>
                <c:pt idx="17">
                  <c:v>0.11377930245854774</c:v>
                </c:pt>
                <c:pt idx="18">
                  <c:v>0.11292834890965732</c:v>
                </c:pt>
                <c:pt idx="19">
                  <c:v>0.11216481360366252</c:v>
                </c:pt>
                <c:pt idx="20">
                  <c:v>0.11165730337078651</c:v>
                </c:pt>
                <c:pt idx="21">
                  <c:v>0.11151264842540011</c:v>
                </c:pt>
                <c:pt idx="22">
                  <c:v>0.11098158078806249</c:v>
                </c:pt>
                <c:pt idx="23">
                  <c:v>0.11093710416618686</c:v>
                </c:pt>
                <c:pt idx="24">
                  <c:v>0.11086717892425905</c:v>
                </c:pt>
                <c:pt idx="25">
                  <c:v>0.10904255319148937</c:v>
                </c:pt>
                <c:pt idx="26">
                  <c:v>0.10882708585247884</c:v>
                </c:pt>
                <c:pt idx="27">
                  <c:v>0.1087281795511222</c:v>
                </c:pt>
                <c:pt idx="28">
                  <c:v>0.10849056603773585</c:v>
                </c:pt>
                <c:pt idx="29">
                  <c:v>0.10754553339115351</c:v>
                </c:pt>
                <c:pt idx="30">
                  <c:v>0.10740740740740741</c:v>
                </c:pt>
                <c:pt idx="31">
                  <c:v>0.10716871832005793</c:v>
                </c:pt>
                <c:pt idx="32">
                  <c:v>0.10679611650485436</c:v>
                </c:pt>
                <c:pt idx="33">
                  <c:v>0.10633340393984325</c:v>
                </c:pt>
                <c:pt idx="34">
                  <c:v>0.10605632476217387</c:v>
                </c:pt>
                <c:pt idx="35">
                  <c:v>0.10560281607509533</c:v>
                </c:pt>
                <c:pt idx="36">
                  <c:v>0.10545454545454545</c:v>
                </c:pt>
                <c:pt idx="37">
                  <c:v>0.10537634408602151</c:v>
                </c:pt>
                <c:pt idx="38">
                  <c:v>0.10398078242964996</c:v>
                </c:pt>
                <c:pt idx="39">
                  <c:v>0.10378881397777989</c:v>
                </c:pt>
                <c:pt idx="40">
                  <c:v>0.10372340425531915</c:v>
                </c:pt>
                <c:pt idx="41">
                  <c:v>0.10352725606962895</c:v>
                </c:pt>
                <c:pt idx="42">
                  <c:v>0.10319634703196347</c:v>
                </c:pt>
                <c:pt idx="43">
                  <c:v>0.1027060270602706</c:v>
                </c:pt>
                <c:pt idx="44">
                  <c:v>0.10243958839172158</c:v>
                </c:pt>
                <c:pt idx="45">
                  <c:v>0.10173410404624278</c:v>
                </c:pt>
                <c:pt idx="46">
                  <c:v>0.10169491525423729</c:v>
                </c:pt>
                <c:pt idx="47">
                  <c:v>0.10145815463791202</c:v>
                </c:pt>
                <c:pt idx="48">
                  <c:v>0.1013437849944009</c:v>
                </c:pt>
                <c:pt idx="49">
                  <c:v>0.10111966410076977</c:v>
                </c:pt>
                <c:pt idx="50">
                  <c:v>0.10084033613445378</c:v>
                </c:pt>
                <c:pt idx="51">
                  <c:v>0.10074626865671642</c:v>
                </c:pt>
                <c:pt idx="52">
                  <c:v>0.10067873303167421</c:v>
                </c:pt>
                <c:pt idx="53">
                  <c:v>0.10066476733143399</c:v>
                </c:pt>
                <c:pt idx="54">
                  <c:v>0.10064657801634744</c:v>
                </c:pt>
                <c:pt idx="55">
                  <c:v>0.10063176895306859</c:v>
                </c:pt>
                <c:pt idx="56">
                  <c:v>0.10016330974414807</c:v>
                </c:pt>
                <c:pt idx="57">
                  <c:v>9.926677946982515E-2</c:v>
                </c:pt>
                <c:pt idx="58">
                  <c:v>9.8942802927622656E-2</c:v>
                </c:pt>
                <c:pt idx="59">
                  <c:v>9.8659003831417624E-2</c:v>
                </c:pt>
                <c:pt idx="60">
                  <c:v>9.812235009085403E-2</c:v>
                </c:pt>
                <c:pt idx="61">
                  <c:v>9.787588504789671E-2</c:v>
                </c:pt>
                <c:pt idx="62">
                  <c:v>9.7504621072088724E-2</c:v>
                </c:pt>
                <c:pt idx="63">
                  <c:v>9.7087378640776698E-2</c:v>
                </c:pt>
                <c:pt idx="64">
                  <c:v>9.6965210954848266E-2</c:v>
                </c:pt>
                <c:pt idx="65">
                  <c:v>9.6870342771982115E-2</c:v>
                </c:pt>
                <c:pt idx="66">
                  <c:v>9.1509913573970508E-2</c:v>
                </c:pt>
                <c:pt idx="67">
                  <c:v>8.964316797214969E-2</c:v>
                </c:pt>
                <c:pt idx="68">
                  <c:v>8.673469387755102E-2</c:v>
                </c:pt>
                <c:pt idx="69">
                  <c:v>8.6175942549371637E-2</c:v>
                </c:pt>
                <c:pt idx="70">
                  <c:v>8.4302325581395346E-2</c:v>
                </c:pt>
                <c:pt idx="71">
                  <c:v>8.1178160919540235E-2</c:v>
                </c:pt>
                <c:pt idx="72">
                  <c:v>7.9081632653061229E-2</c:v>
                </c:pt>
                <c:pt idx="73">
                  <c:v>7.6923076923076927E-2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703808"/>
        <c:axId val="45853312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C134-4858-89A2-C4EE565931B8}"/>
              </c:ext>
            </c:extLst>
          </c:dPt>
          <c:dLbls>
            <c:dLbl>
              <c:idx val="0"/>
              <c:layout>
                <c:manualLayout>
                  <c:x val="1.0736714975845411E-2"/>
                  <c:y val="-0.8890000793650794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A-41EE-8BC0-5B04A2EF15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市区町村別_EAT10別!$AK$5:$AK$78</c:f>
              <c:numCache>
                <c:formatCode>0.0%</c:formatCode>
                <c:ptCount val="74"/>
                <c:pt idx="0">
                  <c:v>0.10635907817061684</c:v>
                </c:pt>
                <c:pt idx="1">
                  <c:v>0.10635907817061684</c:v>
                </c:pt>
                <c:pt idx="2">
                  <c:v>0.10635907817061684</c:v>
                </c:pt>
                <c:pt idx="3">
                  <c:v>0.10635907817061684</c:v>
                </c:pt>
                <c:pt idx="4">
                  <c:v>0.10635907817061684</c:v>
                </c:pt>
                <c:pt idx="5">
                  <c:v>0.10635907817061684</c:v>
                </c:pt>
                <c:pt idx="6">
                  <c:v>0.10635907817061684</c:v>
                </c:pt>
                <c:pt idx="7">
                  <c:v>0.10635907817061684</c:v>
                </c:pt>
                <c:pt idx="8">
                  <c:v>0.10635907817061684</c:v>
                </c:pt>
                <c:pt idx="9">
                  <c:v>0.10635907817061684</c:v>
                </c:pt>
                <c:pt idx="10">
                  <c:v>0.10635907817061684</c:v>
                </c:pt>
                <c:pt idx="11">
                  <c:v>0.10635907817061684</c:v>
                </c:pt>
                <c:pt idx="12">
                  <c:v>0.10635907817061684</c:v>
                </c:pt>
                <c:pt idx="13">
                  <c:v>0.10635907817061684</c:v>
                </c:pt>
                <c:pt idx="14">
                  <c:v>0.10635907817061684</c:v>
                </c:pt>
                <c:pt idx="15">
                  <c:v>0.10635907817061684</c:v>
                </c:pt>
                <c:pt idx="16">
                  <c:v>0.10635907817061684</c:v>
                </c:pt>
                <c:pt idx="17">
                  <c:v>0.10635907817061684</c:v>
                </c:pt>
                <c:pt idx="18">
                  <c:v>0.10635907817061684</c:v>
                </c:pt>
                <c:pt idx="19">
                  <c:v>0.10635907817061684</c:v>
                </c:pt>
                <c:pt idx="20">
                  <c:v>0.10635907817061684</c:v>
                </c:pt>
                <c:pt idx="21">
                  <c:v>0.10635907817061684</c:v>
                </c:pt>
                <c:pt idx="22">
                  <c:v>0.10635907817061684</c:v>
                </c:pt>
                <c:pt idx="23">
                  <c:v>0.10635907817061684</c:v>
                </c:pt>
                <c:pt idx="24">
                  <c:v>0.10635907817061684</c:v>
                </c:pt>
                <c:pt idx="25">
                  <c:v>0.10635907817061684</c:v>
                </c:pt>
                <c:pt idx="26">
                  <c:v>0.10635907817061684</c:v>
                </c:pt>
                <c:pt idx="27">
                  <c:v>0.10635907817061684</c:v>
                </c:pt>
                <c:pt idx="28">
                  <c:v>0.10635907817061684</c:v>
                </c:pt>
                <c:pt idx="29">
                  <c:v>0.10635907817061684</c:v>
                </c:pt>
                <c:pt idx="30">
                  <c:v>0.10635907817061684</c:v>
                </c:pt>
                <c:pt idx="31">
                  <c:v>0.10635907817061684</c:v>
                </c:pt>
                <c:pt idx="32">
                  <c:v>0.10635907817061684</c:v>
                </c:pt>
                <c:pt idx="33">
                  <c:v>0.10635907817061684</c:v>
                </c:pt>
                <c:pt idx="34">
                  <c:v>0.10635907817061684</c:v>
                </c:pt>
                <c:pt idx="35">
                  <c:v>0.10635907817061684</c:v>
                </c:pt>
                <c:pt idx="36">
                  <c:v>0.10635907817061684</c:v>
                </c:pt>
                <c:pt idx="37">
                  <c:v>0.10635907817061684</c:v>
                </c:pt>
                <c:pt idx="38">
                  <c:v>0.10635907817061684</c:v>
                </c:pt>
                <c:pt idx="39">
                  <c:v>0.10635907817061684</c:v>
                </c:pt>
                <c:pt idx="40">
                  <c:v>0.10635907817061684</c:v>
                </c:pt>
                <c:pt idx="41">
                  <c:v>0.10635907817061684</c:v>
                </c:pt>
                <c:pt idx="42">
                  <c:v>0.10635907817061684</c:v>
                </c:pt>
                <c:pt idx="43">
                  <c:v>0.10635907817061684</c:v>
                </c:pt>
                <c:pt idx="44">
                  <c:v>0.10635907817061684</c:v>
                </c:pt>
                <c:pt idx="45">
                  <c:v>0.10635907817061684</c:v>
                </c:pt>
                <c:pt idx="46">
                  <c:v>0.10635907817061684</c:v>
                </c:pt>
                <c:pt idx="47">
                  <c:v>0.10635907817061684</c:v>
                </c:pt>
                <c:pt idx="48">
                  <c:v>0.10635907817061684</c:v>
                </c:pt>
                <c:pt idx="49">
                  <c:v>0.10635907817061684</c:v>
                </c:pt>
                <c:pt idx="50">
                  <c:v>0.10635907817061684</c:v>
                </c:pt>
                <c:pt idx="51">
                  <c:v>0.10635907817061684</c:v>
                </c:pt>
                <c:pt idx="52">
                  <c:v>0.10635907817061684</c:v>
                </c:pt>
                <c:pt idx="53">
                  <c:v>0.10635907817061684</c:v>
                </c:pt>
                <c:pt idx="54">
                  <c:v>0.10635907817061684</c:v>
                </c:pt>
                <c:pt idx="55">
                  <c:v>0.10635907817061684</c:v>
                </c:pt>
                <c:pt idx="56">
                  <c:v>0.10635907817061684</c:v>
                </c:pt>
                <c:pt idx="57">
                  <c:v>0.10635907817061684</c:v>
                </c:pt>
                <c:pt idx="58">
                  <c:v>0.10635907817061684</c:v>
                </c:pt>
                <c:pt idx="59">
                  <c:v>0.10635907817061684</c:v>
                </c:pt>
                <c:pt idx="60">
                  <c:v>0.10635907817061684</c:v>
                </c:pt>
                <c:pt idx="61">
                  <c:v>0.10635907817061684</c:v>
                </c:pt>
                <c:pt idx="62">
                  <c:v>0.10635907817061684</c:v>
                </c:pt>
                <c:pt idx="63">
                  <c:v>0.10635907817061684</c:v>
                </c:pt>
                <c:pt idx="64">
                  <c:v>0.10635907817061684</c:v>
                </c:pt>
                <c:pt idx="65">
                  <c:v>0.10635907817061684</c:v>
                </c:pt>
                <c:pt idx="66">
                  <c:v>0.10635907817061684</c:v>
                </c:pt>
                <c:pt idx="67">
                  <c:v>0.10635907817061684</c:v>
                </c:pt>
                <c:pt idx="68">
                  <c:v>0.10635907817061684</c:v>
                </c:pt>
                <c:pt idx="69">
                  <c:v>0.10635907817061684</c:v>
                </c:pt>
                <c:pt idx="70">
                  <c:v>0.10635907817061684</c:v>
                </c:pt>
                <c:pt idx="71">
                  <c:v>0.10635907817061684</c:v>
                </c:pt>
                <c:pt idx="72">
                  <c:v>0.10635907817061684</c:v>
                </c:pt>
                <c:pt idx="73">
                  <c:v>0.10635907817061684</c:v>
                </c:pt>
              </c:numCache>
            </c:numRef>
          </c:xVal>
          <c:yVal>
            <c:numRef>
              <c:f>市区町村別_EAT10別!$AL$5:$AL$78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534272"/>
        <c:axId val="458533696"/>
      </c:scatterChart>
      <c:catAx>
        <c:axId val="45970380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8533120"/>
        <c:crossesAt val="0"/>
        <c:auto val="1"/>
        <c:lblAlgn val="ctr"/>
        <c:lblOffset val="100"/>
        <c:noMultiLvlLbl val="0"/>
      </c:catAx>
      <c:valAx>
        <c:axId val="458533120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393574879227045"/>
              <c:y val="2.5396746031746031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9703808"/>
        <c:crosses val="autoZero"/>
        <c:crossBetween val="between"/>
      </c:valAx>
      <c:valAx>
        <c:axId val="4585336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8534272"/>
        <c:crosses val="max"/>
        <c:crossBetween val="midCat"/>
      </c:valAx>
      <c:valAx>
        <c:axId val="45853427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85336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5367662640387E-2"/>
          <c:y val="0.11759259259259257"/>
          <c:w val="0.85707129234401969"/>
          <c:h val="0.69942147856517944"/>
        </c:manualLayout>
      </c:layout>
      <c:barChart>
        <c:barDir val="col"/>
        <c:grouping val="clustered"/>
        <c:varyColors val="0"/>
        <c:ser>
          <c:idx val="12"/>
          <c:order val="0"/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4.6948351022346553E-3"/>
                  <c:y val="-2.6773761713520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6B-480F-89A6-E085F9D17129}"/>
                </c:ext>
              </c:extLst>
            </c:dLbl>
            <c:dLbl>
              <c:idx val="3"/>
              <c:layout>
                <c:manualLayout>
                  <c:x val="4.6948351022346553E-3"/>
                  <c:y val="-4.283801874163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6B-480F-89A6-E085F9D171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(EAT10別高齢者の疾病!$D$3,EAT10別高齢者の疾病!$F$3,EAT10別高齢者の疾病!$H$3,EAT10別高齢者の疾病!$J$3)</c:f>
              <c:strCache>
                <c:ptCount val="4"/>
                <c:pt idx="0">
                  <c:v>0点</c:v>
                </c:pt>
                <c:pt idx="1">
                  <c:v>1点</c:v>
                </c:pt>
                <c:pt idx="2">
                  <c:v>2点</c:v>
                </c:pt>
                <c:pt idx="3">
                  <c:v>3点以上</c:v>
                </c:pt>
              </c:strCache>
            </c:strRef>
          </c:cat>
          <c:val>
            <c:numRef>
              <c:f>(EAT10別高齢者の疾病!$E$22,EAT10別高齢者の疾病!$G$22,EAT10別高齢者の疾病!$I$22,EAT10別高齢者の疾病!$K$22)</c:f>
              <c:numCache>
                <c:formatCode>0.0%</c:formatCode>
                <c:ptCount val="4"/>
                <c:pt idx="0">
                  <c:v>0.76817050920550667</c:v>
                </c:pt>
                <c:pt idx="1">
                  <c:v>0.80732177263969174</c:v>
                </c:pt>
                <c:pt idx="2">
                  <c:v>0.83034061458718988</c:v>
                </c:pt>
                <c:pt idx="3">
                  <c:v>0.86400976909413851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1B-4D15-B6D7-A174A76C5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113024"/>
        <c:axId val="458537152"/>
      </c:barChart>
      <c:catAx>
        <c:axId val="458113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8537152"/>
        <c:crosses val="autoZero"/>
        <c:auto val="1"/>
        <c:lblAlgn val="ctr"/>
        <c:lblOffset val="100"/>
        <c:noMultiLvlLbl val="0"/>
      </c:catAx>
      <c:valAx>
        <c:axId val="45853715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1.2520933611842703E-2"/>
              <c:y val="2.2858887430737825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1130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35367662640387E-2"/>
          <c:y val="6.4045157005976669E-2"/>
          <c:w val="0.85707129234401969"/>
          <c:h val="0.62445498529551269"/>
        </c:manualLayout>
      </c:layout>
      <c:barChart>
        <c:barDir val="col"/>
        <c:grouping val="clustered"/>
        <c:varyColors val="0"/>
        <c:ser>
          <c:idx val="12"/>
          <c:order val="0"/>
          <c:tx>
            <c:v>総患者数に占める割合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4.6948351022346553E-3"/>
                  <c:y val="-2.6773761713520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84-421E-AA9C-390C96D917BC}"/>
                </c:ext>
              </c:extLst>
            </c:dLbl>
            <c:dLbl>
              <c:idx val="3"/>
              <c:layout>
                <c:manualLayout>
                  <c:x val="4.6948351022346553E-3"/>
                  <c:y val="-4.283801874163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84-421E-AA9C-390C96D917BC}"/>
                </c:ext>
              </c:extLst>
            </c:dLbl>
            <c:dLbl>
              <c:idx val="12"/>
              <c:layout>
                <c:manualLayout>
                  <c:x val="7.8247251703910913E-3"/>
                  <c:y val="-2.409638554216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84-421E-AA9C-390C96D917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EAT10別高齢者の疾病!$B$6:$C$21</c:f>
              <c:strCache>
                <c:ptCount val="16"/>
                <c:pt idx="0">
                  <c:v>脳梗塞</c:v>
                </c:pt>
                <c:pt idx="1">
                  <c:v>虚血性心疾患</c:v>
                </c:pt>
                <c:pt idx="2">
                  <c:v>変形性膝関節症</c:v>
                </c:pt>
                <c:pt idx="3">
                  <c:v>変形性股関節症</c:v>
                </c:pt>
                <c:pt idx="4">
                  <c:v>変形性脊椎症</c:v>
                </c:pt>
                <c:pt idx="5">
                  <c:v>骨粗鬆症</c:v>
                </c:pt>
                <c:pt idx="6">
                  <c:v>骨折</c:v>
                </c:pt>
                <c:pt idx="7">
                  <c:v>サルコペニア</c:v>
                </c:pt>
                <c:pt idx="8">
                  <c:v>尿失禁</c:v>
                </c:pt>
                <c:pt idx="9">
                  <c:v>低栄養</c:v>
                </c:pt>
                <c:pt idx="10">
                  <c:v>嚥下障害</c:v>
                </c:pt>
                <c:pt idx="11">
                  <c:v>誤嚥性肺炎</c:v>
                </c:pt>
                <c:pt idx="12">
                  <c:v>慢性閉塞性肺疾患</c:v>
                </c:pt>
                <c:pt idx="13">
                  <c:v>認知症</c:v>
                </c:pt>
                <c:pt idx="14">
                  <c:v>うつ病</c:v>
                </c:pt>
                <c:pt idx="15">
                  <c:v>貧血</c:v>
                </c:pt>
              </c:strCache>
            </c:strRef>
          </c:cat>
          <c:val>
            <c:numRef>
              <c:f>EAT10別高齢者の疾病!$K$6:$K$21</c:f>
              <c:numCache>
                <c:formatCode>0.0%</c:formatCode>
                <c:ptCount val="16"/>
                <c:pt idx="0">
                  <c:v>0.27236900532859681</c:v>
                </c:pt>
                <c:pt idx="1">
                  <c:v>0.33331483126110123</c:v>
                </c:pt>
                <c:pt idx="2">
                  <c:v>0.32093694493783304</c:v>
                </c:pt>
                <c:pt idx="3">
                  <c:v>5.1454262877442272E-2</c:v>
                </c:pt>
                <c:pt idx="4">
                  <c:v>0.41191163410301956</c:v>
                </c:pt>
                <c:pt idx="5">
                  <c:v>0.42673179396092364</c:v>
                </c:pt>
                <c:pt idx="6">
                  <c:v>0.15125444049733569</c:v>
                </c:pt>
                <c:pt idx="7">
                  <c:v>5.5506216696269979E-4</c:v>
                </c:pt>
                <c:pt idx="8">
                  <c:v>1.6596358792184726E-2</c:v>
                </c:pt>
                <c:pt idx="9">
                  <c:v>6.2555506216696269E-2</c:v>
                </c:pt>
                <c:pt idx="10">
                  <c:v>1.7595470692717583E-2</c:v>
                </c:pt>
                <c:pt idx="11">
                  <c:v>1.6651865008880995E-2</c:v>
                </c:pt>
                <c:pt idx="12">
                  <c:v>0.17545515097690942</c:v>
                </c:pt>
                <c:pt idx="13">
                  <c:v>0.12089253996447602</c:v>
                </c:pt>
                <c:pt idx="14">
                  <c:v>9.9467140319715805E-2</c:v>
                </c:pt>
                <c:pt idx="15">
                  <c:v>0.11040186500888099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1B-4D15-B6D7-A174A76C5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114560"/>
        <c:axId val="458031104"/>
      </c:barChart>
      <c:catAx>
        <c:axId val="458114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wordArtVertRtl"/>
          <a:lstStyle/>
          <a:p>
            <a:pPr>
              <a:defRPr/>
            </a:pPr>
            <a:endParaRPr lang="ja-JP"/>
          </a:p>
        </c:txPr>
        <c:crossAx val="458031104"/>
        <c:crosses val="autoZero"/>
        <c:auto val="1"/>
        <c:lblAlgn val="ctr"/>
        <c:lblOffset val="100"/>
        <c:noMultiLvlLbl val="0"/>
      </c:catAx>
      <c:valAx>
        <c:axId val="4580311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1.2520933611842703E-2"/>
              <c:y val="2.2858887430737825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1145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7499999999999"/>
          <c:y val="7.2786609996886034E-2"/>
          <c:w val="0.79547958937198082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地区別_EAT10別高齢者の疾病!$AW$4</c:f>
              <c:strCache>
                <c:ptCount val="1"/>
                <c:pt idx="0">
                  <c:v>EAT10　3点以上該当者の高齢者の疾病患者割合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34-4858-89A2-C4EE565931B8}"/>
                </c:ext>
              </c:extLst>
            </c:dLbl>
            <c:dLbl>
              <c:idx val="5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34-4858-89A2-C4EE565931B8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34-4858-89A2-C4EE565931B8}"/>
                </c:ext>
              </c:extLst>
            </c:dLbl>
            <c:dLbl>
              <c:idx val="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4-4858-89A2-C4EE565931B8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4-4858-89A2-C4EE565931B8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4-4858-89A2-C4EE565931B8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34-4858-89A2-C4EE565931B8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34-4858-89A2-C4EE565931B8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34-4858-89A2-C4EE565931B8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34-4858-89A2-C4EE565931B8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34-4858-89A2-C4EE565931B8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34-4858-89A2-C4EE565931B8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34-4858-89A2-C4EE565931B8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34-4858-89A2-C4EE565931B8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34-4858-89A2-C4EE565931B8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34-4858-89A2-C4EE565931B8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34-4858-89A2-C4EE565931B8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34-4858-89A2-C4EE565931B8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34-4858-89A2-C4EE565931B8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34-4858-89A2-C4EE565931B8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34-4858-89A2-C4EE565931B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地区別_EAT10別高齢者の疾病!$AW$5:$AW$12</c:f>
              <c:strCache>
                <c:ptCount val="8"/>
                <c:pt idx="0">
                  <c:v>大阪市医療圏</c:v>
                </c:pt>
                <c:pt idx="1">
                  <c:v>堺市医療圏</c:v>
                </c:pt>
                <c:pt idx="2">
                  <c:v>三島医療圏</c:v>
                </c:pt>
                <c:pt idx="3">
                  <c:v>豊能医療圏</c:v>
                </c:pt>
                <c:pt idx="4">
                  <c:v>中河内医療圏</c:v>
                </c:pt>
                <c:pt idx="5">
                  <c:v>北河内医療圏</c:v>
                </c:pt>
                <c:pt idx="6">
                  <c:v>泉州医療圏</c:v>
                </c:pt>
                <c:pt idx="7">
                  <c:v>南河内医療圏</c:v>
                </c:pt>
              </c:strCache>
            </c:strRef>
          </c:cat>
          <c:val>
            <c:numRef>
              <c:f>地区別_EAT10別高齢者の疾病!$AX$5:$AX$12</c:f>
              <c:numCache>
                <c:formatCode>0.0%</c:formatCode>
                <c:ptCount val="8"/>
                <c:pt idx="0">
                  <c:v>0.88590604026845643</c:v>
                </c:pt>
                <c:pt idx="1">
                  <c:v>0.86641929499072357</c:v>
                </c:pt>
                <c:pt idx="2">
                  <c:v>0.86528497409326421</c:v>
                </c:pt>
                <c:pt idx="3">
                  <c:v>0.86237373737373735</c:v>
                </c:pt>
                <c:pt idx="4">
                  <c:v>0.85303514376996803</c:v>
                </c:pt>
                <c:pt idx="5">
                  <c:v>0.85197215777262181</c:v>
                </c:pt>
                <c:pt idx="6">
                  <c:v>0.85076923076923072</c:v>
                </c:pt>
                <c:pt idx="7">
                  <c:v>0.84502551020408168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336960"/>
        <c:axId val="45803283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C134-4858-89A2-C4EE565931B8}"/>
              </c:ext>
            </c:extLst>
          </c:dPt>
          <c:dLbls>
            <c:dLbl>
              <c:idx val="0"/>
              <c:layout>
                <c:manualLayout>
                  <c:x val="-0.14878019323671499"/>
                  <c:y val="-0.8940396825396825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73-4714-8094-16DE7E3C36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地区別_EAT10別高齢者の疾病!$AZ$5:$AZ$12</c:f>
              <c:numCache>
                <c:formatCode>0.0%</c:formatCode>
                <c:ptCount val="8"/>
                <c:pt idx="0">
                  <c:v>0.86400976909413851</c:v>
                </c:pt>
                <c:pt idx="1">
                  <c:v>0.86400976909413851</c:v>
                </c:pt>
                <c:pt idx="2">
                  <c:v>0.86400976909413851</c:v>
                </c:pt>
                <c:pt idx="3">
                  <c:v>0.86400976909413851</c:v>
                </c:pt>
                <c:pt idx="4">
                  <c:v>0.86400976909413851</c:v>
                </c:pt>
                <c:pt idx="5">
                  <c:v>0.86400976909413851</c:v>
                </c:pt>
                <c:pt idx="6">
                  <c:v>0.86400976909413851</c:v>
                </c:pt>
                <c:pt idx="7">
                  <c:v>0.86400976909413851</c:v>
                </c:pt>
              </c:numCache>
            </c:numRef>
          </c:xVal>
          <c:yVal>
            <c:numRef>
              <c:f>地区別_EAT10別高齢者の疾病!$BA$5:$BA$12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33984"/>
        <c:axId val="458033408"/>
      </c:scatterChart>
      <c:catAx>
        <c:axId val="46333696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8032832"/>
        <c:crossesAt val="0"/>
        <c:auto val="1"/>
        <c:lblAlgn val="ctr"/>
        <c:lblOffset val="100"/>
        <c:noMultiLvlLbl val="0"/>
      </c:catAx>
      <c:valAx>
        <c:axId val="458032832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319903381642507"/>
              <c:y val="2.237293650793651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3336960"/>
        <c:crosses val="autoZero"/>
        <c:crossBetween val="between"/>
      </c:valAx>
      <c:valAx>
        <c:axId val="45803340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8033984"/>
        <c:crosses val="max"/>
        <c:crossBetween val="midCat"/>
      </c:valAx>
      <c:valAx>
        <c:axId val="45803398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803340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7499999999999"/>
          <c:y val="7.2786609996886034E-2"/>
          <c:w val="0.79547958937198082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市区町村別_EAT10別高齢者の疾病!$AW$4</c:f>
              <c:strCache>
                <c:ptCount val="1"/>
                <c:pt idx="0">
                  <c:v>EAT10　3点以上該当者の高齢者の疾病患者割合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市区町村別_EAT10別高齢者の疾病!$AW$5:$AW$78</c:f>
              <c:strCache>
                <c:ptCount val="74"/>
                <c:pt idx="0">
                  <c:v>忠岡町</c:v>
                </c:pt>
                <c:pt idx="1">
                  <c:v>田尻町</c:v>
                </c:pt>
                <c:pt idx="2">
                  <c:v>岬町</c:v>
                </c:pt>
                <c:pt idx="3">
                  <c:v>泉大津市</c:v>
                </c:pt>
                <c:pt idx="4">
                  <c:v>阿倍野区</c:v>
                </c:pt>
                <c:pt idx="5">
                  <c:v>中央区</c:v>
                </c:pt>
                <c:pt idx="6">
                  <c:v>浪速区</c:v>
                </c:pt>
                <c:pt idx="7">
                  <c:v>東住吉区</c:v>
                </c:pt>
                <c:pt idx="8">
                  <c:v>泉佐野市</c:v>
                </c:pt>
                <c:pt idx="9">
                  <c:v>生野区</c:v>
                </c:pt>
                <c:pt idx="10">
                  <c:v>淀川区</c:v>
                </c:pt>
                <c:pt idx="11">
                  <c:v>大正区</c:v>
                </c:pt>
                <c:pt idx="12">
                  <c:v>西区</c:v>
                </c:pt>
                <c:pt idx="13">
                  <c:v>此花区</c:v>
                </c:pt>
                <c:pt idx="14">
                  <c:v>藤井寺市</c:v>
                </c:pt>
                <c:pt idx="15">
                  <c:v>住吉区</c:v>
                </c:pt>
                <c:pt idx="16">
                  <c:v>港区</c:v>
                </c:pt>
                <c:pt idx="17">
                  <c:v>東成区</c:v>
                </c:pt>
                <c:pt idx="18">
                  <c:v>大阪市</c:v>
                </c:pt>
                <c:pt idx="19">
                  <c:v>茨木市</c:v>
                </c:pt>
                <c:pt idx="20">
                  <c:v>池田市</c:v>
                </c:pt>
                <c:pt idx="21">
                  <c:v>四條畷市</c:v>
                </c:pt>
                <c:pt idx="22">
                  <c:v>堺市南区</c:v>
                </c:pt>
                <c:pt idx="23">
                  <c:v>東淀川区</c:v>
                </c:pt>
                <c:pt idx="24">
                  <c:v>堺市東区</c:v>
                </c:pt>
                <c:pt idx="25">
                  <c:v>守口市</c:v>
                </c:pt>
                <c:pt idx="26">
                  <c:v>河南町</c:v>
                </c:pt>
                <c:pt idx="27">
                  <c:v>平野区</c:v>
                </c:pt>
                <c:pt idx="28">
                  <c:v>城東区</c:v>
                </c:pt>
                <c:pt idx="29">
                  <c:v>高石市</c:v>
                </c:pt>
                <c:pt idx="30">
                  <c:v>住之江区</c:v>
                </c:pt>
                <c:pt idx="31">
                  <c:v>堺市西区</c:v>
                </c:pt>
                <c:pt idx="32">
                  <c:v>門真市</c:v>
                </c:pt>
                <c:pt idx="33">
                  <c:v>岸和田市</c:v>
                </c:pt>
                <c:pt idx="34">
                  <c:v>島本町</c:v>
                </c:pt>
                <c:pt idx="35">
                  <c:v>東大阪市</c:v>
                </c:pt>
                <c:pt idx="36">
                  <c:v>太子町</c:v>
                </c:pt>
                <c:pt idx="37">
                  <c:v>交野市</c:v>
                </c:pt>
                <c:pt idx="38">
                  <c:v>西淀川区</c:v>
                </c:pt>
                <c:pt idx="39">
                  <c:v>鶴見区</c:v>
                </c:pt>
                <c:pt idx="40">
                  <c:v>堺市</c:v>
                </c:pt>
                <c:pt idx="41">
                  <c:v>堺市北区</c:v>
                </c:pt>
                <c:pt idx="42">
                  <c:v>吹田市</c:v>
                </c:pt>
                <c:pt idx="43">
                  <c:v>堺市堺区</c:v>
                </c:pt>
                <c:pt idx="44">
                  <c:v>大東市</c:v>
                </c:pt>
                <c:pt idx="45">
                  <c:v>西成区</c:v>
                </c:pt>
                <c:pt idx="46">
                  <c:v>北区</c:v>
                </c:pt>
                <c:pt idx="47">
                  <c:v>豊中市</c:v>
                </c:pt>
                <c:pt idx="48">
                  <c:v>福島区</c:v>
                </c:pt>
                <c:pt idx="49">
                  <c:v>都島区</c:v>
                </c:pt>
                <c:pt idx="50">
                  <c:v>豊能町</c:v>
                </c:pt>
                <c:pt idx="51">
                  <c:v>箕面市</c:v>
                </c:pt>
                <c:pt idx="52">
                  <c:v>羽曳野市</c:v>
                </c:pt>
                <c:pt idx="53">
                  <c:v>松原市</c:v>
                </c:pt>
                <c:pt idx="54">
                  <c:v>高槻市</c:v>
                </c:pt>
                <c:pt idx="55">
                  <c:v>旭区</c:v>
                </c:pt>
                <c:pt idx="56">
                  <c:v>熊取町</c:v>
                </c:pt>
                <c:pt idx="57">
                  <c:v>大阪狭山市</c:v>
                </c:pt>
                <c:pt idx="58">
                  <c:v>堺市中区</c:v>
                </c:pt>
                <c:pt idx="59">
                  <c:v>寝屋川市</c:v>
                </c:pt>
                <c:pt idx="60">
                  <c:v>天王寺区</c:v>
                </c:pt>
                <c:pt idx="61">
                  <c:v>摂津市</c:v>
                </c:pt>
                <c:pt idx="62">
                  <c:v>八尾市</c:v>
                </c:pt>
                <c:pt idx="63">
                  <c:v>河内長野市</c:v>
                </c:pt>
                <c:pt idx="64">
                  <c:v>阪南市</c:v>
                </c:pt>
                <c:pt idx="65">
                  <c:v>柏原市</c:v>
                </c:pt>
                <c:pt idx="66">
                  <c:v>貝塚市</c:v>
                </c:pt>
                <c:pt idx="67">
                  <c:v>富田林市</c:v>
                </c:pt>
                <c:pt idx="68">
                  <c:v>枚方市</c:v>
                </c:pt>
                <c:pt idx="69">
                  <c:v>泉南市</c:v>
                </c:pt>
                <c:pt idx="70">
                  <c:v>堺市美原区</c:v>
                </c:pt>
                <c:pt idx="71">
                  <c:v>和泉市</c:v>
                </c:pt>
                <c:pt idx="72">
                  <c:v>能勢町</c:v>
                </c:pt>
                <c:pt idx="73">
                  <c:v>千早赤阪村</c:v>
                </c:pt>
              </c:strCache>
            </c:strRef>
          </c:cat>
          <c:val>
            <c:numRef>
              <c:f>市区町村別_EAT10別高齢者の疾病!$AX$5:$AX$78</c:f>
              <c:numCache>
                <c:formatCode>0.0%</c:formatCode>
                <c:ptCount val="74"/>
                <c:pt idx="0">
                  <c:v>1</c:v>
                </c:pt>
                <c:pt idx="1">
                  <c:v>1</c:v>
                </c:pt>
                <c:pt idx="2">
                  <c:v>0.94736842105263153</c:v>
                </c:pt>
                <c:pt idx="3">
                  <c:v>0.92090395480225984</c:v>
                </c:pt>
                <c:pt idx="4">
                  <c:v>0.91588785046728971</c:v>
                </c:pt>
                <c:pt idx="5">
                  <c:v>0.91509433962264153</c:v>
                </c:pt>
                <c:pt idx="6">
                  <c:v>0.9135802469135802</c:v>
                </c:pt>
                <c:pt idx="7">
                  <c:v>0.91258741258741261</c:v>
                </c:pt>
                <c:pt idx="8">
                  <c:v>0.91111111111111109</c:v>
                </c:pt>
                <c:pt idx="9">
                  <c:v>0.90965732087227413</c:v>
                </c:pt>
                <c:pt idx="10">
                  <c:v>0.90592334494773519</c:v>
                </c:pt>
                <c:pt idx="11">
                  <c:v>0.8984375</c:v>
                </c:pt>
                <c:pt idx="12">
                  <c:v>0.89583333333333337</c:v>
                </c:pt>
                <c:pt idx="13">
                  <c:v>0.89565217391304353</c:v>
                </c:pt>
                <c:pt idx="14">
                  <c:v>0.89393939393939392</c:v>
                </c:pt>
                <c:pt idx="15">
                  <c:v>0.89181286549707606</c:v>
                </c:pt>
                <c:pt idx="16">
                  <c:v>0.89047619047619042</c:v>
                </c:pt>
                <c:pt idx="17">
                  <c:v>0.88700564971751417</c:v>
                </c:pt>
                <c:pt idx="18">
                  <c:v>0.88590604026845643</c:v>
                </c:pt>
                <c:pt idx="19">
                  <c:v>0.88536585365853659</c:v>
                </c:pt>
                <c:pt idx="20">
                  <c:v>0.88362068965517238</c:v>
                </c:pt>
                <c:pt idx="21">
                  <c:v>0.88349514563106801</c:v>
                </c:pt>
                <c:pt idx="22">
                  <c:v>0.88288288288288286</c:v>
                </c:pt>
                <c:pt idx="23">
                  <c:v>0.88275862068965516</c:v>
                </c:pt>
                <c:pt idx="24">
                  <c:v>0.88235294117647056</c:v>
                </c:pt>
                <c:pt idx="25">
                  <c:v>0.88235294117647056</c:v>
                </c:pt>
                <c:pt idx="26">
                  <c:v>0.88235294117647056</c:v>
                </c:pt>
                <c:pt idx="27">
                  <c:v>0.88036809815950923</c:v>
                </c:pt>
                <c:pt idx="28">
                  <c:v>0.87804878048780488</c:v>
                </c:pt>
                <c:pt idx="29">
                  <c:v>0.87671232876712324</c:v>
                </c:pt>
                <c:pt idx="30">
                  <c:v>0.875</c:v>
                </c:pt>
                <c:pt idx="31">
                  <c:v>0.875</c:v>
                </c:pt>
                <c:pt idx="32">
                  <c:v>0.875</c:v>
                </c:pt>
                <c:pt idx="33">
                  <c:v>0.87425149700598803</c:v>
                </c:pt>
                <c:pt idx="34">
                  <c:v>0.87272727272727268</c:v>
                </c:pt>
                <c:pt idx="35">
                  <c:v>0.87131367292225204</c:v>
                </c:pt>
                <c:pt idx="36">
                  <c:v>0.86956521739130432</c:v>
                </c:pt>
                <c:pt idx="37">
                  <c:v>0.86725663716814161</c:v>
                </c:pt>
                <c:pt idx="38">
                  <c:v>0.86708860759493667</c:v>
                </c:pt>
                <c:pt idx="39">
                  <c:v>0.8666666666666667</c:v>
                </c:pt>
                <c:pt idx="40">
                  <c:v>0.86641929499072357</c:v>
                </c:pt>
                <c:pt idx="41">
                  <c:v>0.8663967611336032</c:v>
                </c:pt>
                <c:pt idx="42">
                  <c:v>0.86605080831408776</c:v>
                </c:pt>
                <c:pt idx="43">
                  <c:v>0.86538461538461542</c:v>
                </c:pt>
                <c:pt idx="44">
                  <c:v>0.86425339366515841</c:v>
                </c:pt>
                <c:pt idx="45">
                  <c:v>0.86309523809523814</c:v>
                </c:pt>
                <c:pt idx="46">
                  <c:v>0.86127167630057799</c:v>
                </c:pt>
                <c:pt idx="47">
                  <c:v>0.86011080332409973</c:v>
                </c:pt>
                <c:pt idx="48">
                  <c:v>0.86</c:v>
                </c:pt>
                <c:pt idx="49">
                  <c:v>0.85858585858585856</c:v>
                </c:pt>
                <c:pt idx="50">
                  <c:v>0.85483870967741937</c:v>
                </c:pt>
                <c:pt idx="51">
                  <c:v>0.85443037974683544</c:v>
                </c:pt>
                <c:pt idx="52">
                  <c:v>0.85365853658536583</c:v>
                </c:pt>
                <c:pt idx="53">
                  <c:v>0.85333333333333339</c:v>
                </c:pt>
                <c:pt idx="54">
                  <c:v>0.85159817351598177</c:v>
                </c:pt>
                <c:pt idx="55">
                  <c:v>0.850828729281768</c:v>
                </c:pt>
                <c:pt idx="56">
                  <c:v>0.85</c:v>
                </c:pt>
                <c:pt idx="57">
                  <c:v>0.84962406015037595</c:v>
                </c:pt>
                <c:pt idx="58">
                  <c:v>0.84732824427480913</c:v>
                </c:pt>
                <c:pt idx="59">
                  <c:v>0.84385382059800662</c:v>
                </c:pt>
                <c:pt idx="60">
                  <c:v>0.84375</c:v>
                </c:pt>
                <c:pt idx="61">
                  <c:v>0.83798882681564246</c:v>
                </c:pt>
                <c:pt idx="62">
                  <c:v>0.8351648351648352</c:v>
                </c:pt>
                <c:pt idx="63">
                  <c:v>0.8342857142857143</c:v>
                </c:pt>
                <c:pt idx="64">
                  <c:v>0.83333333333333337</c:v>
                </c:pt>
                <c:pt idx="65">
                  <c:v>0.83003952569169959</c:v>
                </c:pt>
                <c:pt idx="66">
                  <c:v>0.81632653061224492</c:v>
                </c:pt>
                <c:pt idx="67">
                  <c:v>0.81333333333333335</c:v>
                </c:pt>
                <c:pt idx="68">
                  <c:v>0.81212121212121213</c:v>
                </c:pt>
                <c:pt idx="69">
                  <c:v>0.80701754385964908</c:v>
                </c:pt>
                <c:pt idx="70">
                  <c:v>0.8</c:v>
                </c:pt>
                <c:pt idx="71">
                  <c:v>0.79558011049723754</c:v>
                </c:pt>
                <c:pt idx="72">
                  <c:v>0.75</c:v>
                </c:pt>
                <c:pt idx="73">
                  <c:v>0.66666666666666663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882944"/>
        <c:axId val="45803628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C134-4858-89A2-C4EE565931B8}"/>
              </c:ext>
            </c:extLst>
          </c:dPt>
          <c:dLbls>
            <c:dLbl>
              <c:idx val="0"/>
              <c:layout>
                <c:manualLayout>
                  <c:x val="-0.14878019323671499"/>
                  <c:y val="-0.8940396825396825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5-4A3E-A58C-C6D4F9C543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市区町村別_EAT10別高齢者の疾病!$AZ$5:$AZ$78</c:f>
              <c:numCache>
                <c:formatCode>0.0%</c:formatCode>
                <c:ptCount val="74"/>
                <c:pt idx="0">
                  <c:v>0.86400976909413851</c:v>
                </c:pt>
                <c:pt idx="1">
                  <c:v>0.86400976909413851</c:v>
                </c:pt>
                <c:pt idx="2">
                  <c:v>0.86400976909413851</c:v>
                </c:pt>
                <c:pt idx="3">
                  <c:v>0.86400976909413851</c:v>
                </c:pt>
                <c:pt idx="4">
                  <c:v>0.86400976909413851</c:v>
                </c:pt>
                <c:pt idx="5">
                  <c:v>0.86400976909413851</c:v>
                </c:pt>
                <c:pt idx="6">
                  <c:v>0.86400976909413851</c:v>
                </c:pt>
                <c:pt idx="7">
                  <c:v>0.86400976909413851</c:v>
                </c:pt>
                <c:pt idx="8">
                  <c:v>0.86400976909413851</c:v>
                </c:pt>
                <c:pt idx="9">
                  <c:v>0.86400976909413851</c:v>
                </c:pt>
                <c:pt idx="10">
                  <c:v>0.86400976909413851</c:v>
                </c:pt>
                <c:pt idx="11">
                  <c:v>0.86400976909413851</c:v>
                </c:pt>
                <c:pt idx="12">
                  <c:v>0.86400976909413851</c:v>
                </c:pt>
                <c:pt idx="13">
                  <c:v>0.86400976909413851</c:v>
                </c:pt>
                <c:pt idx="14">
                  <c:v>0.86400976909413851</c:v>
                </c:pt>
                <c:pt idx="15">
                  <c:v>0.86400976909413851</c:v>
                </c:pt>
                <c:pt idx="16">
                  <c:v>0.86400976909413851</c:v>
                </c:pt>
                <c:pt idx="17">
                  <c:v>0.86400976909413851</c:v>
                </c:pt>
                <c:pt idx="18">
                  <c:v>0.86400976909413851</c:v>
                </c:pt>
                <c:pt idx="19">
                  <c:v>0.86400976909413851</c:v>
                </c:pt>
                <c:pt idx="20">
                  <c:v>0.86400976909413851</c:v>
                </c:pt>
                <c:pt idx="21">
                  <c:v>0.86400976909413851</c:v>
                </c:pt>
                <c:pt idx="22">
                  <c:v>0.86400976909413851</c:v>
                </c:pt>
                <c:pt idx="23">
                  <c:v>0.86400976909413851</c:v>
                </c:pt>
                <c:pt idx="24">
                  <c:v>0.86400976909413851</c:v>
                </c:pt>
                <c:pt idx="25">
                  <c:v>0.86400976909413851</c:v>
                </c:pt>
                <c:pt idx="26">
                  <c:v>0.86400976909413851</c:v>
                </c:pt>
                <c:pt idx="27">
                  <c:v>0.86400976909413851</c:v>
                </c:pt>
                <c:pt idx="28">
                  <c:v>0.86400976909413851</c:v>
                </c:pt>
                <c:pt idx="29">
                  <c:v>0.86400976909413851</c:v>
                </c:pt>
                <c:pt idx="30">
                  <c:v>0.86400976909413851</c:v>
                </c:pt>
                <c:pt idx="31">
                  <c:v>0.86400976909413851</c:v>
                </c:pt>
                <c:pt idx="32">
                  <c:v>0.86400976909413851</c:v>
                </c:pt>
                <c:pt idx="33">
                  <c:v>0.86400976909413851</c:v>
                </c:pt>
                <c:pt idx="34">
                  <c:v>0.86400976909413851</c:v>
                </c:pt>
                <c:pt idx="35">
                  <c:v>0.86400976909413851</c:v>
                </c:pt>
                <c:pt idx="36">
                  <c:v>0.86400976909413851</c:v>
                </c:pt>
                <c:pt idx="37">
                  <c:v>0.86400976909413851</c:v>
                </c:pt>
                <c:pt idx="38">
                  <c:v>0.86400976909413851</c:v>
                </c:pt>
                <c:pt idx="39">
                  <c:v>0.86400976909413851</c:v>
                </c:pt>
                <c:pt idx="40">
                  <c:v>0.86400976909413851</c:v>
                </c:pt>
                <c:pt idx="41">
                  <c:v>0.86400976909413851</c:v>
                </c:pt>
                <c:pt idx="42">
                  <c:v>0.86400976909413851</c:v>
                </c:pt>
                <c:pt idx="43">
                  <c:v>0.86400976909413851</c:v>
                </c:pt>
                <c:pt idx="44">
                  <c:v>0.86400976909413851</c:v>
                </c:pt>
                <c:pt idx="45">
                  <c:v>0.86400976909413851</c:v>
                </c:pt>
                <c:pt idx="46">
                  <c:v>0.86400976909413851</c:v>
                </c:pt>
                <c:pt idx="47">
                  <c:v>0.86400976909413851</c:v>
                </c:pt>
                <c:pt idx="48">
                  <c:v>0.86400976909413851</c:v>
                </c:pt>
                <c:pt idx="49">
                  <c:v>0.86400976909413851</c:v>
                </c:pt>
                <c:pt idx="50">
                  <c:v>0.86400976909413851</c:v>
                </c:pt>
                <c:pt idx="51">
                  <c:v>0.86400976909413851</c:v>
                </c:pt>
                <c:pt idx="52">
                  <c:v>0.86400976909413851</c:v>
                </c:pt>
                <c:pt idx="53">
                  <c:v>0.86400976909413851</c:v>
                </c:pt>
                <c:pt idx="54">
                  <c:v>0.86400976909413851</c:v>
                </c:pt>
                <c:pt idx="55">
                  <c:v>0.86400976909413851</c:v>
                </c:pt>
                <c:pt idx="56">
                  <c:v>0.86400976909413851</c:v>
                </c:pt>
                <c:pt idx="57">
                  <c:v>0.86400976909413851</c:v>
                </c:pt>
                <c:pt idx="58">
                  <c:v>0.86400976909413851</c:v>
                </c:pt>
                <c:pt idx="59">
                  <c:v>0.86400976909413851</c:v>
                </c:pt>
                <c:pt idx="60">
                  <c:v>0.86400976909413851</c:v>
                </c:pt>
                <c:pt idx="61">
                  <c:v>0.86400976909413851</c:v>
                </c:pt>
                <c:pt idx="62">
                  <c:v>0.86400976909413851</c:v>
                </c:pt>
                <c:pt idx="63">
                  <c:v>0.86400976909413851</c:v>
                </c:pt>
                <c:pt idx="64">
                  <c:v>0.86400976909413851</c:v>
                </c:pt>
                <c:pt idx="65">
                  <c:v>0.86400976909413851</c:v>
                </c:pt>
                <c:pt idx="66">
                  <c:v>0.86400976909413851</c:v>
                </c:pt>
                <c:pt idx="67">
                  <c:v>0.86400976909413851</c:v>
                </c:pt>
                <c:pt idx="68">
                  <c:v>0.86400976909413851</c:v>
                </c:pt>
                <c:pt idx="69">
                  <c:v>0.86400976909413851</c:v>
                </c:pt>
                <c:pt idx="70">
                  <c:v>0.86400976909413851</c:v>
                </c:pt>
                <c:pt idx="71">
                  <c:v>0.86400976909413851</c:v>
                </c:pt>
                <c:pt idx="72">
                  <c:v>0.86400976909413851</c:v>
                </c:pt>
                <c:pt idx="73">
                  <c:v>0.86400976909413851</c:v>
                </c:pt>
              </c:numCache>
            </c:numRef>
          </c:xVal>
          <c:yVal>
            <c:numRef>
              <c:f>市区町村別_EAT10別高齢者の疾病!$BA$5:$BA$78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C134-4858-89A2-C4EE56593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037440"/>
        <c:axId val="458036864"/>
      </c:scatterChart>
      <c:catAx>
        <c:axId val="46088294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8036288"/>
        <c:crossesAt val="0"/>
        <c:auto val="1"/>
        <c:lblAlgn val="ctr"/>
        <c:lblOffset val="100"/>
        <c:noMultiLvlLbl val="0"/>
      </c:catAx>
      <c:valAx>
        <c:axId val="458036288"/>
        <c:scaling>
          <c:orientation val="minMax"/>
          <c:max val="1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89319903381642507"/>
              <c:y val="2.237293650793651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0882944"/>
        <c:crosses val="autoZero"/>
        <c:crossBetween val="between"/>
      </c:valAx>
      <c:valAx>
        <c:axId val="45803686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8037440"/>
        <c:crosses val="max"/>
        <c:crossBetween val="midCat"/>
      </c:valAx>
      <c:valAx>
        <c:axId val="45803744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803686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5.768128019323672E-2"/>
          <c:y val="1.3454459233539095E-2"/>
          <c:w val="0.80432185990338168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08756038647344"/>
          <c:y val="6.7911190476190472E-2"/>
          <c:w val="0.78474287439613521"/>
          <c:h val="0.909565793650793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市区町村別_健診受診率!$AC$4</c:f>
              <c:strCache>
                <c:ptCount val="1"/>
                <c:pt idx="0">
                  <c:v>歯科健診受診率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市区町村別_健診受診率!$AC$5:$AC$78</c:f>
              <c:strCache>
                <c:ptCount val="74"/>
                <c:pt idx="0">
                  <c:v>箕面市</c:v>
                </c:pt>
                <c:pt idx="1">
                  <c:v>茨木市</c:v>
                </c:pt>
                <c:pt idx="2">
                  <c:v>和泉市</c:v>
                </c:pt>
                <c:pt idx="3">
                  <c:v>八尾市</c:v>
                </c:pt>
                <c:pt idx="4">
                  <c:v>港区</c:v>
                </c:pt>
                <c:pt idx="5">
                  <c:v>柏原市</c:v>
                </c:pt>
                <c:pt idx="6">
                  <c:v>河内長野市</c:v>
                </c:pt>
                <c:pt idx="7">
                  <c:v>豊能町</c:v>
                </c:pt>
                <c:pt idx="8">
                  <c:v>吹田市</c:v>
                </c:pt>
                <c:pt idx="9">
                  <c:v>富田林市</c:v>
                </c:pt>
                <c:pt idx="10">
                  <c:v>島本町</c:v>
                </c:pt>
                <c:pt idx="11">
                  <c:v>寝屋川市</c:v>
                </c:pt>
                <c:pt idx="12">
                  <c:v>藤井寺市</c:v>
                </c:pt>
                <c:pt idx="13">
                  <c:v>高石市</c:v>
                </c:pt>
                <c:pt idx="14">
                  <c:v>高槻市</c:v>
                </c:pt>
                <c:pt idx="15">
                  <c:v>池田市</c:v>
                </c:pt>
                <c:pt idx="16">
                  <c:v>東成区</c:v>
                </c:pt>
                <c:pt idx="17">
                  <c:v>住之江区</c:v>
                </c:pt>
                <c:pt idx="18">
                  <c:v>泉大津市</c:v>
                </c:pt>
                <c:pt idx="19">
                  <c:v>貝塚市</c:v>
                </c:pt>
                <c:pt idx="20">
                  <c:v>守口市</c:v>
                </c:pt>
                <c:pt idx="21">
                  <c:v>田尻町</c:v>
                </c:pt>
                <c:pt idx="22">
                  <c:v>西区</c:v>
                </c:pt>
                <c:pt idx="23">
                  <c:v>東大阪市</c:v>
                </c:pt>
                <c:pt idx="24">
                  <c:v>羽曳野市</c:v>
                </c:pt>
                <c:pt idx="25">
                  <c:v>門真市</c:v>
                </c:pt>
                <c:pt idx="26">
                  <c:v>都島区</c:v>
                </c:pt>
                <c:pt idx="27">
                  <c:v>泉佐野市</c:v>
                </c:pt>
                <c:pt idx="28">
                  <c:v>北区</c:v>
                </c:pt>
                <c:pt idx="29">
                  <c:v>河南町</c:v>
                </c:pt>
                <c:pt idx="30">
                  <c:v>住吉区</c:v>
                </c:pt>
                <c:pt idx="31">
                  <c:v>摂津市</c:v>
                </c:pt>
                <c:pt idx="32">
                  <c:v>淀川区</c:v>
                </c:pt>
                <c:pt idx="33">
                  <c:v>豊中市</c:v>
                </c:pt>
                <c:pt idx="34">
                  <c:v>東住吉区</c:v>
                </c:pt>
                <c:pt idx="35">
                  <c:v>熊取町</c:v>
                </c:pt>
                <c:pt idx="36">
                  <c:v>四條畷市</c:v>
                </c:pt>
                <c:pt idx="37">
                  <c:v>鶴見区</c:v>
                </c:pt>
                <c:pt idx="38">
                  <c:v>大阪狭山市</c:v>
                </c:pt>
                <c:pt idx="39">
                  <c:v>大正区</c:v>
                </c:pt>
                <c:pt idx="40">
                  <c:v>大東市</c:v>
                </c:pt>
                <c:pt idx="41">
                  <c:v>阿倍野区</c:v>
                </c:pt>
                <c:pt idx="42">
                  <c:v>大阪市</c:v>
                </c:pt>
                <c:pt idx="43">
                  <c:v>忠岡町</c:v>
                </c:pt>
                <c:pt idx="44">
                  <c:v>生野区</c:v>
                </c:pt>
                <c:pt idx="45">
                  <c:v>千早赤阪村</c:v>
                </c:pt>
                <c:pt idx="46">
                  <c:v>中央区</c:v>
                </c:pt>
                <c:pt idx="47">
                  <c:v>旭区</c:v>
                </c:pt>
                <c:pt idx="48">
                  <c:v>浪速区</c:v>
                </c:pt>
                <c:pt idx="49">
                  <c:v>交野市</c:v>
                </c:pt>
                <c:pt idx="50">
                  <c:v>岸和田市</c:v>
                </c:pt>
                <c:pt idx="51">
                  <c:v>泉南市</c:v>
                </c:pt>
                <c:pt idx="52">
                  <c:v>福島区</c:v>
                </c:pt>
                <c:pt idx="53">
                  <c:v>西淀川区</c:v>
                </c:pt>
                <c:pt idx="54">
                  <c:v>東淀川区</c:v>
                </c:pt>
                <c:pt idx="55">
                  <c:v>松原市</c:v>
                </c:pt>
                <c:pt idx="56">
                  <c:v>堺市北区</c:v>
                </c:pt>
                <c:pt idx="57">
                  <c:v>此花区</c:v>
                </c:pt>
                <c:pt idx="58">
                  <c:v>太子町</c:v>
                </c:pt>
                <c:pt idx="59">
                  <c:v>阪南市</c:v>
                </c:pt>
                <c:pt idx="60">
                  <c:v>平野区</c:v>
                </c:pt>
                <c:pt idx="61">
                  <c:v>城東区</c:v>
                </c:pt>
                <c:pt idx="62">
                  <c:v>堺市南区</c:v>
                </c:pt>
                <c:pt idx="63">
                  <c:v>天王寺区</c:v>
                </c:pt>
                <c:pt idx="64">
                  <c:v>堺市美原区</c:v>
                </c:pt>
                <c:pt idx="65">
                  <c:v>堺市</c:v>
                </c:pt>
                <c:pt idx="66">
                  <c:v>堺市西区</c:v>
                </c:pt>
                <c:pt idx="67">
                  <c:v>枚方市</c:v>
                </c:pt>
                <c:pt idx="68">
                  <c:v>堺市東区</c:v>
                </c:pt>
                <c:pt idx="69">
                  <c:v>西成区</c:v>
                </c:pt>
                <c:pt idx="70">
                  <c:v>堺市中区</c:v>
                </c:pt>
                <c:pt idx="71">
                  <c:v>堺市堺区</c:v>
                </c:pt>
                <c:pt idx="72">
                  <c:v>能勢町</c:v>
                </c:pt>
                <c:pt idx="73">
                  <c:v>岬町</c:v>
                </c:pt>
              </c:strCache>
            </c:strRef>
          </c:cat>
          <c:val>
            <c:numRef>
              <c:f>市区町村別_健診受診率!$AD$5:$AD$78</c:f>
              <c:numCache>
                <c:formatCode>0.0%</c:formatCode>
                <c:ptCount val="74"/>
                <c:pt idx="0">
                  <c:v>0.25842242126553017</c:v>
                </c:pt>
                <c:pt idx="1">
                  <c:v>0.25669320382380967</c:v>
                </c:pt>
                <c:pt idx="2">
                  <c:v>0.23060437205315046</c:v>
                </c:pt>
                <c:pt idx="3">
                  <c:v>0.22534722222222223</c:v>
                </c:pt>
                <c:pt idx="4">
                  <c:v>0.20718796433878159</c:v>
                </c:pt>
                <c:pt idx="5">
                  <c:v>0.20187124987287705</c:v>
                </c:pt>
                <c:pt idx="6">
                  <c:v>0.1997292571493034</c:v>
                </c:pt>
                <c:pt idx="7">
                  <c:v>0.19878787878787879</c:v>
                </c:pt>
                <c:pt idx="8">
                  <c:v>0.18889294848374133</c:v>
                </c:pt>
                <c:pt idx="9">
                  <c:v>0.18797680805614891</c:v>
                </c:pt>
                <c:pt idx="10">
                  <c:v>0.18476934342201612</c:v>
                </c:pt>
                <c:pt idx="11">
                  <c:v>0.18266395062479099</c:v>
                </c:pt>
                <c:pt idx="12">
                  <c:v>0.17891546704188765</c:v>
                </c:pt>
                <c:pt idx="13">
                  <c:v>0.17583643122676579</c:v>
                </c:pt>
                <c:pt idx="14">
                  <c:v>0.17327826337527616</c:v>
                </c:pt>
                <c:pt idx="15">
                  <c:v>0.1718449271377509</c:v>
                </c:pt>
                <c:pt idx="16">
                  <c:v>0.16909735908553408</c:v>
                </c:pt>
                <c:pt idx="17">
                  <c:v>0.16871481324535384</c:v>
                </c:pt>
                <c:pt idx="18">
                  <c:v>0.16828061114697654</c:v>
                </c:pt>
                <c:pt idx="19">
                  <c:v>0.16739548714360677</c:v>
                </c:pt>
                <c:pt idx="20">
                  <c:v>0.16645235033576225</c:v>
                </c:pt>
                <c:pt idx="21">
                  <c:v>0.16635687732342008</c:v>
                </c:pt>
                <c:pt idx="22">
                  <c:v>0.16490877993158495</c:v>
                </c:pt>
                <c:pt idx="23">
                  <c:v>0.16441697593678917</c:v>
                </c:pt>
                <c:pt idx="24">
                  <c:v>0.1608125264494287</c:v>
                </c:pt>
                <c:pt idx="25">
                  <c:v>0.15923678375539738</c:v>
                </c:pt>
                <c:pt idx="26">
                  <c:v>0.15739448901290548</c:v>
                </c:pt>
                <c:pt idx="27">
                  <c:v>0.15662836430940077</c:v>
                </c:pt>
                <c:pt idx="28">
                  <c:v>0.15608534162563703</c:v>
                </c:pt>
                <c:pt idx="29">
                  <c:v>0.15505359877488514</c:v>
                </c:pt>
                <c:pt idx="30">
                  <c:v>0.15408252853380158</c:v>
                </c:pt>
                <c:pt idx="31">
                  <c:v>0.15405096995055154</c:v>
                </c:pt>
                <c:pt idx="32">
                  <c:v>0.15364771437416158</c:v>
                </c:pt>
                <c:pt idx="33">
                  <c:v>0.14998639138380185</c:v>
                </c:pt>
                <c:pt idx="34">
                  <c:v>0.14984496952849352</c:v>
                </c:pt>
                <c:pt idx="35">
                  <c:v>0.14885222381635582</c:v>
                </c:pt>
                <c:pt idx="36">
                  <c:v>0.14815319612920813</c:v>
                </c:pt>
                <c:pt idx="37">
                  <c:v>0.14774928333462461</c:v>
                </c:pt>
                <c:pt idx="38">
                  <c:v>0.14727430771141189</c:v>
                </c:pt>
                <c:pt idx="39">
                  <c:v>0.1450357593605385</c:v>
                </c:pt>
                <c:pt idx="40">
                  <c:v>0.14502667085032947</c:v>
                </c:pt>
                <c:pt idx="41">
                  <c:v>0.14148090851557557</c:v>
                </c:pt>
                <c:pt idx="42">
                  <c:v>0.13918422698478553</c:v>
                </c:pt>
                <c:pt idx="43">
                  <c:v>0.13912375096079937</c:v>
                </c:pt>
                <c:pt idx="44">
                  <c:v>0.13800614353532534</c:v>
                </c:pt>
                <c:pt idx="45">
                  <c:v>0.13745704467353953</c:v>
                </c:pt>
                <c:pt idx="46">
                  <c:v>0.1355174981384959</c:v>
                </c:pt>
                <c:pt idx="47">
                  <c:v>0.13532110091743119</c:v>
                </c:pt>
                <c:pt idx="48">
                  <c:v>0.13203463203463203</c:v>
                </c:pt>
                <c:pt idx="49">
                  <c:v>0.13197415126968234</c:v>
                </c:pt>
                <c:pt idx="50">
                  <c:v>0.1313896987366375</c:v>
                </c:pt>
                <c:pt idx="51">
                  <c:v>0.13126019100861869</c:v>
                </c:pt>
                <c:pt idx="52">
                  <c:v>0.12839134009317621</c:v>
                </c:pt>
                <c:pt idx="53">
                  <c:v>0.12788058659217877</c:v>
                </c:pt>
                <c:pt idx="54">
                  <c:v>0.12395054190199969</c:v>
                </c:pt>
                <c:pt idx="55">
                  <c:v>0.12292962086612007</c:v>
                </c:pt>
                <c:pt idx="56">
                  <c:v>0.12021611886537596</c:v>
                </c:pt>
                <c:pt idx="57">
                  <c:v>0.11790493770189202</c:v>
                </c:pt>
                <c:pt idx="58">
                  <c:v>0.11704422869471413</c:v>
                </c:pt>
                <c:pt idx="59">
                  <c:v>0.1135448733128108</c:v>
                </c:pt>
                <c:pt idx="60">
                  <c:v>0.1126949582879942</c:v>
                </c:pt>
                <c:pt idx="61">
                  <c:v>0.11098152640417988</c:v>
                </c:pt>
                <c:pt idx="62">
                  <c:v>0.10260622474803534</c:v>
                </c:pt>
                <c:pt idx="63">
                  <c:v>9.9706334778352682E-2</c:v>
                </c:pt>
                <c:pt idx="64">
                  <c:v>9.952346041055718E-2</c:v>
                </c:pt>
                <c:pt idx="65">
                  <c:v>9.7500889363215937E-2</c:v>
                </c:pt>
                <c:pt idx="66">
                  <c:v>9.5549664391674657E-2</c:v>
                </c:pt>
                <c:pt idx="67">
                  <c:v>9.1064228785747769E-2</c:v>
                </c:pt>
                <c:pt idx="68">
                  <c:v>9.102710958381062E-2</c:v>
                </c:pt>
                <c:pt idx="69">
                  <c:v>8.9102018717611572E-2</c:v>
                </c:pt>
                <c:pt idx="70">
                  <c:v>8.4912043301759138E-2</c:v>
                </c:pt>
                <c:pt idx="71">
                  <c:v>8.2949064504160702E-2</c:v>
                </c:pt>
                <c:pt idx="72">
                  <c:v>7.1127502634351955E-2</c:v>
                </c:pt>
                <c:pt idx="73">
                  <c:v>6.7256078307546568E-2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7D8B-4D0B-8A7C-E950AC38F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778752"/>
        <c:axId val="38991392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7D8B-4D0B-8A7C-E950AC38F20C}"/>
              </c:ext>
            </c:extLst>
          </c:dPt>
          <c:dLbls>
            <c:dLbl>
              <c:idx val="0"/>
              <c:layout>
                <c:manualLayout>
                  <c:x val="3.834541062801932E-2"/>
                  <c:y val="-0.8869842063492063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10-4EBF-B810-5272F1E0AD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市区町村別_健診受診率!$AF$5:$AF$78</c:f>
              <c:numCache>
                <c:formatCode>0.0%</c:formatCode>
                <c:ptCount val="74"/>
                <c:pt idx="0">
                  <c:v>0.153791845415198</c:v>
                </c:pt>
                <c:pt idx="1">
                  <c:v>0.153791845415198</c:v>
                </c:pt>
                <c:pt idx="2">
                  <c:v>0.153791845415198</c:v>
                </c:pt>
                <c:pt idx="3">
                  <c:v>0.153791845415198</c:v>
                </c:pt>
                <c:pt idx="4">
                  <c:v>0.153791845415198</c:v>
                </c:pt>
                <c:pt idx="5">
                  <c:v>0.153791845415198</c:v>
                </c:pt>
                <c:pt idx="6">
                  <c:v>0.153791845415198</c:v>
                </c:pt>
                <c:pt idx="7">
                  <c:v>0.153791845415198</c:v>
                </c:pt>
                <c:pt idx="8">
                  <c:v>0.153791845415198</c:v>
                </c:pt>
                <c:pt idx="9">
                  <c:v>0.153791845415198</c:v>
                </c:pt>
                <c:pt idx="10">
                  <c:v>0.153791845415198</c:v>
                </c:pt>
                <c:pt idx="11">
                  <c:v>0.153791845415198</c:v>
                </c:pt>
                <c:pt idx="12">
                  <c:v>0.153791845415198</c:v>
                </c:pt>
                <c:pt idx="13">
                  <c:v>0.153791845415198</c:v>
                </c:pt>
                <c:pt idx="14">
                  <c:v>0.153791845415198</c:v>
                </c:pt>
                <c:pt idx="15">
                  <c:v>0.153791845415198</c:v>
                </c:pt>
                <c:pt idx="16">
                  <c:v>0.153791845415198</c:v>
                </c:pt>
                <c:pt idx="17">
                  <c:v>0.153791845415198</c:v>
                </c:pt>
                <c:pt idx="18">
                  <c:v>0.153791845415198</c:v>
                </c:pt>
                <c:pt idx="19">
                  <c:v>0.153791845415198</c:v>
                </c:pt>
                <c:pt idx="20">
                  <c:v>0.153791845415198</c:v>
                </c:pt>
                <c:pt idx="21">
                  <c:v>0.153791845415198</c:v>
                </c:pt>
                <c:pt idx="22">
                  <c:v>0.153791845415198</c:v>
                </c:pt>
                <c:pt idx="23">
                  <c:v>0.153791845415198</c:v>
                </c:pt>
                <c:pt idx="24">
                  <c:v>0.153791845415198</c:v>
                </c:pt>
                <c:pt idx="25">
                  <c:v>0.153791845415198</c:v>
                </c:pt>
                <c:pt idx="26">
                  <c:v>0.153791845415198</c:v>
                </c:pt>
                <c:pt idx="27">
                  <c:v>0.153791845415198</c:v>
                </c:pt>
                <c:pt idx="28">
                  <c:v>0.153791845415198</c:v>
                </c:pt>
                <c:pt idx="29">
                  <c:v>0.153791845415198</c:v>
                </c:pt>
                <c:pt idx="30">
                  <c:v>0.153791845415198</c:v>
                </c:pt>
                <c:pt idx="31">
                  <c:v>0.153791845415198</c:v>
                </c:pt>
                <c:pt idx="32">
                  <c:v>0.153791845415198</c:v>
                </c:pt>
                <c:pt idx="33">
                  <c:v>0.153791845415198</c:v>
                </c:pt>
                <c:pt idx="34">
                  <c:v>0.153791845415198</c:v>
                </c:pt>
                <c:pt idx="35">
                  <c:v>0.153791845415198</c:v>
                </c:pt>
                <c:pt idx="36">
                  <c:v>0.153791845415198</c:v>
                </c:pt>
                <c:pt idx="37">
                  <c:v>0.153791845415198</c:v>
                </c:pt>
                <c:pt idx="38">
                  <c:v>0.153791845415198</c:v>
                </c:pt>
                <c:pt idx="39">
                  <c:v>0.153791845415198</c:v>
                </c:pt>
                <c:pt idx="40">
                  <c:v>0.153791845415198</c:v>
                </c:pt>
                <c:pt idx="41">
                  <c:v>0.153791845415198</c:v>
                </c:pt>
                <c:pt idx="42">
                  <c:v>0.153791845415198</c:v>
                </c:pt>
                <c:pt idx="43">
                  <c:v>0.153791845415198</c:v>
                </c:pt>
                <c:pt idx="44">
                  <c:v>0.153791845415198</c:v>
                </c:pt>
                <c:pt idx="45">
                  <c:v>0.153791845415198</c:v>
                </c:pt>
                <c:pt idx="46">
                  <c:v>0.153791845415198</c:v>
                </c:pt>
                <c:pt idx="47">
                  <c:v>0.153791845415198</c:v>
                </c:pt>
                <c:pt idx="48">
                  <c:v>0.153791845415198</c:v>
                </c:pt>
                <c:pt idx="49">
                  <c:v>0.153791845415198</c:v>
                </c:pt>
                <c:pt idx="50">
                  <c:v>0.153791845415198</c:v>
                </c:pt>
                <c:pt idx="51">
                  <c:v>0.153791845415198</c:v>
                </c:pt>
                <c:pt idx="52">
                  <c:v>0.153791845415198</c:v>
                </c:pt>
                <c:pt idx="53">
                  <c:v>0.153791845415198</c:v>
                </c:pt>
                <c:pt idx="54">
                  <c:v>0.153791845415198</c:v>
                </c:pt>
                <c:pt idx="55">
                  <c:v>0.153791845415198</c:v>
                </c:pt>
                <c:pt idx="56">
                  <c:v>0.153791845415198</c:v>
                </c:pt>
                <c:pt idx="57">
                  <c:v>0.153791845415198</c:v>
                </c:pt>
                <c:pt idx="58">
                  <c:v>0.153791845415198</c:v>
                </c:pt>
                <c:pt idx="59">
                  <c:v>0.153791845415198</c:v>
                </c:pt>
                <c:pt idx="60">
                  <c:v>0.153791845415198</c:v>
                </c:pt>
                <c:pt idx="61">
                  <c:v>0.153791845415198</c:v>
                </c:pt>
                <c:pt idx="62">
                  <c:v>0.153791845415198</c:v>
                </c:pt>
                <c:pt idx="63">
                  <c:v>0.153791845415198</c:v>
                </c:pt>
                <c:pt idx="64">
                  <c:v>0.153791845415198</c:v>
                </c:pt>
                <c:pt idx="65">
                  <c:v>0.153791845415198</c:v>
                </c:pt>
                <c:pt idx="66">
                  <c:v>0.153791845415198</c:v>
                </c:pt>
                <c:pt idx="67">
                  <c:v>0.153791845415198</c:v>
                </c:pt>
                <c:pt idx="68">
                  <c:v>0.153791845415198</c:v>
                </c:pt>
                <c:pt idx="69">
                  <c:v>0.153791845415198</c:v>
                </c:pt>
                <c:pt idx="70">
                  <c:v>0.153791845415198</c:v>
                </c:pt>
                <c:pt idx="71">
                  <c:v>0.153791845415198</c:v>
                </c:pt>
                <c:pt idx="72">
                  <c:v>0.153791845415198</c:v>
                </c:pt>
                <c:pt idx="73">
                  <c:v>0.153791845415198</c:v>
                </c:pt>
              </c:numCache>
            </c:numRef>
          </c:xVal>
          <c:yVal>
            <c:numRef>
              <c:f>市区町村別_健診受診率!$AG$5:$AG$78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7D8B-4D0B-8A7C-E950AC38F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496768"/>
        <c:axId val="447496192"/>
      </c:scatterChart>
      <c:catAx>
        <c:axId val="44877875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389913920"/>
        <c:crossesAt val="0"/>
        <c:auto val="1"/>
        <c:lblAlgn val="ctr"/>
        <c:lblOffset val="100"/>
        <c:noMultiLvlLbl val="0"/>
      </c:catAx>
      <c:valAx>
        <c:axId val="389913920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0738171185539607"/>
              <c:y val="2.4555603780864198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8778752"/>
        <c:crosses val="autoZero"/>
        <c:crossBetween val="between"/>
      </c:valAx>
      <c:valAx>
        <c:axId val="44749619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7496768"/>
        <c:crosses val="max"/>
        <c:crossBetween val="midCat"/>
      </c:valAx>
      <c:valAx>
        <c:axId val="44749676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7496192"/>
        <c:crosses val="autoZero"/>
        <c:crossBetween val="midCat"/>
      </c:valAx>
      <c:spPr>
        <a:noFill/>
        <a:ln w="9525"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paperSize="9"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00320891229982"/>
          <c:y val="0.11759259259259257"/>
          <c:w val="0.80170847334483708"/>
          <c:h val="0.5836807378244386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有所見者割合!$F$3</c:f>
              <c:strCache>
                <c:ptCount val="1"/>
                <c:pt idx="0">
                  <c:v>割合(%)
(対象者数に占める
割合)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有所見者割合!$B$4:$B$10</c:f>
              <c:strCache>
                <c:ptCount val="7"/>
                <c:pt idx="0">
                  <c:v>歯垢(要注意)</c:v>
                </c:pt>
                <c:pt idx="1">
                  <c:v>食渣(要注意)</c:v>
                </c:pt>
                <c:pt idx="2">
                  <c:v>口臭(要注意)</c:v>
                </c:pt>
                <c:pt idx="3">
                  <c:v>口腔乾燥(軽度・中等度・重度)</c:v>
                </c:pt>
                <c:pt idx="4">
                  <c:v>咀嚼能力評価(要注意)</c:v>
                </c:pt>
                <c:pt idx="5">
                  <c:v>舌機能評価(要注意)</c:v>
                </c:pt>
                <c:pt idx="6">
                  <c:v>嚥下機能評価(要注意)</c:v>
                </c:pt>
              </c:strCache>
            </c:strRef>
          </c:cat>
          <c:val>
            <c:numRef>
              <c:f>有所見者割合!$F$4:$F$10</c:f>
              <c:numCache>
                <c:formatCode>0.0%</c:formatCode>
                <c:ptCount val="7"/>
                <c:pt idx="0">
                  <c:v>0.17524062773440607</c:v>
                </c:pt>
                <c:pt idx="1">
                  <c:v>6.9034742008314429E-2</c:v>
                </c:pt>
                <c:pt idx="2">
                  <c:v>2.1567455233865686E-2</c:v>
                </c:pt>
                <c:pt idx="3">
                  <c:v>0.26739619519327218</c:v>
                </c:pt>
                <c:pt idx="4">
                  <c:v>4.3945019129941899E-2</c:v>
                </c:pt>
                <c:pt idx="5">
                  <c:v>1.8016436245830054E-2</c:v>
                </c:pt>
                <c:pt idx="6">
                  <c:v>8.7701343522040467E-2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97-4798-9C29-B89904693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873984"/>
        <c:axId val="447500224"/>
      </c:barChart>
      <c:catAx>
        <c:axId val="44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txPr>
          <a:bodyPr rot="0" vert="eaVert"/>
          <a:lstStyle/>
          <a:p>
            <a:pPr>
              <a:defRPr/>
            </a:pPr>
            <a:endParaRPr lang="ja-JP"/>
          </a:p>
        </c:txPr>
        <c:crossAx val="447500224"/>
        <c:crosses val="autoZero"/>
        <c:auto val="1"/>
        <c:lblAlgn val="ctr"/>
        <c:lblOffset val="100"/>
        <c:noMultiLvlLbl val="0"/>
      </c:catAx>
      <c:valAx>
        <c:axId val="44750022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5.0967335694608422E-2"/>
              <c:y val="2.517370224555264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88739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7789855072463"/>
          <c:y val="6.817531746031745E-2"/>
          <c:w val="0.79394577294685986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地区別_有所見者割合!$Z$5</c:f>
              <c:strCache>
                <c:ptCount val="1"/>
                <c:pt idx="0">
                  <c:v>有所見者割合 歯垢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1.3740338164251208E-3"/>
                  <c:y val="1.00801587301602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地区別_有所見者割合!$Z$6:$Z$13</c:f>
              <c:strCache>
                <c:ptCount val="8"/>
                <c:pt idx="0">
                  <c:v>泉州医療圏</c:v>
                </c:pt>
                <c:pt idx="1">
                  <c:v>大阪市医療圏</c:v>
                </c:pt>
                <c:pt idx="2">
                  <c:v>中河内医療圏</c:v>
                </c:pt>
                <c:pt idx="3">
                  <c:v>堺市医療圏</c:v>
                </c:pt>
                <c:pt idx="4">
                  <c:v>三島医療圏</c:v>
                </c:pt>
                <c:pt idx="5">
                  <c:v>南河内医療圏</c:v>
                </c:pt>
                <c:pt idx="6">
                  <c:v>北河内医療圏</c:v>
                </c:pt>
                <c:pt idx="7">
                  <c:v>豊能医療圏</c:v>
                </c:pt>
              </c:strCache>
            </c:strRef>
          </c:cat>
          <c:val>
            <c:numRef>
              <c:f>地区別_有所見者割合!$AA$6:$AA$13</c:f>
              <c:numCache>
                <c:formatCode>0.0%</c:formatCode>
                <c:ptCount val="8"/>
                <c:pt idx="0">
                  <c:v>0.18849789074598175</c:v>
                </c:pt>
                <c:pt idx="1">
                  <c:v>0.18096133610943202</c:v>
                </c:pt>
                <c:pt idx="2">
                  <c:v>0.17942583732057416</c:v>
                </c:pt>
                <c:pt idx="3">
                  <c:v>0.17781447839251308</c:v>
                </c:pt>
                <c:pt idx="4">
                  <c:v>0.17578781245227307</c:v>
                </c:pt>
                <c:pt idx="5">
                  <c:v>0.17049744982446843</c:v>
                </c:pt>
                <c:pt idx="6">
                  <c:v>0.16415586794267137</c:v>
                </c:pt>
                <c:pt idx="7">
                  <c:v>0.16187836021505375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763840"/>
        <c:axId val="44750195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-4.6576086956521736E-3"/>
                  <c:y val="-0.90210317460317457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F0-4822-B450-625154C9DC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地区別_有所見者割合!$AO$6:$AO$13</c:f>
              <c:numCache>
                <c:formatCode>0.0%</c:formatCode>
                <c:ptCount val="8"/>
                <c:pt idx="0">
                  <c:v>0.17524062773440607</c:v>
                </c:pt>
                <c:pt idx="1">
                  <c:v>0.17524062773440607</c:v>
                </c:pt>
                <c:pt idx="2">
                  <c:v>0.17524062773440607</c:v>
                </c:pt>
                <c:pt idx="3">
                  <c:v>0.17524062773440607</c:v>
                </c:pt>
                <c:pt idx="4">
                  <c:v>0.17524062773440607</c:v>
                </c:pt>
                <c:pt idx="5">
                  <c:v>0.17524062773440607</c:v>
                </c:pt>
                <c:pt idx="6">
                  <c:v>0.17524062773440607</c:v>
                </c:pt>
                <c:pt idx="7">
                  <c:v>0.17524062773440607</c:v>
                </c:pt>
              </c:numCache>
            </c:numRef>
          </c:xVal>
          <c:yVal>
            <c:numRef>
              <c:f>地区別_有所見者割合!$AV$6:$AV$13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503104"/>
        <c:axId val="447502528"/>
      </c:scatterChart>
      <c:catAx>
        <c:axId val="44976384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47501952"/>
        <c:crossesAt val="0"/>
        <c:auto val="1"/>
        <c:lblAlgn val="ctr"/>
        <c:lblOffset val="100"/>
        <c:noMultiLvlLbl val="0"/>
      </c:catAx>
      <c:valAx>
        <c:axId val="44750195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763840"/>
        <c:crosses val="autoZero"/>
        <c:crossBetween val="between"/>
      </c:valAx>
      <c:valAx>
        <c:axId val="44750252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7503104"/>
        <c:crosses val="max"/>
        <c:crossBetween val="midCat"/>
      </c:valAx>
      <c:valAx>
        <c:axId val="44750310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4750252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70881642512075"/>
          <c:y val="6.817531746031745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地区別_有所見者割合!$AB$5</c:f>
              <c:strCache>
                <c:ptCount val="1"/>
                <c:pt idx="0">
                  <c:v>有所見者割合 食渣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地区別_有所見者割合!$AB$6:$AB$13</c:f>
              <c:strCache>
                <c:ptCount val="8"/>
                <c:pt idx="0">
                  <c:v>泉州医療圏</c:v>
                </c:pt>
                <c:pt idx="1">
                  <c:v>大阪市医療圏</c:v>
                </c:pt>
                <c:pt idx="2">
                  <c:v>中河内医療圏</c:v>
                </c:pt>
                <c:pt idx="3">
                  <c:v>三島医療圏</c:v>
                </c:pt>
                <c:pt idx="4">
                  <c:v>北河内医療圏</c:v>
                </c:pt>
                <c:pt idx="5">
                  <c:v>南河内医療圏</c:v>
                </c:pt>
                <c:pt idx="6">
                  <c:v>堺市医療圏</c:v>
                </c:pt>
                <c:pt idx="7">
                  <c:v>豊能医療圏</c:v>
                </c:pt>
              </c:strCache>
            </c:strRef>
          </c:cat>
          <c:val>
            <c:numRef>
              <c:f>地区別_有所見者割合!$AC$6:$AC$13</c:f>
              <c:numCache>
                <c:formatCode>0.0%</c:formatCode>
                <c:ptCount val="8"/>
                <c:pt idx="0">
                  <c:v>7.8637870202074203E-2</c:v>
                </c:pt>
                <c:pt idx="1">
                  <c:v>7.5983413650117668E-2</c:v>
                </c:pt>
                <c:pt idx="2">
                  <c:v>7.3738559023703354E-2</c:v>
                </c:pt>
                <c:pt idx="3">
                  <c:v>6.6731190464061937E-2</c:v>
                </c:pt>
                <c:pt idx="4">
                  <c:v>6.4563395759879114E-2</c:v>
                </c:pt>
                <c:pt idx="5">
                  <c:v>6.4133174161029316E-2</c:v>
                </c:pt>
                <c:pt idx="6">
                  <c:v>6.2390884866305243E-2</c:v>
                </c:pt>
                <c:pt idx="7">
                  <c:v>5.6387183584223365E-2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838592"/>
        <c:axId val="450102976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7.8224516908212555E-2"/>
                  <c:y val="-0.89504761904761909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08-48CC-91AF-EBE79FB5D58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地区別_有所見者割合!$AP$6:$AP$13</c:f>
              <c:numCache>
                <c:formatCode>0.0%</c:formatCode>
                <c:ptCount val="8"/>
                <c:pt idx="0">
                  <c:v>6.9034742008314429E-2</c:v>
                </c:pt>
                <c:pt idx="1">
                  <c:v>6.9034742008314429E-2</c:v>
                </c:pt>
                <c:pt idx="2">
                  <c:v>6.9034742008314429E-2</c:v>
                </c:pt>
                <c:pt idx="3">
                  <c:v>6.9034742008314429E-2</c:v>
                </c:pt>
                <c:pt idx="4">
                  <c:v>6.9034742008314429E-2</c:v>
                </c:pt>
                <c:pt idx="5">
                  <c:v>6.9034742008314429E-2</c:v>
                </c:pt>
                <c:pt idx="6">
                  <c:v>6.9034742008314429E-2</c:v>
                </c:pt>
                <c:pt idx="7">
                  <c:v>6.9034742008314429E-2</c:v>
                </c:pt>
              </c:numCache>
            </c:numRef>
          </c:xVal>
          <c:yVal>
            <c:numRef>
              <c:f>地区別_有所見者割合!$AV$6:$AV$13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104128"/>
        <c:axId val="450103552"/>
      </c:scatterChart>
      <c:catAx>
        <c:axId val="44983859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0102976"/>
        <c:crossesAt val="0"/>
        <c:auto val="1"/>
        <c:lblAlgn val="ctr"/>
        <c:lblOffset val="100"/>
        <c:noMultiLvlLbl val="0"/>
      </c:catAx>
      <c:valAx>
        <c:axId val="450102976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838592"/>
        <c:crosses val="autoZero"/>
        <c:crossBetween val="between"/>
      </c:valAx>
      <c:valAx>
        <c:axId val="45010355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0104128"/>
        <c:crosses val="max"/>
        <c:crossBetween val="midCat"/>
      </c:valAx>
      <c:valAx>
        <c:axId val="45010412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010355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70881642512075"/>
          <c:y val="6.817531746031745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地区別_有所見者割合!$AD$5</c:f>
              <c:strCache>
                <c:ptCount val="1"/>
                <c:pt idx="0">
                  <c:v>有所見者割合 口臭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地区別_有所見者割合!$AD$6:$AD$13</c:f>
              <c:strCache>
                <c:ptCount val="8"/>
                <c:pt idx="0">
                  <c:v>泉州医療圏</c:v>
                </c:pt>
                <c:pt idx="1">
                  <c:v>北河内医療圏</c:v>
                </c:pt>
                <c:pt idx="2">
                  <c:v>大阪市医療圏</c:v>
                </c:pt>
                <c:pt idx="3">
                  <c:v>中河内医療圏</c:v>
                </c:pt>
                <c:pt idx="4">
                  <c:v>三島医療圏</c:v>
                </c:pt>
                <c:pt idx="5">
                  <c:v>堺市医療圏</c:v>
                </c:pt>
                <c:pt idx="6">
                  <c:v>南河内医療圏</c:v>
                </c:pt>
                <c:pt idx="7">
                  <c:v>豊能医療圏</c:v>
                </c:pt>
              </c:strCache>
            </c:strRef>
          </c:cat>
          <c:val>
            <c:numRef>
              <c:f>地区別_有所見者割合!$AE$6:$AE$13</c:f>
              <c:numCache>
                <c:formatCode>0.0%</c:formatCode>
                <c:ptCount val="8"/>
                <c:pt idx="0">
                  <c:v>2.5414660246120921E-2</c:v>
                </c:pt>
                <c:pt idx="1">
                  <c:v>2.3404157679776053E-2</c:v>
                </c:pt>
                <c:pt idx="2">
                  <c:v>2.2018430906522567E-2</c:v>
                </c:pt>
                <c:pt idx="3">
                  <c:v>2.167473788142367E-2</c:v>
                </c:pt>
                <c:pt idx="4">
                  <c:v>2.1289630877622912E-2</c:v>
                </c:pt>
                <c:pt idx="5">
                  <c:v>2.068585087799945E-2</c:v>
                </c:pt>
                <c:pt idx="6">
                  <c:v>1.9652104634178727E-2</c:v>
                </c:pt>
                <c:pt idx="7">
                  <c:v>1.7760942760942762E-2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511808"/>
        <c:axId val="45010700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4.6013285024154591E-3"/>
                  <c:y val="-0.9000873015873015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BC-4DFC-BAC3-65C4F79357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地区別_有所見者割合!$AQ$6:$AQ$13</c:f>
              <c:numCache>
                <c:formatCode>0.0%</c:formatCode>
                <c:ptCount val="8"/>
                <c:pt idx="0">
                  <c:v>2.1567455233865686E-2</c:v>
                </c:pt>
                <c:pt idx="1">
                  <c:v>2.1567455233865686E-2</c:v>
                </c:pt>
                <c:pt idx="2">
                  <c:v>2.1567455233865686E-2</c:v>
                </c:pt>
                <c:pt idx="3">
                  <c:v>2.1567455233865686E-2</c:v>
                </c:pt>
                <c:pt idx="4">
                  <c:v>2.1567455233865686E-2</c:v>
                </c:pt>
                <c:pt idx="5">
                  <c:v>2.1567455233865686E-2</c:v>
                </c:pt>
                <c:pt idx="6">
                  <c:v>2.1567455233865686E-2</c:v>
                </c:pt>
                <c:pt idx="7">
                  <c:v>2.1567455233865686E-2</c:v>
                </c:pt>
              </c:numCache>
            </c:numRef>
          </c:xVal>
          <c:yVal>
            <c:numRef>
              <c:f>地区別_有所見者割合!$AV$6:$AV$13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108160"/>
        <c:axId val="450107584"/>
      </c:scatterChart>
      <c:catAx>
        <c:axId val="45151180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0107008"/>
        <c:crossesAt val="0"/>
        <c:auto val="1"/>
        <c:lblAlgn val="ctr"/>
        <c:lblOffset val="100"/>
        <c:noMultiLvlLbl val="0"/>
      </c:catAx>
      <c:valAx>
        <c:axId val="450107008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1511808"/>
        <c:crosses val="autoZero"/>
        <c:crossBetween val="between"/>
      </c:valAx>
      <c:valAx>
        <c:axId val="45010758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0108160"/>
        <c:crosses val="max"/>
        <c:crossBetween val="midCat"/>
      </c:valAx>
      <c:valAx>
        <c:axId val="45010816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010758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025459271"/>
          <c:y val="1.3454459233539095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70881642512075"/>
          <c:y val="6.817531746031745E-2"/>
          <c:w val="0.80161485507246388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地区別_有所見者割合!$AF$5</c:f>
              <c:strCache>
                <c:ptCount val="1"/>
                <c:pt idx="0">
                  <c:v>有所見者割合　口腔乾燥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地区別_有所見者割合!$AF$6:$AF$13</c:f>
              <c:strCache>
                <c:ptCount val="8"/>
                <c:pt idx="0">
                  <c:v>大阪市医療圏</c:v>
                </c:pt>
                <c:pt idx="1">
                  <c:v>堺市医療圏</c:v>
                </c:pt>
                <c:pt idx="2">
                  <c:v>豊能医療圏</c:v>
                </c:pt>
                <c:pt idx="3">
                  <c:v>南河内医療圏</c:v>
                </c:pt>
                <c:pt idx="4">
                  <c:v>中河内医療圏</c:v>
                </c:pt>
                <c:pt idx="5">
                  <c:v>泉州医療圏</c:v>
                </c:pt>
                <c:pt idx="6">
                  <c:v>北河内医療圏</c:v>
                </c:pt>
                <c:pt idx="7">
                  <c:v>三島医療圏</c:v>
                </c:pt>
              </c:strCache>
            </c:strRef>
          </c:cat>
          <c:val>
            <c:numRef>
              <c:f>地区別_有所見者割合!$AG$6:$AG$13</c:f>
              <c:numCache>
                <c:formatCode>0.0%</c:formatCode>
                <c:ptCount val="8"/>
                <c:pt idx="0">
                  <c:v>0.29680008919611994</c:v>
                </c:pt>
                <c:pt idx="1">
                  <c:v>0.28400365630712981</c:v>
                </c:pt>
                <c:pt idx="2">
                  <c:v>0.2750136228360649</c:v>
                </c:pt>
                <c:pt idx="3">
                  <c:v>0.27135478744537145</c:v>
                </c:pt>
                <c:pt idx="4">
                  <c:v>0.27076116468495459</c:v>
                </c:pt>
                <c:pt idx="5">
                  <c:v>0.2497067917688453</c:v>
                </c:pt>
                <c:pt idx="6">
                  <c:v>0.23311258278145697</c:v>
                </c:pt>
                <c:pt idx="7">
                  <c:v>0.23028118972693126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598336"/>
        <c:axId val="45016032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4.6013285024154591E-3"/>
                  <c:y val="-0.9000873015873015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35-4E35-9B53-19E5C8DEE0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地区別_有所見者割合!$AR$6:$AR$13</c:f>
              <c:numCache>
                <c:formatCode>0.0%</c:formatCode>
                <c:ptCount val="8"/>
                <c:pt idx="0">
                  <c:v>0.26739619519327218</c:v>
                </c:pt>
                <c:pt idx="1">
                  <c:v>0.26739619519327218</c:v>
                </c:pt>
                <c:pt idx="2">
                  <c:v>0.26739619519327218</c:v>
                </c:pt>
                <c:pt idx="3">
                  <c:v>0.26739619519327218</c:v>
                </c:pt>
                <c:pt idx="4">
                  <c:v>0.26739619519327218</c:v>
                </c:pt>
                <c:pt idx="5">
                  <c:v>0.26739619519327218</c:v>
                </c:pt>
                <c:pt idx="6">
                  <c:v>0.26739619519327218</c:v>
                </c:pt>
                <c:pt idx="7">
                  <c:v>0.26739619519327218</c:v>
                </c:pt>
              </c:numCache>
            </c:numRef>
          </c:xVal>
          <c:yVal>
            <c:numRef>
              <c:f>地区別_有所見者割合!$AV$6:$AV$13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161472"/>
        <c:axId val="450160896"/>
      </c:scatterChart>
      <c:catAx>
        <c:axId val="45159833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0160320"/>
        <c:crossesAt val="0"/>
        <c:auto val="1"/>
        <c:lblAlgn val="ctr"/>
        <c:lblOffset val="100"/>
        <c:noMultiLvlLbl val="0"/>
      </c:catAx>
      <c:valAx>
        <c:axId val="450160320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1598336"/>
        <c:crosses val="autoZero"/>
        <c:crossBetween val="between"/>
      </c:valAx>
      <c:valAx>
        <c:axId val="4501608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0161472"/>
        <c:crosses val="max"/>
        <c:crossBetween val="midCat"/>
      </c:valAx>
      <c:valAx>
        <c:axId val="45016147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01608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9.4492874396135268E-2"/>
          <c:y val="1.3454459233539095E-2"/>
          <c:w val="0.80278804347826083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50591787439614"/>
          <c:y val="6.817531746031745E-2"/>
          <c:w val="0.81081775362318842"/>
          <c:h val="0.921661030606747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地区別_有所見者割合!$AH$5</c:f>
              <c:strCache>
                <c:ptCount val="1"/>
                <c:pt idx="0">
                  <c:v>有所見者割合　咀嚼能力評価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FA-4260-9C62-AAFC9BB37E00}"/>
                </c:ext>
              </c:extLst>
            </c:dLbl>
            <c:dLbl>
              <c:idx val="5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FA-4260-9C62-AAFC9BB37E00}"/>
                </c:ext>
              </c:extLst>
            </c:dLbl>
            <c:dLbl>
              <c:idx val="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FA-4260-9C62-AAFC9BB37E00}"/>
                </c:ext>
              </c:extLst>
            </c:dLbl>
            <c:dLbl>
              <c:idx val="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A-4260-9C62-AAFC9BB37E00}"/>
                </c:ext>
              </c:extLst>
            </c:dLbl>
            <c:dLbl>
              <c:idx val="10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FA-4260-9C62-AAFC9BB37E00}"/>
                </c:ext>
              </c:extLst>
            </c:dLbl>
            <c:dLbl>
              <c:idx val="11"/>
              <c:layout>
                <c:manualLayout>
                  <c:x val="3.188301140055525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A-4260-9C62-AAFC9BB37E00}"/>
                </c:ext>
              </c:extLst>
            </c:dLbl>
            <c:dLbl>
              <c:idx val="12"/>
              <c:layout>
                <c:manualLayout>
                  <c:x val="6.5641798097938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FA-4260-9C62-AAFC9BB37E00}"/>
                </c:ext>
              </c:extLst>
            </c:dLbl>
            <c:dLbl>
              <c:idx val="13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A-4260-9C62-AAFC9BB37E00}"/>
                </c:ext>
              </c:extLst>
            </c:dLbl>
            <c:dLbl>
              <c:idx val="14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FA-4260-9C62-AAFC9BB37E00}"/>
                </c:ext>
              </c:extLst>
            </c:dLbl>
            <c:dLbl>
              <c:idx val="15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A-4260-9C62-AAFC9BB37E00}"/>
                </c:ext>
              </c:extLst>
            </c:dLbl>
            <c:dLbl>
              <c:idx val="17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FA-4260-9C62-AAFC9BB37E00}"/>
                </c:ext>
              </c:extLst>
            </c:dLbl>
            <c:dLbl>
              <c:idx val="22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A-4260-9C62-AAFC9BB37E00}"/>
                </c:ext>
              </c:extLst>
            </c:dLbl>
            <c:dLbl>
              <c:idx val="27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FA-4260-9C62-AAFC9BB37E00}"/>
                </c:ext>
              </c:extLst>
            </c:dLbl>
            <c:dLbl>
              <c:idx val="28"/>
              <c:layout>
                <c:manualLayout>
                  <c:x val="2.53188315907614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A-4260-9C62-AAFC9BB37E00}"/>
                </c:ext>
              </c:extLst>
            </c:dLbl>
            <c:dLbl>
              <c:idx val="31"/>
              <c:layout>
                <c:manualLayout>
                  <c:x val="3.2820899048969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FA-4260-9C62-AAFC9BB37E00}"/>
                </c:ext>
              </c:extLst>
            </c:dLbl>
            <c:dLbl>
              <c:idx val="33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A-4260-9C62-AAFC9BB37E00}"/>
                </c:ext>
              </c:extLst>
            </c:dLbl>
            <c:dLbl>
              <c:idx val="3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A-4260-9C62-AAFC9BB37E00}"/>
                </c:ext>
              </c:extLst>
            </c:dLbl>
            <c:dLbl>
              <c:idx val="38"/>
              <c:layout>
                <c:manualLayout>
                  <c:x val="2.250575934786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A-4260-9C62-AAFC9BB37E00}"/>
                </c:ext>
              </c:extLst>
            </c:dLbl>
            <c:dLbl>
              <c:idx val="42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A-4260-9C62-AAFC9BB37E00}"/>
                </c:ext>
              </c:extLst>
            </c:dLbl>
            <c:dLbl>
              <c:idx val="44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A-4260-9C62-AAFC9BB37E00}"/>
                </c:ext>
              </c:extLst>
            </c:dLbl>
            <c:dLbl>
              <c:idx val="52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A-4260-9C62-AAFC9BB37E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地区別_有所見者割合!$AH$6:$AH$13</c:f>
              <c:strCache>
                <c:ptCount val="8"/>
                <c:pt idx="0">
                  <c:v>中河内医療圏</c:v>
                </c:pt>
                <c:pt idx="1">
                  <c:v>大阪市医療圏</c:v>
                </c:pt>
                <c:pt idx="2">
                  <c:v>三島医療圏</c:v>
                </c:pt>
                <c:pt idx="3">
                  <c:v>南河内医療圏</c:v>
                </c:pt>
                <c:pt idx="4">
                  <c:v>泉州医療圏</c:v>
                </c:pt>
                <c:pt idx="5">
                  <c:v>堺市医療圏</c:v>
                </c:pt>
                <c:pt idx="6">
                  <c:v>豊能医療圏</c:v>
                </c:pt>
                <c:pt idx="7">
                  <c:v>北河内医療圏</c:v>
                </c:pt>
              </c:strCache>
            </c:strRef>
          </c:cat>
          <c:val>
            <c:numRef>
              <c:f>地区別_有所見者割合!$AI$6:$AI$13</c:f>
              <c:numCache>
                <c:formatCode>0.0%</c:formatCode>
                <c:ptCount val="8"/>
                <c:pt idx="0">
                  <c:v>5.170233690816279E-2</c:v>
                </c:pt>
                <c:pt idx="1">
                  <c:v>5.052556406079136E-2</c:v>
                </c:pt>
                <c:pt idx="2">
                  <c:v>4.5083007564603747E-2</c:v>
                </c:pt>
                <c:pt idx="3">
                  <c:v>4.1313559322033899E-2</c:v>
                </c:pt>
                <c:pt idx="4">
                  <c:v>3.9405719154374567E-2</c:v>
                </c:pt>
                <c:pt idx="5">
                  <c:v>3.8341874084919472E-2</c:v>
                </c:pt>
                <c:pt idx="6">
                  <c:v>3.7684439973172369E-2</c:v>
                </c:pt>
                <c:pt idx="7">
                  <c:v>3.7216311247088907E-2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909120"/>
        <c:axId val="450164352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6-A7FA-4260-9C62-AAFC9BB37E00}"/>
              </c:ext>
            </c:extLst>
          </c:dPt>
          <c:dLbls>
            <c:dLbl>
              <c:idx val="0"/>
              <c:layout>
                <c:manualLayout>
                  <c:x val="4.6013285024154591E-3"/>
                  <c:y val="-0.9000873015873015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2F-4F81-AC34-68B3DDDE31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地区別_有所見者割合!$AS$6:$AS$13</c:f>
              <c:numCache>
                <c:formatCode>0.0%</c:formatCode>
                <c:ptCount val="8"/>
                <c:pt idx="0">
                  <c:v>4.3945019129941899E-2</c:v>
                </c:pt>
                <c:pt idx="1">
                  <c:v>4.3945019129941899E-2</c:v>
                </c:pt>
                <c:pt idx="2">
                  <c:v>4.3945019129941899E-2</c:v>
                </c:pt>
                <c:pt idx="3">
                  <c:v>4.3945019129941899E-2</c:v>
                </c:pt>
                <c:pt idx="4">
                  <c:v>4.3945019129941899E-2</c:v>
                </c:pt>
                <c:pt idx="5">
                  <c:v>4.3945019129941899E-2</c:v>
                </c:pt>
                <c:pt idx="6">
                  <c:v>4.3945019129941899E-2</c:v>
                </c:pt>
                <c:pt idx="7">
                  <c:v>4.3945019129941899E-2</c:v>
                </c:pt>
              </c:numCache>
            </c:numRef>
          </c:xVal>
          <c:yVal>
            <c:numRef>
              <c:f>地区別_有所見者割合!$AV$6:$AV$13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A7FA-4260-9C62-AAFC9BB3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165504"/>
        <c:axId val="450164928"/>
      </c:scatterChart>
      <c:catAx>
        <c:axId val="4519091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>
            <a:solidFill>
              <a:srgbClr val="7F7F7F"/>
            </a:solidFill>
          </a:ln>
        </c:spPr>
        <c:crossAx val="450164352"/>
        <c:crossesAt val="0"/>
        <c:auto val="1"/>
        <c:lblAlgn val="ctr"/>
        <c:lblOffset val="100"/>
        <c:noMultiLvlLbl val="0"/>
      </c:catAx>
      <c:valAx>
        <c:axId val="45016435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238555142063927"/>
              <c:y val="2.659714184670782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1909120"/>
        <c:crosses val="autoZero"/>
        <c:crossBetween val="between"/>
      </c:valAx>
      <c:valAx>
        <c:axId val="45016492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50165504"/>
        <c:crosses val="max"/>
        <c:crossBetween val="midCat"/>
      </c:valAx>
      <c:valAx>
        <c:axId val="45016550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45016492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3.7741666666666673E-2"/>
          <c:y val="1.3454459233539095E-2"/>
          <c:w val="0.86567451690821251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8</xdr:col>
      <xdr:colOff>1241025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162557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88B0A561-F88D-49EF-BD66-39B10C844A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71369"/>
        <a:stretch/>
      </xdr:blipFill>
      <xdr:spPr>
        <a:xfrm>
          <a:off x="1152525" y="3086100"/>
          <a:ext cx="7216471" cy="109639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162181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17499909-2E24-4014-AA5D-05534E6079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71371"/>
        <a:stretch/>
      </xdr:blipFill>
      <xdr:spPr>
        <a:xfrm>
          <a:off x="1152525" y="3086100"/>
          <a:ext cx="7216471" cy="1096353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162557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C51869E1-9370-4525-B7C0-1ACAB64E60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71369"/>
        <a:stretch/>
      </xdr:blipFill>
      <xdr:spPr>
        <a:xfrm>
          <a:off x="1152525" y="3086100"/>
          <a:ext cx="7216471" cy="1096390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</xdr:row>
      <xdr:rowOff>28575</xdr:rowOff>
    </xdr:from>
    <xdr:to>
      <xdr:col>9</xdr:col>
      <xdr:colOff>1241025</xdr:colOff>
      <xdr:row>75</xdr:row>
      <xdr:rowOff>112725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162557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076F9EFF-D4C3-4035-9350-95FA1DF6F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8"/>
        <a:stretch/>
      </xdr:blipFill>
      <xdr:spPr>
        <a:xfrm>
          <a:off x="1152525" y="3086100"/>
          <a:ext cx="7216471" cy="1096390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162557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78FCFBB9-7D71-4393-84DD-537A591BDD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8"/>
        <a:stretch/>
      </xdr:blipFill>
      <xdr:spPr>
        <a:xfrm>
          <a:off x="1152525" y="3086100"/>
          <a:ext cx="7216471" cy="1096390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</xdr:row>
      <xdr:rowOff>38096</xdr:rowOff>
    </xdr:from>
    <xdr:to>
      <xdr:col>9</xdr:col>
      <xdr:colOff>1241025</xdr:colOff>
      <xdr:row>75</xdr:row>
      <xdr:rowOff>122246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162557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12519043-476F-4FA3-9578-EBABE2487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8"/>
        <a:stretch/>
      </xdr:blipFill>
      <xdr:spPr>
        <a:xfrm>
          <a:off x="1152525" y="3086100"/>
          <a:ext cx="7216471" cy="109639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1298175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162557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848DBC6D-FFC6-4B54-A3AE-062C25260E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8"/>
        <a:stretch/>
      </xdr:blipFill>
      <xdr:spPr>
        <a:xfrm>
          <a:off x="1152525" y="3086100"/>
          <a:ext cx="7216471" cy="1096390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162557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8ABC4B52-CEEE-48D1-9CAD-BD4F8EDD94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8"/>
        <a:stretch/>
      </xdr:blipFill>
      <xdr:spPr>
        <a:xfrm>
          <a:off x="1152525" y="3086100"/>
          <a:ext cx="7216471" cy="1096390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162181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CA86CBDD-05BB-4798-8CC4-45169BA2AC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71370"/>
        <a:stretch/>
      </xdr:blipFill>
      <xdr:spPr>
        <a:xfrm>
          <a:off x="1152525" y="3086100"/>
          <a:ext cx="7216471" cy="1096353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3C93B87F-45B9-4D2E-896B-35EFA81BB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162933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BABF6A92-1517-4A36-AF0E-7E3354CB8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7"/>
        <a:stretch/>
      </xdr:blipFill>
      <xdr:spPr>
        <a:xfrm>
          <a:off x="1152525" y="3086100"/>
          <a:ext cx="7216471" cy="1096428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9525</xdr:rowOff>
    </xdr:from>
    <xdr:to>
      <xdr:col>9</xdr:col>
      <xdr:colOff>1250550</xdr:colOff>
      <xdr:row>75</xdr:row>
      <xdr:rowOff>93675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163308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C324A733-9227-46E5-9556-21697ADDBF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b="71369"/>
        <a:stretch/>
      </xdr:blipFill>
      <xdr:spPr>
        <a:xfrm>
          <a:off x="1152525" y="3086100"/>
          <a:ext cx="7216471" cy="1096465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162557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CEC752DE-2E3E-4A8B-8DCF-A39A07176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8"/>
        <a:stretch/>
      </xdr:blipFill>
      <xdr:spPr>
        <a:xfrm>
          <a:off x="1152525" y="3086100"/>
          <a:ext cx="7216471" cy="1096390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</xdr:row>
      <xdr:rowOff>19050</xdr:rowOff>
    </xdr:from>
    <xdr:to>
      <xdr:col>9</xdr:col>
      <xdr:colOff>1241025</xdr:colOff>
      <xdr:row>75</xdr:row>
      <xdr:rowOff>103200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18</xdr:row>
      <xdr:rowOff>0</xdr:rowOff>
    </xdr:from>
    <xdr:ext cx="7182853" cy="10752116"/>
    <xdr:pic>
      <xdr:nvPicPr>
        <xdr:cNvPr id="2" name="図 1">
          <a:extLst>
            <a:ext uri="{FF2B5EF4-FFF2-40B4-BE49-F238E27FC236}">
              <a16:creationId xmlns:a16="http://schemas.microsoft.com/office/drawing/2014/main" xmlns="" id="{1CDF9070-AFFD-4949-A60C-317C0797D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8"/>
        <a:stretch/>
      </xdr:blipFill>
      <xdr:spPr>
        <a:xfrm>
          <a:off x="1152525" y="3086100"/>
          <a:ext cx="7182853" cy="10752116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1</xdr:row>
      <xdr:rowOff>200025</xdr:rowOff>
    </xdr:from>
    <xdr:to>
      <xdr:col>9</xdr:col>
      <xdr:colOff>1260075</xdr:colOff>
      <xdr:row>75</xdr:row>
      <xdr:rowOff>74625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162557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4C4359F2-79A5-4018-AFAF-BABFE01F6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8"/>
        <a:stretch/>
      </xdr:blipFill>
      <xdr:spPr>
        <a:xfrm>
          <a:off x="1152525" y="3086100"/>
          <a:ext cx="7216471" cy="1096390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352424</xdr:colOff>
      <xdr:row>17</xdr:row>
      <xdr:rowOff>228599</xdr:rowOff>
    </xdr:from>
    <xdr:to>
      <xdr:col>14</xdr:col>
      <xdr:colOff>485775</xdr:colOff>
      <xdr:row>48</xdr:row>
      <xdr:rowOff>142874</xdr:rowOff>
    </xdr:to>
    <xdr:graphicFrame macro="">
      <xdr:nvGraphicFramePr>
        <xdr:cNvPr id="2" name="生活習慣病疾病別 患者一人当たりの医療費と有病率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200025</xdr:rowOff>
    </xdr:from>
    <xdr:to>
      <xdr:col>9</xdr:col>
      <xdr:colOff>1221975</xdr:colOff>
      <xdr:row>75</xdr:row>
      <xdr:rowOff>74625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162181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0DC2CB8F-1617-43F7-8FC3-E979B57928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9"/>
        <a:stretch/>
      </xdr:blipFill>
      <xdr:spPr>
        <a:xfrm>
          <a:off x="1152525" y="3086100"/>
          <a:ext cx="7216471" cy="1096353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29</xdr:row>
      <xdr:rowOff>0</xdr:rowOff>
    </xdr:from>
    <xdr:to>
      <xdr:col>10</xdr:col>
      <xdr:colOff>685800</xdr:colOff>
      <xdr:row>56</xdr:row>
      <xdr:rowOff>114300</xdr:rowOff>
    </xdr:to>
    <xdr:graphicFrame macro="">
      <xdr:nvGraphicFramePr>
        <xdr:cNvPr id="2" name="生活習慣病疾病別 患者一人当たりの医療費と有病率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63</xdr:row>
      <xdr:rowOff>0</xdr:rowOff>
    </xdr:from>
    <xdr:to>
      <xdr:col>10</xdr:col>
      <xdr:colOff>704851</xdr:colOff>
      <xdr:row>90</xdr:row>
      <xdr:rowOff>114300</xdr:rowOff>
    </xdr:to>
    <xdr:graphicFrame macro="">
      <xdr:nvGraphicFramePr>
        <xdr:cNvPr id="5" name="生活習慣病疾病別 患者一人当たりの医療費と有病率">
          <a:extLst>
            <a:ext uri="{FF2B5EF4-FFF2-40B4-BE49-F238E27FC236}">
              <a16:creationId xmlns:a16="http://schemas.microsoft.com/office/drawing/2014/main" xmlns="" id="{00000000-0008-0000-2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xmlns="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162557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7F953B7E-B6AC-47D8-912E-C65493A1B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8"/>
        <a:stretch/>
      </xdr:blipFill>
      <xdr:spPr>
        <a:xfrm>
          <a:off x="1152525" y="3086100"/>
          <a:ext cx="7216471" cy="10963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162181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25BD02FB-3947-47DF-B85C-0D1BF9FA3C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9"/>
        <a:stretch/>
      </xdr:blipFill>
      <xdr:spPr>
        <a:xfrm>
          <a:off x="1152525" y="3086100"/>
          <a:ext cx="7216471" cy="109635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15</xdr:row>
      <xdr:rowOff>219075</xdr:rowOff>
    </xdr:from>
    <xdr:to>
      <xdr:col>9</xdr:col>
      <xdr:colOff>628725</xdr:colOff>
      <xdr:row>48</xdr:row>
      <xdr:rowOff>0</xdr:rowOff>
    </xdr:to>
    <xdr:graphicFrame macro="">
      <xdr:nvGraphicFramePr>
        <xdr:cNvPr id="3" name="生活習慣病疾病別 患者一人当たりの医療費と有病率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13</xdr:col>
      <xdr:colOff>548971</xdr:colOff>
      <xdr:row>81</xdr:row>
      <xdr:rowOff>163308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D25DE581-1847-4645-95C1-EB5C1C64C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66"/>
        <a:stretch/>
      </xdr:blipFill>
      <xdr:spPr>
        <a:xfrm>
          <a:off x="1152525" y="3086100"/>
          <a:ext cx="7216471" cy="10964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1269600</xdr:colOff>
      <xdr:row>75</xdr:row>
      <xdr:rowOff>84150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showGridLines="0" tabSelected="1" zoomScaleNormal="100" zoomScaleSheetLayoutView="100" workbookViewId="0"/>
  </sheetViews>
  <sheetFormatPr defaultRowHeight="13.5"/>
  <cols>
    <col min="1" max="1" width="4.625" style="1" customWidth="1"/>
    <col min="2" max="5" width="14.875" style="1" customWidth="1"/>
    <col min="6" max="7" width="9" style="1"/>
    <col min="8" max="9" width="14.875" style="1" customWidth="1"/>
    <col min="10" max="10" width="14.125" style="1" bestFit="1" customWidth="1"/>
    <col min="11" max="16384" width="9" style="1"/>
  </cols>
  <sheetData>
    <row r="1" spans="1:10" ht="16.5" customHeight="1">
      <c r="A1" s="4" t="s">
        <v>173</v>
      </c>
    </row>
    <row r="2" spans="1:10" ht="16.5" customHeight="1">
      <c r="A2" s="4" t="s">
        <v>226</v>
      </c>
      <c r="C2" s="3" t="s">
        <v>248</v>
      </c>
      <c r="H2" s="1" t="s">
        <v>222</v>
      </c>
    </row>
    <row r="3" spans="1:10" ht="26.25" customHeight="1">
      <c r="B3" s="30" t="s">
        <v>177</v>
      </c>
      <c r="C3" s="31" t="s">
        <v>74</v>
      </c>
      <c r="D3" s="32" t="s">
        <v>72</v>
      </c>
      <c r="E3" s="28" t="s">
        <v>287</v>
      </c>
      <c r="H3" s="33" t="s">
        <v>177</v>
      </c>
      <c r="I3" s="97" t="s">
        <v>74</v>
      </c>
      <c r="J3" s="98" t="s">
        <v>72</v>
      </c>
    </row>
    <row r="4" spans="1:10" s="20" customFormat="1">
      <c r="B4" s="33" t="s">
        <v>221</v>
      </c>
      <c r="C4" s="96">
        <f>SUM(I4:I13)</f>
        <v>12452</v>
      </c>
      <c r="D4" s="156">
        <f>SUM(J4:J13)</f>
        <v>1164</v>
      </c>
      <c r="E4" s="34">
        <f t="shared" ref="E4:E44" si="0">IFERROR(D4/C4,"-")</f>
        <v>9.3478959203340831E-2</v>
      </c>
      <c r="H4" s="33" t="s">
        <v>91</v>
      </c>
      <c r="I4" s="95">
        <v>279</v>
      </c>
      <c r="J4" s="93">
        <v>18</v>
      </c>
    </row>
    <row r="5" spans="1:10" s="20" customFormat="1">
      <c r="B5" s="33" t="s">
        <v>101</v>
      </c>
      <c r="C5" s="96">
        <v>105935</v>
      </c>
      <c r="D5" s="156">
        <v>14096</v>
      </c>
      <c r="E5" s="34">
        <f t="shared" si="0"/>
        <v>0.13306272714400341</v>
      </c>
      <c r="H5" s="33" t="s">
        <v>92</v>
      </c>
      <c r="I5" s="96">
        <v>776</v>
      </c>
      <c r="J5" s="94">
        <v>69</v>
      </c>
    </row>
    <row r="6" spans="1:10" s="20" customFormat="1">
      <c r="B6" s="33" t="s">
        <v>102</v>
      </c>
      <c r="C6" s="96">
        <v>100349</v>
      </c>
      <c r="D6" s="156">
        <v>20347</v>
      </c>
      <c r="E6" s="34">
        <f t="shared" si="0"/>
        <v>0.2027623593658133</v>
      </c>
      <c r="H6" s="33" t="s">
        <v>93</v>
      </c>
      <c r="I6" s="96">
        <v>1002</v>
      </c>
      <c r="J6" s="94">
        <v>89</v>
      </c>
    </row>
    <row r="7" spans="1:10" s="20" customFormat="1">
      <c r="B7" s="33" t="s">
        <v>103</v>
      </c>
      <c r="C7" s="96">
        <v>106538</v>
      </c>
      <c r="D7" s="156">
        <v>20559</v>
      </c>
      <c r="E7" s="34">
        <f t="shared" si="0"/>
        <v>0.19297339916274006</v>
      </c>
      <c r="H7" s="33" t="s">
        <v>94</v>
      </c>
      <c r="I7" s="96">
        <v>1226</v>
      </c>
      <c r="J7" s="94">
        <v>91</v>
      </c>
    </row>
    <row r="8" spans="1:10" s="20" customFormat="1">
      <c r="B8" s="33" t="s">
        <v>104</v>
      </c>
      <c r="C8" s="96">
        <v>93683</v>
      </c>
      <c r="D8" s="156">
        <v>17772</v>
      </c>
      <c r="E8" s="34">
        <f t="shared" si="0"/>
        <v>0.1897035748214724</v>
      </c>
      <c r="H8" s="33" t="s">
        <v>95</v>
      </c>
      <c r="I8" s="96">
        <v>1425</v>
      </c>
      <c r="J8" s="94">
        <v>118</v>
      </c>
    </row>
    <row r="9" spans="1:10" s="20" customFormat="1">
      <c r="B9" s="33" t="s">
        <v>105</v>
      </c>
      <c r="C9" s="96">
        <v>79793</v>
      </c>
      <c r="D9" s="156">
        <v>14933</v>
      </c>
      <c r="E9" s="34">
        <f t="shared" si="0"/>
        <v>0.18714674219543068</v>
      </c>
      <c r="H9" s="33" t="s">
        <v>96</v>
      </c>
      <c r="I9" s="96">
        <v>1707</v>
      </c>
      <c r="J9" s="94">
        <v>155</v>
      </c>
    </row>
    <row r="10" spans="1:10" s="20" customFormat="1">
      <c r="B10" s="33" t="s">
        <v>106</v>
      </c>
      <c r="C10" s="96">
        <v>69881</v>
      </c>
      <c r="D10" s="156">
        <v>12837</v>
      </c>
      <c r="E10" s="34">
        <f t="shared" si="0"/>
        <v>0.18369800088722257</v>
      </c>
      <c r="H10" s="33" t="s">
        <v>97</v>
      </c>
      <c r="I10" s="96">
        <v>1789</v>
      </c>
      <c r="J10" s="94">
        <v>152</v>
      </c>
    </row>
    <row r="11" spans="1:10" s="20" customFormat="1">
      <c r="B11" s="33" t="s">
        <v>107</v>
      </c>
      <c r="C11" s="96">
        <v>75996</v>
      </c>
      <c r="D11" s="156">
        <v>13292</v>
      </c>
      <c r="E11" s="34">
        <f t="shared" si="0"/>
        <v>0.1749039423127533</v>
      </c>
      <c r="H11" s="33" t="s">
        <v>98</v>
      </c>
      <c r="I11" s="96">
        <v>1410</v>
      </c>
      <c r="J11" s="94">
        <v>160</v>
      </c>
    </row>
    <row r="12" spans="1:10" s="20" customFormat="1">
      <c r="B12" s="33" t="s">
        <v>108</v>
      </c>
      <c r="C12" s="96">
        <v>69451</v>
      </c>
      <c r="D12" s="156">
        <v>11369</v>
      </c>
      <c r="E12" s="34">
        <f t="shared" si="0"/>
        <v>0.16369814689493312</v>
      </c>
      <c r="H12" s="33" t="s">
        <v>99</v>
      </c>
      <c r="I12" s="96">
        <v>1185</v>
      </c>
      <c r="J12" s="94">
        <v>136</v>
      </c>
    </row>
    <row r="13" spans="1:10" s="20" customFormat="1">
      <c r="B13" s="33" t="s">
        <v>109</v>
      </c>
      <c r="C13" s="96">
        <v>66314</v>
      </c>
      <c r="D13" s="156">
        <v>10446</v>
      </c>
      <c r="E13" s="34">
        <f t="shared" si="0"/>
        <v>0.15752329824773048</v>
      </c>
      <c r="H13" s="33" t="s">
        <v>100</v>
      </c>
      <c r="I13" s="96">
        <v>1653</v>
      </c>
      <c r="J13" s="94">
        <v>176</v>
      </c>
    </row>
    <row r="14" spans="1:10" s="20" customFormat="1">
      <c r="B14" s="33" t="s">
        <v>110</v>
      </c>
      <c r="C14" s="96">
        <v>56570</v>
      </c>
      <c r="D14" s="156">
        <v>8330</v>
      </c>
      <c r="E14" s="34">
        <f t="shared" si="0"/>
        <v>0.14725119321194979</v>
      </c>
    </row>
    <row r="15" spans="1:10" s="20" customFormat="1">
      <c r="B15" s="33" t="s">
        <v>111</v>
      </c>
      <c r="C15" s="96">
        <v>50098</v>
      </c>
      <c r="D15" s="156">
        <v>7099</v>
      </c>
      <c r="E15" s="34">
        <f t="shared" si="0"/>
        <v>0.1417022635634157</v>
      </c>
    </row>
    <row r="16" spans="1:10" s="20" customFormat="1">
      <c r="B16" s="33" t="s">
        <v>112</v>
      </c>
      <c r="C16" s="96">
        <v>47030</v>
      </c>
      <c r="D16" s="156">
        <v>6132</v>
      </c>
      <c r="E16" s="34">
        <f t="shared" si="0"/>
        <v>0.13038486072719541</v>
      </c>
    </row>
    <row r="17" spans="2:5" s="20" customFormat="1">
      <c r="B17" s="33" t="s">
        <v>113</v>
      </c>
      <c r="C17" s="96">
        <v>39580</v>
      </c>
      <c r="D17" s="156">
        <v>4726</v>
      </c>
      <c r="E17" s="34">
        <f t="shared" si="0"/>
        <v>0.11940373926225366</v>
      </c>
    </row>
    <row r="18" spans="2:5" s="20" customFormat="1">
      <c r="B18" s="33" t="s">
        <v>114</v>
      </c>
      <c r="C18" s="96">
        <v>34081</v>
      </c>
      <c r="D18" s="156">
        <v>3673</v>
      </c>
      <c r="E18" s="34">
        <f t="shared" si="0"/>
        <v>0.10777265925295619</v>
      </c>
    </row>
    <row r="19" spans="2:5" s="20" customFormat="1">
      <c r="B19" s="33" t="s">
        <v>115</v>
      </c>
      <c r="C19" s="96">
        <v>28735</v>
      </c>
      <c r="D19" s="156">
        <v>2876</v>
      </c>
      <c r="E19" s="34">
        <f t="shared" si="0"/>
        <v>0.10008700191404211</v>
      </c>
    </row>
    <row r="20" spans="2:5" s="20" customFormat="1">
      <c r="B20" s="33" t="s">
        <v>116</v>
      </c>
      <c r="C20" s="96">
        <v>25359</v>
      </c>
      <c r="D20" s="156">
        <v>2230</v>
      </c>
      <c r="E20" s="34">
        <f t="shared" si="0"/>
        <v>8.7937221499270482E-2</v>
      </c>
    </row>
    <row r="21" spans="2:5" s="20" customFormat="1">
      <c r="B21" s="33" t="s">
        <v>117</v>
      </c>
      <c r="C21" s="96">
        <v>20159</v>
      </c>
      <c r="D21" s="156">
        <v>1586</v>
      </c>
      <c r="E21" s="34">
        <f t="shared" si="0"/>
        <v>7.8674537427451757E-2</v>
      </c>
    </row>
    <row r="22" spans="2:5" s="20" customFormat="1">
      <c r="B22" s="33" t="s">
        <v>118</v>
      </c>
      <c r="C22" s="96">
        <v>17009</v>
      </c>
      <c r="D22" s="156">
        <v>1121</v>
      </c>
      <c r="E22" s="34">
        <f t="shared" si="0"/>
        <v>6.5906284907989887E-2</v>
      </c>
    </row>
    <row r="23" spans="2:5" s="20" customFormat="1">
      <c r="B23" s="33" t="s">
        <v>119</v>
      </c>
      <c r="C23" s="96">
        <v>13468</v>
      </c>
      <c r="D23" s="156">
        <v>831</v>
      </c>
      <c r="E23" s="34">
        <f t="shared" si="0"/>
        <v>6.1701811701811701E-2</v>
      </c>
    </row>
    <row r="24" spans="2:5" s="20" customFormat="1">
      <c r="B24" s="33" t="s">
        <v>120</v>
      </c>
      <c r="C24" s="96">
        <v>10149</v>
      </c>
      <c r="D24" s="156">
        <v>523</v>
      </c>
      <c r="E24" s="34">
        <f t="shared" si="0"/>
        <v>5.153217065720761E-2</v>
      </c>
    </row>
    <row r="25" spans="2:5" s="20" customFormat="1">
      <c r="B25" s="33" t="s">
        <v>121</v>
      </c>
      <c r="C25" s="96">
        <v>7958</v>
      </c>
      <c r="D25" s="156">
        <v>360</v>
      </c>
      <c r="E25" s="34">
        <f t="shared" si="0"/>
        <v>4.5237496858507163E-2</v>
      </c>
    </row>
    <row r="26" spans="2:5" s="20" customFormat="1">
      <c r="B26" s="33" t="s">
        <v>122</v>
      </c>
      <c r="C26" s="96">
        <v>5893</v>
      </c>
      <c r="D26" s="156">
        <v>237</v>
      </c>
      <c r="E26" s="34">
        <f t="shared" si="0"/>
        <v>4.0217206855591381E-2</v>
      </c>
    </row>
    <row r="27" spans="2:5" s="20" customFormat="1">
      <c r="B27" s="33" t="s">
        <v>123</v>
      </c>
      <c r="C27" s="96">
        <v>4417</v>
      </c>
      <c r="D27" s="156">
        <v>134</v>
      </c>
      <c r="E27" s="34">
        <f t="shared" si="0"/>
        <v>3.0337333031469325E-2</v>
      </c>
    </row>
    <row r="28" spans="2:5" s="20" customFormat="1">
      <c r="B28" s="33" t="s">
        <v>124</v>
      </c>
      <c r="C28" s="96">
        <v>3197</v>
      </c>
      <c r="D28" s="156">
        <v>91</v>
      </c>
      <c r="E28" s="34">
        <f t="shared" si="0"/>
        <v>2.8464185173600252E-2</v>
      </c>
    </row>
    <row r="29" spans="2:5" s="20" customFormat="1">
      <c r="B29" s="33" t="s">
        <v>125</v>
      </c>
      <c r="C29" s="96">
        <v>2235</v>
      </c>
      <c r="D29" s="156">
        <v>59</v>
      </c>
      <c r="E29" s="34">
        <f t="shared" si="0"/>
        <v>2.6398210290827742E-2</v>
      </c>
    </row>
    <row r="30" spans="2:5" s="20" customFormat="1">
      <c r="B30" s="33" t="s">
        <v>126</v>
      </c>
      <c r="C30" s="96">
        <v>1302</v>
      </c>
      <c r="D30" s="156">
        <v>34</v>
      </c>
      <c r="E30" s="34">
        <f t="shared" si="0"/>
        <v>2.6113671274961597E-2</v>
      </c>
    </row>
    <row r="31" spans="2:5" s="20" customFormat="1">
      <c r="B31" s="33" t="s">
        <v>127</v>
      </c>
      <c r="C31" s="96">
        <v>938</v>
      </c>
      <c r="D31" s="156">
        <v>14</v>
      </c>
      <c r="E31" s="34">
        <f t="shared" si="0"/>
        <v>1.4925373134328358E-2</v>
      </c>
    </row>
    <row r="32" spans="2:5" s="20" customFormat="1">
      <c r="B32" s="33" t="s">
        <v>128</v>
      </c>
      <c r="C32" s="96">
        <v>586</v>
      </c>
      <c r="D32" s="156">
        <v>4</v>
      </c>
      <c r="E32" s="34">
        <f t="shared" si="0"/>
        <v>6.8259385665529011E-3</v>
      </c>
    </row>
    <row r="33" spans="2:6" s="20" customFormat="1">
      <c r="B33" s="33" t="s">
        <v>203</v>
      </c>
      <c r="C33" s="96">
        <v>423</v>
      </c>
      <c r="D33" s="156">
        <v>1</v>
      </c>
      <c r="E33" s="34">
        <f t="shared" si="0"/>
        <v>2.3640661938534278E-3</v>
      </c>
    </row>
    <row r="34" spans="2:6" s="20" customFormat="1">
      <c r="B34" s="33" t="s">
        <v>204</v>
      </c>
      <c r="C34" s="96">
        <v>221</v>
      </c>
      <c r="D34" s="156">
        <v>1</v>
      </c>
      <c r="E34" s="34">
        <f t="shared" si="0"/>
        <v>4.5248868778280547E-3</v>
      </c>
    </row>
    <row r="35" spans="2:6" s="20" customFormat="1">
      <c r="B35" s="33" t="s">
        <v>205</v>
      </c>
      <c r="C35" s="96">
        <v>162</v>
      </c>
      <c r="D35" s="156">
        <v>0</v>
      </c>
      <c r="E35" s="34">
        <f t="shared" si="0"/>
        <v>0</v>
      </c>
    </row>
    <row r="36" spans="2:6" s="20" customFormat="1">
      <c r="B36" s="33" t="s">
        <v>206</v>
      </c>
      <c r="C36" s="96">
        <v>81</v>
      </c>
      <c r="D36" s="156">
        <v>2</v>
      </c>
      <c r="E36" s="34">
        <f t="shared" si="0"/>
        <v>2.4691358024691357E-2</v>
      </c>
    </row>
    <row r="37" spans="2:6" s="20" customFormat="1">
      <c r="B37" s="33" t="s">
        <v>207</v>
      </c>
      <c r="C37" s="96">
        <v>39</v>
      </c>
      <c r="D37" s="156">
        <v>0</v>
      </c>
      <c r="E37" s="34">
        <f t="shared" si="0"/>
        <v>0</v>
      </c>
    </row>
    <row r="38" spans="2:6" s="20" customFormat="1">
      <c r="B38" s="33" t="s">
        <v>208</v>
      </c>
      <c r="C38" s="96">
        <v>24</v>
      </c>
      <c r="D38" s="156">
        <v>0</v>
      </c>
      <c r="E38" s="34">
        <f t="shared" si="0"/>
        <v>0</v>
      </c>
    </row>
    <row r="39" spans="2:6" s="20" customFormat="1">
      <c r="B39" s="33" t="s">
        <v>209</v>
      </c>
      <c r="C39" s="96">
        <v>9</v>
      </c>
      <c r="D39" s="156">
        <v>0</v>
      </c>
      <c r="E39" s="34">
        <f t="shared" si="0"/>
        <v>0</v>
      </c>
    </row>
    <row r="40" spans="2:6" s="20" customFormat="1">
      <c r="B40" s="33" t="s">
        <v>210</v>
      </c>
      <c r="C40" s="96">
        <v>8</v>
      </c>
      <c r="D40" s="156">
        <v>1</v>
      </c>
      <c r="E40" s="34">
        <f t="shared" si="0"/>
        <v>0.125</v>
      </c>
    </row>
    <row r="41" spans="2:6" s="20" customFormat="1">
      <c r="B41" s="33" t="s">
        <v>211</v>
      </c>
      <c r="C41" s="96">
        <v>2</v>
      </c>
      <c r="D41" s="156">
        <v>0</v>
      </c>
      <c r="E41" s="34">
        <f t="shared" si="0"/>
        <v>0</v>
      </c>
    </row>
    <row r="42" spans="2:6" s="20" customFormat="1">
      <c r="B42" s="33" t="s">
        <v>212</v>
      </c>
      <c r="C42" s="96">
        <v>0</v>
      </c>
      <c r="D42" s="156">
        <v>0</v>
      </c>
      <c r="E42" s="34" t="str">
        <f t="shared" si="0"/>
        <v>-</v>
      </c>
    </row>
    <row r="43" spans="2:6" s="20" customFormat="1">
      <c r="B43" s="33" t="s">
        <v>213</v>
      </c>
      <c r="C43" s="96">
        <v>0</v>
      </c>
      <c r="D43" s="156">
        <v>0</v>
      </c>
      <c r="E43" s="34" t="str">
        <f t="shared" si="0"/>
        <v>-</v>
      </c>
    </row>
    <row r="44" spans="2:6" s="20" customFormat="1" ht="14.25" thickBot="1">
      <c r="B44" s="33" t="s">
        <v>214</v>
      </c>
      <c r="C44" s="96">
        <v>1</v>
      </c>
      <c r="D44" s="156">
        <v>0</v>
      </c>
      <c r="E44" s="34">
        <f t="shared" si="0"/>
        <v>0</v>
      </c>
    </row>
    <row r="45" spans="2:6" s="20" customFormat="1" ht="14.25" thickTop="1">
      <c r="B45" s="35" t="s">
        <v>86</v>
      </c>
      <c r="C45" s="36">
        <f>SUM(C4:C44)</f>
        <v>1150126</v>
      </c>
      <c r="D45" s="37">
        <f>SUM(D4:D44)</f>
        <v>176880</v>
      </c>
      <c r="E45" s="38"/>
    </row>
    <row r="46" spans="2:6" s="158" customFormat="1" ht="13.5" customHeight="1">
      <c r="B46" s="112" t="s">
        <v>227</v>
      </c>
      <c r="C46" s="157"/>
      <c r="D46" s="110"/>
      <c r="E46" s="110"/>
      <c r="F46" s="111"/>
    </row>
    <row r="47" spans="2:6" s="158" customFormat="1" ht="13.5" customHeight="1">
      <c r="B47" s="113" t="s">
        <v>252</v>
      </c>
      <c r="C47" s="157"/>
      <c r="D47" s="110"/>
      <c r="E47" s="110"/>
      <c r="F47" s="111"/>
    </row>
    <row r="48" spans="2:6">
      <c r="B48" s="113" t="s">
        <v>251</v>
      </c>
      <c r="C48" s="39"/>
      <c r="D48" s="39"/>
    </row>
    <row r="49" spans="2:4">
      <c r="B49" s="39"/>
      <c r="C49" s="39"/>
      <c r="D49" s="39"/>
    </row>
    <row r="50" spans="2:4">
      <c r="B50" s="39"/>
      <c r="C50" s="39"/>
      <c r="D50" s="39"/>
    </row>
    <row r="51" spans="2:4">
      <c r="B51" s="39"/>
      <c r="C51" s="39"/>
      <c r="D51" s="39"/>
    </row>
    <row r="52" spans="2:4">
      <c r="B52" s="39"/>
      <c r="C52" s="39"/>
      <c r="D52" s="39"/>
    </row>
    <row r="53" spans="2:4">
      <c r="B53" s="39"/>
      <c r="C53" s="39"/>
      <c r="D53" s="39"/>
    </row>
    <row r="54" spans="2:4">
      <c r="B54" s="39"/>
      <c r="C54" s="39"/>
      <c r="D54" s="39"/>
    </row>
    <row r="55" spans="2:4">
      <c r="B55" s="39"/>
      <c r="C55" s="39"/>
      <c r="D55" s="39"/>
    </row>
    <row r="56" spans="2:4">
      <c r="B56" s="39"/>
      <c r="C56" s="39"/>
      <c r="D56" s="39"/>
    </row>
    <row r="57" spans="2:4">
      <c r="B57" s="39"/>
      <c r="C57" s="39"/>
      <c r="D57" s="39"/>
    </row>
    <row r="58" spans="2:4">
      <c r="B58" s="39"/>
      <c r="C58" s="39"/>
      <c r="D58" s="39"/>
    </row>
    <row r="59" spans="2:4">
      <c r="B59" s="39"/>
      <c r="C59" s="39"/>
      <c r="D59" s="39"/>
    </row>
    <row r="60" spans="2:4">
      <c r="B60" s="39"/>
      <c r="C60" s="39"/>
      <c r="D60" s="39"/>
    </row>
    <row r="61" spans="2:4">
      <c r="B61" s="39"/>
      <c r="C61" s="39"/>
      <c r="D61" s="39"/>
    </row>
    <row r="62" spans="2:4">
      <c r="B62" s="39"/>
      <c r="C62" s="39"/>
      <c r="D62" s="39"/>
    </row>
    <row r="63" spans="2:4">
      <c r="B63" s="39"/>
      <c r="C63" s="39"/>
      <c r="D63" s="39"/>
    </row>
    <row r="64" spans="2:4">
      <c r="B64" s="39"/>
      <c r="C64" s="39"/>
      <c r="D64" s="39"/>
    </row>
    <row r="65" spans="2:4">
      <c r="B65" s="39"/>
      <c r="C65" s="39"/>
      <c r="D65" s="39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25" style="1" customWidth="1"/>
    <col min="3" max="3" width="11.375" style="1" bestFit="1" customWidth="1"/>
    <col min="4" max="24" width="9.625" style="1" customWidth="1"/>
    <col min="25" max="25" width="9" style="1"/>
    <col min="26" max="39" width="9.25" style="1" customWidth="1"/>
    <col min="40" max="40" width="9" style="1"/>
    <col min="41" max="48" width="10.75" style="1" customWidth="1"/>
    <col min="49" max="16384" width="9" style="1"/>
  </cols>
  <sheetData>
    <row r="1" spans="1:48" ht="16.5" customHeight="1">
      <c r="A1" s="4" t="s">
        <v>225</v>
      </c>
    </row>
    <row r="2" spans="1:48" ht="16.5" customHeight="1">
      <c r="A2" s="4" t="s">
        <v>174</v>
      </c>
      <c r="D2" s="3" t="s">
        <v>253</v>
      </c>
    </row>
    <row r="3" spans="1:48" ht="16.5" customHeight="1">
      <c r="B3" s="231"/>
      <c r="C3" s="233" t="s">
        <v>129</v>
      </c>
      <c r="D3" s="231" t="s">
        <v>76</v>
      </c>
      <c r="E3" s="244"/>
      <c r="F3" s="245"/>
      <c r="G3" s="231" t="s">
        <v>77</v>
      </c>
      <c r="H3" s="244"/>
      <c r="I3" s="245"/>
      <c r="J3" s="231" t="s">
        <v>78</v>
      </c>
      <c r="K3" s="244"/>
      <c r="L3" s="245"/>
      <c r="M3" s="231" t="s">
        <v>178</v>
      </c>
      <c r="N3" s="244"/>
      <c r="O3" s="244"/>
      <c r="P3" s="231" t="s">
        <v>79</v>
      </c>
      <c r="Q3" s="244"/>
      <c r="R3" s="245"/>
      <c r="S3" s="231" t="s">
        <v>80</v>
      </c>
      <c r="T3" s="244"/>
      <c r="U3" s="245"/>
      <c r="V3" s="231" t="s">
        <v>81</v>
      </c>
      <c r="W3" s="244"/>
      <c r="X3" s="245"/>
    </row>
    <row r="4" spans="1:48" ht="16.5" customHeight="1">
      <c r="B4" s="243"/>
      <c r="C4" s="233"/>
      <c r="D4" s="232"/>
      <c r="E4" s="246"/>
      <c r="F4" s="247"/>
      <c r="G4" s="232"/>
      <c r="H4" s="246"/>
      <c r="I4" s="247"/>
      <c r="J4" s="232"/>
      <c r="K4" s="246"/>
      <c r="L4" s="247"/>
      <c r="M4" s="232"/>
      <c r="N4" s="246"/>
      <c r="O4" s="246"/>
      <c r="P4" s="232"/>
      <c r="Q4" s="246"/>
      <c r="R4" s="247"/>
      <c r="S4" s="232"/>
      <c r="T4" s="246"/>
      <c r="U4" s="247"/>
      <c r="V4" s="232"/>
      <c r="W4" s="246"/>
      <c r="X4" s="247"/>
      <c r="Z4" s="204" t="s">
        <v>275</v>
      </c>
    </row>
    <row r="5" spans="1:48" s="85" customFormat="1" ht="45">
      <c r="B5" s="232"/>
      <c r="C5" s="233"/>
      <c r="D5" s="6" t="s">
        <v>74</v>
      </c>
      <c r="E5" s="7" t="s">
        <v>73</v>
      </c>
      <c r="F5" s="152" t="s">
        <v>289</v>
      </c>
      <c r="G5" s="6" t="s">
        <v>74</v>
      </c>
      <c r="H5" s="7" t="s">
        <v>73</v>
      </c>
      <c r="I5" s="152" t="s">
        <v>289</v>
      </c>
      <c r="J5" s="6" t="s">
        <v>74</v>
      </c>
      <c r="K5" s="7" t="s">
        <v>73</v>
      </c>
      <c r="L5" s="152" t="s">
        <v>289</v>
      </c>
      <c r="M5" s="6" t="s">
        <v>74</v>
      </c>
      <c r="N5" s="7" t="s">
        <v>73</v>
      </c>
      <c r="O5" s="152" t="s">
        <v>289</v>
      </c>
      <c r="P5" s="6" t="s">
        <v>74</v>
      </c>
      <c r="Q5" s="7" t="s">
        <v>73</v>
      </c>
      <c r="R5" s="152" t="s">
        <v>289</v>
      </c>
      <c r="S5" s="6" t="s">
        <v>74</v>
      </c>
      <c r="T5" s="7" t="s">
        <v>73</v>
      </c>
      <c r="U5" s="152" t="s">
        <v>289</v>
      </c>
      <c r="V5" s="6" t="s">
        <v>74</v>
      </c>
      <c r="W5" s="7" t="s">
        <v>73</v>
      </c>
      <c r="X5" s="152" t="s">
        <v>289</v>
      </c>
      <c r="Z5" s="229" t="s">
        <v>235</v>
      </c>
      <c r="AA5" s="230"/>
      <c r="AB5" s="229" t="s">
        <v>236</v>
      </c>
      <c r="AC5" s="230"/>
      <c r="AD5" s="229" t="s">
        <v>237</v>
      </c>
      <c r="AE5" s="230"/>
      <c r="AF5" s="248" t="s">
        <v>294</v>
      </c>
      <c r="AG5" s="249"/>
      <c r="AH5" s="248" t="s">
        <v>295</v>
      </c>
      <c r="AI5" s="249"/>
      <c r="AJ5" s="248" t="s">
        <v>297</v>
      </c>
      <c r="AK5" s="249"/>
      <c r="AL5" s="248" t="s">
        <v>298</v>
      </c>
      <c r="AM5" s="249"/>
      <c r="AO5" s="114" t="s">
        <v>228</v>
      </c>
      <c r="AP5" s="114" t="s">
        <v>229</v>
      </c>
      <c r="AQ5" s="114" t="s">
        <v>230</v>
      </c>
      <c r="AR5" s="114" t="s">
        <v>231</v>
      </c>
      <c r="AS5" s="114" t="s">
        <v>232</v>
      </c>
      <c r="AT5" s="114" t="s">
        <v>233</v>
      </c>
      <c r="AU5" s="114" t="s">
        <v>234</v>
      </c>
      <c r="AV5" s="105"/>
    </row>
    <row r="6" spans="1:48" s="86" customFormat="1" ht="13.5" customHeight="1">
      <c r="B6" s="87">
        <v>1</v>
      </c>
      <c r="C6" s="126" t="s">
        <v>195</v>
      </c>
      <c r="D6" s="160">
        <v>23808</v>
      </c>
      <c r="E6" s="161">
        <v>3854</v>
      </c>
      <c r="F6" s="162">
        <f>IFERROR(E6/D6,"-")</f>
        <v>0.16187836021505375</v>
      </c>
      <c r="G6" s="160">
        <v>23782</v>
      </c>
      <c r="H6" s="161">
        <v>1341</v>
      </c>
      <c r="I6" s="162">
        <f>IFERROR(H6/G6,"-")</f>
        <v>5.6387183584223365E-2</v>
      </c>
      <c r="J6" s="160">
        <v>23760</v>
      </c>
      <c r="K6" s="161">
        <v>422</v>
      </c>
      <c r="L6" s="162">
        <f>IFERROR(K6/J6,"-")</f>
        <v>1.7760942760942762E-2</v>
      </c>
      <c r="M6" s="160">
        <v>23857</v>
      </c>
      <c r="N6" s="161">
        <v>6561</v>
      </c>
      <c r="O6" s="162">
        <f>IFERROR(N6/M6,"-")</f>
        <v>0.2750136228360649</v>
      </c>
      <c r="P6" s="160">
        <v>23856</v>
      </c>
      <c r="Q6" s="161">
        <v>899</v>
      </c>
      <c r="R6" s="162">
        <f>IFERROR(Q6/P6,"-")</f>
        <v>3.7684439973172369E-2</v>
      </c>
      <c r="S6" s="160">
        <v>23882</v>
      </c>
      <c r="T6" s="161">
        <v>381</v>
      </c>
      <c r="U6" s="162">
        <f>IFERROR(T6/S6,"-")</f>
        <v>1.5953437735533038E-2</v>
      </c>
      <c r="V6" s="160">
        <v>23768</v>
      </c>
      <c r="W6" s="161">
        <v>2452</v>
      </c>
      <c r="X6" s="162">
        <f>IFERROR(W6/V6,"-")</f>
        <v>0.10316391787277011</v>
      </c>
      <c r="Z6" s="99" t="str">
        <f>INDEX($C$6:$C$13,MATCH(AA6,F$6:F$13,0))</f>
        <v>泉州医療圏</v>
      </c>
      <c r="AA6" s="101">
        <f>LARGE(F$6:F$13,ROW(A1))</f>
        <v>0.18849789074598175</v>
      </c>
      <c r="AB6" s="99" t="str">
        <f>INDEX($C$6:$C$13,MATCH(AC6,I$6:I$13,0))</f>
        <v>泉州医療圏</v>
      </c>
      <c r="AC6" s="101">
        <f>LARGE(I$6:I$13,ROW(A1))</f>
        <v>7.8637870202074203E-2</v>
      </c>
      <c r="AD6" s="99" t="str">
        <f>INDEX($C$6:$C$13,MATCH(AE6,L$6:L$13,0))</f>
        <v>泉州医療圏</v>
      </c>
      <c r="AE6" s="101">
        <f>LARGE(L$6:L$13,ROW(A1))</f>
        <v>2.5414660246120921E-2</v>
      </c>
      <c r="AF6" s="99" t="str">
        <f>INDEX($C$6:$C$13,MATCH(AG6,O$6:O$13,0))</f>
        <v>大阪市医療圏</v>
      </c>
      <c r="AG6" s="101">
        <f>LARGE(O$6:O$13,ROW(A1))</f>
        <v>0.29680008919611994</v>
      </c>
      <c r="AH6" s="99" t="str">
        <f>INDEX($C$6:$C$13,MATCH(AI6,R$6:R$13,0))</f>
        <v>中河内医療圏</v>
      </c>
      <c r="AI6" s="101">
        <f>LARGE(R$6:R$13,ROW(A1))</f>
        <v>5.170233690816279E-2</v>
      </c>
      <c r="AJ6" s="99" t="str">
        <f>INDEX($C$6:$C$13,MATCH(AK6,U$6:U$13,0))</f>
        <v>大阪市医療圏</v>
      </c>
      <c r="AK6" s="101">
        <f>LARGE(U$6:U$13,ROW(A1))</f>
        <v>2.1477318346045764E-2</v>
      </c>
      <c r="AL6" s="99" t="str">
        <f>INDEX($C$6:$C$13,MATCH(AM6,X$6:X$13,0))</f>
        <v>豊能医療圏</v>
      </c>
      <c r="AM6" s="101">
        <f>LARGE(X$6:X$13,ROW(A1))</f>
        <v>0.10316391787277011</v>
      </c>
      <c r="AO6" s="115">
        <f>$F$14</f>
        <v>0.17524062773440607</v>
      </c>
      <c r="AP6" s="115">
        <f>$I$14</f>
        <v>6.9034742008314429E-2</v>
      </c>
      <c r="AQ6" s="115">
        <f>$L$14</f>
        <v>2.1567455233865686E-2</v>
      </c>
      <c r="AR6" s="115">
        <f>$O$14</f>
        <v>0.26739619519327218</v>
      </c>
      <c r="AS6" s="115">
        <f>$R$14</f>
        <v>4.3945019129941899E-2</v>
      </c>
      <c r="AT6" s="115">
        <f>$U$14</f>
        <v>1.8016436245830054E-2</v>
      </c>
      <c r="AU6" s="115">
        <f>$X$14</f>
        <v>8.7701343522040467E-2</v>
      </c>
      <c r="AV6" s="124">
        <v>0</v>
      </c>
    </row>
    <row r="7" spans="1:48" s="20" customFormat="1">
      <c r="B7" s="159">
        <v>2</v>
      </c>
      <c r="C7" s="127" t="s">
        <v>7</v>
      </c>
      <c r="D7" s="160">
        <v>19643</v>
      </c>
      <c r="E7" s="161">
        <v>3453</v>
      </c>
      <c r="F7" s="162">
        <f t="shared" ref="F7:F14" si="0">IFERROR(E7/D7,"-")</f>
        <v>0.17578781245227307</v>
      </c>
      <c r="G7" s="160">
        <v>19631</v>
      </c>
      <c r="H7" s="161">
        <v>1310</v>
      </c>
      <c r="I7" s="162">
        <f t="shared" ref="I7:I14" si="1">IFERROR(H7/G7,"-")</f>
        <v>6.6731190464061937E-2</v>
      </c>
      <c r="J7" s="160">
        <v>19587</v>
      </c>
      <c r="K7" s="161">
        <v>417</v>
      </c>
      <c r="L7" s="162">
        <f t="shared" ref="L7:L14" si="2">IFERROR(K7/J7,"-")</f>
        <v>2.1289630877622912E-2</v>
      </c>
      <c r="M7" s="160">
        <v>19702</v>
      </c>
      <c r="N7" s="161">
        <v>4537</v>
      </c>
      <c r="O7" s="162">
        <f t="shared" ref="O7:O14" si="3">IFERROR(N7/M7,"-")</f>
        <v>0.23028118972693126</v>
      </c>
      <c r="P7" s="160">
        <v>19697</v>
      </c>
      <c r="Q7" s="161">
        <v>888</v>
      </c>
      <c r="R7" s="162">
        <f t="shared" ref="R7:R14" si="4">IFERROR(Q7/P7,"-")</f>
        <v>4.5083007564603747E-2</v>
      </c>
      <c r="S7" s="160">
        <v>19718</v>
      </c>
      <c r="T7" s="161">
        <v>383</v>
      </c>
      <c r="U7" s="162">
        <f t="shared" ref="U7:U14" si="5">IFERROR(T7/S7,"-")</f>
        <v>1.9423876660918958E-2</v>
      </c>
      <c r="V7" s="160">
        <v>19666</v>
      </c>
      <c r="W7" s="161">
        <v>1496</v>
      </c>
      <c r="X7" s="162">
        <f t="shared" ref="X7:X13" si="6">IFERROR(W7/V7,"-")</f>
        <v>7.6070375266958201E-2</v>
      </c>
      <c r="Y7" s="86"/>
      <c r="Z7" s="99" t="str">
        <f t="shared" ref="Z7:Z13" si="7">INDEX($C$6:$C$13,MATCH(AA7,F$6:F$13,0))</f>
        <v>大阪市医療圏</v>
      </c>
      <c r="AA7" s="101">
        <f t="shared" ref="AA7:AA13" si="8">LARGE(F$6:F$13,ROW(A2))</f>
        <v>0.18096133610943202</v>
      </c>
      <c r="AB7" s="99" t="str">
        <f t="shared" ref="AB7:AB13" si="9">INDEX($C$6:$C$13,MATCH(AC7,I$6:I$13,0))</f>
        <v>大阪市医療圏</v>
      </c>
      <c r="AC7" s="101">
        <f t="shared" ref="AC7:AC13" si="10">LARGE(I$6:I$13,ROW(A2))</f>
        <v>7.5983413650117668E-2</v>
      </c>
      <c r="AD7" s="99" t="str">
        <f t="shared" ref="AD7:AD13" si="11">INDEX($C$6:$C$13,MATCH(AE7,L$6:L$13,0))</f>
        <v>北河内医療圏</v>
      </c>
      <c r="AE7" s="101">
        <f t="shared" ref="AE7:AE13" si="12">LARGE(L$6:L$13,ROW(A2))</f>
        <v>2.3404157679776053E-2</v>
      </c>
      <c r="AF7" s="99" t="str">
        <f t="shared" ref="AF7:AF13" si="13">INDEX($C$6:$C$13,MATCH(AG7,O$6:O$13,0))</f>
        <v>堺市医療圏</v>
      </c>
      <c r="AG7" s="101">
        <f t="shared" ref="AG7:AG13" si="14">LARGE(O$6:O$13,ROW(A2))</f>
        <v>0.28400365630712981</v>
      </c>
      <c r="AH7" s="99" t="str">
        <f t="shared" ref="AH7:AH13" si="15">INDEX($C$6:$C$13,MATCH(AI7,R$6:R$13,0))</f>
        <v>大阪市医療圏</v>
      </c>
      <c r="AI7" s="101">
        <f t="shared" ref="AI7:AI13" si="16">LARGE(R$6:R$13,ROW(A2))</f>
        <v>5.052556406079136E-2</v>
      </c>
      <c r="AJ7" s="99" t="str">
        <f t="shared" ref="AJ7:AJ13" si="17">INDEX($C$6:$C$13,MATCH(AK7,U$6:U$13,0))</f>
        <v>三島医療圏</v>
      </c>
      <c r="AK7" s="101">
        <f t="shared" ref="AK7:AK13" si="18">LARGE(U$6:U$13,ROW(A2))</f>
        <v>1.9423876660918958E-2</v>
      </c>
      <c r="AL7" s="99" t="str">
        <f t="shared" ref="AL7:AL13" si="19">INDEX($C$6:$C$13,MATCH(AM7,X$6:X$13,0))</f>
        <v>中河内医療圏</v>
      </c>
      <c r="AM7" s="101">
        <f t="shared" ref="AM7:AM13" si="20">LARGE(X$6:X$13,ROW(A2))</f>
        <v>9.2841058359917433E-2</v>
      </c>
      <c r="AO7" s="115">
        <f t="shared" ref="AO7:AO13" si="21">$F$14</f>
        <v>0.17524062773440607</v>
      </c>
      <c r="AP7" s="115">
        <f t="shared" ref="AP7:AP13" si="22">$I$14</f>
        <v>6.9034742008314429E-2</v>
      </c>
      <c r="AQ7" s="115">
        <f t="shared" ref="AQ7:AQ13" si="23">$L$14</f>
        <v>2.1567455233865686E-2</v>
      </c>
      <c r="AR7" s="115">
        <f t="shared" ref="AR7:AR13" si="24">$O$14</f>
        <v>0.26739619519327218</v>
      </c>
      <c r="AS7" s="115">
        <f t="shared" ref="AS7:AS13" si="25">$R$14</f>
        <v>4.3945019129941899E-2</v>
      </c>
      <c r="AT7" s="115">
        <f t="shared" ref="AT7:AT13" si="26">$U$14</f>
        <v>1.8016436245830054E-2</v>
      </c>
      <c r="AU7" s="115">
        <f t="shared" ref="AU7:AU13" si="27">$X$14</f>
        <v>8.7701343522040467E-2</v>
      </c>
      <c r="AV7" s="124">
        <v>0</v>
      </c>
    </row>
    <row r="8" spans="1:48" s="20" customFormat="1">
      <c r="B8" s="159">
        <v>3</v>
      </c>
      <c r="C8" s="127" t="s">
        <v>12</v>
      </c>
      <c r="D8" s="160">
        <v>21839</v>
      </c>
      <c r="E8" s="161">
        <v>3585</v>
      </c>
      <c r="F8" s="162">
        <f t="shared" si="0"/>
        <v>0.16415586794267137</v>
      </c>
      <c r="G8" s="160">
        <v>21839</v>
      </c>
      <c r="H8" s="161">
        <v>1410</v>
      </c>
      <c r="I8" s="162">
        <f t="shared" si="1"/>
        <v>6.4563395759879114E-2</v>
      </c>
      <c r="J8" s="160">
        <v>21791</v>
      </c>
      <c r="K8" s="161">
        <v>510</v>
      </c>
      <c r="L8" s="162">
        <f t="shared" si="2"/>
        <v>2.3404157679776053E-2</v>
      </c>
      <c r="M8" s="160">
        <v>21895</v>
      </c>
      <c r="N8" s="161">
        <v>5104</v>
      </c>
      <c r="O8" s="162">
        <f t="shared" si="3"/>
        <v>0.23311258278145697</v>
      </c>
      <c r="P8" s="160">
        <v>21899</v>
      </c>
      <c r="Q8" s="161">
        <v>815</v>
      </c>
      <c r="R8" s="162">
        <f t="shared" si="4"/>
        <v>3.7216311247088907E-2</v>
      </c>
      <c r="S8" s="160">
        <v>21908</v>
      </c>
      <c r="T8" s="161">
        <v>311</v>
      </c>
      <c r="U8" s="162">
        <f t="shared" si="5"/>
        <v>1.4195727588095673E-2</v>
      </c>
      <c r="V8" s="160">
        <v>21790</v>
      </c>
      <c r="W8" s="161">
        <v>1831</v>
      </c>
      <c r="X8" s="162">
        <f t="shared" si="6"/>
        <v>8.4029371271225339E-2</v>
      </c>
      <c r="Y8" s="86"/>
      <c r="Z8" s="99" t="str">
        <f t="shared" si="7"/>
        <v>中河内医療圏</v>
      </c>
      <c r="AA8" s="101">
        <f t="shared" si="8"/>
        <v>0.17942583732057416</v>
      </c>
      <c r="AB8" s="99" t="str">
        <f t="shared" si="9"/>
        <v>中河内医療圏</v>
      </c>
      <c r="AC8" s="101">
        <f t="shared" si="10"/>
        <v>7.3738559023703354E-2</v>
      </c>
      <c r="AD8" s="99" t="str">
        <f t="shared" si="11"/>
        <v>大阪市医療圏</v>
      </c>
      <c r="AE8" s="101">
        <f t="shared" si="12"/>
        <v>2.2018430906522567E-2</v>
      </c>
      <c r="AF8" s="99" t="str">
        <f t="shared" si="13"/>
        <v>豊能医療圏</v>
      </c>
      <c r="AG8" s="101">
        <f t="shared" si="14"/>
        <v>0.2750136228360649</v>
      </c>
      <c r="AH8" s="99" t="str">
        <f t="shared" si="15"/>
        <v>三島医療圏</v>
      </c>
      <c r="AI8" s="101">
        <f t="shared" si="16"/>
        <v>4.5083007564603747E-2</v>
      </c>
      <c r="AJ8" s="99" t="str">
        <f t="shared" si="17"/>
        <v>中河内医療圏</v>
      </c>
      <c r="AK8" s="101">
        <f t="shared" si="18"/>
        <v>1.9327967053538002E-2</v>
      </c>
      <c r="AL8" s="99" t="str">
        <f t="shared" si="19"/>
        <v>大阪市医療圏</v>
      </c>
      <c r="AM8" s="101">
        <f t="shared" si="20"/>
        <v>8.7132838930835926E-2</v>
      </c>
      <c r="AO8" s="115">
        <f t="shared" si="21"/>
        <v>0.17524062773440607</v>
      </c>
      <c r="AP8" s="115">
        <f t="shared" si="22"/>
        <v>6.9034742008314429E-2</v>
      </c>
      <c r="AQ8" s="115">
        <f t="shared" si="23"/>
        <v>2.1567455233865686E-2</v>
      </c>
      <c r="AR8" s="115">
        <f t="shared" si="24"/>
        <v>0.26739619519327218</v>
      </c>
      <c r="AS8" s="115">
        <f t="shared" si="25"/>
        <v>4.3945019129941899E-2</v>
      </c>
      <c r="AT8" s="115">
        <f t="shared" si="26"/>
        <v>1.8016436245830054E-2</v>
      </c>
      <c r="AU8" s="115">
        <f t="shared" si="27"/>
        <v>8.7701343522040467E-2</v>
      </c>
      <c r="AV8" s="124">
        <v>0</v>
      </c>
    </row>
    <row r="9" spans="1:48" s="20" customFormat="1">
      <c r="B9" s="159">
        <v>4</v>
      </c>
      <c r="C9" s="127" t="s">
        <v>20</v>
      </c>
      <c r="D9" s="160">
        <v>21318</v>
      </c>
      <c r="E9" s="161">
        <v>3825</v>
      </c>
      <c r="F9" s="162">
        <f t="shared" si="0"/>
        <v>0.17942583732057416</v>
      </c>
      <c r="G9" s="160">
        <v>21305</v>
      </c>
      <c r="H9" s="161">
        <v>1571</v>
      </c>
      <c r="I9" s="162">
        <f t="shared" si="1"/>
        <v>7.3738559023703354E-2</v>
      </c>
      <c r="J9" s="160">
        <v>21269</v>
      </c>
      <c r="K9" s="161">
        <v>461</v>
      </c>
      <c r="L9" s="162">
        <f t="shared" si="2"/>
        <v>2.167473788142367E-2</v>
      </c>
      <c r="M9" s="160">
        <v>21362</v>
      </c>
      <c r="N9" s="161">
        <v>5784</v>
      </c>
      <c r="O9" s="162">
        <f t="shared" si="3"/>
        <v>0.27076116468495459</v>
      </c>
      <c r="P9" s="160">
        <v>21353</v>
      </c>
      <c r="Q9" s="161">
        <v>1104</v>
      </c>
      <c r="R9" s="162">
        <f t="shared" si="4"/>
        <v>5.170233690816279E-2</v>
      </c>
      <c r="S9" s="160">
        <v>21368</v>
      </c>
      <c r="T9" s="161">
        <v>413</v>
      </c>
      <c r="U9" s="162">
        <f t="shared" si="5"/>
        <v>1.9327967053538002E-2</v>
      </c>
      <c r="V9" s="160">
        <v>21316</v>
      </c>
      <c r="W9" s="161">
        <v>1979</v>
      </c>
      <c r="X9" s="162">
        <f t="shared" si="6"/>
        <v>9.2841058359917433E-2</v>
      </c>
      <c r="Y9" s="86"/>
      <c r="Z9" s="99" t="str">
        <f t="shared" si="7"/>
        <v>堺市医療圏</v>
      </c>
      <c r="AA9" s="101">
        <f t="shared" si="8"/>
        <v>0.17781447839251308</v>
      </c>
      <c r="AB9" s="99" t="str">
        <f t="shared" si="9"/>
        <v>三島医療圏</v>
      </c>
      <c r="AC9" s="101">
        <f t="shared" si="10"/>
        <v>6.6731190464061937E-2</v>
      </c>
      <c r="AD9" s="99" t="str">
        <f t="shared" si="11"/>
        <v>中河内医療圏</v>
      </c>
      <c r="AE9" s="101">
        <f t="shared" si="12"/>
        <v>2.167473788142367E-2</v>
      </c>
      <c r="AF9" s="99" t="str">
        <f t="shared" si="13"/>
        <v>南河内医療圏</v>
      </c>
      <c r="AG9" s="101">
        <f t="shared" si="14"/>
        <v>0.27135478744537145</v>
      </c>
      <c r="AH9" s="99" t="str">
        <f t="shared" si="15"/>
        <v>南河内医療圏</v>
      </c>
      <c r="AI9" s="101">
        <f t="shared" si="16"/>
        <v>4.1313559322033899E-2</v>
      </c>
      <c r="AJ9" s="99" t="str">
        <f t="shared" si="17"/>
        <v>南河内医療圏</v>
      </c>
      <c r="AK9" s="101">
        <f t="shared" si="18"/>
        <v>1.8391108758930935E-2</v>
      </c>
      <c r="AL9" s="99" t="str">
        <f t="shared" si="19"/>
        <v>泉州医療圏</v>
      </c>
      <c r="AM9" s="101">
        <f t="shared" si="20"/>
        <v>8.7019153817425171E-2</v>
      </c>
      <c r="AO9" s="115">
        <f t="shared" si="21"/>
        <v>0.17524062773440607</v>
      </c>
      <c r="AP9" s="115">
        <f t="shared" si="22"/>
        <v>6.9034742008314429E-2</v>
      </c>
      <c r="AQ9" s="115">
        <f t="shared" si="23"/>
        <v>2.1567455233865686E-2</v>
      </c>
      <c r="AR9" s="115">
        <f t="shared" si="24"/>
        <v>0.26739619519327218</v>
      </c>
      <c r="AS9" s="115">
        <f t="shared" si="25"/>
        <v>4.3945019129941899E-2</v>
      </c>
      <c r="AT9" s="115">
        <f t="shared" si="26"/>
        <v>1.8016436245830054E-2</v>
      </c>
      <c r="AU9" s="115">
        <f t="shared" si="27"/>
        <v>8.7701343522040467E-2</v>
      </c>
      <c r="AV9" s="124">
        <v>0</v>
      </c>
    </row>
    <row r="10" spans="1:48" s="20" customFormat="1">
      <c r="B10" s="159">
        <v>5</v>
      </c>
      <c r="C10" s="127" t="s">
        <v>24</v>
      </c>
      <c r="D10" s="160">
        <v>15097</v>
      </c>
      <c r="E10" s="161">
        <v>2574</v>
      </c>
      <c r="F10" s="162">
        <f t="shared" si="0"/>
        <v>0.17049744982446843</v>
      </c>
      <c r="G10" s="160">
        <v>15078</v>
      </c>
      <c r="H10" s="161">
        <v>967</v>
      </c>
      <c r="I10" s="162">
        <f t="shared" si="1"/>
        <v>6.4133174161029316E-2</v>
      </c>
      <c r="J10" s="160">
        <v>15062</v>
      </c>
      <c r="K10" s="161">
        <v>296</v>
      </c>
      <c r="L10" s="162">
        <f t="shared" si="2"/>
        <v>1.9652104634178727E-2</v>
      </c>
      <c r="M10" s="160">
        <v>15102</v>
      </c>
      <c r="N10" s="161">
        <v>4098</v>
      </c>
      <c r="O10" s="162">
        <f t="shared" si="3"/>
        <v>0.27135478744537145</v>
      </c>
      <c r="P10" s="160">
        <v>15104</v>
      </c>
      <c r="Q10" s="161">
        <v>624</v>
      </c>
      <c r="R10" s="162">
        <f t="shared" si="4"/>
        <v>4.1313559322033899E-2</v>
      </c>
      <c r="S10" s="160">
        <v>15116</v>
      </c>
      <c r="T10" s="161">
        <v>278</v>
      </c>
      <c r="U10" s="162">
        <f t="shared" si="5"/>
        <v>1.8391108758930935E-2</v>
      </c>
      <c r="V10" s="160">
        <v>15052</v>
      </c>
      <c r="W10" s="161">
        <v>1282</v>
      </c>
      <c r="X10" s="162">
        <f t="shared" si="6"/>
        <v>8.5171405793250068E-2</v>
      </c>
      <c r="Y10" s="86"/>
      <c r="Z10" s="99" t="str">
        <f t="shared" si="7"/>
        <v>三島医療圏</v>
      </c>
      <c r="AA10" s="101">
        <f t="shared" si="8"/>
        <v>0.17578781245227307</v>
      </c>
      <c r="AB10" s="99" t="str">
        <f t="shared" si="9"/>
        <v>北河内医療圏</v>
      </c>
      <c r="AC10" s="101">
        <f t="shared" si="10"/>
        <v>6.4563395759879114E-2</v>
      </c>
      <c r="AD10" s="99" t="str">
        <f t="shared" si="11"/>
        <v>三島医療圏</v>
      </c>
      <c r="AE10" s="101">
        <f t="shared" si="12"/>
        <v>2.1289630877622912E-2</v>
      </c>
      <c r="AF10" s="99" t="str">
        <f t="shared" si="13"/>
        <v>中河内医療圏</v>
      </c>
      <c r="AG10" s="101">
        <f t="shared" si="14"/>
        <v>0.27076116468495459</v>
      </c>
      <c r="AH10" s="99" t="str">
        <f t="shared" si="15"/>
        <v>泉州医療圏</v>
      </c>
      <c r="AI10" s="101">
        <f t="shared" si="16"/>
        <v>3.9405719154374567E-2</v>
      </c>
      <c r="AJ10" s="99" t="str">
        <f t="shared" si="17"/>
        <v>豊能医療圏</v>
      </c>
      <c r="AK10" s="101">
        <f t="shared" si="18"/>
        <v>1.5953437735533038E-2</v>
      </c>
      <c r="AL10" s="99" t="str">
        <f t="shared" si="19"/>
        <v>南河内医療圏</v>
      </c>
      <c r="AM10" s="101">
        <f t="shared" si="20"/>
        <v>8.5171405793250068E-2</v>
      </c>
      <c r="AO10" s="115">
        <f t="shared" si="21"/>
        <v>0.17524062773440607</v>
      </c>
      <c r="AP10" s="115">
        <f t="shared" si="22"/>
        <v>6.9034742008314429E-2</v>
      </c>
      <c r="AQ10" s="115">
        <f t="shared" si="23"/>
        <v>2.1567455233865686E-2</v>
      </c>
      <c r="AR10" s="115">
        <f t="shared" si="24"/>
        <v>0.26739619519327218</v>
      </c>
      <c r="AS10" s="115">
        <f t="shared" si="25"/>
        <v>4.3945019129941899E-2</v>
      </c>
      <c r="AT10" s="115">
        <f t="shared" si="26"/>
        <v>1.8016436245830054E-2</v>
      </c>
      <c r="AU10" s="115">
        <f t="shared" si="27"/>
        <v>8.7701343522040467E-2</v>
      </c>
      <c r="AV10" s="124">
        <v>0</v>
      </c>
    </row>
    <row r="11" spans="1:48" s="20" customFormat="1">
      <c r="B11" s="159">
        <v>6</v>
      </c>
      <c r="C11" s="127" t="s">
        <v>34</v>
      </c>
      <c r="D11" s="160">
        <v>10899</v>
      </c>
      <c r="E11" s="161">
        <v>1938</v>
      </c>
      <c r="F11" s="162">
        <f t="shared" si="0"/>
        <v>0.17781447839251308</v>
      </c>
      <c r="G11" s="160">
        <v>10883</v>
      </c>
      <c r="H11" s="161">
        <v>679</v>
      </c>
      <c r="I11" s="162">
        <f t="shared" si="1"/>
        <v>6.2390884866305243E-2</v>
      </c>
      <c r="J11" s="160">
        <v>10877</v>
      </c>
      <c r="K11" s="161">
        <v>225</v>
      </c>
      <c r="L11" s="162">
        <f t="shared" si="2"/>
        <v>2.068585087799945E-2</v>
      </c>
      <c r="M11" s="160">
        <v>10940</v>
      </c>
      <c r="N11" s="161">
        <v>3107</v>
      </c>
      <c r="O11" s="162">
        <f t="shared" si="3"/>
        <v>0.28400365630712981</v>
      </c>
      <c r="P11" s="160">
        <v>10928</v>
      </c>
      <c r="Q11" s="161">
        <v>419</v>
      </c>
      <c r="R11" s="162">
        <f t="shared" si="4"/>
        <v>3.8341874084919472E-2</v>
      </c>
      <c r="S11" s="160">
        <v>10942</v>
      </c>
      <c r="T11" s="161">
        <v>162</v>
      </c>
      <c r="U11" s="162">
        <f t="shared" si="5"/>
        <v>1.4805337232681411E-2</v>
      </c>
      <c r="V11" s="160">
        <v>10913</v>
      </c>
      <c r="W11" s="161">
        <v>865</v>
      </c>
      <c r="X11" s="162">
        <f t="shared" si="6"/>
        <v>7.9263263997067721E-2</v>
      </c>
      <c r="Y11" s="86"/>
      <c r="Z11" s="99" t="str">
        <f t="shared" si="7"/>
        <v>南河内医療圏</v>
      </c>
      <c r="AA11" s="101">
        <f t="shared" si="8"/>
        <v>0.17049744982446843</v>
      </c>
      <c r="AB11" s="99" t="str">
        <f t="shared" si="9"/>
        <v>南河内医療圏</v>
      </c>
      <c r="AC11" s="101">
        <f t="shared" si="10"/>
        <v>6.4133174161029316E-2</v>
      </c>
      <c r="AD11" s="99" t="str">
        <f t="shared" si="11"/>
        <v>堺市医療圏</v>
      </c>
      <c r="AE11" s="101">
        <f t="shared" si="12"/>
        <v>2.068585087799945E-2</v>
      </c>
      <c r="AF11" s="99" t="str">
        <f t="shared" si="13"/>
        <v>泉州医療圏</v>
      </c>
      <c r="AG11" s="101">
        <f t="shared" si="14"/>
        <v>0.2497067917688453</v>
      </c>
      <c r="AH11" s="99" t="str">
        <f t="shared" si="15"/>
        <v>堺市医療圏</v>
      </c>
      <c r="AI11" s="101">
        <f t="shared" si="16"/>
        <v>3.8341874084919472E-2</v>
      </c>
      <c r="AJ11" s="99" t="str">
        <f t="shared" si="17"/>
        <v>泉州医療圏</v>
      </c>
      <c r="AK11" s="101">
        <f t="shared" si="18"/>
        <v>1.5434562776092394E-2</v>
      </c>
      <c r="AL11" s="99" t="str">
        <f t="shared" si="19"/>
        <v>北河内医療圏</v>
      </c>
      <c r="AM11" s="101">
        <f t="shared" si="20"/>
        <v>8.4029371271225339E-2</v>
      </c>
      <c r="AO11" s="115">
        <f t="shared" si="21"/>
        <v>0.17524062773440607</v>
      </c>
      <c r="AP11" s="115">
        <f t="shared" si="22"/>
        <v>6.9034742008314429E-2</v>
      </c>
      <c r="AQ11" s="115">
        <f t="shared" si="23"/>
        <v>2.1567455233865686E-2</v>
      </c>
      <c r="AR11" s="115">
        <f t="shared" si="24"/>
        <v>0.26739619519327218</v>
      </c>
      <c r="AS11" s="115">
        <f t="shared" si="25"/>
        <v>4.3945019129941899E-2</v>
      </c>
      <c r="AT11" s="115">
        <f t="shared" si="26"/>
        <v>1.8016436245830054E-2</v>
      </c>
      <c r="AU11" s="115">
        <f t="shared" si="27"/>
        <v>8.7701343522040467E-2</v>
      </c>
      <c r="AV11" s="124">
        <v>0</v>
      </c>
    </row>
    <row r="12" spans="1:48" s="20" customFormat="1">
      <c r="B12" s="159">
        <v>7</v>
      </c>
      <c r="C12" s="127" t="s">
        <v>43</v>
      </c>
      <c r="D12" s="160">
        <v>18727</v>
      </c>
      <c r="E12" s="161">
        <v>3530</v>
      </c>
      <c r="F12" s="162">
        <f t="shared" si="0"/>
        <v>0.18849789074598175</v>
      </c>
      <c r="G12" s="160">
        <v>18706</v>
      </c>
      <c r="H12" s="161">
        <v>1471</v>
      </c>
      <c r="I12" s="162">
        <f t="shared" si="1"/>
        <v>7.8637870202074203E-2</v>
      </c>
      <c r="J12" s="160">
        <v>18690</v>
      </c>
      <c r="K12" s="161">
        <v>475</v>
      </c>
      <c r="L12" s="162">
        <f t="shared" si="2"/>
        <v>2.5414660246120921E-2</v>
      </c>
      <c r="M12" s="160">
        <v>18758</v>
      </c>
      <c r="N12" s="161">
        <v>4684</v>
      </c>
      <c r="O12" s="162">
        <f t="shared" si="3"/>
        <v>0.2497067917688453</v>
      </c>
      <c r="P12" s="160">
        <v>18779</v>
      </c>
      <c r="Q12" s="161">
        <v>740</v>
      </c>
      <c r="R12" s="162">
        <f t="shared" si="4"/>
        <v>3.9405719154374567E-2</v>
      </c>
      <c r="S12" s="160">
        <v>18789</v>
      </c>
      <c r="T12" s="161">
        <v>290</v>
      </c>
      <c r="U12" s="162">
        <f t="shared" si="5"/>
        <v>1.5434562776092394E-2</v>
      </c>
      <c r="V12" s="160">
        <v>18743</v>
      </c>
      <c r="W12" s="161">
        <v>1631</v>
      </c>
      <c r="X12" s="162">
        <f t="shared" si="6"/>
        <v>8.7019153817425171E-2</v>
      </c>
      <c r="Y12" s="86"/>
      <c r="Z12" s="99" t="str">
        <f t="shared" si="7"/>
        <v>北河内医療圏</v>
      </c>
      <c r="AA12" s="101">
        <f t="shared" si="8"/>
        <v>0.16415586794267137</v>
      </c>
      <c r="AB12" s="99" t="str">
        <f t="shared" si="9"/>
        <v>堺市医療圏</v>
      </c>
      <c r="AC12" s="101">
        <f t="shared" si="10"/>
        <v>6.2390884866305243E-2</v>
      </c>
      <c r="AD12" s="99" t="str">
        <f t="shared" si="11"/>
        <v>南河内医療圏</v>
      </c>
      <c r="AE12" s="101">
        <f t="shared" si="12"/>
        <v>1.9652104634178727E-2</v>
      </c>
      <c r="AF12" s="99" t="str">
        <f t="shared" si="13"/>
        <v>北河内医療圏</v>
      </c>
      <c r="AG12" s="101">
        <f t="shared" si="14"/>
        <v>0.23311258278145697</v>
      </c>
      <c r="AH12" s="99" t="str">
        <f t="shared" si="15"/>
        <v>豊能医療圏</v>
      </c>
      <c r="AI12" s="101">
        <f t="shared" si="16"/>
        <v>3.7684439973172369E-2</v>
      </c>
      <c r="AJ12" s="99" t="str">
        <f t="shared" si="17"/>
        <v>堺市医療圏</v>
      </c>
      <c r="AK12" s="101">
        <f t="shared" si="18"/>
        <v>1.4805337232681411E-2</v>
      </c>
      <c r="AL12" s="99" t="str">
        <f t="shared" si="19"/>
        <v>堺市医療圏</v>
      </c>
      <c r="AM12" s="101">
        <f t="shared" si="20"/>
        <v>7.9263263997067721E-2</v>
      </c>
      <c r="AO12" s="115">
        <f t="shared" si="21"/>
        <v>0.17524062773440607</v>
      </c>
      <c r="AP12" s="115">
        <f t="shared" si="22"/>
        <v>6.9034742008314429E-2</v>
      </c>
      <c r="AQ12" s="115">
        <f t="shared" si="23"/>
        <v>2.1567455233865686E-2</v>
      </c>
      <c r="AR12" s="115">
        <f t="shared" si="24"/>
        <v>0.26739619519327218</v>
      </c>
      <c r="AS12" s="115">
        <f t="shared" si="25"/>
        <v>4.3945019129941899E-2</v>
      </c>
      <c r="AT12" s="115">
        <f t="shared" si="26"/>
        <v>1.8016436245830054E-2</v>
      </c>
      <c r="AU12" s="115">
        <f t="shared" si="27"/>
        <v>8.7701343522040467E-2</v>
      </c>
      <c r="AV12" s="124">
        <v>0</v>
      </c>
    </row>
    <row r="13" spans="1:48" s="20" customFormat="1" ht="14.25" thickBot="1">
      <c r="B13" s="159">
        <v>8</v>
      </c>
      <c r="C13" s="127" t="s">
        <v>56</v>
      </c>
      <c r="D13" s="160">
        <v>44667</v>
      </c>
      <c r="E13" s="161">
        <v>8083</v>
      </c>
      <c r="F13" s="162">
        <f t="shared" si="0"/>
        <v>0.18096133610943202</v>
      </c>
      <c r="G13" s="160">
        <v>44615</v>
      </c>
      <c r="H13" s="161">
        <v>3390</v>
      </c>
      <c r="I13" s="162">
        <f t="shared" si="1"/>
        <v>7.5983413650117668E-2</v>
      </c>
      <c r="J13" s="160">
        <v>44599</v>
      </c>
      <c r="K13" s="161">
        <v>982</v>
      </c>
      <c r="L13" s="162">
        <f t="shared" si="2"/>
        <v>2.2018430906522567E-2</v>
      </c>
      <c r="M13" s="160">
        <v>44845</v>
      </c>
      <c r="N13" s="161">
        <v>13310</v>
      </c>
      <c r="O13" s="162">
        <f t="shared" si="3"/>
        <v>0.29680008919611994</v>
      </c>
      <c r="P13" s="160">
        <v>44809</v>
      </c>
      <c r="Q13" s="161">
        <v>2264</v>
      </c>
      <c r="R13" s="162">
        <f t="shared" si="4"/>
        <v>5.052556406079136E-2</v>
      </c>
      <c r="S13" s="160">
        <v>44838</v>
      </c>
      <c r="T13" s="161">
        <v>963</v>
      </c>
      <c r="U13" s="162">
        <f t="shared" si="5"/>
        <v>2.1477318346045764E-2</v>
      </c>
      <c r="V13" s="160">
        <v>44633</v>
      </c>
      <c r="W13" s="161">
        <v>3889</v>
      </c>
      <c r="X13" s="162">
        <f t="shared" si="6"/>
        <v>8.7132838930835926E-2</v>
      </c>
      <c r="Y13" s="86"/>
      <c r="Z13" s="99" t="str">
        <f t="shared" si="7"/>
        <v>豊能医療圏</v>
      </c>
      <c r="AA13" s="101">
        <f t="shared" si="8"/>
        <v>0.16187836021505375</v>
      </c>
      <c r="AB13" s="99" t="str">
        <f t="shared" si="9"/>
        <v>豊能医療圏</v>
      </c>
      <c r="AC13" s="101">
        <f t="shared" si="10"/>
        <v>5.6387183584223365E-2</v>
      </c>
      <c r="AD13" s="99" t="str">
        <f t="shared" si="11"/>
        <v>豊能医療圏</v>
      </c>
      <c r="AE13" s="101">
        <f t="shared" si="12"/>
        <v>1.7760942760942762E-2</v>
      </c>
      <c r="AF13" s="99" t="str">
        <f t="shared" si="13"/>
        <v>三島医療圏</v>
      </c>
      <c r="AG13" s="101">
        <f t="shared" si="14"/>
        <v>0.23028118972693126</v>
      </c>
      <c r="AH13" s="99" t="str">
        <f t="shared" si="15"/>
        <v>北河内医療圏</v>
      </c>
      <c r="AI13" s="101">
        <f t="shared" si="16"/>
        <v>3.7216311247088907E-2</v>
      </c>
      <c r="AJ13" s="99" t="str">
        <f t="shared" si="17"/>
        <v>北河内医療圏</v>
      </c>
      <c r="AK13" s="101">
        <f t="shared" si="18"/>
        <v>1.4195727588095673E-2</v>
      </c>
      <c r="AL13" s="99" t="str">
        <f t="shared" si="19"/>
        <v>三島医療圏</v>
      </c>
      <c r="AM13" s="101">
        <f t="shared" si="20"/>
        <v>7.6070375266958201E-2</v>
      </c>
      <c r="AO13" s="115">
        <f t="shared" si="21"/>
        <v>0.17524062773440607</v>
      </c>
      <c r="AP13" s="115">
        <f t="shared" si="22"/>
        <v>6.9034742008314429E-2</v>
      </c>
      <c r="AQ13" s="115">
        <f t="shared" si="23"/>
        <v>2.1567455233865686E-2</v>
      </c>
      <c r="AR13" s="115">
        <f t="shared" si="24"/>
        <v>0.26739619519327218</v>
      </c>
      <c r="AS13" s="115">
        <f t="shared" si="25"/>
        <v>4.3945019129941899E-2</v>
      </c>
      <c r="AT13" s="115">
        <f t="shared" si="26"/>
        <v>1.8016436245830054E-2</v>
      </c>
      <c r="AU13" s="115">
        <f t="shared" si="27"/>
        <v>8.7701343522040467E-2</v>
      </c>
      <c r="AV13" s="164">
        <v>999</v>
      </c>
    </row>
    <row r="14" spans="1:48" s="20" customFormat="1" ht="14.25" thickTop="1">
      <c r="B14" s="224" t="s">
        <v>0</v>
      </c>
      <c r="C14" s="225"/>
      <c r="D14" s="9">
        <f>SUM(D6:D13)</f>
        <v>175998</v>
      </c>
      <c r="E14" s="10">
        <f>SUM(E6:E13)</f>
        <v>30842</v>
      </c>
      <c r="F14" s="165">
        <f t="shared" si="0"/>
        <v>0.17524062773440607</v>
      </c>
      <c r="G14" s="9">
        <f>SUM(G6:G13)</f>
        <v>175839</v>
      </c>
      <c r="H14" s="10">
        <f>SUM(H6:H13)</f>
        <v>12139</v>
      </c>
      <c r="I14" s="165">
        <f t="shared" si="1"/>
        <v>6.9034742008314429E-2</v>
      </c>
      <c r="J14" s="9">
        <f>SUM(J6:J13)</f>
        <v>175635</v>
      </c>
      <c r="K14" s="10">
        <f>SUM(K6:K13)</f>
        <v>3788</v>
      </c>
      <c r="L14" s="165">
        <f t="shared" si="2"/>
        <v>2.1567455233865686E-2</v>
      </c>
      <c r="M14" s="9">
        <f>SUM(M6:M13)</f>
        <v>176461</v>
      </c>
      <c r="N14" s="10">
        <f>SUM(N6:N13)</f>
        <v>47185</v>
      </c>
      <c r="O14" s="165">
        <f t="shared" si="3"/>
        <v>0.26739619519327218</v>
      </c>
      <c r="P14" s="9">
        <f>SUM(P6:P13)</f>
        <v>176425</v>
      </c>
      <c r="Q14" s="10">
        <f>SUM(Q6:Q13)</f>
        <v>7753</v>
      </c>
      <c r="R14" s="165">
        <f t="shared" si="4"/>
        <v>4.3945019129941899E-2</v>
      </c>
      <c r="S14" s="9">
        <f>SUM(S6:S13)</f>
        <v>176561</v>
      </c>
      <c r="T14" s="10">
        <f>SUM(T6:T13)</f>
        <v>3181</v>
      </c>
      <c r="U14" s="165">
        <f t="shared" si="5"/>
        <v>1.8016436245830054E-2</v>
      </c>
      <c r="V14" s="9">
        <f>SUM(V6:V13)</f>
        <v>175881</v>
      </c>
      <c r="W14" s="10">
        <f>SUM(W6:W13)</f>
        <v>15425</v>
      </c>
      <c r="X14" s="165">
        <f>IFERROR(W14/V14,"-")</f>
        <v>8.7701343522040467E-2</v>
      </c>
      <c r="Y14" s="86"/>
    </row>
    <row r="15" spans="1:48">
      <c r="B15" s="5"/>
    </row>
  </sheetData>
  <mergeCells count="17">
    <mergeCell ref="AH5:AI5"/>
    <mergeCell ref="AJ5:AK5"/>
    <mergeCell ref="AL5:AM5"/>
    <mergeCell ref="Z5:AA5"/>
    <mergeCell ref="AB5:AC5"/>
    <mergeCell ref="AD5:AE5"/>
    <mergeCell ref="AF5:AG5"/>
    <mergeCell ref="P3:R4"/>
    <mergeCell ref="S3:U4"/>
    <mergeCell ref="V3:X4"/>
    <mergeCell ref="J3:L4"/>
    <mergeCell ref="M3:O4"/>
    <mergeCell ref="B14:C14"/>
    <mergeCell ref="B3:B5"/>
    <mergeCell ref="C3:C5"/>
    <mergeCell ref="D3:F4"/>
    <mergeCell ref="G3:I4"/>
  </mergeCells>
  <phoneticPr fontId="3"/>
  <pageMargins left="0.70866141732283472" right="0.70866141732283472" top="0.74803149606299213" bottom="0.74803149606299213" header="0.31496062992125984" footer="0.31496062992125984"/>
  <pageSetup paperSize="8" scale="75" orientation="landscape" r:id="rId1"/>
  <headerFooter>
    <oddHeader>&amp;R&amp;"ＭＳ 明朝,標準"&amp;12 2-6.歯科健診分析</oddHeader>
  </headerFooter>
  <ignoredErrors>
    <ignoredError sqref="F14:X14" formula="1"/>
    <ignoredError sqref="AA8:AA13 AC8:AC13 AE8:AE13 AG8:AG13 AI8:AI13 AK8:AK13 AM8:AM13" emptyCellReferenc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238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260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268</v>
      </c>
    </row>
    <row r="2" spans="1:16">
      <c r="A2" s="11" t="s">
        <v>264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0.18400000000000002</v>
      </c>
      <c r="E5" s="192" t="s">
        <v>265</v>
      </c>
      <c r="F5" s="193">
        <v>0.19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0.17800000000000002</v>
      </c>
      <c r="E7" s="192" t="s">
        <v>265</v>
      </c>
      <c r="F7" s="193">
        <v>0.18400000000000002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0.17200000000000001</v>
      </c>
      <c r="E9" s="192" t="s">
        <v>265</v>
      </c>
      <c r="F9" s="193">
        <v>0.17800000000000002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0.16600000000000001</v>
      </c>
      <c r="E11" s="192" t="s">
        <v>265</v>
      </c>
      <c r="F11" s="193">
        <v>0.17200000000000001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0.16</v>
      </c>
      <c r="E13" s="192" t="s">
        <v>265</v>
      </c>
      <c r="F13" s="193">
        <v>0.16600000000000001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 xml:space="preserve">&amp;R&amp;"ＭＳ 明朝,標準"&amp;12 2-6.歯科健診分析 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241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260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269</v>
      </c>
    </row>
    <row r="2" spans="1:16">
      <c r="A2" s="11" t="s">
        <v>264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7.400000000000001E-2</v>
      </c>
      <c r="E5" s="192" t="s">
        <v>265</v>
      </c>
      <c r="F5" s="193">
        <v>0.08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6.8000000000000005E-2</v>
      </c>
      <c r="E7" s="192" t="s">
        <v>265</v>
      </c>
      <c r="F7" s="193">
        <v>7.400000000000001E-2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6.2E-2</v>
      </c>
      <c r="E9" s="192" t="s">
        <v>265</v>
      </c>
      <c r="F9" s="193">
        <v>6.8000000000000005E-2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5.6000000000000001E-2</v>
      </c>
      <c r="E11" s="192" t="s">
        <v>265</v>
      </c>
      <c r="F11" s="193">
        <v>6.2E-2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0.05</v>
      </c>
      <c r="E13" s="192" t="s">
        <v>265</v>
      </c>
      <c r="F13" s="193">
        <v>5.6000000000000001E-2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 xml:space="preserve">&amp;R&amp;"ＭＳ 明朝,標準"&amp;12 2-6.歯科健診分析 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240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257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270</v>
      </c>
    </row>
    <row r="2" spans="1:16">
      <c r="A2" s="11" t="s">
        <v>264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2.5999999999999999E-2</v>
      </c>
      <c r="E5" s="192" t="s">
        <v>265</v>
      </c>
      <c r="F5" s="193">
        <v>0.03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2.1999999999999999E-2</v>
      </c>
      <c r="E7" s="192" t="s">
        <v>265</v>
      </c>
      <c r="F7" s="193">
        <v>2.5999999999999999E-2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1.7999999999999999E-2</v>
      </c>
      <c r="E9" s="192" t="s">
        <v>265</v>
      </c>
      <c r="F9" s="193">
        <v>2.1999999999999999E-2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1.3999999999999999E-2</v>
      </c>
      <c r="E11" s="192" t="s">
        <v>265</v>
      </c>
      <c r="F11" s="193">
        <v>1.7999999999999999E-2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0.01</v>
      </c>
      <c r="E13" s="192" t="s">
        <v>265</v>
      </c>
      <c r="F13" s="193">
        <v>1.3999999999999999E-2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2-6.歯科健診分析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239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257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271</v>
      </c>
    </row>
    <row r="2" spans="1:16">
      <c r="A2" s="11" t="s">
        <v>264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0.28600000000000003</v>
      </c>
      <c r="E5" s="192" t="s">
        <v>265</v>
      </c>
      <c r="F5" s="193">
        <v>0.3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0.27200000000000002</v>
      </c>
      <c r="E7" s="192" t="s">
        <v>265</v>
      </c>
      <c r="F7" s="193">
        <v>0.28600000000000003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0.25800000000000001</v>
      </c>
      <c r="E9" s="192" t="s">
        <v>265</v>
      </c>
      <c r="F9" s="193">
        <v>0.27200000000000002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0.24399999999999999</v>
      </c>
      <c r="E11" s="192" t="s">
        <v>265</v>
      </c>
      <c r="F11" s="193">
        <v>0.25800000000000001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0.23</v>
      </c>
      <c r="E13" s="192" t="s">
        <v>265</v>
      </c>
      <c r="F13" s="193">
        <v>0.24399999999999999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2-6.歯科健診分析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299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257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5" width="14.875" style="1" customWidth="1"/>
    <col min="6" max="7" width="9" style="1"/>
    <col min="8" max="8" width="14.875" style="1" customWidth="1"/>
    <col min="9" max="9" width="17" style="1" customWidth="1"/>
    <col min="10" max="10" width="14.875" style="1" customWidth="1"/>
    <col min="11" max="16384" width="9" style="1"/>
  </cols>
  <sheetData>
    <row r="1" spans="1:4" ht="16.5" customHeight="1">
      <c r="A1" s="4" t="s">
        <v>173</v>
      </c>
    </row>
    <row r="2" spans="1:4" ht="16.5" customHeight="1">
      <c r="A2" s="4" t="s">
        <v>262</v>
      </c>
    </row>
    <row r="3" spans="1:4">
      <c r="B3" s="4"/>
    </row>
    <row r="4" spans="1:4">
      <c r="B4" s="39"/>
      <c r="C4" s="39"/>
      <c r="D4" s="39"/>
    </row>
    <row r="5" spans="1:4">
      <c r="B5" s="39"/>
      <c r="C5" s="39"/>
      <c r="D5" s="39"/>
    </row>
    <row r="6" spans="1:4">
      <c r="B6" s="39"/>
      <c r="C6" s="39"/>
      <c r="D6" s="39"/>
    </row>
    <row r="7" spans="1:4">
      <c r="B7" s="39"/>
      <c r="C7" s="39"/>
      <c r="D7" s="39"/>
    </row>
    <row r="8" spans="1:4">
      <c r="B8" s="39"/>
      <c r="C8" s="39"/>
      <c r="D8" s="39"/>
    </row>
    <row r="9" spans="1:4">
      <c r="B9" s="39"/>
      <c r="C9" s="39"/>
      <c r="D9" s="39"/>
    </row>
    <row r="10" spans="1:4">
      <c r="B10" s="39"/>
      <c r="C10" s="39"/>
      <c r="D10" s="39"/>
    </row>
    <row r="11" spans="1:4">
      <c r="B11" s="39"/>
      <c r="C11" s="39"/>
      <c r="D11" s="39"/>
    </row>
    <row r="12" spans="1:4">
      <c r="B12" s="39"/>
      <c r="C12" s="39"/>
      <c r="D12" s="39"/>
    </row>
    <row r="13" spans="1:4">
      <c r="B13" s="39"/>
      <c r="C13" s="39"/>
      <c r="D13" s="39"/>
    </row>
    <row r="14" spans="1:4">
      <c r="B14" s="39"/>
      <c r="C14" s="39"/>
      <c r="D14" s="39"/>
    </row>
    <row r="15" spans="1:4">
      <c r="B15" s="39"/>
      <c r="C15" s="39"/>
      <c r="D15" s="39"/>
    </row>
    <row r="16" spans="1:4">
      <c r="B16" s="39"/>
      <c r="C16" s="39"/>
      <c r="D16" s="39"/>
    </row>
    <row r="17" spans="2:4">
      <c r="B17" s="39"/>
      <c r="C17" s="39"/>
      <c r="D17" s="39"/>
    </row>
    <row r="18" spans="2:4">
      <c r="B18" s="39"/>
      <c r="C18" s="39"/>
      <c r="D18" s="39"/>
    </row>
    <row r="19" spans="2:4">
      <c r="B19" s="39"/>
      <c r="C19" s="39"/>
      <c r="D19" s="39"/>
    </row>
    <row r="20" spans="2:4">
      <c r="B20" s="39"/>
      <c r="C20" s="39"/>
      <c r="D20" s="39"/>
    </row>
    <row r="21" spans="2:4">
      <c r="B21" s="39"/>
      <c r="C21" s="39"/>
      <c r="D21" s="39"/>
    </row>
    <row r="22" spans="2:4">
      <c r="B22" s="39"/>
      <c r="C22" s="39"/>
      <c r="D22" s="39"/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300</v>
      </c>
    </row>
    <row r="2" spans="1:16">
      <c r="A2" s="11" t="s">
        <v>264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5.3999999999999992E-2</v>
      </c>
      <c r="E5" s="192" t="s">
        <v>265</v>
      </c>
      <c r="F5" s="193">
        <v>6.0000000000000005E-2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4.7999999999999994E-2</v>
      </c>
      <c r="E7" s="192" t="s">
        <v>265</v>
      </c>
      <c r="F7" s="193">
        <v>5.3999999999999992E-2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4.1999999999999996E-2</v>
      </c>
      <c r="E9" s="192" t="s">
        <v>265</v>
      </c>
      <c r="F9" s="193">
        <v>4.7999999999999994E-2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3.5999999999999997E-2</v>
      </c>
      <c r="E11" s="192" t="s">
        <v>265</v>
      </c>
      <c r="F11" s="193">
        <v>4.1999999999999996E-2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0.03</v>
      </c>
      <c r="E13" s="192" t="s">
        <v>265</v>
      </c>
      <c r="F13" s="193">
        <v>3.5999999999999997E-2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 xml:space="preserve">&amp;R&amp;"ＭＳ 明朝,標準"&amp;12 2-6.歯科健診分析 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249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257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272</v>
      </c>
    </row>
    <row r="2" spans="1:16">
      <c r="A2" s="11" t="s">
        <v>264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2.5999999999999999E-2</v>
      </c>
      <c r="E5" s="192" t="s">
        <v>265</v>
      </c>
      <c r="F5" s="193">
        <v>0.03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2.1999999999999999E-2</v>
      </c>
      <c r="E7" s="192" t="s">
        <v>265</v>
      </c>
      <c r="F7" s="193">
        <v>2.5999999999999999E-2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1.7999999999999999E-2</v>
      </c>
      <c r="E9" s="192" t="s">
        <v>265</v>
      </c>
      <c r="F9" s="193">
        <v>2.1999999999999999E-2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1.3999999999999999E-2</v>
      </c>
      <c r="E11" s="192" t="s">
        <v>265</v>
      </c>
      <c r="F11" s="193">
        <v>1.7999999999999999E-2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0.01</v>
      </c>
      <c r="E13" s="192" t="s">
        <v>265</v>
      </c>
      <c r="F13" s="193">
        <v>1.3999999999999999E-2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2-6.歯科健診分析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250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257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273</v>
      </c>
    </row>
    <row r="2" spans="1:16">
      <c r="A2" s="11" t="s">
        <v>264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0.10199999999999998</v>
      </c>
      <c r="E5" s="192" t="s">
        <v>265</v>
      </c>
      <c r="F5" s="193">
        <v>0.11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9.3999999999999986E-2</v>
      </c>
      <c r="E7" s="192" t="s">
        <v>265</v>
      </c>
      <c r="F7" s="193">
        <v>0.10199999999999998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8.5999999999999993E-2</v>
      </c>
      <c r="E9" s="192" t="s">
        <v>265</v>
      </c>
      <c r="F9" s="193">
        <v>9.3999999999999986E-2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7.8E-2</v>
      </c>
      <c r="E11" s="192" t="s">
        <v>265</v>
      </c>
      <c r="F11" s="193">
        <v>8.5999999999999993E-2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7.0000000000000007E-2</v>
      </c>
      <c r="E13" s="192" t="s">
        <v>265</v>
      </c>
      <c r="F13" s="193">
        <v>7.8E-2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2-6.歯科健診分析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1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24" width="9.625" style="1" customWidth="1"/>
    <col min="25" max="40" width="9" style="1"/>
    <col min="41" max="47" width="10.75" style="1" customWidth="1"/>
    <col min="48" max="16384" width="9" style="1"/>
  </cols>
  <sheetData>
    <row r="1" spans="1:48" ht="16.5" customHeight="1">
      <c r="A1" s="4" t="s">
        <v>225</v>
      </c>
    </row>
    <row r="2" spans="1:48" ht="16.5" customHeight="1">
      <c r="A2" s="4" t="s">
        <v>219</v>
      </c>
      <c r="D2" s="3" t="s">
        <v>253</v>
      </c>
    </row>
    <row r="3" spans="1:48" ht="16.5" customHeight="1">
      <c r="B3" s="231"/>
      <c r="C3" s="233" t="s">
        <v>176</v>
      </c>
      <c r="D3" s="231" t="s">
        <v>76</v>
      </c>
      <c r="E3" s="244"/>
      <c r="F3" s="245"/>
      <c r="G3" s="231" t="s">
        <v>77</v>
      </c>
      <c r="H3" s="244"/>
      <c r="I3" s="245"/>
      <c r="J3" s="231" t="s">
        <v>78</v>
      </c>
      <c r="K3" s="244"/>
      <c r="L3" s="245"/>
      <c r="M3" s="231" t="s">
        <v>178</v>
      </c>
      <c r="N3" s="244"/>
      <c r="O3" s="244"/>
      <c r="P3" s="231" t="s">
        <v>79</v>
      </c>
      <c r="Q3" s="244"/>
      <c r="R3" s="245"/>
      <c r="S3" s="231" t="s">
        <v>80</v>
      </c>
      <c r="T3" s="244"/>
      <c r="U3" s="245"/>
      <c r="V3" s="231" t="s">
        <v>81</v>
      </c>
      <c r="W3" s="244"/>
      <c r="X3" s="245"/>
    </row>
    <row r="4" spans="1:48" ht="16.5" customHeight="1">
      <c r="B4" s="243"/>
      <c r="C4" s="233"/>
      <c r="D4" s="232"/>
      <c r="E4" s="246"/>
      <c r="F4" s="247"/>
      <c r="G4" s="232"/>
      <c r="H4" s="246"/>
      <c r="I4" s="247"/>
      <c r="J4" s="232"/>
      <c r="K4" s="246"/>
      <c r="L4" s="247"/>
      <c r="M4" s="232"/>
      <c r="N4" s="246"/>
      <c r="O4" s="246"/>
      <c r="P4" s="232"/>
      <c r="Q4" s="246"/>
      <c r="R4" s="247"/>
      <c r="S4" s="232"/>
      <c r="T4" s="246"/>
      <c r="U4" s="247"/>
      <c r="V4" s="232"/>
      <c r="W4" s="246"/>
      <c r="X4" s="247"/>
      <c r="Z4" s="204" t="s">
        <v>275</v>
      </c>
    </row>
    <row r="5" spans="1:48" ht="45">
      <c r="B5" s="232"/>
      <c r="C5" s="233"/>
      <c r="D5" s="6" t="s">
        <v>74</v>
      </c>
      <c r="E5" s="7" t="s">
        <v>73</v>
      </c>
      <c r="F5" s="152" t="s">
        <v>289</v>
      </c>
      <c r="G5" s="6" t="s">
        <v>74</v>
      </c>
      <c r="H5" s="7" t="s">
        <v>73</v>
      </c>
      <c r="I5" s="152" t="s">
        <v>289</v>
      </c>
      <c r="J5" s="6" t="s">
        <v>74</v>
      </c>
      <c r="K5" s="7" t="s">
        <v>73</v>
      </c>
      <c r="L5" s="152" t="s">
        <v>289</v>
      </c>
      <c r="M5" s="6" t="s">
        <v>74</v>
      </c>
      <c r="N5" s="7" t="s">
        <v>73</v>
      </c>
      <c r="O5" s="152" t="s">
        <v>289</v>
      </c>
      <c r="P5" s="6" t="s">
        <v>74</v>
      </c>
      <c r="Q5" s="7" t="s">
        <v>73</v>
      </c>
      <c r="R5" s="152" t="s">
        <v>289</v>
      </c>
      <c r="S5" s="6" t="s">
        <v>74</v>
      </c>
      <c r="T5" s="7" t="s">
        <v>73</v>
      </c>
      <c r="U5" s="152" t="s">
        <v>289</v>
      </c>
      <c r="V5" s="6" t="s">
        <v>74</v>
      </c>
      <c r="W5" s="7" t="s">
        <v>73</v>
      </c>
      <c r="X5" s="152" t="s">
        <v>289</v>
      </c>
      <c r="Z5" s="229" t="s">
        <v>235</v>
      </c>
      <c r="AA5" s="230"/>
      <c r="AB5" s="229" t="s">
        <v>236</v>
      </c>
      <c r="AC5" s="230"/>
      <c r="AD5" s="229" t="s">
        <v>237</v>
      </c>
      <c r="AE5" s="230"/>
      <c r="AF5" s="248" t="s">
        <v>294</v>
      </c>
      <c r="AG5" s="249"/>
      <c r="AH5" s="229" t="s">
        <v>295</v>
      </c>
      <c r="AI5" s="230"/>
      <c r="AJ5" s="229" t="s">
        <v>296</v>
      </c>
      <c r="AK5" s="250"/>
      <c r="AL5" s="229" t="s">
        <v>298</v>
      </c>
      <c r="AM5" s="230"/>
      <c r="AN5" s="85"/>
      <c r="AO5" s="206" t="s">
        <v>228</v>
      </c>
      <c r="AP5" s="206" t="s">
        <v>229</v>
      </c>
      <c r="AQ5" s="206" t="s">
        <v>183</v>
      </c>
      <c r="AR5" s="114" t="s">
        <v>184</v>
      </c>
      <c r="AS5" s="114" t="s">
        <v>185</v>
      </c>
      <c r="AT5" s="114" t="s">
        <v>186</v>
      </c>
      <c r="AU5" s="114" t="s">
        <v>234</v>
      </c>
    </row>
    <row r="6" spans="1:48" s="20" customFormat="1">
      <c r="B6" s="159">
        <v>1</v>
      </c>
      <c r="C6" s="128" t="s">
        <v>57</v>
      </c>
      <c r="D6" s="160">
        <v>44667</v>
      </c>
      <c r="E6" s="161">
        <v>8083</v>
      </c>
      <c r="F6" s="162">
        <f>IFERROR(E6/D6,"-")</f>
        <v>0.18096133610943202</v>
      </c>
      <c r="G6" s="160">
        <v>44615</v>
      </c>
      <c r="H6" s="161">
        <v>3390</v>
      </c>
      <c r="I6" s="162">
        <f>IFERROR(H6/G6,"-")</f>
        <v>7.5983413650117668E-2</v>
      </c>
      <c r="J6" s="160">
        <v>44599</v>
      </c>
      <c r="K6" s="161">
        <v>982</v>
      </c>
      <c r="L6" s="162">
        <f>IFERROR(K6/J6,"-")</f>
        <v>2.2018430906522567E-2</v>
      </c>
      <c r="M6" s="160">
        <v>44845</v>
      </c>
      <c r="N6" s="161">
        <v>13310</v>
      </c>
      <c r="O6" s="162">
        <f>IFERROR(N6/M6,"-")</f>
        <v>0.29680008919611994</v>
      </c>
      <c r="P6" s="160">
        <v>44809</v>
      </c>
      <c r="Q6" s="161">
        <v>2264</v>
      </c>
      <c r="R6" s="162">
        <f>IFERROR(Q6/P6,"-")</f>
        <v>5.052556406079136E-2</v>
      </c>
      <c r="S6" s="160">
        <v>44838</v>
      </c>
      <c r="T6" s="161">
        <v>963</v>
      </c>
      <c r="U6" s="162">
        <f>IFERROR(T6/S6,"-")</f>
        <v>2.1477318346045764E-2</v>
      </c>
      <c r="V6" s="160">
        <v>44633</v>
      </c>
      <c r="W6" s="161">
        <v>3889</v>
      </c>
      <c r="X6" s="162">
        <f>IFERROR(W6/V6,"-")</f>
        <v>8.7132838930835926E-2</v>
      </c>
      <c r="Z6" s="99" t="str">
        <f>INDEX($C$6:$C$79,MATCH(AA6,F$6:F$79,0))</f>
        <v>貝塚市</v>
      </c>
      <c r="AA6" s="101">
        <f>LARGE(F$6:F$79,ROW(A1))</f>
        <v>0.26232948583420779</v>
      </c>
      <c r="AB6" s="99" t="str">
        <f>INDEX($C$6:$C$79,MATCH(AC6,I$6:I$79,0))</f>
        <v>平野区</v>
      </c>
      <c r="AC6" s="101">
        <f>LARGE(I$6:I$79,ROW(A1))</f>
        <v>0.10263072426112374</v>
      </c>
      <c r="AD6" s="99" t="str">
        <f>INDEX($C$6:$C$79,MATCH(AE6,L$6:L$79,0))</f>
        <v>河南町</v>
      </c>
      <c r="AE6" s="101">
        <f>LARGE(L$6:L$79,ROW(A1))</f>
        <v>3.9506172839506172E-2</v>
      </c>
      <c r="AF6" s="99" t="str">
        <f>INDEX($C$6:$C$79,MATCH(AG6,O$6:O$79,0))</f>
        <v>能勢町</v>
      </c>
      <c r="AG6" s="101">
        <f>LARGE(O$6:O$79,ROW(A1))</f>
        <v>0.37037037037037035</v>
      </c>
      <c r="AH6" s="99" t="str">
        <f>INDEX($C$6:$C$79,MATCH(AI6,R$6:R$79,0))</f>
        <v>四條畷市</v>
      </c>
      <c r="AI6" s="101">
        <f>LARGE(R$6:R$79,ROW(A1))</f>
        <v>0.10313075506445672</v>
      </c>
      <c r="AJ6" s="99" t="str">
        <f>INDEX($C$6:$C$79,MATCH(AK6,U$6:U$79,0))</f>
        <v>四條畷市</v>
      </c>
      <c r="AK6" s="101">
        <f>LARGE(U$6:U$79,ROW(A1))</f>
        <v>4.6918123275068994E-2</v>
      </c>
      <c r="AL6" s="99" t="str">
        <f>INDEX($C$6:$C$79,MATCH(AM6,X$6:X$79,0))</f>
        <v>都島区</v>
      </c>
      <c r="AM6" s="101">
        <f>LARGE(X$6:X$79,ROW(A1))</f>
        <v>0.15055555555555555</v>
      </c>
      <c r="AN6" s="86"/>
      <c r="AO6" s="115">
        <f t="shared" ref="AO6:AO37" si="0">$F$80</f>
        <v>0.17524062773440607</v>
      </c>
      <c r="AP6" s="115">
        <f t="shared" ref="AP6:AP37" si="1">$I$80</f>
        <v>6.9034742008314429E-2</v>
      </c>
      <c r="AQ6" s="115">
        <f t="shared" ref="AQ6:AQ37" si="2">$L$80</f>
        <v>2.1567455233865686E-2</v>
      </c>
      <c r="AR6" s="115">
        <f t="shared" ref="AR6:AR37" si="3">$O$80</f>
        <v>0.26739619519327218</v>
      </c>
      <c r="AS6" s="115">
        <f t="shared" ref="AS6:AS37" si="4">$R$80</f>
        <v>4.3945019129941899E-2</v>
      </c>
      <c r="AT6" s="115">
        <f>$U$80</f>
        <v>1.8016436245830054E-2</v>
      </c>
      <c r="AU6" s="115">
        <f>$X$80</f>
        <v>8.7701343522040467E-2</v>
      </c>
      <c r="AV6" s="20">
        <v>0</v>
      </c>
    </row>
    <row r="7" spans="1:48" s="20" customFormat="1">
      <c r="B7" s="159">
        <v>2</v>
      </c>
      <c r="C7" s="128" t="s">
        <v>194</v>
      </c>
      <c r="D7" s="160">
        <v>1797</v>
      </c>
      <c r="E7" s="161">
        <v>408</v>
      </c>
      <c r="F7" s="162">
        <f t="shared" ref="F7:F70" si="5">IFERROR(E7/D7,"-")</f>
        <v>0.22704507512520869</v>
      </c>
      <c r="G7" s="160">
        <v>1793</v>
      </c>
      <c r="H7" s="161">
        <v>153</v>
      </c>
      <c r="I7" s="162">
        <f t="shared" ref="I7:I70" si="6">IFERROR(H7/G7,"-")</f>
        <v>8.533184606804238E-2</v>
      </c>
      <c r="J7" s="160">
        <v>1794</v>
      </c>
      <c r="K7" s="161">
        <v>41</v>
      </c>
      <c r="L7" s="162">
        <f t="shared" ref="L7:L70" si="7">IFERROR(K7/J7,"-")</f>
        <v>2.2853957636566332E-2</v>
      </c>
      <c r="M7" s="160">
        <v>1802</v>
      </c>
      <c r="N7" s="161">
        <v>508</v>
      </c>
      <c r="O7" s="162">
        <f t="shared" ref="O7:O70" si="8">IFERROR(N7/M7,"-")</f>
        <v>0.28190899001109876</v>
      </c>
      <c r="P7" s="160">
        <v>1800</v>
      </c>
      <c r="Q7" s="161">
        <v>96</v>
      </c>
      <c r="R7" s="162">
        <f t="shared" ref="R7:R70" si="9">IFERROR(Q7/P7,"-")</f>
        <v>5.3333333333333337E-2</v>
      </c>
      <c r="S7" s="160">
        <v>1802</v>
      </c>
      <c r="T7" s="161">
        <v>35</v>
      </c>
      <c r="U7" s="162">
        <f t="shared" ref="U7:U70" si="10">IFERROR(T7/S7,"-")</f>
        <v>1.9422863485016647E-2</v>
      </c>
      <c r="V7" s="160">
        <v>1800</v>
      </c>
      <c r="W7" s="161">
        <v>271</v>
      </c>
      <c r="X7" s="162">
        <f t="shared" ref="X7:X70" si="11">IFERROR(W7/V7,"-")</f>
        <v>0.15055555555555555</v>
      </c>
      <c r="Z7" s="99" t="str">
        <f t="shared" ref="Z7:Z70" si="12">INDEX($C$6:$C$79,MATCH(AA7,F$6:F$79,0))</f>
        <v>都島区</v>
      </c>
      <c r="AA7" s="101">
        <f t="shared" ref="AA7:AA70" si="13">LARGE(F$6:F$79,ROW(A2))</f>
        <v>0.22704507512520869</v>
      </c>
      <c r="AB7" s="99" t="str">
        <f t="shared" ref="AB7:AB70" si="14">INDEX($C$6:$C$79,MATCH(AC7,I$6:I$79,0))</f>
        <v>貝塚市</v>
      </c>
      <c r="AC7" s="101">
        <f t="shared" ref="AC7:AC70" si="15">LARGE(I$6:I$79,ROW(A2))</f>
        <v>9.8843322818086221E-2</v>
      </c>
      <c r="AD7" s="99" t="str">
        <f t="shared" ref="AD7:AD70" si="16">INDEX($C$6:$C$79,MATCH(AE7,L$6:L$79,0))</f>
        <v>交野市</v>
      </c>
      <c r="AE7" s="101">
        <f t="shared" ref="AE7:AE70" si="17">LARGE(L$6:L$79,ROW(A2))</f>
        <v>3.8274182324286705E-2</v>
      </c>
      <c r="AF7" s="99" t="str">
        <f t="shared" ref="AF7:AF70" si="18">INDEX($C$6:$C$79,MATCH(AG7,O$6:O$79,0))</f>
        <v>此花区</v>
      </c>
      <c r="AG7" s="101">
        <f t="shared" ref="AG7:AG70" si="19">LARGE(O$6:O$79,ROW(A2))</f>
        <v>0.36836935166994106</v>
      </c>
      <c r="AH7" s="99" t="str">
        <f t="shared" ref="AH7:AH70" si="20">INDEX($C$6:$C$79,MATCH(AI7,R$6:R$79,0))</f>
        <v>浪速区</v>
      </c>
      <c r="AI7" s="101">
        <f t="shared" ref="AI7:AI70" si="21">LARGE(R$6:R$79,ROW(A2))</f>
        <v>8.2236842105263164E-2</v>
      </c>
      <c r="AJ7" s="99" t="str">
        <f t="shared" ref="AJ7:AJ70" si="22">INDEX($C$6:$C$79,MATCH(AK7,U$6:U$79,0))</f>
        <v>此花区</v>
      </c>
      <c r="AK7" s="101">
        <f t="shared" ref="AK7:AK70" si="23">LARGE(U$6:U$79,ROW(A2))</f>
        <v>4.3137254901960784E-2</v>
      </c>
      <c r="AL7" s="99" t="str">
        <f t="shared" ref="AL7:AL70" si="24">INDEX($C$6:$C$79,MATCH(AM7,X$6:X$79,0))</f>
        <v>能勢町</v>
      </c>
      <c r="AM7" s="101">
        <f t="shared" ref="AM7:AM70" si="25">LARGE(X$6:X$79,ROW(A2))</f>
        <v>0.14074074074074075</v>
      </c>
      <c r="AO7" s="115">
        <f t="shared" si="0"/>
        <v>0.17524062773440607</v>
      </c>
      <c r="AP7" s="115">
        <f t="shared" si="1"/>
        <v>6.9034742008314429E-2</v>
      </c>
      <c r="AQ7" s="115">
        <f t="shared" si="2"/>
        <v>2.1567455233865686E-2</v>
      </c>
      <c r="AR7" s="115">
        <f t="shared" si="3"/>
        <v>0.26739619519327218</v>
      </c>
      <c r="AS7" s="115">
        <f t="shared" si="4"/>
        <v>4.3945019129941899E-2</v>
      </c>
      <c r="AT7" s="115">
        <f t="shared" ref="AT7:AT70" si="26">$U$80</f>
        <v>1.8016436245830054E-2</v>
      </c>
      <c r="AU7" s="115">
        <f t="shared" ref="AU7:AU70" si="27">$X$80</f>
        <v>8.7701343522040467E-2</v>
      </c>
      <c r="AV7" s="20">
        <v>0</v>
      </c>
    </row>
    <row r="8" spans="1:48" s="20" customFormat="1">
      <c r="B8" s="159">
        <v>3</v>
      </c>
      <c r="C8" s="128" t="s">
        <v>131</v>
      </c>
      <c r="D8" s="160">
        <v>933</v>
      </c>
      <c r="E8" s="161">
        <v>171</v>
      </c>
      <c r="F8" s="162">
        <f t="shared" si="5"/>
        <v>0.18327974276527331</v>
      </c>
      <c r="G8" s="160">
        <v>929</v>
      </c>
      <c r="H8" s="161">
        <v>64</v>
      </c>
      <c r="I8" s="162">
        <f t="shared" si="6"/>
        <v>6.8891280947255107E-2</v>
      </c>
      <c r="J8" s="160">
        <v>928</v>
      </c>
      <c r="K8" s="161">
        <v>21</v>
      </c>
      <c r="L8" s="162">
        <f t="shared" si="7"/>
        <v>2.2629310344827586E-2</v>
      </c>
      <c r="M8" s="160">
        <v>936</v>
      </c>
      <c r="N8" s="161">
        <v>267</v>
      </c>
      <c r="O8" s="162">
        <f t="shared" si="8"/>
        <v>0.28525641025641024</v>
      </c>
      <c r="P8" s="160">
        <v>937</v>
      </c>
      <c r="Q8" s="161">
        <v>47</v>
      </c>
      <c r="R8" s="162">
        <f t="shared" si="9"/>
        <v>5.0160085378868728E-2</v>
      </c>
      <c r="S8" s="160">
        <v>934</v>
      </c>
      <c r="T8" s="161">
        <v>22</v>
      </c>
      <c r="U8" s="162">
        <f t="shared" si="10"/>
        <v>2.3554603854389723E-2</v>
      </c>
      <c r="V8" s="160">
        <v>930</v>
      </c>
      <c r="W8" s="161">
        <v>61</v>
      </c>
      <c r="X8" s="162">
        <f t="shared" si="11"/>
        <v>6.5591397849462371E-2</v>
      </c>
      <c r="Z8" s="99" t="str">
        <f t="shared" si="12"/>
        <v>此花区</v>
      </c>
      <c r="AA8" s="101">
        <f t="shared" si="13"/>
        <v>0.22277227722772278</v>
      </c>
      <c r="AB8" s="99" t="str">
        <f t="shared" si="14"/>
        <v>千早赤阪村</v>
      </c>
      <c r="AC8" s="101">
        <f t="shared" si="15"/>
        <v>9.4339622641509441E-2</v>
      </c>
      <c r="AD8" s="99" t="str">
        <f t="shared" si="16"/>
        <v>能勢町</v>
      </c>
      <c r="AE8" s="101">
        <f t="shared" si="17"/>
        <v>3.7037037037037035E-2</v>
      </c>
      <c r="AF8" s="99" t="str">
        <f t="shared" si="18"/>
        <v>西淀川区</v>
      </c>
      <c r="AG8" s="101">
        <f t="shared" si="19"/>
        <v>0.34791524265208473</v>
      </c>
      <c r="AH8" s="99" t="str">
        <f t="shared" si="20"/>
        <v>摂津市</v>
      </c>
      <c r="AI8" s="101">
        <f t="shared" si="21"/>
        <v>7.9158936301793451E-2</v>
      </c>
      <c r="AJ8" s="99" t="str">
        <f t="shared" si="22"/>
        <v>摂津市</v>
      </c>
      <c r="AK8" s="101">
        <f t="shared" si="23"/>
        <v>3.9530574428659669E-2</v>
      </c>
      <c r="AL8" s="99" t="str">
        <f t="shared" si="24"/>
        <v>吹田市</v>
      </c>
      <c r="AM8" s="101">
        <f t="shared" si="25"/>
        <v>0.12624544349939246</v>
      </c>
      <c r="AO8" s="115">
        <f t="shared" si="0"/>
        <v>0.17524062773440607</v>
      </c>
      <c r="AP8" s="115">
        <f t="shared" si="1"/>
        <v>6.9034742008314429E-2</v>
      </c>
      <c r="AQ8" s="115">
        <f t="shared" si="2"/>
        <v>2.1567455233865686E-2</v>
      </c>
      <c r="AR8" s="115">
        <f t="shared" si="3"/>
        <v>0.26739619519327218</v>
      </c>
      <c r="AS8" s="115">
        <f t="shared" si="4"/>
        <v>4.3945019129941899E-2</v>
      </c>
      <c r="AT8" s="115">
        <f t="shared" si="26"/>
        <v>1.8016436245830054E-2</v>
      </c>
      <c r="AU8" s="115">
        <f t="shared" si="27"/>
        <v>8.7701343522040467E-2</v>
      </c>
      <c r="AV8" s="20">
        <v>0</v>
      </c>
    </row>
    <row r="9" spans="1:48" s="20" customFormat="1">
      <c r="B9" s="159">
        <v>4</v>
      </c>
      <c r="C9" s="128" t="s">
        <v>132</v>
      </c>
      <c r="D9" s="160">
        <v>1010</v>
      </c>
      <c r="E9" s="161">
        <v>225</v>
      </c>
      <c r="F9" s="162">
        <f t="shared" si="5"/>
        <v>0.22277227722772278</v>
      </c>
      <c r="G9" s="160">
        <v>1012</v>
      </c>
      <c r="H9" s="161">
        <v>92</v>
      </c>
      <c r="I9" s="162">
        <f t="shared" si="6"/>
        <v>9.0909090909090912E-2</v>
      </c>
      <c r="J9" s="160">
        <v>1014</v>
      </c>
      <c r="K9" s="161">
        <v>23</v>
      </c>
      <c r="L9" s="162">
        <f t="shared" si="7"/>
        <v>2.2682445759368838E-2</v>
      </c>
      <c r="M9" s="160">
        <v>1018</v>
      </c>
      <c r="N9" s="161">
        <v>375</v>
      </c>
      <c r="O9" s="162">
        <f t="shared" si="8"/>
        <v>0.36836935166994106</v>
      </c>
      <c r="P9" s="160">
        <v>1019</v>
      </c>
      <c r="Q9" s="161">
        <v>79</v>
      </c>
      <c r="R9" s="162">
        <f t="shared" si="9"/>
        <v>7.7526987242394499E-2</v>
      </c>
      <c r="S9" s="160">
        <v>1020</v>
      </c>
      <c r="T9" s="161">
        <v>44</v>
      </c>
      <c r="U9" s="162">
        <f t="shared" si="10"/>
        <v>4.3137254901960784E-2</v>
      </c>
      <c r="V9" s="160">
        <v>1011</v>
      </c>
      <c r="W9" s="161">
        <v>73</v>
      </c>
      <c r="X9" s="162">
        <f t="shared" si="11"/>
        <v>7.2205736894164194E-2</v>
      </c>
      <c r="Z9" s="99" t="str">
        <f t="shared" si="12"/>
        <v>大正区</v>
      </c>
      <c r="AA9" s="101">
        <f t="shared" si="13"/>
        <v>0.21698113207547171</v>
      </c>
      <c r="AB9" s="99" t="str">
        <f t="shared" si="14"/>
        <v>鶴見区</v>
      </c>
      <c r="AC9" s="101">
        <f t="shared" si="15"/>
        <v>9.4329623741388452E-2</v>
      </c>
      <c r="AD9" s="99" t="str">
        <f t="shared" si="16"/>
        <v>貝塚市</v>
      </c>
      <c r="AE9" s="101">
        <f t="shared" si="17"/>
        <v>3.6277602523659309E-2</v>
      </c>
      <c r="AF9" s="99" t="str">
        <f t="shared" si="18"/>
        <v>藤井寺市</v>
      </c>
      <c r="AG9" s="101">
        <f t="shared" si="19"/>
        <v>0.33859223300970875</v>
      </c>
      <c r="AH9" s="99" t="str">
        <f t="shared" si="20"/>
        <v>此花区</v>
      </c>
      <c r="AI9" s="101">
        <f t="shared" si="21"/>
        <v>7.7526987242394499E-2</v>
      </c>
      <c r="AJ9" s="99" t="str">
        <f t="shared" si="22"/>
        <v>平野区</v>
      </c>
      <c r="AK9" s="101">
        <f t="shared" si="23"/>
        <v>3.7455602195673232E-2</v>
      </c>
      <c r="AL9" s="99" t="str">
        <f t="shared" si="24"/>
        <v>四條畷市</v>
      </c>
      <c r="AM9" s="101">
        <f t="shared" si="25"/>
        <v>0.12084870848708487</v>
      </c>
      <c r="AO9" s="115">
        <f t="shared" si="0"/>
        <v>0.17524062773440607</v>
      </c>
      <c r="AP9" s="115">
        <f t="shared" si="1"/>
        <v>6.9034742008314429E-2</v>
      </c>
      <c r="AQ9" s="115">
        <f t="shared" si="2"/>
        <v>2.1567455233865686E-2</v>
      </c>
      <c r="AR9" s="115">
        <f t="shared" si="3"/>
        <v>0.26739619519327218</v>
      </c>
      <c r="AS9" s="115">
        <f t="shared" si="4"/>
        <v>4.3945019129941899E-2</v>
      </c>
      <c r="AT9" s="115">
        <f t="shared" si="26"/>
        <v>1.8016436245830054E-2</v>
      </c>
      <c r="AU9" s="115">
        <f t="shared" si="27"/>
        <v>8.7701343522040467E-2</v>
      </c>
      <c r="AV9" s="20">
        <v>0</v>
      </c>
    </row>
    <row r="10" spans="1:48" s="20" customFormat="1">
      <c r="B10" s="159">
        <v>5</v>
      </c>
      <c r="C10" s="128" t="s">
        <v>133</v>
      </c>
      <c r="D10" s="160">
        <v>1149</v>
      </c>
      <c r="E10" s="161">
        <v>202</v>
      </c>
      <c r="F10" s="162">
        <f t="shared" si="5"/>
        <v>0.17580504786771106</v>
      </c>
      <c r="G10" s="160">
        <v>1151</v>
      </c>
      <c r="H10" s="161">
        <v>93</v>
      </c>
      <c r="I10" s="162">
        <f t="shared" si="6"/>
        <v>8.0799304952215462E-2</v>
      </c>
      <c r="J10" s="160">
        <v>1149</v>
      </c>
      <c r="K10" s="161">
        <v>28</v>
      </c>
      <c r="L10" s="162">
        <f t="shared" si="7"/>
        <v>2.4369016536118365E-2</v>
      </c>
      <c r="M10" s="160">
        <v>1154</v>
      </c>
      <c r="N10" s="161">
        <v>291</v>
      </c>
      <c r="O10" s="162">
        <f t="shared" si="8"/>
        <v>0.25216637781629114</v>
      </c>
      <c r="P10" s="160">
        <v>1156</v>
      </c>
      <c r="Q10" s="161">
        <v>46</v>
      </c>
      <c r="R10" s="162">
        <f t="shared" si="9"/>
        <v>3.9792387543252594E-2</v>
      </c>
      <c r="S10" s="160">
        <v>1156</v>
      </c>
      <c r="T10" s="161">
        <v>24</v>
      </c>
      <c r="U10" s="162">
        <f t="shared" si="10"/>
        <v>2.0761245674740483E-2</v>
      </c>
      <c r="V10" s="160">
        <v>1155</v>
      </c>
      <c r="W10" s="161">
        <v>60</v>
      </c>
      <c r="X10" s="162">
        <f t="shared" si="11"/>
        <v>5.1948051948051951E-2</v>
      </c>
      <c r="Z10" s="99" t="str">
        <f t="shared" si="12"/>
        <v>平野区</v>
      </c>
      <c r="AA10" s="101">
        <f t="shared" si="13"/>
        <v>0.21484121840570317</v>
      </c>
      <c r="AB10" s="99" t="str">
        <f t="shared" si="14"/>
        <v>此花区</v>
      </c>
      <c r="AC10" s="101">
        <f t="shared" si="15"/>
        <v>9.0909090909090912E-2</v>
      </c>
      <c r="AD10" s="99" t="str">
        <f t="shared" si="16"/>
        <v>泉大津市</v>
      </c>
      <c r="AE10" s="101">
        <f t="shared" si="17"/>
        <v>3.4682080924855488E-2</v>
      </c>
      <c r="AF10" s="99" t="str">
        <f t="shared" si="18"/>
        <v>東成区</v>
      </c>
      <c r="AG10" s="101">
        <f t="shared" si="19"/>
        <v>0.33528379169104738</v>
      </c>
      <c r="AH10" s="99" t="str">
        <f t="shared" si="20"/>
        <v>大正区</v>
      </c>
      <c r="AI10" s="101">
        <f t="shared" si="21"/>
        <v>7.396664249456128E-2</v>
      </c>
      <c r="AJ10" s="99" t="str">
        <f t="shared" si="22"/>
        <v>大正区</v>
      </c>
      <c r="AK10" s="101">
        <f t="shared" si="23"/>
        <v>2.9006526468455404E-2</v>
      </c>
      <c r="AL10" s="99" t="str">
        <f t="shared" si="24"/>
        <v>港区</v>
      </c>
      <c r="AM10" s="101">
        <f t="shared" si="25"/>
        <v>0.11618444846292948</v>
      </c>
      <c r="AO10" s="115">
        <f t="shared" si="0"/>
        <v>0.17524062773440607</v>
      </c>
      <c r="AP10" s="115">
        <f t="shared" si="1"/>
        <v>6.9034742008314429E-2</v>
      </c>
      <c r="AQ10" s="115">
        <f t="shared" si="2"/>
        <v>2.1567455233865686E-2</v>
      </c>
      <c r="AR10" s="115">
        <f t="shared" si="3"/>
        <v>0.26739619519327218</v>
      </c>
      <c r="AS10" s="115">
        <f t="shared" si="4"/>
        <v>4.3945019129941899E-2</v>
      </c>
      <c r="AT10" s="115">
        <f t="shared" si="26"/>
        <v>1.8016436245830054E-2</v>
      </c>
      <c r="AU10" s="115">
        <f t="shared" si="27"/>
        <v>8.7701343522040467E-2</v>
      </c>
      <c r="AV10" s="20">
        <v>0</v>
      </c>
    </row>
    <row r="11" spans="1:48" s="20" customFormat="1">
      <c r="B11" s="159">
        <v>6</v>
      </c>
      <c r="C11" s="128" t="s">
        <v>134</v>
      </c>
      <c r="D11" s="160">
        <v>2213</v>
      </c>
      <c r="E11" s="161">
        <v>374</v>
      </c>
      <c r="F11" s="162">
        <f t="shared" si="5"/>
        <v>0.16900135562584725</v>
      </c>
      <c r="G11" s="160">
        <v>2212</v>
      </c>
      <c r="H11" s="161">
        <v>176</v>
      </c>
      <c r="I11" s="162">
        <f t="shared" si="6"/>
        <v>7.956600361663653E-2</v>
      </c>
      <c r="J11" s="160">
        <v>2215</v>
      </c>
      <c r="K11" s="161">
        <v>43</v>
      </c>
      <c r="L11" s="162">
        <f t="shared" si="7"/>
        <v>1.9413092550790066E-2</v>
      </c>
      <c r="M11" s="160">
        <v>2225</v>
      </c>
      <c r="N11" s="161">
        <v>679</v>
      </c>
      <c r="O11" s="162">
        <f t="shared" si="8"/>
        <v>0.3051685393258427</v>
      </c>
      <c r="P11" s="160">
        <v>2229</v>
      </c>
      <c r="Q11" s="161">
        <v>139</v>
      </c>
      <c r="R11" s="162">
        <f t="shared" si="9"/>
        <v>6.2359802602063703E-2</v>
      </c>
      <c r="S11" s="160">
        <v>2228</v>
      </c>
      <c r="T11" s="161">
        <v>60</v>
      </c>
      <c r="U11" s="162">
        <f t="shared" si="10"/>
        <v>2.6929982046678635E-2</v>
      </c>
      <c r="V11" s="160">
        <v>2212</v>
      </c>
      <c r="W11" s="161">
        <v>257</v>
      </c>
      <c r="X11" s="162">
        <f t="shared" si="11"/>
        <v>0.11618444846292948</v>
      </c>
      <c r="Z11" s="99" t="str">
        <f t="shared" si="12"/>
        <v>熊取町</v>
      </c>
      <c r="AA11" s="101">
        <f t="shared" si="13"/>
        <v>0.21039903264812576</v>
      </c>
      <c r="AB11" s="99" t="str">
        <f t="shared" si="14"/>
        <v>岸和田市</v>
      </c>
      <c r="AC11" s="101">
        <f t="shared" si="15"/>
        <v>8.7369985141158985E-2</v>
      </c>
      <c r="AD11" s="99" t="str">
        <f t="shared" si="16"/>
        <v>平野区</v>
      </c>
      <c r="AE11" s="101">
        <f t="shared" si="17"/>
        <v>3.3159947984395317E-2</v>
      </c>
      <c r="AF11" s="99" t="str">
        <f t="shared" si="18"/>
        <v>浪速区</v>
      </c>
      <c r="AG11" s="101">
        <f t="shared" si="19"/>
        <v>0.33443163097199341</v>
      </c>
      <c r="AH11" s="99" t="str">
        <f t="shared" si="20"/>
        <v>平野区</v>
      </c>
      <c r="AI11" s="101">
        <f t="shared" si="21"/>
        <v>7.1612903225806449E-2</v>
      </c>
      <c r="AJ11" s="99" t="str">
        <f t="shared" si="22"/>
        <v>大阪狭山市</v>
      </c>
      <c r="AK11" s="101">
        <f t="shared" si="23"/>
        <v>2.7848101265822784E-2</v>
      </c>
      <c r="AL11" s="99" t="str">
        <f t="shared" si="24"/>
        <v>西淀川区</v>
      </c>
      <c r="AM11" s="101">
        <f t="shared" si="25"/>
        <v>0.11538461538461539</v>
      </c>
      <c r="AO11" s="115">
        <f t="shared" si="0"/>
        <v>0.17524062773440607</v>
      </c>
      <c r="AP11" s="115">
        <f t="shared" si="1"/>
        <v>6.9034742008314429E-2</v>
      </c>
      <c r="AQ11" s="115">
        <f t="shared" si="2"/>
        <v>2.1567455233865686E-2</v>
      </c>
      <c r="AR11" s="115">
        <f t="shared" si="3"/>
        <v>0.26739619519327218</v>
      </c>
      <c r="AS11" s="115">
        <f t="shared" si="4"/>
        <v>4.3945019129941899E-2</v>
      </c>
      <c r="AT11" s="115">
        <f t="shared" si="26"/>
        <v>1.8016436245830054E-2</v>
      </c>
      <c r="AU11" s="115">
        <f t="shared" si="27"/>
        <v>8.7701343522040467E-2</v>
      </c>
      <c r="AV11" s="20">
        <v>0</v>
      </c>
    </row>
    <row r="12" spans="1:48" s="20" customFormat="1">
      <c r="B12" s="159">
        <v>7</v>
      </c>
      <c r="C12" s="128" t="s">
        <v>135</v>
      </c>
      <c r="D12" s="160">
        <v>1378</v>
      </c>
      <c r="E12" s="161">
        <v>299</v>
      </c>
      <c r="F12" s="162">
        <f t="shared" si="5"/>
        <v>0.21698113207547171</v>
      </c>
      <c r="G12" s="160">
        <v>1376</v>
      </c>
      <c r="H12" s="161">
        <v>116</v>
      </c>
      <c r="I12" s="162">
        <f t="shared" si="6"/>
        <v>8.4302325581395346E-2</v>
      </c>
      <c r="J12" s="160">
        <v>1374</v>
      </c>
      <c r="K12" s="161">
        <v>31</v>
      </c>
      <c r="L12" s="162">
        <f t="shared" si="7"/>
        <v>2.2561863173216887E-2</v>
      </c>
      <c r="M12" s="160">
        <v>1377</v>
      </c>
      <c r="N12" s="161">
        <v>381</v>
      </c>
      <c r="O12" s="162">
        <f t="shared" si="8"/>
        <v>0.27668845315904139</v>
      </c>
      <c r="P12" s="160">
        <v>1379</v>
      </c>
      <c r="Q12" s="161">
        <v>102</v>
      </c>
      <c r="R12" s="162">
        <f t="shared" si="9"/>
        <v>7.396664249456128E-2</v>
      </c>
      <c r="S12" s="160">
        <v>1379</v>
      </c>
      <c r="T12" s="161">
        <v>40</v>
      </c>
      <c r="U12" s="162">
        <f t="shared" si="10"/>
        <v>2.9006526468455404E-2</v>
      </c>
      <c r="V12" s="160">
        <v>1375</v>
      </c>
      <c r="W12" s="161">
        <v>93</v>
      </c>
      <c r="X12" s="162">
        <f t="shared" si="11"/>
        <v>6.7636363636363633E-2</v>
      </c>
      <c r="Z12" s="99" t="str">
        <f t="shared" si="12"/>
        <v>富田林市</v>
      </c>
      <c r="AA12" s="101">
        <f t="shared" si="13"/>
        <v>0.2072892938496583</v>
      </c>
      <c r="AB12" s="99" t="str">
        <f t="shared" si="14"/>
        <v>北区</v>
      </c>
      <c r="AC12" s="101">
        <f t="shared" si="15"/>
        <v>8.6714841578654805E-2</v>
      </c>
      <c r="AD12" s="99" t="str">
        <f t="shared" si="16"/>
        <v>西成区</v>
      </c>
      <c r="AE12" s="101">
        <f t="shared" si="17"/>
        <v>3.1523642732049037E-2</v>
      </c>
      <c r="AF12" s="99" t="str">
        <f t="shared" si="18"/>
        <v>堺市西区</v>
      </c>
      <c r="AG12" s="101">
        <f t="shared" si="19"/>
        <v>0.33076923076923076</v>
      </c>
      <c r="AH12" s="99" t="str">
        <f t="shared" si="20"/>
        <v>港区</v>
      </c>
      <c r="AI12" s="101">
        <f t="shared" si="21"/>
        <v>6.2359802602063703E-2</v>
      </c>
      <c r="AJ12" s="99" t="str">
        <f t="shared" si="22"/>
        <v>港区</v>
      </c>
      <c r="AK12" s="101">
        <f t="shared" si="23"/>
        <v>2.6929982046678635E-2</v>
      </c>
      <c r="AL12" s="99" t="str">
        <f t="shared" si="24"/>
        <v>大阪狭山市</v>
      </c>
      <c r="AM12" s="101">
        <f t="shared" si="25"/>
        <v>0.10744500846023688</v>
      </c>
      <c r="AO12" s="115">
        <f t="shared" si="0"/>
        <v>0.17524062773440607</v>
      </c>
      <c r="AP12" s="115">
        <f t="shared" si="1"/>
        <v>6.9034742008314429E-2</v>
      </c>
      <c r="AQ12" s="115">
        <f t="shared" si="2"/>
        <v>2.1567455233865686E-2</v>
      </c>
      <c r="AR12" s="115">
        <f t="shared" si="3"/>
        <v>0.26739619519327218</v>
      </c>
      <c r="AS12" s="115">
        <f t="shared" si="4"/>
        <v>4.3945019129941899E-2</v>
      </c>
      <c r="AT12" s="115">
        <f t="shared" si="26"/>
        <v>1.8016436245830054E-2</v>
      </c>
      <c r="AU12" s="115">
        <f t="shared" si="27"/>
        <v>8.7701343522040467E-2</v>
      </c>
      <c r="AV12" s="20">
        <v>0</v>
      </c>
    </row>
    <row r="13" spans="1:48" s="20" customFormat="1">
      <c r="B13" s="159">
        <v>8</v>
      </c>
      <c r="C13" s="128" t="s">
        <v>58</v>
      </c>
      <c r="D13" s="160">
        <v>707</v>
      </c>
      <c r="E13" s="161">
        <v>139</v>
      </c>
      <c r="F13" s="162">
        <f t="shared" si="5"/>
        <v>0.19660537482319659</v>
      </c>
      <c r="G13" s="160">
        <v>707</v>
      </c>
      <c r="H13" s="161">
        <v>61</v>
      </c>
      <c r="I13" s="162">
        <f t="shared" si="6"/>
        <v>8.6280056577086275E-2</v>
      </c>
      <c r="J13" s="160">
        <v>706</v>
      </c>
      <c r="K13" s="161">
        <v>18</v>
      </c>
      <c r="L13" s="162">
        <f t="shared" si="7"/>
        <v>2.5495750708215296E-2</v>
      </c>
      <c r="M13" s="160">
        <v>711</v>
      </c>
      <c r="N13" s="161">
        <v>228</v>
      </c>
      <c r="O13" s="162">
        <f t="shared" si="8"/>
        <v>0.32067510548523209</v>
      </c>
      <c r="P13" s="160">
        <v>710</v>
      </c>
      <c r="Q13" s="161">
        <v>36</v>
      </c>
      <c r="R13" s="162">
        <f t="shared" si="9"/>
        <v>5.0704225352112678E-2</v>
      </c>
      <c r="S13" s="160">
        <v>710</v>
      </c>
      <c r="T13" s="161">
        <v>17</v>
      </c>
      <c r="U13" s="162">
        <f t="shared" si="10"/>
        <v>2.3943661971830985E-2</v>
      </c>
      <c r="V13" s="160">
        <v>707</v>
      </c>
      <c r="W13" s="161">
        <v>60</v>
      </c>
      <c r="X13" s="162">
        <f t="shared" si="11"/>
        <v>8.4865629420084868E-2</v>
      </c>
      <c r="Z13" s="99" t="str">
        <f t="shared" si="12"/>
        <v>河南町</v>
      </c>
      <c r="AA13" s="101">
        <f t="shared" si="13"/>
        <v>0.20246913580246914</v>
      </c>
      <c r="AB13" s="99" t="str">
        <f t="shared" si="14"/>
        <v>高石市</v>
      </c>
      <c r="AC13" s="101">
        <f t="shared" si="15"/>
        <v>8.6524822695035461E-2</v>
      </c>
      <c r="AD13" s="99" t="str">
        <f t="shared" si="16"/>
        <v>堺市南区</v>
      </c>
      <c r="AE13" s="101">
        <f t="shared" si="17"/>
        <v>3.1358885017421602E-2</v>
      </c>
      <c r="AF13" s="99" t="str">
        <f t="shared" si="18"/>
        <v>西成区</v>
      </c>
      <c r="AG13" s="101">
        <f t="shared" si="19"/>
        <v>0.32667245873153777</v>
      </c>
      <c r="AH13" s="99" t="str">
        <f t="shared" si="20"/>
        <v>住吉区</v>
      </c>
      <c r="AI13" s="101">
        <f t="shared" si="21"/>
        <v>5.7442081878768647E-2</v>
      </c>
      <c r="AJ13" s="99" t="str">
        <f t="shared" si="22"/>
        <v>東淀川区</v>
      </c>
      <c r="AK13" s="101">
        <f t="shared" si="23"/>
        <v>2.629416598192276E-2</v>
      </c>
      <c r="AL13" s="99" t="str">
        <f t="shared" si="24"/>
        <v>住之江区</v>
      </c>
      <c r="AM13" s="101">
        <f t="shared" si="25"/>
        <v>0.10501623962468423</v>
      </c>
      <c r="AO13" s="115">
        <f t="shared" si="0"/>
        <v>0.17524062773440607</v>
      </c>
      <c r="AP13" s="115">
        <f t="shared" si="1"/>
        <v>6.9034742008314429E-2</v>
      </c>
      <c r="AQ13" s="115">
        <f t="shared" si="2"/>
        <v>2.1567455233865686E-2</v>
      </c>
      <c r="AR13" s="115">
        <f t="shared" si="3"/>
        <v>0.26739619519327218</v>
      </c>
      <c r="AS13" s="115">
        <f t="shared" si="4"/>
        <v>4.3945019129941899E-2</v>
      </c>
      <c r="AT13" s="115">
        <f t="shared" si="26"/>
        <v>1.8016436245830054E-2</v>
      </c>
      <c r="AU13" s="115">
        <f t="shared" si="27"/>
        <v>8.7701343522040467E-2</v>
      </c>
      <c r="AV13" s="20">
        <v>0</v>
      </c>
    </row>
    <row r="14" spans="1:48" s="20" customFormat="1">
      <c r="B14" s="159">
        <v>9</v>
      </c>
      <c r="C14" s="128" t="s">
        <v>136</v>
      </c>
      <c r="D14" s="160">
        <v>606</v>
      </c>
      <c r="E14" s="161">
        <v>79</v>
      </c>
      <c r="F14" s="162">
        <f t="shared" si="5"/>
        <v>0.13036303630363036</v>
      </c>
      <c r="G14" s="160">
        <v>604</v>
      </c>
      <c r="H14" s="161">
        <v>41</v>
      </c>
      <c r="I14" s="162">
        <f t="shared" si="6"/>
        <v>6.7880794701986755E-2</v>
      </c>
      <c r="J14" s="160">
        <v>604</v>
      </c>
      <c r="K14" s="161">
        <v>12</v>
      </c>
      <c r="L14" s="162">
        <f t="shared" si="7"/>
        <v>1.9867549668874173E-2</v>
      </c>
      <c r="M14" s="160">
        <v>607</v>
      </c>
      <c r="N14" s="161">
        <v>203</v>
      </c>
      <c r="O14" s="162">
        <f t="shared" si="8"/>
        <v>0.33443163097199341</v>
      </c>
      <c r="P14" s="160">
        <v>608</v>
      </c>
      <c r="Q14" s="161">
        <v>50</v>
      </c>
      <c r="R14" s="162">
        <f t="shared" si="9"/>
        <v>8.2236842105263164E-2</v>
      </c>
      <c r="S14" s="160">
        <v>609</v>
      </c>
      <c r="T14" s="161">
        <v>15</v>
      </c>
      <c r="U14" s="162">
        <f t="shared" si="10"/>
        <v>2.4630541871921183E-2</v>
      </c>
      <c r="V14" s="160">
        <v>609</v>
      </c>
      <c r="W14" s="161">
        <v>60</v>
      </c>
      <c r="X14" s="162">
        <f t="shared" si="11"/>
        <v>9.8522167487684734E-2</v>
      </c>
      <c r="Z14" s="99" t="str">
        <f t="shared" si="12"/>
        <v>堺市南区</v>
      </c>
      <c r="AA14" s="101">
        <f t="shared" si="13"/>
        <v>0.20173913043478262</v>
      </c>
      <c r="AB14" s="99" t="str">
        <f t="shared" si="14"/>
        <v>天王寺区</v>
      </c>
      <c r="AC14" s="101">
        <f t="shared" si="15"/>
        <v>8.6280056577086275E-2</v>
      </c>
      <c r="AD14" s="99" t="str">
        <f t="shared" si="16"/>
        <v>高石市</v>
      </c>
      <c r="AE14" s="101">
        <f t="shared" si="17"/>
        <v>2.9871977240398292E-2</v>
      </c>
      <c r="AF14" s="99" t="str">
        <f t="shared" si="18"/>
        <v>東淀川区</v>
      </c>
      <c r="AG14" s="101">
        <f t="shared" si="19"/>
        <v>0.32358995471387403</v>
      </c>
      <c r="AH14" s="99" t="str">
        <f t="shared" si="20"/>
        <v>泉大津市</v>
      </c>
      <c r="AI14" s="101">
        <f t="shared" si="21"/>
        <v>5.6338028169014086E-2</v>
      </c>
      <c r="AJ14" s="99" t="str">
        <f t="shared" si="22"/>
        <v>泉大津市</v>
      </c>
      <c r="AK14" s="101">
        <f t="shared" si="23"/>
        <v>2.4952015355086371E-2</v>
      </c>
      <c r="AL14" s="99" t="str">
        <f t="shared" si="24"/>
        <v>堺市東区</v>
      </c>
      <c r="AM14" s="101">
        <f t="shared" si="25"/>
        <v>0.10327455919395466</v>
      </c>
      <c r="AO14" s="115">
        <f t="shared" si="0"/>
        <v>0.17524062773440607</v>
      </c>
      <c r="AP14" s="115">
        <f t="shared" si="1"/>
        <v>6.9034742008314429E-2</v>
      </c>
      <c r="AQ14" s="115">
        <f t="shared" si="2"/>
        <v>2.1567455233865686E-2</v>
      </c>
      <c r="AR14" s="115">
        <f t="shared" si="3"/>
        <v>0.26739619519327218</v>
      </c>
      <c r="AS14" s="115">
        <f t="shared" si="4"/>
        <v>4.3945019129941899E-2</v>
      </c>
      <c r="AT14" s="115">
        <f t="shared" si="26"/>
        <v>1.8016436245830054E-2</v>
      </c>
      <c r="AU14" s="115">
        <f t="shared" si="27"/>
        <v>8.7701343522040467E-2</v>
      </c>
      <c r="AV14" s="20">
        <v>0</v>
      </c>
    </row>
    <row r="15" spans="1:48" s="20" customFormat="1">
      <c r="B15" s="159">
        <v>10</v>
      </c>
      <c r="C15" s="128" t="s">
        <v>59</v>
      </c>
      <c r="D15" s="160">
        <v>1462</v>
      </c>
      <c r="E15" s="161">
        <v>215</v>
      </c>
      <c r="F15" s="162">
        <f t="shared" si="5"/>
        <v>0.14705882352941177</v>
      </c>
      <c r="G15" s="160">
        <v>1459</v>
      </c>
      <c r="H15" s="161">
        <v>92</v>
      </c>
      <c r="I15" s="162">
        <f t="shared" si="6"/>
        <v>6.3056888279643591E-2</v>
      </c>
      <c r="J15" s="160">
        <v>1459</v>
      </c>
      <c r="K15" s="161">
        <v>27</v>
      </c>
      <c r="L15" s="162">
        <f t="shared" si="7"/>
        <v>1.8505825908156272E-2</v>
      </c>
      <c r="M15" s="160">
        <v>1463</v>
      </c>
      <c r="N15" s="161">
        <v>509</v>
      </c>
      <c r="O15" s="162">
        <f t="shared" si="8"/>
        <v>0.34791524265208473</v>
      </c>
      <c r="P15" s="160">
        <v>1462</v>
      </c>
      <c r="Q15" s="161">
        <v>48</v>
      </c>
      <c r="R15" s="162">
        <f t="shared" si="9"/>
        <v>3.2831737346101231E-2</v>
      </c>
      <c r="S15" s="160">
        <v>1464</v>
      </c>
      <c r="T15" s="161">
        <v>13</v>
      </c>
      <c r="U15" s="162">
        <f t="shared" si="10"/>
        <v>8.8797814207650268E-3</v>
      </c>
      <c r="V15" s="160">
        <v>1456</v>
      </c>
      <c r="W15" s="161">
        <v>168</v>
      </c>
      <c r="X15" s="162">
        <f t="shared" si="11"/>
        <v>0.11538461538461539</v>
      </c>
      <c r="Z15" s="99" t="str">
        <f t="shared" si="12"/>
        <v>鶴見区</v>
      </c>
      <c r="AA15" s="101">
        <f t="shared" si="13"/>
        <v>0.19926004228329811</v>
      </c>
      <c r="AB15" s="99" t="str">
        <f t="shared" si="14"/>
        <v>富田林市</v>
      </c>
      <c r="AC15" s="101">
        <f t="shared" si="15"/>
        <v>8.5509138381201041E-2</v>
      </c>
      <c r="AD15" s="99" t="str">
        <f t="shared" si="16"/>
        <v>寝屋川市</v>
      </c>
      <c r="AE15" s="101">
        <f t="shared" si="17"/>
        <v>2.950544844928751E-2</v>
      </c>
      <c r="AF15" s="99" t="str">
        <f t="shared" si="18"/>
        <v>天王寺区</v>
      </c>
      <c r="AG15" s="101">
        <f t="shared" si="19"/>
        <v>0.32067510548523209</v>
      </c>
      <c r="AH15" s="99" t="str">
        <f t="shared" si="20"/>
        <v>松原市</v>
      </c>
      <c r="AI15" s="101">
        <f t="shared" si="21"/>
        <v>5.6053811659192827E-2</v>
      </c>
      <c r="AJ15" s="99" t="str">
        <f t="shared" si="22"/>
        <v>浪速区</v>
      </c>
      <c r="AK15" s="101">
        <f t="shared" si="23"/>
        <v>2.4630541871921183E-2</v>
      </c>
      <c r="AL15" s="99" t="str">
        <f t="shared" si="24"/>
        <v>泉大津市</v>
      </c>
      <c r="AM15" s="101">
        <f t="shared" si="25"/>
        <v>0.10179257362355953</v>
      </c>
      <c r="AO15" s="115">
        <f t="shared" si="0"/>
        <v>0.17524062773440607</v>
      </c>
      <c r="AP15" s="115">
        <f t="shared" si="1"/>
        <v>6.9034742008314429E-2</v>
      </c>
      <c r="AQ15" s="115">
        <f t="shared" si="2"/>
        <v>2.1567455233865686E-2</v>
      </c>
      <c r="AR15" s="115">
        <f t="shared" si="3"/>
        <v>0.26739619519327218</v>
      </c>
      <c r="AS15" s="115">
        <f t="shared" si="4"/>
        <v>4.3945019129941899E-2</v>
      </c>
      <c r="AT15" s="115">
        <f t="shared" si="26"/>
        <v>1.8016436245830054E-2</v>
      </c>
      <c r="AU15" s="115">
        <f t="shared" si="27"/>
        <v>8.7701343522040467E-2</v>
      </c>
      <c r="AV15" s="20">
        <v>0</v>
      </c>
    </row>
    <row r="16" spans="1:48" s="20" customFormat="1">
      <c r="B16" s="159">
        <v>11</v>
      </c>
      <c r="C16" s="128" t="s">
        <v>60</v>
      </c>
      <c r="D16" s="160">
        <v>2416</v>
      </c>
      <c r="E16" s="161">
        <v>439</v>
      </c>
      <c r="F16" s="162">
        <f t="shared" si="5"/>
        <v>0.18170529801324503</v>
      </c>
      <c r="G16" s="160">
        <v>2416</v>
      </c>
      <c r="H16" s="161">
        <v>152</v>
      </c>
      <c r="I16" s="162">
        <f t="shared" si="6"/>
        <v>6.2913907284768214E-2</v>
      </c>
      <c r="J16" s="160">
        <v>2412</v>
      </c>
      <c r="K16" s="161">
        <v>53</v>
      </c>
      <c r="L16" s="162">
        <f t="shared" si="7"/>
        <v>2.197346600331675E-2</v>
      </c>
      <c r="M16" s="160">
        <v>2429</v>
      </c>
      <c r="N16" s="161">
        <v>786</v>
      </c>
      <c r="O16" s="162">
        <f t="shared" si="8"/>
        <v>0.32358995471387403</v>
      </c>
      <c r="P16" s="160">
        <v>2425</v>
      </c>
      <c r="Q16" s="161">
        <v>119</v>
      </c>
      <c r="R16" s="162">
        <f t="shared" si="9"/>
        <v>4.9072164948453609E-2</v>
      </c>
      <c r="S16" s="160">
        <v>2434</v>
      </c>
      <c r="T16" s="161">
        <v>64</v>
      </c>
      <c r="U16" s="162">
        <f t="shared" si="10"/>
        <v>2.629416598192276E-2</v>
      </c>
      <c r="V16" s="160">
        <v>2411</v>
      </c>
      <c r="W16" s="161">
        <v>211</v>
      </c>
      <c r="X16" s="162">
        <f t="shared" si="11"/>
        <v>8.7515553712152638E-2</v>
      </c>
      <c r="Z16" s="99" t="str">
        <f t="shared" si="12"/>
        <v>泉大津市</v>
      </c>
      <c r="AA16" s="101">
        <f t="shared" si="13"/>
        <v>0.19910083493898523</v>
      </c>
      <c r="AB16" s="99" t="str">
        <f t="shared" si="14"/>
        <v>東大阪市</v>
      </c>
      <c r="AC16" s="101">
        <f t="shared" si="15"/>
        <v>8.5491990846681923E-2</v>
      </c>
      <c r="AD16" s="99" t="str">
        <f t="shared" si="16"/>
        <v>富田林市</v>
      </c>
      <c r="AE16" s="101">
        <f t="shared" si="17"/>
        <v>2.9392553886348791E-2</v>
      </c>
      <c r="AF16" s="99" t="str">
        <f t="shared" si="18"/>
        <v>平野区</v>
      </c>
      <c r="AG16" s="101">
        <f t="shared" si="19"/>
        <v>0.32052937378954166</v>
      </c>
      <c r="AH16" s="99" t="str">
        <f t="shared" si="20"/>
        <v>北区</v>
      </c>
      <c r="AI16" s="101">
        <f t="shared" si="21"/>
        <v>5.4878048780487805E-2</v>
      </c>
      <c r="AJ16" s="99" t="str">
        <f t="shared" si="22"/>
        <v>住吉区</v>
      </c>
      <c r="AK16" s="101">
        <f t="shared" si="23"/>
        <v>2.4444444444444446E-2</v>
      </c>
      <c r="AL16" s="99" t="str">
        <f t="shared" si="24"/>
        <v>豊中市</v>
      </c>
      <c r="AM16" s="101">
        <f t="shared" si="25"/>
        <v>0.1017236876469052</v>
      </c>
      <c r="AO16" s="115">
        <f t="shared" si="0"/>
        <v>0.17524062773440607</v>
      </c>
      <c r="AP16" s="115">
        <f t="shared" si="1"/>
        <v>6.9034742008314429E-2</v>
      </c>
      <c r="AQ16" s="115">
        <f t="shared" si="2"/>
        <v>2.1567455233865686E-2</v>
      </c>
      <c r="AR16" s="115">
        <f t="shared" si="3"/>
        <v>0.26739619519327218</v>
      </c>
      <c r="AS16" s="115">
        <f t="shared" si="4"/>
        <v>4.3945019129941899E-2</v>
      </c>
      <c r="AT16" s="115">
        <f t="shared" si="26"/>
        <v>1.8016436245830054E-2</v>
      </c>
      <c r="AU16" s="115">
        <f t="shared" si="27"/>
        <v>8.7701343522040467E-2</v>
      </c>
      <c r="AV16" s="20">
        <v>0</v>
      </c>
    </row>
    <row r="17" spans="2:48" s="20" customFormat="1">
      <c r="B17" s="159">
        <v>12</v>
      </c>
      <c r="C17" s="128" t="s">
        <v>137</v>
      </c>
      <c r="D17" s="160">
        <v>1703</v>
      </c>
      <c r="E17" s="161">
        <v>312</v>
      </c>
      <c r="F17" s="162">
        <f t="shared" si="5"/>
        <v>0.18320610687022901</v>
      </c>
      <c r="G17" s="160">
        <v>1697</v>
      </c>
      <c r="H17" s="161">
        <v>109</v>
      </c>
      <c r="I17" s="162">
        <f t="shared" si="6"/>
        <v>6.4230995875073665E-2</v>
      </c>
      <c r="J17" s="160">
        <v>1702</v>
      </c>
      <c r="K17" s="161">
        <v>28</v>
      </c>
      <c r="L17" s="162">
        <f t="shared" si="7"/>
        <v>1.6451233842538191E-2</v>
      </c>
      <c r="M17" s="160">
        <v>1709</v>
      </c>
      <c r="N17" s="161">
        <v>573</v>
      </c>
      <c r="O17" s="162">
        <f t="shared" si="8"/>
        <v>0.33528379169104738</v>
      </c>
      <c r="P17" s="160">
        <v>1681</v>
      </c>
      <c r="Q17" s="161">
        <v>47</v>
      </c>
      <c r="R17" s="162">
        <f t="shared" si="9"/>
        <v>2.7959547888161809E-2</v>
      </c>
      <c r="S17" s="160">
        <v>1682</v>
      </c>
      <c r="T17" s="161">
        <v>17</v>
      </c>
      <c r="U17" s="162">
        <f t="shared" si="10"/>
        <v>1.0107015457788348E-2</v>
      </c>
      <c r="V17" s="160">
        <v>1671</v>
      </c>
      <c r="W17" s="161">
        <v>120</v>
      </c>
      <c r="X17" s="162">
        <f t="shared" si="11"/>
        <v>7.1813285457809697E-2</v>
      </c>
      <c r="Z17" s="99" t="str">
        <f t="shared" si="12"/>
        <v>天王寺区</v>
      </c>
      <c r="AA17" s="101">
        <f t="shared" si="13"/>
        <v>0.19660537482319659</v>
      </c>
      <c r="AB17" s="99" t="str">
        <f t="shared" si="14"/>
        <v>泉大津市</v>
      </c>
      <c r="AC17" s="101">
        <f t="shared" si="15"/>
        <v>8.5475578406169664E-2</v>
      </c>
      <c r="AD17" s="99" t="str">
        <f t="shared" si="16"/>
        <v>摂津市</v>
      </c>
      <c r="AE17" s="101">
        <f t="shared" si="17"/>
        <v>2.8642590286425903E-2</v>
      </c>
      <c r="AF17" s="99" t="str">
        <f t="shared" si="18"/>
        <v>阿倍野区</v>
      </c>
      <c r="AG17" s="101">
        <f t="shared" si="19"/>
        <v>0.31840796019900497</v>
      </c>
      <c r="AH17" s="99" t="str">
        <f t="shared" si="20"/>
        <v>西成区</v>
      </c>
      <c r="AI17" s="101">
        <f t="shared" si="21"/>
        <v>5.3913043478260869E-2</v>
      </c>
      <c r="AJ17" s="99" t="str">
        <f t="shared" si="22"/>
        <v>天王寺区</v>
      </c>
      <c r="AK17" s="101">
        <f t="shared" si="23"/>
        <v>2.3943661971830985E-2</v>
      </c>
      <c r="AL17" s="99" t="str">
        <f t="shared" si="24"/>
        <v>貝塚市</v>
      </c>
      <c r="AM17" s="101">
        <f t="shared" si="25"/>
        <v>9.9316868102995268E-2</v>
      </c>
      <c r="AO17" s="115">
        <f t="shared" si="0"/>
        <v>0.17524062773440607</v>
      </c>
      <c r="AP17" s="115">
        <f t="shared" si="1"/>
        <v>6.9034742008314429E-2</v>
      </c>
      <c r="AQ17" s="115">
        <f t="shared" si="2"/>
        <v>2.1567455233865686E-2</v>
      </c>
      <c r="AR17" s="115">
        <f t="shared" si="3"/>
        <v>0.26739619519327218</v>
      </c>
      <c r="AS17" s="115">
        <f t="shared" si="4"/>
        <v>4.3945019129941899E-2</v>
      </c>
      <c r="AT17" s="115">
        <f t="shared" si="26"/>
        <v>1.8016436245830054E-2</v>
      </c>
      <c r="AU17" s="115">
        <f t="shared" si="27"/>
        <v>8.7701343522040467E-2</v>
      </c>
      <c r="AV17" s="20">
        <v>0</v>
      </c>
    </row>
    <row r="18" spans="2:48" s="20" customFormat="1">
      <c r="B18" s="159">
        <v>13</v>
      </c>
      <c r="C18" s="128" t="s">
        <v>138</v>
      </c>
      <c r="D18" s="160">
        <v>2448</v>
      </c>
      <c r="E18" s="161">
        <v>394</v>
      </c>
      <c r="F18" s="162">
        <f t="shared" si="5"/>
        <v>0.16094771241830066</v>
      </c>
      <c r="G18" s="160">
        <v>2446</v>
      </c>
      <c r="H18" s="161">
        <v>161</v>
      </c>
      <c r="I18" s="162">
        <f t="shared" si="6"/>
        <v>6.5821749795584625E-2</v>
      </c>
      <c r="J18" s="160">
        <v>2445</v>
      </c>
      <c r="K18" s="161">
        <v>52</v>
      </c>
      <c r="L18" s="162">
        <f t="shared" si="7"/>
        <v>2.1267893660531698E-2</v>
      </c>
      <c r="M18" s="160">
        <v>2465</v>
      </c>
      <c r="N18" s="161">
        <v>740</v>
      </c>
      <c r="O18" s="162">
        <f t="shared" si="8"/>
        <v>0.30020283975659229</v>
      </c>
      <c r="P18" s="160">
        <v>2468</v>
      </c>
      <c r="Q18" s="161">
        <v>114</v>
      </c>
      <c r="R18" s="162">
        <f t="shared" si="9"/>
        <v>4.6191247974068074E-2</v>
      </c>
      <c r="S18" s="160">
        <v>2464</v>
      </c>
      <c r="T18" s="161">
        <v>38</v>
      </c>
      <c r="U18" s="162">
        <f t="shared" si="10"/>
        <v>1.5422077922077922E-2</v>
      </c>
      <c r="V18" s="160">
        <v>2451</v>
      </c>
      <c r="W18" s="161">
        <v>194</v>
      </c>
      <c r="X18" s="162">
        <f t="shared" si="11"/>
        <v>7.9151366789065689E-2</v>
      </c>
      <c r="Z18" s="99" t="str">
        <f t="shared" si="12"/>
        <v>東大阪市</v>
      </c>
      <c r="AA18" s="101">
        <f t="shared" si="13"/>
        <v>0.19641386881346629</v>
      </c>
      <c r="AB18" s="99" t="str">
        <f t="shared" si="14"/>
        <v>都島区</v>
      </c>
      <c r="AC18" s="101">
        <f t="shared" si="15"/>
        <v>8.533184606804238E-2</v>
      </c>
      <c r="AD18" s="99" t="str">
        <f t="shared" si="16"/>
        <v>岸和田市</v>
      </c>
      <c r="AE18" s="101">
        <f t="shared" si="17"/>
        <v>2.7728085867620753E-2</v>
      </c>
      <c r="AF18" s="99" t="str">
        <f t="shared" si="18"/>
        <v>柏原市</v>
      </c>
      <c r="AG18" s="101">
        <f t="shared" si="19"/>
        <v>0.31754032258064518</v>
      </c>
      <c r="AH18" s="99" t="str">
        <f t="shared" si="20"/>
        <v>都島区</v>
      </c>
      <c r="AI18" s="101">
        <f t="shared" si="21"/>
        <v>5.3333333333333337E-2</v>
      </c>
      <c r="AJ18" s="99" t="str">
        <f t="shared" si="22"/>
        <v>福島区</v>
      </c>
      <c r="AK18" s="101">
        <f t="shared" si="23"/>
        <v>2.3554603854389723E-2</v>
      </c>
      <c r="AL18" s="99" t="str">
        <f t="shared" si="24"/>
        <v>浪速区</v>
      </c>
      <c r="AM18" s="101">
        <f t="shared" si="25"/>
        <v>9.8522167487684734E-2</v>
      </c>
      <c r="AO18" s="115">
        <f t="shared" si="0"/>
        <v>0.17524062773440607</v>
      </c>
      <c r="AP18" s="115">
        <f t="shared" si="1"/>
        <v>6.9034742008314429E-2</v>
      </c>
      <c r="AQ18" s="115">
        <f t="shared" si="2"/>
        <v>2.1567455233865686E-2</v>
      </c>
      <c r="AR18" s="115">
        <f t="shared" si="3"/>
        <v>0.26739619519327218</v>
      </c>
      <c r="AS18" s="115">
        <f t="shared" si="4"/>
        <v>4.3945019129941899E-2</v>
      </c>
      <c r="AT18" s="115">
        <f t="shared" si="26"/>
        <v>1.8016436245830054E-2</v>
      </c>
      <c r="AU18" s="115">
        <f t="shared" si="27"/>
        <v>8.7701343522040467E-2</v>
      </c>
      <c r="AV18" s="20">
        <v>0</v>
      </c>
    </row>
    <row r="19" spans="2:48" s="20" customFormat="1">
      <c r="B19" s="159">
        <v>14</v>
      </c>
      <c r="C19" s="128" t="s">
        <v>139</v>
      </c>
      <c r="D19" s="160">
        <v>1820</v>
      </c>
      <c r="E19" s="161">
        <v>289</v>
      </c>
      <c r="F19" s="162">
        <f t="shared" si="5"/>
        <v>0.15879120879120878</v>
      </c>
      <c r="G19" s="160">
        <v>1816</v>
      </c>
      <c r="H19" s="161">
        <v>118</v>
      </c>
      <c r="I19" s="162">
        <f t="shared" si="6"/>
        <v>6.4977973568281944E-2</v>
      </c>
      <c r="J19" s="160">
        <v>1817</v>
      </c>
      <c r="K19" s="161">
        <v>41</v>
      </c>
      <c r="L19" s="162">
        <f t="shared" si="7"/>
        <v>2.2564667033571822E-2</v>
      </c>
      <c r="M19" s="160">
        <v>1824</v>
      </c>
      <c r="N19" s="161">
        <v>449</v>
      </c>
      <c r="O19" s="162">
        <f t="shared" si="8"/>
        <v>0.24616228070175439</v>
      </c>
      <c r="P19" s="160">
        <v>1819</v>
      </c>
      <c r="Q19" s="161">
        <v>64</v>
      </c>
      <c r="R19" s="162">
        <f t="shared" si="9"/>
        <v>3.5184167124793844E-2</v>
      </c>
      <c r="S19" s="160">
        <v>1828</v>
      </c>
      <c r="T19" s="161">
        <v>22</v>
      </c>
      <c r="U19" s="162">
        <f t="shared" si="10"/>
        <v>1.2035010940919038E-2</v>
      </c>
      <c r="V19" s="160">
        <v>1818</v>
      </c>
      <c r="W19" s="161">
        <v>146</v>
      </c>
      <c r="X19" s="162">
        <f t="shared" si="11"/>
        <v>8.0308030803080313E-2</v>
      </c>
      <c r="Z19" s="99" t="str">
        <f t="shared" si="12"/>
        <v>城東区</v>
      </c>
      <c r="AA19" s="101">
        <f t="shared" si="13"/>
        <v>0.1934801016088061</v>
      </c>
      <c r="AB19" s="99" t="str">
        <f t="shared" si="14"/>
        <v>中央区</v>
      </c>
      <c r="AC19" s="101">
        <f t="shared" si="15"/>
        <v>8.4714548802946599E-2</v>
      </c>
      <c r="AD19" s="99" t="str">
        <f t="shared" si="16"/>
        <v>堺市中区</v>
      </c>
      <c r="AE19" s="101">
        <f t="shared" si="17"/>
        <v>2.7353177795655673E-2</v>
      </c>
      <c r="AF19" s="99" t="str">
        <f t="shared" si="18"/>
        <v>住吉区</v>
      </c>
      <c r="AG19" s="101">
        <f t="shared" si="19"/>
        <v>0.30974293874960329</v>
      </c>
      <c r="AH19" s="99" t="str">
        <f t="shared" si="20"/>
        <v>八尾市</v>
      </c>
      <c r="AI19" s="101">
        <f t="shared" si="21"/>
        <v>5.2162547528517109E-2</v>
      </c>
      <c r="AJ19" s="99" t="str">
        <f t="shared" si="22"/>
        <v>鶴見区</v>
      </c>
      <c r="AK19" s="101">
        <f t="shared" si="23"/>
        <v>2.3133543638275498E-2</v>
      </c>
      <c r="AL19" s="99" t="str">
        <f t="shared" si="24"/>
        <v>岸和田市</v>
      </c>
      <c r="AM19" s="101">
        <f t="shared" si="25"/>
        <v>9.8424026167112696E-2</v>
      </c>
      <c r="AO19" s="115">
        <f t="shared" si="0"/>
        <v>0.17524062773440607</v>
      </c>
      <c r="AP19" s="115">
        <f t="shared" si="1"/>
        <v>6.9034742008314429E-2</v>
      </c>
      <c r="AQ19" s="115">
        <f t="shared" si="2"/>
        <v>2.1567455233865686E-2</v>
      </c>
      <c r="AR19" s="115">
        <f t="shared" si="3"/>
        <v>0.26739619519327218</v>
      </c>
      <c r="AS19" s="115">
        <f t="shared" si="4"/>
        <v>4.3945019129941899E-2</v>
      </c>
      <c r="AT19" s="115">
        <f t="shared" si="26"/>
        <v>1.8016436245830054E-2</v>
      </c>
      <c r="AU19" s="115">
        <f t="shared" si="27"/>
        <v>8.7701343522040467E-2</v>
      </c>
      <c r="AV19" s="20">
        <v>0</v>
      </c>
    </row>
    <row r="20" spans="2:48" s="20" customFormat="1">
      <c r="B20" s="159">
        <v>15</v>
      </c>
      <c r="C20" s="128" t="s">
        <v>140</v>
      </c>
      <c r="D20" s="160">
        <v>2362</v>
      </c>
      <c r="E20" s="161">
        <v>457</v>
      </c>
      <c r="F20" s="162">
        <f t="shared" si="5"/>
        <v>0.1934801016088061</v>
      </c>
      <c r="G20" s="160">
        <v>2360</v>
      </c>
      <c r="H20" s="161">
        <v>158</v>
      </c>
      <c r="I20" s="162">
        <f t="shared" si="6"/>
        <v>6.6949152542372881E-2</v>
      </c>
      <c r="J20" s="160">
        <v>2360</v>
      </c>
      <c r="K20" s="161">
        <v>51</v>
      </c>
      <c r="L20" s="162">
        <f t="shared" si="7"/>
        <v>2.1610169491525423E-2</v>
      </c>
      <c r="M20" s="160">
        <v>2370</v>
      </c>
      <c r="N20" s="161">
        <v>647</v>
      </c>
      <c r="O20" s="162">
        <f t="shared" si="8"/>
        <v>0.27299578059071727</v>
      </c>
      <c r="P20" s="160">
        <v>2373</v>
      </c>
      <c r="Q20" s="161">
        <v>100</v>
      </c>
      <c r="R20" s="162">
        <f t="shared" si="9"/>
        <v>4.2140750105351878E-2</v>
      </c>
      <c r="S20" s="160">
        <v>2375</v>
      </c>
      <c r="T20" s="161">
        <v>49</v>
      </c>
      <c r="U20" s="162">
        <f t="shared" si="10"/>
        <v>2.0631578947368421E-2</v>
      </c>
      <c r="V20" s="160">
        <v>2371</v>
      </c>
      <c r="W20" s="161">
        <v>198</v>
      </c>
      <c r="X20" s="162">
        <f t="shared" si="11"/>
        <v>8.3509067903838038E-2</v>
      </c>
      <c r="Z20" s="99" t="str">
        <f t="shared" si="12"/>
        <v>堺市東区</v>
      </c>
      <c r="AA20" s="101">
        <f t="shared" si="13"/>
        <v>0.19276094276094277</v>
      </c>
      <c r="AB20" s="99" t="str">
        <f t="shared" si="14"/>
        <v>大正区</v>
      </c>
      <c r="AC20" s="101">
        <f t="shared" si="15"/>
        <v>8.4302325581395346E-2</v>
      </c>
      <c r="AD20" s="99" t="str">
        <f t="shared" si="16"/>
        <v>四條畷市</v>
      </c>
      <c r="AE20" s="101">
        <f t="shared" si="17"/>
        <v>2.6728110599078342E-2</v>
      </c>
      <c r="AF20" s="99" t="str">
        <f t="shared" si="18"/>
        <v>淀川区</v>
      </c>
      <c r="AG20" s="101">
        <f t="shared" si="19"/>
        <v>0.30751094644661503</v>
      </c>
      <c r="AH20" s="99" t="str">
        <f t="shared" si="20"/>
        <v>東大阪市</v>
      </c>
      <c r="AI20" s="101">
        <f t="shared" si="21"/>
        <v>5.1953981008035062E-2</v>
      </c>
      <c r="AJ20" s="99" t="str">
        <f t="shared" si="22"/>
        <v>東大阪市</v>
      </c>
      <c r="AK20" s="101">
        <f t="shared" si="23"/>
        <v>2.1633957097215883E-2</v>
      </c>
      <c r="AL20" s="99" t="str">
        <f t="shared" si="24"/>
        <v>門真市</v>
      </c>
      <c r="AM20" s="101">
        <f t="shared" si="25"/>
        <v>9.7416974169741696E-2</v>
      </c>
      <c r="AO20" s="115">
        <f t="shared" si="0"/>
        <v>0.17524062773440607</v>
      </c>
      <c r="AP20" s="115">
        <f t="shared" si="1"/>
        <v>6.9034742008314429E-2</v>
      </c>
      <c r="AQ20" s="115">
        <f t="shared" si="2"/>
        <v>2.1567455233865686E-2</v>
      </c>
      <c r="AR20" s="115">
        <f t="shared" si="3"/>
        <v>0.26739619519327218</v>
      </c>
      <c r="AS20" s="115">
        <f t="shared" si="4"/>
        <v>4.3945019129941899E-2</v>
      </c>
      <c r="AT20" s="115">
        <f t="shared" si="26"/>
        <v>1.8016436245830054E-2</v>
      </c>
      <c r="AU20" s="115">
        <f t="shared" si="27"/>
        <v>8.7701343522040467E-2</v>
      </c>
      <c r="AV20" s="20">
        <v>0</v>
      </c>
    </row>
    <row r="21" spans="2:48" s="20" customFormat="1">
      <c r="B21" s="159">
        <v>16</v>
      </c>
      <c r="C21" s="128" t="s">
        <v>61</v>
      </c>
      <c r="D21" s="160">
        <v>2001</v>
      </c>
      <c r="E21" s="161">
        <v>340</v>
      </c>
      <c r="F21" s="162">
        <f t="shared" si="5"/>
        <v>0.16991504247876063</v>
      </c>
      <c r="G21" s="160">
        <v>2000</v>
      </c>
      <c r="H21" s="161">
        <v>129</v>
      </c>
      <c r="I21" s="162">
        <f t="shared" si="6"/>
        <v>6.4500000000000002E-2</v>
      </c>
      <c r="J21" s="160">
        <v>2001</v>
      </c>
      <c r="K21" s="161">
        <v>36</v>
      </c>
      <c r="L21" s="162">
        <f t="shared" si="7"/>
        <v>1.7991004497751123E-2</v>
      </c>
      <c r="M21" s="160">
        <v>2010</v>
      </c>
      <c r="N21" s="161">
        <v>640</v>
      </c>
      <c r="O21" s="162">
        <f t="shared" si="8"/>
        <v>0.31840796019900497</v>
      </c>
      <c r="P21" s="160">
        <v>2009</v>
      </c>
      <c r="Q21" s="161">
        <v>88</v>
      </c>
      <c r="R21" s="162">
        <f t="shared" si="9"/>
        <v>4.3802887008461924E-2</v>
      </c>
      <c r="S21" s="160">
        <v>2011</v>
      </c>
      <c r="T21" s="161">
        <v>37</v>
      </c>
      <c r="U21" s="162">
        <f t="shared" si="10"/>
        <v>1.8398806563898557E-2</v>
      </c>
      <c r="V21" s="160">
        <v>2003</v>
      </c>
      <c r="W21" s="161">
        <v>173</v>
      </c>
      <c r="X21" s="162">
        <f t="shared" si="11"/>
        <v>8.6370444333499746E-2</v>
      </c>
      <c r="Z21" s="99" t="str">
        <f t="shared" si="12"/>
        <v>藤井寺市</v>
      </c>
      <c r="AA21" s="101">
        <f t="shared" si="13"/>
        <v>0.19151515151515153</v>
      </c>
      <c r="AB21" s="99" t="str">
        <f t="shared" si="14"/>
        <v>熊取町</v>
      </c>
      <c r="AC21" s="101">
        <f t="shared" si="15"/>
        <v>8.222490931076179E-2</v>
      </c>
      <c r="AD21" s="99" t="str">
        <f t="shared" si="16"/>
        <v>東大阪市</v>
      </c>
      <c r="AE21" s="101">
        <f t="shared" si="17"/>
        <v>2.6603063939088158E-2</v>
      </c>
      <c r="AF21" s="99" t="str">
        <f t="shared" si="18"/>
        <v>吹田市</v>
      </c>
      <c r="AG21" s="101">
        <f t="shared" si="19"/>
        <v>0.30669572587480326</v>
      </c>
      <c r="AH21" s="99" t="str">
        <f t="shared" si="20"/>
        <v>天王寺区</v>
      </c>
      <c r="AI21" s="101">
        <f t="shared" si="21"/>
        <v>5.0704225352112678E-2</v>
      </c>
      <c r="AJ21" s="99" t="str">
        <f t="shared" si="22"/>
        <v>住之江区</v>
      </c>
      <c r="AK21" s="101">
        <f t="shared" si="23"/>
        <v>2.1551724137931036E-2</v>
      </c>
      <c r="AL21" s="99" t="str">
        <f t="shared" si="24"/>
        <v>東住吉区</v>
      </c>
      <c r="AM21" s="101">
        <f t="shared" si="25"/>
        <v>9.7167443528146283E-2</v>
      </c>
      <c r="AO21" s="115">
        <f t="shared" si="0"/>
        <v>0.17524062773440607</v>
      </c>
      <c r="AP21" s="115">
        <f t="shared" si="1"/>
        <v>6.9034742008314429E-2</v>
      </c>
      <c r="AQ21" s="115">
        <f t="shared" si="2"/>
        <v>2.1567455233865686E-2</v>
      </c>
      <c r="AR21" s="115">
        <f t="shared" si="3"/>
        <v>0.26739619519327218</v>
      </c>
      <c r="AS21" s="115">
        <f t="shared" si="4"/>
        <v>4.3945019129941899E-2</v>
      </c>
      <c r="AT21" s="115">
        <f t="shared" si="26"/>
        <v>1.8016436245830054E-2</v>
      </c>
      <c r="AU21" s="115">
        <f t="shared" si="27"/>
        <v>8.7701343522040467E-2</v>
      </c>
      <c r="AV21" s="20">
        <v>0</v>
      </c>
    </row>
    <row r="22" spans="2:48" s="20" customFormat="1">
      <c r="B22" s="159">
        <v>17</v>
      </c>
      <c r="C22" s="128" t="s">
        <v>141</v>
      </c>
      <c r="D22" s="160">
        <v>3134</v>
      </c>
      <c r="E22" s="161">
        <v>526</v>
      </c>
      <c r="F22" s="162">
        <f t="shared" si="5"/>
        <v>0.16783663050414804</v>
      </c>
      <c r="G22" s="160">
        <v>3134</v>
      </c>
      <c r="H22" s="161">
        <v>238</v>
      </c>
      <c r="I22" s="162">
        <f t="shared" si="6"/>
        <v>7.5941289087428213E-2</v>
      </c>
      <c r="J22" s="160">
        <v>3126</v>
      </c>
      <c r="K22" s="161">
        <v>82</v>
      </c>
      <c r="L22" s="162">
        <f t="shared" si="7"/>
        <v>2.6231605886116442E-2</v>
      </c>
      <c r="M22" s="160">
        <v>3151</v>
      </c>
      <c r="N22" s="161">
        <v>976</v>
      </c>
      <c r="O22" s="162">
        <f t="shared" si="8"/>
        <v>0.30974293874960329</v>
      </c>
      <c r="P22" s="160">
        <v>3151</v>
      </c>
      <c r="Q22" s="161">
        <v>181</v>
      </c>
      <c r="R22" s="162">
        <f t="shared" si="9"/>
        <v>5.7442081878768647E-2</v>
      </c>
      <c r="S22" s="160">
        <v>3150</v>
      </c>
      <c r="T22" s="161">
        <v>77</v>
      </c>
      <c r="U22" s="162">
        <f t="shared" si="10"/>
        <v>2.4444444444444446E-2</v>
      </c>
      <c r="V22" s="160">
        <v>3142</v>
      </c>
      <c r="W22" s="161">
        <v>256</v>
      </c>
      <c r="X22" s="162">
        <f t="shared" si="11"/>
        <v>8.1476766390833857E-2</v>
      </c>
      <c r="Z22" s="99" t="str">
        <f t="shared" si="12"/>
        <v>千早赤阪村</v>
      </c>
      <c r="AA22" s="101">
        <f t="shared" si="13"/>
        <v>0.18867924528301888</v>
      </c>
      <c r="AB22" s="99" t="str">
        <f t="shared" si="14"/>
        <v>西成区</v>
      </c>
      <c r="AC22" s="101">
        <f t="shared" si="15"/>
        <v>8.2167832167832161E-2</v>
      </c>
      <c r="AD22" s="99" t="str">
        <f t="shared" si="16"/>
        <v>住吉区</v>
      </c>
      <c r="AE22" s="101">
        <f t="shared" si="17"/>
        <v>2.6231605886116442E-2</v>
      </c>
      <c r="AF22" s="99" t="str">
        <f t="shared" si="18"/>
        <v>港区</v>
      </c>
      <c r="AG22" s="101">
        <f t="shared" si="19"/>
        <v>0.3051685393258427</v>
      </c>
      <c r="AH22" s="99" t="str">
        <f t="shared" si="20"/>
        <v>大阪市</v>
      </c>
      <c r="AI22" s="101">
        <f t="shared" si="21"/>
        <v>5.052556406079136E-2</v>
      </c>
      <c r="AJ22" s="99" t="str">
        <f t="shared" si="22"/>
        <v>大阪市</v>
      </c>
      <c r="AK22" s="101">
        <f t="shared" si="23"/>
        <v>2.1477318346045764E-2</v>
      </c>
      <c r="AL22" s="99" t="str">
        <f t="shared" si="24"/>
        <v>東大阪市</v>
      </c>
      <c r="AM22" s="101">
        <f t="shared" si="25"/>
        <v>9.6083455344070284E-2</v>
      </c>
      <c r="AO22" s="115">
        <f t="shared" si="0"/>
        <v>0.17524062773440607</v>
      </c>
      <c r="AP22" s="115">
        <f t="shared" si="1"/>
        <v>6.9034742008314429E-2</v>
      </c>
      <c r="AQ22" s="115">
        <f t="shared" si="2"/>
        <v>2.1567455233865686E-2</v>
      </c>
      <c r="AR22" s="115">
        <f t="shared" si="3"/>
        <v>0.26739619519327218</v>
      </c>
      <c r="AS22" s="115">
        <f t="shared" si="4"/>
        <v>4.3945019129941899E-2</v>
      </c>
      <c r="AT22" s="115">
        <f t="shared" si="26"/>
        <v>1.8016436245830054E-2</v>
      </c>
      <c r="AU22" s="115">
        <f t="shared" si="27"/>
        <v>8.7701343522040467E-2</v>
      </c>
      <c r="AV22" s="20">
        <v>0</v>
      </c>
    </row>
    <row r="23" spans="2:48" s="20" customFormat="1">
      <c r="B23" s="159">
        <v>18</v>
      </c>
      <c r="C23" s="128" t="s">
        <v>62</v>
      </c>
      <c r="D23" s="160">
        <v>2797</v>
      </c>
      <c r="E23" s="161">
        <v>510</v>
      </c>
      <c r="F23" s="162">
        <f t="shared" si="5"/>
        <v>0.18233821952091528</v>
      </c>
      <c r="G23" s="160">
        <v>2797</v>
      </c>
      <c r="H23" s="161">
        <v>212</v>
      </c>
      <c r="I23" s="162">
        <f t="shared" si="6"/>
        <v>7.5795495173400076E-2</v>
      </c>
      <c r="J23" s="160">
        <v>2793</v>
      </c>
      <c r="K23" s="161">
        <v>66</v>
      </c>
      <c r="L23" s="162">
        <f t="shared" si="7"/>
        <v>2.3630504833512353E-2</v>
      </c>
      <c r="M23" s="160">
        <v>2800</v>
      </c>
      <c r="N23" s="161">
        <v>712</v>
      </c>
      <c r="O23" s="162">
        <f t="shared" si="8"/>
        <v>0.25428571428571428</v>
      </c>
      <c r="P23" s="160">
        <v>2796</v>
      </c>
      <c r="Q23" s="161">
        <v>126</v>
      </c>
      <c r="R23" s="162">
        <f t="shared" si="9"/>
        <v>4.5064377682403435E-2</v>
      </c>
      <c r="S23" s="160">
        <v>2801</v>
      </c>
      <c r="T23" s="161">
        <v>40</v>
      </c>
      <c r="U23" s="162">
        <f t="shared" si="10"/>
        <v>1.4280614066404856E-2</v>
      </c>
      <c r="V23" s="160">
        <v>2789</v>
      </c>
      <c r="W23" s="161">
        <v>271</v>
      </c>
      <c r="X23" s="162">
        <f t="shared" si="11"/>
        <v>9.7167443528146283E-2</v>
      </c>
      <c r="Z23" s="99" t="str">
        <f t="shared" si="12"/>
        <v>中央区</v>
      </c>
      <c r="AA23" s="101">
        <f t="shared" si="13"/>
        <v>0.18824609733700642</v>
      </c>
      <c r="AB23" s="99" t="str">
        <f t="shared" si="14"/>
        <v>河南町</v>
      </c>
      <c r="AC23" s="101">
        <f t="shared" si="15"/>
        <v>8.1481481481481488E-2</v>
      </c>
      <c r="AD23" s="99" t="str">
        <f t="shared" si="16"/>
        <v>天王寺区</v>
      </c>
      <c r="AE23" s="101">
        <f t="shared" si="17"/>
        <v>2.5495750708215296E-2</v>
      </c>
      <c r="AF23" s="99" t="str">
        <f t="shared" si="18"/>
        <v>生野区</v>
      </c>
      <c r="AG23" s="101">
        <f t="shared" si="19"/>
        <v>0.30020283975659229</v>
      </c>
      <c r="AH23" s="99" t="str">
        <f t="shared" si="20"/>
        <v>福島区</v>
      </c>
      <c r="AI23" s="101">
        <f t="shared" si="21"/>
        <v>5.0160085378868728E-2</v>
      </c>
      <c r="AJ23" s="99" t="str">
        <f t="shared" si="22"/>
        <v>松原市</v>
      </c>
      <c r="AK23" s="101">
        <f t="shared" si="23"/>
        <v>2.1085688649618663E-2</v>
      </c>
      <c r="AL23" s="99" t="str">
        <f t="shared" si="24"/>
        <v>寝屋川市</v>
      </c>
      <c r="AM23" s="101">
        <f t="shared" si="25"/>
        <v>9.5890410958904104E-2</v>
      </c>
      <c r="AO23" s="115">
        <f t="shared" si="0"/>
        <v>0.17524062773440607</v>
      </c>
      <c r="AP23" s="115">
        <f t="shared" si="1"/>
        <v>6.9034742008314429E-2</v>
      </c>
      <c r="AQ23" s="115">
        <f t="shared" si="2"/>
        <v>2.1567455233865686E-2</v>
      </c>
      <c r="AR23" s="115">
        <f t="shared" si="3"/>
        <v>0.26739619519327218</v>
      </c>
      <c r="AS23" s="115">
        <f t="shared" si="4"/>
        <v>4.3945019129941899E-2</v>
      </c>
      <c r="AT23" s="115">
        <f t="shared" si="26"/>
        <v>1.8016436245830054E-2</v>
      </c>
      <c r="AU23" s="115">
        <f t="shared" si="27"/>
        <v>8.7701343522040467E-2</v>
      </c>
      <c r="AV23" s="20">
        <v>0</v>
      </c>
    </row>
    <row r="24" spans="2:48" s="20" customFormat="1">
      <c r="B24" s="159">
        <v>19</v>
      </c>
      <c r="C24" s="128" t="s">
        <v>142</v>
      </c>
      <c r="D24" s="160">
        <v>1144</v>
      </c>
      <c r="E24" s="161">
        <v>197</v>
      </c>
      <c r="F24" s="162">
        <f t="shared" si="5"/>
        <v>0.17220279720279721</v>
      </c>
      <c r="G24" s="160">
        <v>1144</v>
      </c>
      <c r="H24" s="161">
        <v>94</v>
      </c>
      <c r="I24" s="162">
        <f t="shared" si="6"/>
        <v>8.2167832167832161E-2</v>
      </c>
      <c r="J24" s="160">
        <v>1142</v>
      </c>
      <c r="K24" s="161">
        <v>36</v>
      </c>
      <c r="L24" s="162">
        <f t="shared" si="7"/>
        <v>3.1523642732049037E-2</v>
      </c>
      <c r="M24" s="160">
        <v>1151</v>
      </c>
      <c r="N24" s="161">
        <v>376</v>
      </c>
      <c r="O24" s="162">
        <f t="shared" si="8"/>
        <v>0.32667245873153777</v>
      </c>
      <c r="P24" s="160">
        <v>1150</v>
      </c>
      <c r="Q24" s="161">
        <v>62</v>
      </c>
      <c r="R24" s="162">
        <f t="shared" si="9"/>
        <v>5.3913043478260869E-2</v>
      </c>
      <c r="S24" s="160">
        <v>1150</v>
      </c>
      <c r="T24" s="161">
        <v>24</v>
      </c>
      <c r="U24" s="162">
        <f t="shared" si="10"/>
        <v>2.0869565217391306E-2</v>
      </c>
      <c r="V24" s="160">
        <v>1148</v>
      </c>
      <c r="W24" s="161">
        <v>86</v>
      </c>
      <c r="X24" s="162">
        <f t="shared" si="11"/>
        <v>7.4912891986062713E-2</v>
      </c>
      <c r="Z24" s="99" t="str">
        <f t="shared" si="12"/>
        <v>高石市</v>
      </c>
      <c r="AA24" s="101">
        <f t="shared" si="13"/>
        <v>0.18639262934089298</v>
      </c>
      <c r="AB24" s="99" t="str">
        <f t="shared" si="14"/>
        <v>寝屋川市</v>
      </c>
      <c r="AC24" s="101">
        <f t="shared" si="15"/>
        <v>8.0882352941176475E-2</v>
      </c>
      <c r="AD24" s="99" t="str">
        <f t="shared" si="16"/>
        <v>島本町</v>
      </c>
      <c r="AE24" s="101">
        <f t="shared" si="17"/>
        <v>2.5401069518716578E-2</v>
      </c>
      <c r="AF24" s="99" t="str">
        <f t="shared" si="18"/>
        <v>大阪市</v>
      </c>
      <c r="AG24" s="101">
        <f t="shared" si="19"/>
        <v>0.29680008919611994</v>
      </c>
      <c r="AH24" s="99" t="str">
        <f t="shared" si="20"/>
        <v>忠岡町</v>
      </c>
      <c r="AI24" s="101">
        <f t="shared" si="21"/>
        <v>4.9723756906077346E-2</v>
      </c>
      <c r="AJ24" s="99" t="str">
        <f t="shared" si="22"/>
        <v>西成区</v>
      </c>
      <c r="AK24" s="101">
        <f t="shared" si="23"/>
        <v>2.0869565217391306E-2</v>
      </c>
      <c r="AL24" s="99" t="str">
        <f t="shared" si="24"/>
        <v>和泉市</v>
      </c>
      <c r="AM24" s="101">
        <f t="shared" si="25"/>
        <v>9.5850622406639011E-2</v>
      </c>
      <c r="AO24" s="115">
        <f t="shared" si="0"/>
        <v>0.17524062773440607</v>
      </c>
      <c r="AP24" s="115">
        <f t="shared" si="1"/>
        <v>6.9034742008314429E-2</v>
      </c>
      <c r="AQ24" s="115">
        <f t="shared" si="2"/>
        <v>2.1567455233865686E-2</v>
      </c>
      <c r="AR24" s="115">
        <f t="shared" si="3"/>
        <v>0.26739619519327218</v>
      </c>
      <c r="AS24" s="115">
        <f t="shared" si="4"/>
        <v>4.3945019129941899E-2</v>
      </c>
      <c r="AT24" s="115">
        <f t="shared" si="26"/>
        <v>1.8016436245830054E-2</v>
      </c>
      <c r="AU24" s="115">
        <f t="shared" si="27"/>
        <v>8.7701343522040467E-2</v>
      </c>
      <c r="AV24" s="20">
        <v>0</v>
      </c>
    </row>
    <row r="25" spans="2:48" s="20" customFormat="1">
      <c r="B25" s="159">
        <v>20</v>
      </c>
      <c r="C25" s="128" t="s">
        <v>143</v>
      </c>
      <c r="D25" s="160">
        <v>2952</v>
      </c>
      <c r="E25" s="161">
        <v>472</v>
      </c>
      <c r="F25" s="162">
        <f t="shared" si="5"/>
        <v>0.15989159891598917</v>
      </c>
      <c r="G25" s="160">
        <v>2946</v>
      </c>
      <c r="H25" s="161">
        <v>186</v>
      </c>
      <c r="I25" s="162">
        <f t="shared" si="6"/>
        <v>6.313645621181263E-2</v>
      </c>
      <c r="J25" s="160">
        <v>2952</v>
      </c>
      <c r="K25" s="161">
        <v>46</v>
      </c>
      <c r="L25" s="162">
        <f t="shared" si="7"/>
        <v>1.5582655826558265E-2</v>
      </c>
      <c r="M25" s="160">
        <v>2969</v>
      </c>
      <c r="N25" s="161">
        <v>913</v>
      </c>
      <c r="O25" s="162">
        <f t="shared" si="8"/>
        <v>0.30751094644661503</v>
      </c>
      <c r="P25" s="160">
        <v>2960</v>
      </c>
      <c r="Q25" s="161">
        <v>145</v>
      </c>
      <c r="R25" s="162">
        <f t="shared" si="9"/>
        <v>4.8986486486486486E-2</v>
      </c>
      <c r="S25" s="160">
        <v>2964</v>
      </c>
      <c r="T25" s="161">
        <v>55</v>
      </c>
      <c r="U25" s="162">
        <f t="shared" si="10"/>
        <v>1.8556005398110663E-2</v>
      </c>
      <c r="V25" s="160">
        <v>2948</v>
      </c>
      <c r="W25" s="161">
        <v>174</v>
      </c>
      <c r="X25" s="162">
        <f t="shared" si="11"/>
        <v>5.9023066485753055E-2</v>
      </c>
      <c r="Z25" s="99" t="str">
        <f t="shared" si="12"/>
        <v>摂津市</v>
      </c>
      <c r="AA25" s="101">
        <f t="shared" si="13"/>
        <v>0.18621973929236499</v>
      </c>
      <c r="AB25" s="99" t="str">
        <f t="shared" si="14"/>
        <v>西区</v>
      </c>
      <c r="AC25" s="101">
        <f t="shared" si="15"/>
        <v>8.0799304952215462E-2</v>
      </c>
      <c r="AD25" s="99" t="str">
        <f t="shared" si="16"/>
        <v>泉佐野市</v>
      </c>
      <c r="AE25" s="101">
        <f t="shared" si="17"/>
        <v>2.5297619047619048E-2</v>
      </c>
      <c r="AF25" s="99" t="str">
        <f t="shared" si="18"/>
        <v>四條畷市</v>
      </c>
      <c r="AG25" s="101">
        <f t="shared" si="19"/>
        <v>0.29097605893186002</v>
      </c>
      <c r="AH25" s="99" t="str">
        <f t="shared" si="20"/>
        <v>堺市中区</v>
      </c>
      <c r="AI25" s="101">
        <f t="shared" si="21"/>
        <v>4.9441786283891544E-2</v>
      </c>
      <c r="AJ25" s="99" t="str">
        <f t="shared" si="22"/>
        <v>西区</v>
      </c>
      <c r="AK25" s="101">
        <f t="shared" si="23"/>
        <v>2.0761245674740483E-2</v>
      </c>
      <c r="AL25" s="99" t="str">
        <f t="shared" si="24"/>
        <v>摂津市</v>
      </c>
      <c r="AM25" s="101">
        <f t="shared" si="25"/>
        <v>9.4409937888198764E-2</v>
      </c>
      <c r="AO25" s="115">
        <f t="shared" si="0"/>
        <v>0.17524062773440607</v>
      </c>
      <c r="AP25" s="115">
        <f t="shared" si="1"/>
        <v>6.9034742008314429E-2</v>
      </c>
      <c r="AQ25" s="115">
        <f t="shared" si="2"/>
        <v>2.1567455233865686E-2</v>
      </c>
      <c r="AR25" s="115">
        <f t="shared" si="3"/>
        <v>0.26739619519327218</v>
      </c>
      <c r="AS25" s="115">
        <f t="shared" si="4"/>
        <v>4.3945019129941899E-2</v>
      </c>
      <c r="AT25" s="115">
        <f t="shared" si="26"/>
        <v>1.8016436245830054E-2</v>
      </c>
      <c r="AU25" s="115">
        <f t="shared" si="27"/>
        <v>8.7701343522040467E-2</v>
      </c>
      <c r="AV25" s="20">
        <v>0</v>
      </c>
    </row>
    <row r="26" spans="2:48" s="20" customFormat="1">
      <c r="B26" s="159">
        <v>21</v>
      </c>
      <c r="C26" s="128" t="s">
        <v>144</v>
      </c>
      <c r="D26" s="160">
        <v>1892</v>
      </c>
      <c r="E26" s="161">
        <v>377</v>
      </c>
      <c r="F26" s="162">
        <f t="shared" si="5"/>
        <v>0.19926004228329811</v>
      </c>
      <c r="G26" s="160">
        <v>1887</v>
      </c>
      <c r="H26" s="161">
        <v>178</v>
      </c>
      <c r="I26" s="162">
        <f t="shared" si="6"/>
        <v>9.4329623741388452E-2</v>
      </c>
      <c r="J26" s="160">
        <v>1888</v>
      </c>
      <c r="K26" s="161">
        <v>41</v>
      </c>
      <c r="L26" s="162">
        <f t="shared" si="7"/>
        <v>2.1716101694915255E-2</v>
      </c>
      <c r="M26" s="160">
        <v>1904</v>
      </c>
      <c r="N26" s="161">
        <v>553</v>
      </c>
      <c r="O26" s="162">
        <f t="shared" si="8"/>
        <v>0.29044117647058826</v>
      </c>
      <c r="P26" s="160">
        <v>1901</v>
      </c>
      <c r="Q26" s="161">
        <v>84</v>
      </c>
      <c r="R26" s="162">
        <f t="shared" si="9"/>
        <v>4.4187269857969488E-2</v>
      </c>
      <c r="S26" s="160">
        <v>1902</v>
      </c>
      <c r="T26" s="161">
        <v>44</v>
      </c>
      <c r="U26" s="162">
        <f t="shared" si="10"/>
        <v>2.3133543638275498E-2</v>
      </c>
      <c r="V26" s="160">
        <v>1898</v>
      </c>
      <c r="W26" s="161">
        <v>156</v>
      </c>
      <c r="X26" s="162">
        <f t="shared" si="11"/>
        <v>8.2191780821917804E-2</v>
      </c>
      <c r="Z26" s="99" t="str">
        <f t="shared" si="12"/>
        <v>和泉市</v>
      </c>
      <c r="AA26" s="101">
        <f t="shared" si="13"/>
        <v>0.18607068607068608</v>
      </c>
      <c r="AB26" s="99" t="str">
        <f t="shared" si="14"/>
        <v>港区</v>
      </c>
      <c r="AC26" s="101">
        <f t="shared" si="15"/>
        <v>7.956600361663653E-2</v>
      </c>
      <c r="AD26" s="99" t="str">
        <f t="shared" si="16"/>
        <v>大東市</v>
      </c>
      <c r="AE26" s="101">
        <f t="shared" si="17"/>
        <v>2.4847428073234524E-2</v>
      </c>
      <c r="AF26" s="99" t="str">
        <f t="shared" si="18"/>
        <v>鶴見区</v>
      </c>
      <c r="AG26" s="101">
        <f t="shared" si="19"/>
        <v>0.29044117647058826</v>
      </c>
      <c r="AH26" s="99" t="str">
        <f t="shared" si="20"/>
        <v>富田林市</v>
      </c>
      <c r="AI26" s="101">
        <f t="shared" si="21"/>
        <v>4.9105691056910566E-2</v>
      </c>
      <c r="AJ26" s="99" t="str">
        <f t="shared" si="22"/>
        <v>城東区</v>
      </c>
      <c r="AK26" s="101">
        <f t="shared" si="23"/>
        <v>2.0631578947368421E-2</v>
      </c>
      <c r="AL26" s="99" t="str">
        <f t="shared" si="24"/>
        <v>千早赤阪村</v>
      </c>
      <c r="AM26" s="101">
        <f t="shared" si="25"/>
        <v>9.375E-2</v>
      </c>
      <c r="AO26" s="115">
        <f t="shared" si="0"/>
        <v>0.17524062773440607</v>
      </c>
      <c r="AP26" s="115">
        <f t="shared" si="1"/>
        <v>6.9034742008314429E-2</v>
      </c>
      <c r="AQ26" s="115">
        <f t="shared" si="2"/>
        <v>2.1567455233865686E-2</v>
      </c>
      <c r="AR26" s="115">
        <f t="shared" si="3"/>
        <v>0.26739619519327218</v>
      </c>
      <c r="AS26" s="115">
        <f t="shared" si="4"/>
        <v>4.3945019129941899E-2</v>
      </c>
      <c r="AT26" s="115">
        <f t="shared" si="26"/>
        <v>1.8016436245830054E-2</v>
      </c>
      <c r="AU26" s="115">
        <f t="shared" si="27"/>
        <v>8.7701343522040467E-2</v>
      </c>
      <c r="AV26" s="20">
        <v>0</v>
      </c>
    </row>
    <row r="27" spans="2:48" s="20" customFormat="1">
      <c r="B27" s="159">
        <v>22</v>
      </c>
      <c r="C27" s="128" t="s">
        <v>63</v>
      </c>
      <c r="D27" s="160">
        <v>2768</v>
      </c>
      <c r="E27" s="161">
        <v>465</v>
      </c>
      <c r="F27" s="162">
        <f t="shared" si="5"/>
        <v>0.16799132947976878</v>
      </c>
      <c r="G27" s="160">
        <v>2765</v>
      </c>
      <c r="H27" s="161">
        <v>203</v>
      </c>
      <c r="I27" s="162">
        <f t="shared" si="6"/>
        <v>7.3417721518987344E-2</v>
      </c>
      <c r="J27" s="160">
        <v>2762</v>
      </c>
      <c r="K27" s="161">
        <v>34</v>
      </c>
      <c r="L27" s="162">
        <f t="shared" si="7"/>
        <v>1.2309920347574221E-2</v>
      </c>
      <c r="M27" s="160">
        <v>2778</v>
      </c>
      <c r="N27" s="161">
        <v>766</v>
      </c>
      <c r="O27" s="162">
        <f t="shared" si="8"/>
        <v>0.27573794096472282</v>
      </c>
      <c r="P27" s="160">
        <v>2783</v>
      </c>
      <c r="Q27" s="161">
        <v>118</v>
      </c>
      <c r="R27" s="162">
        <f t="shared" si="9"/>
        <v>4.2400287459575997E-2</v>
      </c>
      <c r="S27" s="160">
        <v>2784</v>
      </c>
      <c r="T27" s="161">
        <v>60</v>
      </c>
      <c r="U27" s="162">
        <f t="shared" si="10"/>
        <v>2.1551724137931036E-2</v>
      </c>
      <c r="V27" s="160">
        <v>2771</v>
      </c>
      <c r="W27" s="161">
        <v>291</v>
      </c>
      <c r="X27" s="162">
        <f t="shared" si="11"/>
        <v>0.10501623962468423</v>
      </c>
      <c r="Z27" s="99" t="str">
        <f t="shared" si="12"/>
        <v>堺市北区</v>
      </c>
      <c r="AA27" s="101">
        <f t="shared" si="13"/>
        <v>0.1859001258917331</v>
      </c>
      <c r="AB27" s="99" t="str">
        <f t="shared" si="14"/>
        <v>太子町</v>
      </c>
      <c r="AC27" s="101">
        <f t="shared" si="15"/>
        <v>7.9439252336448593E-2</v>
      </c>
      <c r="AD27" s="99" t="str">
        <f t="shared" si="16"/>
        <v>北区</v>
      </c>
      <c r="AE27" s="101">
        <f t="shared" si="17"/>
        <v>2.4458032240133407E-2</v>
      </c>
      <c r="AF27" s="99" t="str">
        <f t="shared" si="18"/>
        <v>堺市北区</v>
      </c>
      <c r="AG27" s="101">
        <f t="shared" si="19"/>
        <v>0.28971571906354515</v>
      </c>
      <c r="AH27" s="99" t="str">
        <f t="shared" si="20"/>
        <v>東淀川区</v>
      </c>
      <c r="AI27" s="101">
        <f t="shared" si="21"/>
        <v>4.9072164948453609E-2</v>
      </c>
      <c r="AJ27" s="99" t="str">
        <f t="shared" si="22"/>
        <v>堺市北区</v>
      </c>
      <c r="AK27" s="101">
        <f t="shared" si="23"/>
        <v>2.046783625730994E-2</v>
      </c>
      <c r="AL27" s="99" t="str">
        <f t="shared" si="24"/>
        <v>河内長野市</v>
      </c>
      <c r="AM27" s="101">
        <f t="shared" si="25"/>
        <v>9.2976969007676991E-2</v>
      </c>
      <c r="AO27" s="115">
        <f t="shared" si="0"/>
        <v>0.17524062773440607</v>
      </c>
      <c r="AP27" s="115">
        <f t="shared" si="1"/>
        <v>6.9034742008314429E-2</v>
      </c>
      <c r="AQ27" s="115">
        <f t="shared" si="2"/>
        <v>2.1567455233865686E-2</v>
      </c>
      <c r="AR27" s="115">
        <f t="shared" si="3"/>
        <v>0.26739619519327218</v>
      </c>
      <c r="AS27" s="115">
        <f t="shared" si="4"/>
        <v>4.3945019129941899E-2</v>
      </c>
      <c r="AT27" s="115">
        <f t="shared" si="26"/>
        <v>1.8016436245830054E-2</v>
      </c>
      <c r="AU27" s="115">
        <f t="shared" si="27"/>
        <v>8.7701343522040467E-2</v>
      </c>
      <c r="AV27" s="20">
        <v>0</v>
      </c>
    </row>
    <row r="28" spans="2:48" s="20" customFormat="1">
      <c r="B28" s="159">
        <v>23</v>
      </c>
      <c r="C28" s="128" t="s">
        <v>145</v>
      </c>
      <c r="D28" s="160">
        <v>3086</v>
      </c>
      <c r="E28" s="161">
        <v>663</v>
      </c>
      <c r="F28" s="162">
        <f t="shared" si="5"/>
        <v>0.21484121840570317</v>
      </c>
      <c r="G28" s="160">
        <v>3079</v>
      </c>
      <c r="H28" s="161">
        <v>316</v>
      </c>
      <c r="I28" s="162">
        <f t="shared" si="6"/>
        <v>0.10263072426112374</v>
      </c>
      <c r="J28" s="160">
        <v>3076</v>
      </c>
      <c r="K28" s="161">
        <v>102</v>
      </c>
      <c r="L28" s="162">
        <f t="shared" si="7"/>
        <v>3.3159947984395317E-2</v>
      </c>
      <c r="M28" s="160">
        <v>3098</v>
      </c>
      <c r="N28" s="161">
        <v>993</v>
      </c>
      <c r="O28" s="162">
        <f t="shared" si="8"/>
        <v>0.32052937378954166</v>
      </c>
      <c r="P28" s="160">
        <v>3100</v>
      </c>
      <c r="Q28" s="161">
        <v>222</v>
      </c>
      <c r="R28" s="162">
        <f t="shared" si="9"/>
        <v>7.1612903225806449E-2</v>
      </c>
      <c r="S28" s="160">
        <v>3097</v>
      </c>
      <c r="T28" s="161">
        <v>116</v>
      </c>
      <c r="U28" s="162">
        <f t="shared" si="10"/>
        <v>3.7455602195673232E-2</v>
      </c>
      <c r="V28" s="160">
        <v>3081</v>
      </c>
      <c r="W28" s="161">
        <v>262</v>
      </c>
      <c r="X28" s="162">
        <f t="shared" si="11"/>
        <v>8.503732554365466E-2</v>
      </c>
      <c r="Z28" s="99" t="str">
        <f t="shared" si="12"/>
        <v>四條畷市</v>
      </c>
      <c r="AA28" s="101">
        <f t="shared" si="13"/>
        <v>0.18508287292817679</v>
      </c>
      <c r="AB28" s="99" t="str">
        <f t="shared" si="14"/>
        <v>藤井寺市</v>
      </c>
      <c r="AC28" s="101">
        <f t="shared" si="15"/>
        <v>7.8419452887537988E-2</v>
      </c>
      <c r="AD28" s="99" t="str">
        <f t="shared" si="16"/>
        <v>西区</v>
      </c>
      <c r="AE28" s="101">
        <f t="shared" si="17"/>
        <v>2.4369016536118365E-2</v>
      </c>
      <c r="AF28" s="99" t="str">
        <f t="shared" si="18"/>
        <v>堺市南区</v>
      </c>
      <c r="AG28" s="101">
        <f t="shared" si="19"/>
        <v>0.28856152512998268</v>
      </c>
      <c r="AH28" s="99" t="str">
        <f t="shared" si="20"/>
        <v>淀川区</v>
      </c>
      <c r="AI28" s="101">
        <f t="shared" si="21"/>
        <v>4.8986486486486486E-2</v>
      </c>
      <c r="AJ28" s="99" t="s">
        <v>242</v>
      </c>
      <c r="AK28" s="101">
        <f t="shared" si="23"/>
        <v>2.046783625730994E-2</v>
      </c>
      <c r="AL28" s="99" t="str">
        <f t="shared" si="24"/>
        <v>泉佐野市</v>
      </c>
      <c r="AM28" s="101">
        <f t="shared" si="25"/>
        <v>9.2885375494071151E-2</v>
      </c>
      <c r="AO28" s="115">
        <f t="shared" si="0"/>
        <v>0.17524062773440607</v>
      </c>
      <c r="AP28" s="115">
        <f t="shared" si="1"/>
        <v>6.9034742008314429E-2</v>
      </c>
      <c r="AQ28" s="115">
        <f t="shared" si="2"/>
        <v>2.1567455233865686E-2</v>
      </c>
      <c r="AR28" s="115">
        <f t="shared" si="3"/>
        <v>0.26739619519327218</v>
      </c>
      <c r="AS28" s="115">
        <f t="shared" si="4"/>
        <v>4.3945019129941899E-2</v>
      </c>
      <c r="AT28" s="115">
        <f t="shared" si="26"/>
        <v>1.8016436245830054E-2</v>
      </c>
      <c r="AU28" s="115">
        <f t="shared" si="27"/>
        <v>8.7701343522040467E-2</v>
      </c>
      <c r="AV28" s="20">
        <v>0</v>
      </c>
    </row>
    <row r="29" spans="2:48" s="20" customFormat="1">
      <c r="B29" s="159">
        <v>24</v>
      </c>
      <c r="C29" s="128" t="s">
        <v>146</v>
      </c>
      <c r="D29" s="160">
        <v>1800</v>
      </c>
      <c r="E29" s="161">
        <v>325</v>
      </c>
      <c r="F29" s="162">
        <f t="shared" si="5"/>
        <v>0.18055555555555555</v>
      </c>
      <c r="G29" s="160">
        <v>1799</v>
      </c>
      <c r="H29" s="161">
        <v>156</v>
      </c>
      <c r="I29" s="162">
        <f t="shared" si="6"/>
        <v>8.6714841578654805E-2</v>
      </c>
      <c r="J29" s="160">
        <v>1799</v>
      </c>
      <c r="K29" s="161">
        <v>44</v>
      </c>
      <c r="L29" s="162">
        <f t="shared" si="7"/>
        <v>2.4458032240133407E-2</v>
      </c>
      <c r="M29" s="160">
        <v>1806</v>
      </c>
      <c r="N29" s="161">
        <v>480</v>
      </c>
      <c r="O29" s="162">
        <f t="shared" si="8"/>
        <v>0.26578073089700999</v>
      </c>
      <c r="P29" s="160">
        <v>1804</v>
      </c>
      <c r="Q29" s="161">
        <v>99</v>
      </c>
      <c r="R29" s="162">
        <f t="shared" si="9"/>
        <v>5.4878048780487805E-2</v>
      </c>
      <c r="S29" s="160">
        <v>1805</v>
      </c>
      <c r="T29" s="161">
        <v>30</v>
      </c>
      <c r="U29" s="162">
        <f t="shared" si="10"/>
        <v>1.662049861495845E-2</v>
      </c>
      <c r="V29" s="160">
        <v>1798</v>
      </c>
      <c r="W29" s="161">
        <v>149</v>
      </c>
      <c r="X29" s="162">
        <f t="shared" si="11"/>
        <v>8.2869855394883202E-2</v>
      </c>
      <c r="Z29" s="99" t="str">
        <f t="shared" si="12"/>
        <v>泉佐野市</v>
      </c>
      <c r="AA29" s="101">
        <f t="shared" si="13"/>
        <v>0.18415841584158416</v>
      </c>
      <c r="AB29" s="99" t="str">
        <f t="shared" si="14"/>
        <v>大阪市</v>
      </c>
      <c r="AC29" s="101">
        <f t="shared" si="15"/>
        <v>7.5983413650117668E-2</v>
      </c>
      <c r="AD29" s="99" t="str">
        <f t="shared" si="16"/>
        <v>中央区</v>
      </c>
      <c r="AE29" s="101">
        <f t="shared" si="17"/>
        <v>2.4051803885291396E-2</v>
      </c>
      <c r="AF29" s="99" t="str">
        <f t="shared" si="18"/>
        <v>福島区</v>
      </c>
      <c r="AG29" s="101">
        <f t="shared" si="19"/>
        <v>0.28525641025641024</v>
      </c>
      <c r="AH29" s="99" t="str">
        <f t="shared" si="20"/>
        <v>柏原市</v>
      </c>
      <c r="AI29" s="101">
        <f t="shared" si="21"/>
        <v>4.8362720403022669E-2</v>
      </c>
      <c r="AJ29" s="99" t="str">
        <f t="shared" si="22"/>
        <v>茨木市</v>
      </c>
      <c r="AK29" s="101">
        <f t="shared" si="23"/>
        <v>2.037147992810066E-2</v>
      </c>
      <c r="AL29" s="99" t="str">
        <f t="shared" si="24"/>
        <v>箕面市</v>
      </c>
      <c r="AM29" s="101">
        <f t="shared" si="25"/>
        <v>9.2730137294620749E-2</v>
      </c>
      <c r="AO29" s="115">
        <f t="shared" si="0"/>
        <v>0.17524062773440607</v>
      </c>
      <c r="AP29" s="115">
        <f t="shared" si="1"/>
        <v>6.9034742008314429E-2</v>
      </c>
      <c r="AQ29" s="115">
        <f t="shared" si="2"/>
        <v>2.1567455233865686E-2</v>
      </c>
      <c r="AR29" s="115">
        <f t="shared" si="3"/>
        <v>0.26739619519327218</v>
      </c>
      <c r="AS29" s="115">
        <f t="shared" si="4"/>
        <v>4.3945019129941899E-2</v>
      </c>
      <c r="AT29" s="115">
        <f t="shared" si="26"/>
        <v>1.8016436245830054E-2</v>
      </c>
      <c r="AU29" s="115">
        <f t="shared" si="27"/>
        <v>8.7701343522040467E-2</v>
      </c>
      <c r="AV29" s="20">
        <v>0</v>
      </c>
    </row>
    <row r="30" spans="2:48" s="20" customFormat="1">
      <c r="B30" s="159">
        <v>25</v>
      </c>
      <c r="C30" s="128" t="s">
        <v>147</v>
      </c>
      <c r="D30" s="160">
        <v>1089</v>
      </c>
      <c r="E30" s="161">
        <v>205</v>
      </c>
      <c r="F30" s="162">
        <f t="shared" si="5"/>
        <v>0.18824609733700642</v>
      </c>
      <c r="G30" s="160">
        <v>1086</v>
      </c>
      <c r="H30" s="161">
        <v>92</v>
      </c>
      <c r="I30" s="162">
        <f t="shared" si="6"/>
        <v>8.4714548802946599E-2</v>
      </c>
      <c r="J30" s="160">
        <v>1081</v>
      </c>
      <c r="K30" s="161">
        <v>26</v>
      </c>
      <c r="L30" s="162">
        <f t="shared" si="7"/>
        <v>2.4051803885291396E-2</v>
      </c>
      <c r="M30" s="160">
        <v>1088</v>
      </c>
      <c r="N30" s="161">
        <v>265</v>
      </c>
      <c r="O30" s="162">
        <f t="shared" si="8"/>
        <v>0.24356617647058823</v>
      </c>
      <c r="P30" s="160">
        <v>1089</v>
      </c>
      <c r="Q30" s="161">
        <v>52</v>
      </c>
      <c r="R30" s="162">
        <f t="shared" si="9"/>
        <v>4.7750229568411386E-2</v>
      </c>
      <c r="S30" s="160">
        <v>1089</v>
      </c>
      <c r="T30" s="161">
        <v>20</v>
      </c>
      <c r="U30" s="162">
        <f t="shared" si="10"/>
        <v>1.8365472910927456E-2</v>
      </c>
      <c r="V30" s="160">
        <v>1078</v>
      </c>
      <c r="W30" s="161">
        <v>99</v>
      </c>
      <c r="X30" s="162">
        <f t="shared" si="11"/>
        <v>9.1836734693877556E-2</v>
      </c>
      <c r="Z30" s="99" t="str">
        <f t="shared" si="12"/>
        <v>福島区</v>
      </c>
      <c r="AA30" s="101">
        <f t="shared" si="13"/>
        <v>0.18327974276527331</v>
      </c>
      <c r="AB30" s="99" t="str">
        <f t="shared" si="14"/>
        <v>住吉区</v>
      </c>
      <c r="AC30" s="101">
        <f t="shared" si="15"/>
        <v>7.5941289087428213E-2</v>
      </c>
      <c r="AD30" s="99" t="str">
        <f t="shared" si="16"/>
        <v>吹田市</v>
      </c>
      <c r="AE30" s="101">
        <f t="shared" si="17"/>
        <v>2.3803740587806654E-2</v>
      </c>
      <c r="AF30" s="99" t="str">
        <f t="shared" si="18"/>
        <v>富田林市</v>
      </c>
      <c r="AG30" s="101">
        <f t="shared" si="19"/>
        <v>0.2847854356306892</v>
      </c>
      <c r="AH30" s="99" t="str">
        <f t="shared" si="20"/>
        <v>中央区</v>
      </c>
      <c r="AI30" s="101">
        <f t="shared" si="21"/>
        <v>4.7750229568411386E-2</v>
      </c>
      <c r="AJ30" s="99" t="str">
        <f t="shared" si="22"/>
        <v>吹田市</v>
      </c>
      <c r="AK30" s="101">
        <f t="shared" si="23"/>
        <v>2.0094419561796393E-2</v>
      </c>
      <c r="AL30" s="99" t="str">
        <f t="shared" si="24"/>
        <v>中央区</v>
      </c>
      <c r="AM30" s="101">
        <f t="shared" si="25"/>
        <v>9.1836734693877556E-2</v>
      </c>
      <c r="AO30" s="115">
        <f t="shared" si="0"/>
        <v>0.17524062773440607</v>
      </c>
      <c r="AP30" s="115">
        <f t="shared" si="1"/>
        <v>6.9034742008314429E-2</v>
      </c>
      <c r="AQ30" s="115">
        <f t="shared" si="2"/>
        <v>2.1567455233865686E-2</v>
      </c>
      <c r="AR30" s="115">
        <f t="shared" si="3"/>
        <v>0.26739619519327218</v>
      </c>
      <c r="AS30" s="115">
        <f t="shared" si="4"/>
        <v>4.3945019129941899E-2</v>
      </c>
      <c r="AT30" s="115">
        <f t="shared" si="26"/>
        <v>1.8016436245830054E-2</v>
      </c>
      <c r="AU30" s="115">
        <f t="shared" si="27"/>
        <v>8.7701343522040467E-2</v>
      </c>
      <c r="AV30" s="20">
        <v>0</v>
      </c>
    </row>
    <row r="31" spans="2:48" s="20" customFormat="1">
      <c r="B31" s="159">
        <v>26</v>
      </c>
      <c r="C31" s="128" t="s">
        <v>35</v>
      </c>
      <c r="D31" s="160">
        <v>10899</v>
      </c>
      <c r="E31" s="161">
        <v>1938</v>
      </c>
      <c r="F31" s="162">
        <f t="shared" si="5"/>
        <v>0.17781447839251308</v>
      </c>
      <c r="G31" s="160">
        <v>10883</v>
      </c>
      <c r="H31" s="161">
        <v>679</v>
      </c>
      <c r="I31" s="162">
        <f t="shared" si="6"/>
        <v>6.2390884866305243E-2</v>
      </c>
      <c r="J31" s="160">
        <v>10877</v>
      </c>
      <c r="K31" s="161">
        <v>225</v>
      </c>
      <c r="L31" s="162">
        <f t="shared" si="7"/>
        <v>2.068585087799945E-2</v>
      </c>
      <c r="M31" s="160">
        <v>10940</v>
      </c>
      <c r="N31" s="161">
        <v>3107</v>
      </c>
      <c r="O31" s="162">
        <f t="shared" si="8"/>
        <v>0.28400365630712981</v>
      </c>
      <c r="P31" s="160">
        <v>10928</v>
      </c>
      <c r="Q31" s="161">
        <v>419</v>
      </c>
      <c r="R31" s="162">
        <f t="shared" si="9"/>
        <v>3.8341874084919472E-2</v>
      </c>
      <c r="S31" s="160">
        <v>10942</v>
      </c>
      <c r="T31" s="161">
        <v>162</v>
      </c>
      <c r="U31" s="162">
        <f t="shared" si="10"/>
        <v>1.4805337232681411E-2</v>
      </c>
      <c r="V31" s="160">
        <v>10913</v>
      </c>
      <c r="W31" s="161">
        <v>865</v>
      </c>
      <c r="X31" s="162">
        <f t="shared" si="11"/>
        <v>7.9263263997067721E-2</v>
      </c>
      <c r="Z31" s="99" t="str">
        <f t="shared" si="12"/>
        <v>東成区</v>
      </c>
      <c r="AA31" s="101">
        <f t="shared" si="13"/>
        <v>0.18320610687022901</v>
      </c>
      <c r="AB31" s="99" t="str">
        <f t="shared" si="14"/>
        <v>東住吉区</v>
      </c>
      <c r="AC31" s="101">
        <f t="shared" si="15"/>
        <v>7.5795495173400076E-2</v>
      </c>
      <c r="AD31" s="99" t="str">
        <f t="shared" si="16"/>
        <v>東住吉区</v>
      </c>
      <c r="AE31" s="101">
        <f t="shared" si="17"/>
        <v>2.3630504833512353E-2</v>
      </c>
      <c r="AF31" s="99" t="str">
        <f t="shared" si="18"/>
        <v>堺市</v>
      </c>
      <c r="AG31" s="101">
        <f t="shared" si="19"/>
        <v>0.28400365630712981</v>
      </c>
      <c r="AH31" s="99" t="str">
        <f t="shared" si="20"/>
        <v>堺市北区</v>
      </c>
      <c r="AI31" s="101">
        <f t="shared" si="21"/>
        <v>4.7638946928541578E-2</v>
      </c>
      <c r="AJ31" s="99" t="str">
        <f t="shared" si="22"/>
        <v>和泉市</v>
      </c>
      <c r="AK31" s="101">
        <f t="shared" si="23"/>
        <v>1.9640272896423405E-2</v>
      </c>
      <c r="AL31" s="99" t="str">
        <f t="shared" si="24"/>
        <v>柏原市</v>
      </c>
      <c r="AM31" s="101">
        <f t="shared" si="25"/>
        <v>9.1552857865452711E-2</v>
      </c>
      <c r="AO31" s="115">
        <f t="shared" si="0"/>
        <v>0.17524062773440607</v>
      </c>
      <c r="AP31" s="115">
        <f t="shared" si="1"/>
        <v>6.9034742008314429E-2</v>
      </c>
      <c r="AQ31" s="115">
        <f t="shared" si="2"/>
        <v>2.1567455233865686E-2</v>
      </c>
      <c r="AR31" s="115">
        <f t="shared" si="3"/>
        <v>0.26739619519327218</v>
      </c>
      <c r="AS31" s="115">
        <f t="shared" si="4"/>
        <v>4.3945019129941899E-2</v>
      </c>
      <c r="AT31" s="115">
        <f t="shared" si="26"/>
        <v>1.8016436245830054E-2</v>
      </c>
      <c r="AU31" s="115">
        <f t="shared" si="27"/>
        <v>8.7701343522040467E-2</v>
      </c>
      <c r="AV31" s="20">
        <v>0</v>
      </c>
    </row>
    <row r="32" spans="2:48" s="20" customFormat="1">
      <c r="B32" s="159">
        <v>27</v>
      </c>
      <c r="C32" s="128" t="s">
        <v>36</v>
      </c>
      <c r="D32" s="160">
        <v>1556</v>
      </c>
      <c r="E32" s="161">
        <v>272</v>
      </c>
      <c r="F32" s="162">
        <f t="shared" si="5"/>
        <v>0.17480719794344474</v>
      </c>
      <c r="G32" s="160">
        <v>1554</v>
      </c>
      <c r="H32" s="161">
        <v>110</v>
      </c>
      <c r="I32" s="162">
        <f t="shared" si="6"/>
        <v>7.0785070785070792E-2</v>
      </c>
      <c r="J32" s="160">
        <v>1558</v>
      </c>
      <c r="K32" s="161">
        <v>33</v>
      </c>
      <c r="L32" s="162">
        <f t="shared" si="7"/>
        <v>2.1181001283697046E-2</v>
      </c>
      <c r="M32" s="160">
        <v>1564</v>
      </c>
      <c r="N32" s="161">
        <v>433</v>
      </c>
      <c r="O32" s="162">
        <f t="shared" si="8"/>
        <v>0.27685421994884912</v>
      </c>
      <c r="P32" s="160">
        <v>1560</v>
      </c>
      <c r="Q32" s="161">
        <v>60</v>
      </c>
      <c r="R32" s="162">
        <f t="shared" si="9"/>
        <v>3.8461538461538464E-2</v>
      </c>
      <c r="S32" s="160">
        <v>1561</v>
      </c>
      <c r="T32" s="161">
        <v>24</v>
      </c>
      <c r="U32" s="162">
        <f t="shared" si="10"/>
        <v>1.5374759769378604E-2</v>
      </c>
      <c r="V32" s="160">
        <v>1559</v>
      </c>
      <c r="W32" s="161">
        <v>108</v>
      </c>
      <c r="X32" s="162">
        <f t="shared" si="11"/>
        <v>6.9275176395125079E-2</v>
      </c>
      <c r="Z32" s="99" t="str">
        <f t="shared" si="12"/>
        <v>東住吉区</v>
      </c>
      <c r="AA32" s="101">
        <f t="shared" si="13"/>
        <v>0.18233821952091528</v>
      </c>
      <c r="AB32" s="99" t="str">
        <f t="shared" si="14"/>
        <v>泉佐野市</v>
      </c>
      <c r="AC32" s="101">
        <f t="shared" si="15"/>
        <v>7.4331020812685833E-2</v>
      </c>
      <c r="AD32" s="99" t="str">
        <f t="shared" si="16"/>
        <v>熊取町</v>
      </c>
      <c r="AE32" s="101">
        <f t="shared" si="17"/>
        <v>2.3058252427184466E-2</v>
      </c>
      <c r="AF32" s="99" t="str">
        <f t="shared" si="18"/>
        <v>泉大津市</v>
      </c>
      <c r="AG32" s="101">
        <f t="shared" si="19"/>
        <v>0.28388746803069054</v>
      </c>
      <c r="AH32" s="99" t="str">
        <f t="shared" si="20"/>
        <v>河南町</v>
      </c>
      <c r="AI32" s="101">
        <f t="shared" si="21"/>
        <v>4.6913580246913583E-2</v>
      </c>
      <c r="AJ32" s="99" t="str">
        <f t="shared" si="22"/>
        <v>河内長野市</v>
      </c>
      <c r="AK32" s="101">
        <f t="shared" si="23"/>
        <v>1.9513574660633484E-2</v>
      </c>
      <c r="AL32" s="99" t="str">
        <f t="shared" si="24"/>
        <v>堺市南区</v>
      </c>
      <c r="AM32" s="101">
        <f t="shared" si="25"/>
        <v>8.9519650655021835E-2</v>
      </c>
      <c r="AO32" s="115">
        <f t="shared" si="0"/>
        <v>0.17524062773440607</v>
      </c>
      <c r="AP32" s="115">
        <f t="shared" si="1"/>
        <v>6.9034742008314429E-2</v>
      </c>
      <c r="AQ32" s="115">
        <f t="shared" si="2"/>
        <v>2.1567455233865686E-2</v>
      </c>
      <c r="AR32" s="115">
        <f t="shared" si="3"/>
        <v>0.26739619519327218</v>
      </c>
      <c r="AS32" s="115">
        <f t="shared" si="4"/>
        <v>4.3945019129941899E-2</v>
      </c>
      <c r="AT32" s="115">
        <f t="shared" si="26"/>
        <v>1.8016436245830054E-2</v>
      </c>
      <c r="AU32" s="115">
        <f t="shared" si="27"/>
        <v>8.7701343522040467E-2</v>
      </c>
      <c r="AV32" s="20">
        <v>0</v>
      </c>
    </row>
    <row r="33" spans="2:48" s="20" customFormat="1">
      <c r="B33" s="159">
        <v>28</v>
      </c>
      <c r="C33" s="128" t="s">
        <v>37</v>
      </c>
      <c r="D33" s="160">
        <v>1245</v>
      </c>
      <c r="E33" s="161">
        <v>195</v>
      </c>
      <c r="F33" s="162">
        <f t="shared" si="5"/>
        <v>0.15662650602409639</v>
      </c>
      <c r="G33" s="160">
        <v>1245</v>
      </c>
      <c r="H33" s="161">
        <v>70</v>
      </c>
      <c r="I33" s="162">
        <f t="shared" si="6"/>
        <v>5.6224899598393573E-2</v>
      </c>
      <c r="J33" s="160">
        <v>1243</v>
      </c>
      <c r="K33" s="161">
        <v>34</v>
      </c>
      <c r="L33" s="162">
        <f t="shared" si="7"/>
        <v>2.7353177795655673E-2</v>
      </c>
      <c r="M33" s="160">
        <v>1252</v>
      </c>
      <c r="N33" s="161">
        <v>354</v>
      </c>
      <c r="O33" s="162">
        <f t="shared" si="8"/>
        <v>0.28274760383386582</v>
      </c>
      <c r="P33" s="160">
        <v>1254</v>
      </c>
      <c r="Q33" s="161">
        <v>62</v>
      </c>
      <c r="R33" s="162">
        <f t="shared" si="9"/>
        <v>4.9441786283891544E-2</v>
      </c>
      <c r="S33" s="160">
        <v>1255</v>
      </c>
      <c r="T33" s="161">
        <v>20</v>
      </c>
      <c r="U33" s="162">
        <f t="shared" si="10"/>
        <v>1.5936254980079681E-2</v>
      </c>
      <c r="V33" s="160">
        <v>1250</v>
      </c>
      <c r="W33" s="161">
        <v>84</v>
      </c>
      <c r="X33" s="162">
        <f t="shared" si="11"/>
        <v>6.7199999999999996E-2</v>
      </c>
      <c r="Z33" s="99" t="str">
        <f t="shared" si="12"/>
        <v>大東市</v>
      </c>
      <c r="AA33" s="101">
        <f t="shared" si="13"/>
        <v>0.1817391304347826</v>
      </c>
      <c r="AB33" s="99" t="str">
        <f t="shared" si="14"/>
        <v>住之江区</v>
      </c>
      <c r="AC33" s="101">
        <f t="shared" si="15"/>
        <v>7.3417721518987344E-2</v>
      </c>
      <c r="AD33" s="99" t="str">
        <f t="shared" si="16"/>
        <v>都島区</v>
      </c>
      <c r="AE33" s="101">
        <f t="shared" si="17"/>
        <v>2.2853957636566332E-2</v>
      </c>
      <c r="AF33" s="99" t="str">
        <f t="shared" si="18"/>
        <v>箕面市</v>
      </c>
      <c r="AG33" s="101">
        <f t="shared" si="19"/>
        <v>0.28350515463917525</v>
      </c>
      <c r="AH33" s="99" t="str">
        <f t="shared" si="20"/>
        <v>生野区</v>
      </c>
      <c r="AI33" s="101">
        <f t="shared" si="21"/>
        <v>4.6191247974068074E-2</v>
      </c>
      <c r="AJ33" s="99" t="str">
        <f t="shared" si="22"/>
        <v>都島区</v>
      </c>
      <c r="AK33" s="101">
        <f t="shared" si="23"/>
        <v>1.9422863485016647E-2</v>
      </c>
      <c r="AL33" s="99" t="str">
        <f t="shared" si="24"/>
        <v>八尾市</v>
      </c>
      <c r="AM33" s="101">
        <f t="shared" si="25"/>
        <v>8.8931161574129114E-2</v>
      </c>
      <c r="AO33" s="115">
        <f t="shared" si="0"/>
        <v>0.17524062773440607</v>
      </c>
      <c r="AP33" s="115">
        <f t="shared" si="1"/>
        <v>6.9034742008314429E-2</v>
      </c>
      <c r="AQ33" s="115">
        <f t="shared" si="2"/>
        <v>2.1567455233865686E-2</v>
      </c>
      <c r="AR33" s="115">
        <f t="shared" si="3"/>
        <v>0.26739619519327218</v>
      </c>
      <c r="AS33" s="115">
        <f t="shared" si="4"/>
        <v>4.3945019129941899E-2</v>
      </c>
      <c r="AT33" s="115">
        <f t="shared" si="26"/>
        <v>1.8016436245830054E-2</v>
      </c>
      <c r="AU33" s="115">
        <f t="shared" si="27"/>
        <v>8.7701343522040467E-2</v>
      </c>
      <c r="AV33" s="20">
        <v>0</v>
      </c>
    </row>
    <row r="34" spans="2:48" s="20" customFormat="1">
      <c r="B34" s="159">
        <v>29</v>
      </c>
      <c r="C34" s="128" t="s">
        <v>38</v>
      </c>
      <c r="D34" s="160">
        <v>1188</v>
      </c>
      <c r="E34" s="161">
        <v>229</v>
      </c>
      <c r="F34" s="162">
        <f t="shared" si="5"/>
        <v>0.19276094276094277</v>
      </c>
      <c r="G34" s="160">
        <v>1188</v>
      </c>
      <c r="H34" s="161">
        <v>65</v>
      </c>
      <c r="I34" s="162">
        <f t="shared" si="6"/>
        <v>5.4713804713804715E-2</v>
      </c>
      <c r="J34" s="160">
        <v>1188</v>
      </c>
      <c r="K34" s="161">
        <v>18</v>
      </c>
      <c r="L34" s="162">
        <f t="shared" si="7"/>
        <v>1.5151515151515152E-2</v>
      </c>
      <c r="M34" s="160">
        <v>1191</v>
      </c>
      <c r="N34" s="161">
        <v>284</v>
      </c>
      <c r="O34" s="162">
        <f t="shared" si="8"/>
        <v>0.23845507976490343</v>
      </c>
      <c r="P34" s="160">
        <v>1190</v>
      </c>
      <c r="Q34" s="161">
        <v>53</v>
      </c>
      <c r="R34" s="162">
        <f t="shared" si="9"/>
        <v>4.4537815126050422E-2</v>
      </c>
      <c r="S34" s="160">
        <v>1191</v>
      </c>
      <c r="T34" s="161">
        <v>14</v>
      </c>
      <c r="U34" s="162">
        <f t="shared" si="10"/>
        <v>1.1754827875734676E-2</v>
      </c>
      <c r="V34" s="160">
        <v>1191</v>
      </c>
      <c r="W34" s="161">
        <v>123</v>
      </c>
      <c r="X34" s="162">
        <f t="shared" si="11"/>
        <v>0.10327455919395466</v>
      </c>
      <c r="Z34" s="99" t="str">
        <f t="shared" si="12"/>
        <v>東淀川区</v>
      </c>
      <c r="AA34" s="101">
        <f t="shared" si="13"/>
        <v>0.18170529801324503</v>
      </c>
      <c r="AB34" s="99" t="str">
        <f t="shared" si="14"/>
        <v>和泉市</v>
      </c>
      <c r="AC34" s="101">
        <f t="shared" si="15"/>
        <v>7.2840790842872011E-2</v>
      </c>
      <c r="AD34" s="99" t="str">
        <f t="shared" si="16"/>
        <v>此花区</v>
      </c>
      <c r="AE34" s="101">
        <f t="shared" si="17"/>
        <v>2.2682445759368838E-2</v>
      </c>
      <c r="AF34" s="99" t="str">
        <f t="shared" si="18"/>
        <v>堺市中区</v>
      </c>
      <c r="AG34" s="101">
        <f t="shared" si="19"/>
        <v>0.28274760383386582</v>
      </c>
      <c r="AH34" s="99" t="str">
        <f t="shared" si="20"/>
        <v>茨木市</v>
      </c>
      <c r="AI34" s="101">
        <f t="shared" si="21"/>
        <v>4.6174142480211081E-2</v>
      </c>
      <c r="AJ34" s="99" t="str">
        <f t="shared" si="22"/>
        <v>大東市</v>
      </c>
      <c r="AK34" s="101">
        <f t="shared" si="23"/>
        <v>1.8638925010836586E-2</v>
      </c>
      <c r="AL34" s="99" t="str">
        <f t="shared" si="24"/>
        <v>東淀川区</v>
      </c>
      <c r="AM34" s="101">
        <f t="shared" si="25"/>
        <v>8.7515553712152638E-2</v>
      </c>
      <c r="AO34" s="115">
        <f t="shared" si="0"/>
        <v>0.17524062773440607</v>
      </c>
      <c r="AP34" s="115">
        <f t="shared" si="1"/>
        <v>6.9034742008314429E-2</v>
      </c>
      <c r="AQ34" s="115">
        <f t="shared" si="2"/>
        <v>2.1567455233865686E-2</v>
      </c>
      <c r="AR34" s="115">
        <f t="shared" si="3"/>
        <v>0.26739619519327218</v>
      </c>
      <c r="AS34" s="115">
        <f t="shared" si="4"/>
        <v>4.3945019129941899E-2</v>
      </c>
      <c r="AT34" s="115">
        <f t="shared" si="26"/>
        <v>1.8016436245830054E-2</v>
      </c>
      <c r="AU34" s="115">
        <f t="shared" si="27"/>
        <v>8.7701343522040467E-2</v>
      </c>
      <c r="AV34" s="20">
        <v>0</v>
      </c>
    </row>
    <row r="35" spans="2:48" s="20" customFormat="1">
      <c r="B35" s="159">
        <v>30</v>
      </c>
      <c r="C35" s="128" t="s">
        <v>39</v>
      </c>
      <c r="D35" s="160">
        <v>1687</v>
      </c>
      <c r="E35" s="161">
        <v>248</v>
      </c>
      <c r="F35" s="162">
        <f t="shared" si="5"/>
        <v>0.14700652045050386</v>
      </c>
      <c r="G35" s="160">
        <v>1685</v>
      </c>
      <c r="H35" s="161">
        <v>99</v>
      </c>
      <c r="I35" s="162">
        <f t="shared" si="6"/>
        <v>5.8753709198813057E-2</v>
      </c>
      <c r="J35" s="160">
        <v>1684</v>
      </c>
      <c r="K35" s="161">
        <v>33</v>
      </c>
      <c r="L35" s="162">
        <f t="shared" si="7"/>
        <v>1.9596199524940617E-2</v>
      </c>
      <c r="M35" s="160">
        <v>1690</v>
      </c>
      <c r="N35" s="161">
        <v>559</v>
      </c>
      <c r="O35" s="162">
        <f t="shared" si="8"/>
        <v>0.33076923076923076</v>
      </c>
      <c r="P35" s="160">
        <v>1689</v>
      </c>
      <c r="Q35" s="161">
        <v>52</v>
      </c>
      <c r="R35" s="162">
        <f t="shared" si="9"/>
        <v>3.078744819419775E-2</v>
      </c>
      <c r="S35" s="160">
        <v>1690</v>
      </c>
      <c r="T35" s="161">
        <v>21</v>
      </c>
      <c r="U35" s="162">
        <f t="shared" si="10"/>
        <v>1.242603550295858E-2</v>
      </c>
      <c r="V35" s="160">
        <v>1690</v>
      </c>
      <c r="W35" s="161">
        <v>143</v>
      </c>
      <c r="X35" s="162">
        <f t="shared" si="11"/>
        <v>8.461538461538462E-2</v>
      </c>
      <c r="Z35" s="99" t="str">
        <f t="shared" si="12"/>
        <v>大阪市</v>
      </c>
      <c r="AA35" s="101">
        <f t="shared" si="13"/>
        <v>0.18096133610943202</v>
      </c>
      <c r="AB35" s="99" t="str">
        <f t="shared" si="14"/>
        <v>泉南市</v>
      </c>
      <c r="AC35" s="101">
        <f t="shared" si="15"/>
        <v>7.2321428571428578E-2</v>
      </c>
      <c r="AD35" s="99" t="str">
        <f t="shared" si="16"/>
        <v>福島区</v>
      </c>
      <c r="AE35" s="101">
        <f t="shared" si="17"/>
        <v>2.2629310344827586E-2</v>
      </c>
      <c r="AF35" s="99" t="str">
        <f t="shared" si="18"/>
        <v>都島区</v>
      </c>
      <c r="AG35" s="101">
        <f t="shared" si="19"/>
        <v>0.28190899001109876</v>
      </c>
      <c r="AH35" s="99" t="str">
        <f t="shared" si="20"/>
        <v>太子町</v>
      </c>
      <c r="AI35" s="101">
        <f t="shared" si="21"/>
        <v>4.6082949308755762E-2</v>
      </c>
      <c r="AJ35" s="99" t="str">
        <f t="shared" si="22"/>
        <v>淀川区</v>
      </c>
      <c r="AK35" s="101">
        <f t="shared" si="23"/>
        <v>1.8556005398110663E-2</v>
      </c>
      <c r="AL35" s="99" t="str">
        <f t="shared" si="24"/>
        <v>大阪市</v>
      </c>
      <c r="AM35" s="101">
        <f t="shared" si="25"/>
        <v>8.7132838930835926E-2</v>
      </c>
      <c r="AO35" s="115">
        <f t="shared" si="0"/>
        <v>0.17524062773440607</v>
      </c>
      <c r="AP35" s="115">
        <f t="shared" si="1"/>
        <v>6.9034742008314429E-2</v>
      </c>
      <c r="AQ35" s="115">
        <f t="shared" si="2"/>
        <v>2.1567455233865686E-2</v>
      </c>
      <c r="AR35" s="115">
        <f t="shared" si="3"/>
        <v>0.26739619519327218</v>
      </c>
      <c r="AS35" s="115">
        <f t="shared" si="4"/>
        <v>4.3945019129941899E-2</v>
      </c>
      <c r="AT35" s="115">
        <f t="shared" si="26"/>
        <v>1.8016436245830054E-2</v>
      </c>
      <c r="AU35" s="115">
        <f t="shared" si="27"/>
        <v>8.7701343522040467E-2</v>
      </c>
      <c r="AV35" s="20">
        <v>0</v>
      </c>
    </row>
    <row r="36" spans="2:48" s="20" customFormat="1">
      <c r="B36" s="159">
        <v>31</v>
      </c>
      <c r="C36" s="128" t="s">
        <v>40</v>
      </c>
      <c r="D36" s="160">
        <v>2300</v>
      </c>
      <c r="E36" s="161">
        <v>464</v>
      </c>
      <c r="F36" s="162">
        <f t="shared" si="5"/>
        <v>0.20173913043478262</v>
      </c>
      <c r="G36" s="160">
        <v>2294</v>
      </c>
      <c r="H36" s="161">
        <v>148</v>
      </c>
      <c r="I36" s="162">
        <f t="shared" si="6"/>
        <v>6.4516129032258063E-2</v>
      </c>
      <c r="J36" s="160">
        <v>2296</v>
      </c>
      <c r="K36" s="161">
        <v>72</v>
      </c>
      <c r="L36" s="162">
        <f t="shared" si="7"/>
        <v>3.1358885017421602E-2</v>
      </c>
      <c r="M36" s="160">
        <v>2308</v>
      </c>
      <c r="N36" s="161">
        <v>666</v>
      </c>
      <c r="O36" s="162">
        <f t="shared" si="8"/>
        <v>0.28856152512998268</v>
      </c>
      <c r="P36" s="160">
        <v>2299</v>
      </c>
      <c r="Q36" s="161">
        <v>62</v>
      </c>
      <c r="R36" s="162">
        <f t="shared" si="9"/>
        <v>2.6968247063940843E-2</v>
      </c>
      <c r="S36" s="160">
        <v>2309</v>
      </c>
      <c r="T36" s="161">
        <v>31</v>
      </c>
      <c r="U36" s="162">
        <f t="shared" si="10"/>
        <v>1.3425725422260719E-2</v>
      </c>
      <c r="V36" s="160">
        <v>2290</v>
      </c>
      <c r="W36" s="161">
        <v>205</v>
      </c>
      <c r="X36" s="162">
        <f t="shared" si="11"/>
        <v>8.9519650655021835E-2</v>
      </c>
      <c r="Z36" s="99" t="str">
        <f t="shared" si="12"/>
        <v>北区</v>
      </c>
      <c r="AA36" s="101">
        <f t="shared" si="13"/>
        <v>0.18055555555555555</v>
      </c>
      <c r="AB36" s="99" t="str">
        <f t="shared" si="14"/>
        <v>高槻市</v>
      </c>
      <c r="AC36" s="101">
        <f t="shared" si="15"/>
        <v>7.1588117042662491E-2</v>
      </c>
      <c r="AD36" s="99" t="str">
        <f t="shared" si="16"/>
        <v>旭区</v>
      </c>
      <c r="AE36" s="101">
        <f t="shared" si="17"/>
        <v>2.2564667033571822E-2</v>
      </c>
      <c r="AF36" s="99" t="str">
        <f t="shared" si="18"/>
        <v>高石市</v>
      </c>
      <c r="AG36" s="101">
        <f t="shared" si="19"/>
        <v>0.28016937191249119</v>
      </c>
      <c r="AH36" s="99" t="str">
        <f t="shared" si="20"/>
        <v>東住吉区</v>
      </c>
      <c r="AI36" s="101">
        <f t="shared" si="21"/>
        <v>4.5064377682403435E-2</v>
      </c>
      <c r="AJ36" s="99" t="str">
        <f t="shared" si="22"/>
        <v>阿倍野区</v>
      </c>
      <c r="AK36" s="101">
        <f t="shared" si="23"/>
        <v>1.8398806563898557E-2</v>
      </c>
      <c r="AL36" s="99" t="str">
        <f t="shared" si="24"/>
        <v>阿倍野区</v>
      </c>
      <c r="AM36" s="101">
        <f t="shared" si="25"/>
        <v>8.6370444333499746E-2</v>
      </c>
      <c r="AO36" s="115">
        <f t="shared" si="0"/>
        <v>0.17524062773440607</v>
      </c>
      <c r="AP36" s="115">
        <f t="shared" si="1"/>
        <v>6.9034742008314429E-2</v>
      </c>
      <c r="AQ36" s="115">
        <f t="shared" si="2"/>
        <v>2.1567455233865686E-2</v>
      </c>
      <c r="AR36" s="115">
        <f t="shared" si="3"/>
        <v>0.26739619519327218</v>
      </c>
      <c r="AS36" s="115">
        <f t="shared" si="4"/>
        <v>4.3945019129941899E-2</v>
      </c>
      <c r="AT36" s="115">
        <f t="shared" si="26"/>
        <v>1.8016436245830054E-2</v>
      </c>
      <c r="AU36" s="115">
        <f t="shared" si="27"/>
        <v>8.7701343522040467E-2</v>
      </c>
      <c r="AV36" s="20">
        <v>0</v>
      </c>
    </row>
    <row r="37" spans="2:48" s="20" customFormat="1">
      <c r="B37" s="159">
        <v>32</v>
      </c>
      <c r="C37" s="128" t="s">
        <v>41</v>
      </c>
      <c r="D37" s="160">
        <v>2383</v>
      </c>
      <c r="E37" s="161">
        <v>443</v>
      </c>
      <c r="F37" s="162">
        <f t="shared" si="5"/>
        <v>0.1859001258917331</v>
      </c>
      <c r="G37" s="160">
        <v>2376</v>
      </c>
      <c r="H37" s="161">
        <v>164</v>
      </c>
      <c r="I37" s="162">
        <f t="shared" si="6"/>
        <v>6.9023569023569029E-2</v>
      </c>
      <c r="J37" s="160">
        <v>2368</v>
      </c>
      <c r="K37" s="161">
        <v>30</v>
      </c>
      <c r="L37" s="162">
        <f t="shared" si="7"/>
        <v>1.266891891891892E-2</v>
      </c>
      <c r="M37" s="160">
        <v>2392</v>
      </c>
      <c r="N37" s="161">
        <v>693</v>
      </c>
      <c r="O37" s="162">
        <f t="shared" si="8"/>
        <v>0.28971571906354515</v>
      </c>
      <c r="P37" s="160">
        <v>2393</v>
      </c>
      <c r="Q37" s="161">
        <v>114</v>
      </c>
      <c r="R37" s="162">
        <f t="shared" si="9"/>
        <v>4.7638946928541578E-2</v>
      </c>
      <c r="S37" s="160">
        <v>2394</v>
      </c>
      <c r="T37" s="161">
        <v>49</v>
      </c>
      <c r="U37" s="162">
        <f t="shared" si="10"/>
        <v>2.046783625730994E-2</v>
      </c>
      <c r="V37" s="160">
        <v>2391</v>
      </c>
      <c r="W37" s="161">
        <v>162</v>
      </c>
      <c r="X37" s="162">
        <f t="shared" si="11"/>
        <v>6.775407779171895E-2</v>
      </c>
      <c r="Z37" s="99" t="str">
        <f t="shared" si="12"/>
        <v>門真市</v>
      </c>
      <c r="AA37" s="101">
        <f t="shared" si="13"/>
        <v>0.18038207200587802</v>
      </c>
      <c r="AB37" s="99" t="str">
        <f t="shared" si="14"/>
        <v>堺市堺区</v>
      </c>
      <c r="AC37" s="101">
        <f t="shared" si="15"/>
        <v>7.0785070785070792E-2</v>
      </c>
      <c r="AD37" s="99" t="str">
        <f t="shared" si="16"/>
        <v>大正区</v>
      </c>
      <c r="AE37" s="101">
        <f t="shared" si="17"/>
        <v>2.2561863173216887E-2</v>
      </c>
      <c r="AF37" s="99" t="str">
        <f t="shared" si="18"/>
        <v>和泉市</v>
      </c>
      <c r="AG37" s="101">
        <f t="shared" si="19"/>
        <v>0.27745544964774138</v>
      </c>
      <c r="AH37" s="99" t="str">
        <f t="shared" si="20"/>
        <v>堺市東区</v>
      </c>
      <c r="AI37" s="101">
        <f t="shared" si="21"/>
        <v>4.4537815126050422E-2</v>
      </c>
      <c r="AJ37" s="99" t="str">
        <f t="shared" si="22"/>
        <v>中央区</v>
      </c>
      <c r="AK37" s="101">
        <f t="shared" si="23"/>
        <v>1.8365472910927456E-2</v>
      </c>
      <c r="AL37" s="99" t="str">
        <f t="shared" si="24"/>
        <v>守口市</v>
      </c>
      <c r="AM37" s="101">
        <f t="shared" si="25"/>
        <v>8.5516844226893179E-2</v>
      </c>
      <c r="AO37" s="115">
        <f t="shared" si="0"/>
        <v>0.17524062773440607</v>
      </c>
      <c r="AP37" s="115">
        <f t="shared" si="1"/>
        <v>6.9034742008314429E-2</v>
      </c>
      <c r="AQ37" s="115">
        <f t="shared" si="2"/>
        <v>2.1567455233865686E-2</v>
      </c>
      <c r="AR37" s="115">
        <f t="shared" si="3"/>
        <v>0.26739619519327218</v>
      </c>
      <c r="AS37" s="115">
        <f t="shared" si="4"/>
        <v>4.3945019129941899E-2</v>
      </c>
      <c r="AT37" s="115">
        <f t="shared" si="26"/>
        <v>1.8016436245830054E-2</v>
      </c>
      <c r="AU37" s="115">
        <f t="shared" si="27"/>
        <v>8.7701343522040467E-2</v>
      </c>
      <c r="AV37" s="20">
        <v>0</v>
      </c>
    </row>
    <row r="38" spans="2:48" s="20" customFormat="1">
      <c r="B38" s="159">
        <v>33</v>
      </c>
      <c r="C38" s="128" t="s">
        <v>42</v>
      </c>
      <c r="D38" s="160">
        <v>540</v>
      </c>
      <c r="E38" s="161">
        <v>87</v>
      </c>
      <c r="F38" s="162">
        <f t="shared" si="5"/>
        <v>0.16111111111111112</v>
      </c>
      <c r="G38" s="160">
        <v>541</v>
      </c>
      <c r="H38" s="161">
        <v>23</v>
      </c>
      <c r="I38" s="162">
        <f t="shared" si="6"/>
        <v>4.2513863216266171E-2</v>
      </c>
      <c r="J38" s="160">
        <v>540</v>
      </c>
      <c r="K38" s="161">
        <v>5</v>
      </c>
      <c r="L38" s="162">
        <f t="shared" si="7"/>
        <v>9.2592592592592587E-3</v>
      </c>
      <c r="M38" s="160">
        <v>543</v>
      </c>
      <c r="N38" s="161">
        <v>118</v>
      </c>
      <c r="O38" s="162">
        <f t="shared" si="8"/>
        <v>0.21731123388581952</v>
      </c>
      <c r="P38" s="160">
        <v>543</v>
      </c>
      <c r="Q38" s="161">
        <v>16</v>
      </c>
      <c r="R38" s="162">
        <f t="shared" si="9"/>
        <v>2.9465930018416207E-2</v>
      </c>
      <c r="S38" s="160">
        <v>542</v>
      </c>
      <c r="T38" s="161">
        <v>3</v>
      </c>
      <c r="U38" s="162">
        <f t="shared" si="10"/>
        <v>5.5350553505535052E-3</v>
      </c>
      <c r="V38" s="160">
        <v>542</v>
      </c>
      <c r="W38" s="161">
        <v>40</v>
      </c>
      <c r="X38" s="162">
        <f t="shared" si="11"/>
        <v>7.3800738007380073E-2</v>
      </c>
      <c r="Z38" s="99" t="str">
        <f t="shared" si="12"/>
        <v>岸和田市</v>
      </c>
      <c r="AA38" s="101">
        <f t="shared" si="13"/>
        <v>0.17998217998217997</v>
      </c>
      <c r="AB38" s="99" t="str">
        <f t="shared" si="14"/>
        <v>大東市</v>
      </c>
      <c r="AC38" s="101">
        <f t="shared" si="15"/>
        <v>7.0000000000000007E-2</v>
      </c>
      <c r="AD38" s="99" t="str">
        <f t="shared" si="16"/>
        <v>田尻町</v>
      </c>
      <c r="AE38" s="101">
        <f t="shared" si="17"/>
        <v>2.23463687150838E-2</v>
      </c>
      <c r="AF38" s="99" t="str">
        <f t="shared" si="18"/>
        <v>東大阪市</v>
      </c>
      <c r="AG38" s="101">
        <f t="shared" si="19"/>
        <v>0.27712382516652978</v>
      </c>
      <c r="AH38" s="99" t="str">
        <f t="shared" si="20"/>
        <v>鶴見区</v>
      </c>
      <c r="AI38" s="101">
        <f t="shared" si="21"/>
        <v>4.4187269857969488E-2</v>
      </c>
      <c r="AJ38" s="99" t="str">
        <f t="shared" si="22"/>
        <v>箕面市</v>
      </c>
      <c r="AK38" s="101">
        <f t="shared" si="23"/>
        <v>1.8356839041862548E-2</v>
      </c>
      <c r="AL38" s="99" t="str">
        <f t="shared" si="24"/>
        <v>平野区</v>
      </c>
      <c r="AM38" s="101">
        <f t="shared" si="25"/>
        <v>8.503732554365466E-2</v>
      </c>
      <c r="AO38" s="115">
        <f t="shared" ref="AO38:AO69" si="28">$F$80</f>
        <v>0.17524062773440607</v>
      </c>
      <c r="AP38" s="115">
        <f t="shared" ref="AP38:AP69" si="29">$I$80</f>
        <v>6.9034742008314429E-2</v>
      </c>
      <c r="AQ38" s="115">
        <f t="shared" ref="AQ38:AQ69" si="30">$L$80</f>
        <v>2.1567455233865686E-2</v>
      </c>
      <c r="AR38" s="115">
        <f t="shared" ref="AR38:AR69" si="31">$O$80</f>
        <v>0.26739619519327218</v>
      </c>
      <c r="AS38" s="115">
        <f t="shared" ref="AS38:AS69" si="32">$R$80</f>
        <v>4.3945019129941899E-2</v>
      </c>
      <c r="AT38" s="115">
        <f t="shared" si="26"/>
        <v>1.8016436245830054E-2</v>
      </c>
      <c r="AU38" s="115">
        <f t="shared" si="27"/>
        <v>8.7701343522040467E-2</v>
      </c>
      <c r="AV38" s="20">
        <v>0</v>
      </c>
    </row>
    <row r="39" spans="2:48" s="20" customFormat="1">
      <c r="B39" s="159">
        <v>34</v>
      </c>
      <c r="C39" s="128" t="s">
        <v>44</v>
      </c>
      <c r="D39" s="160">
        <v>3367</v>
      </c>
      <c r="E39" s="161">
        <v>606</v>
      </c>
      <c r="F39" s="162">
        <f t="shared" si="5"/>
        <v>0.17998217998217997</v>
      </c>
      <c r="G39" s="160">
        <v>3365</v>
      </c>
      <c r="H39" s="161">
        <v>294</v>
      </c>
      <c r="I39" s="162">
        <f t="shared" si="6"/>
        <v>8.7369985141158985E-2</v>
      </c>
      <c r="J39" s="160">
        <v>3354</v>
      </c>
      <c r="K39" s="161">
        <v>93</v>
      </c>
      <c r="L39" s="162">
        <f t="shared" si="7"/>
        <v>2.7728085867620753E-2</v>
      </c>
      <c r="M39" s="160">
        <v>3368</v>
      </c>
      <c r="N39" s="161">
        <v>801</v>
      </c>
      <c r="O39" s="162">
        <f t="shared" si="8"/>
        <v>0.23782660332541566</v>
      </c>
      <c r="P39" s="160">
        <v>3369</v>
      </c>
      <c r="Q39" s="161">
        <v>122</v>
      </c>
      <c r="R39" s="162">
        <f t="shared" si="9"/>
        <v>3.6212525972098543E-2</v>
      </c>
      <c r="S39" s="160">
        <v>3372</v>
      </c>
      <c r="T39" s="161">
        <v>52</v>
      </c>
      <c r="U39" s="162">
        <f t="shared" si="10"/>
        <v>1.542111506524318E-2</v>
      </c>
      <c r="V39" s="160">
        <v>3363</v>
      </c>
      <c r="W39" s="161">
        <v>331</v>
      </c>
      <c r="X39" s="162">
        <f t="shared" si="11"/>
        <v>9.8424026167112696E-2</v>
      </c>
      <c r="Z39" s="99" t="str">
        <f t="shared" si="12"/>
        <v>堺市</v>
      </c>
      <c r="AA39" s="101">
        <f t="shared" si="13"/>
        <v>0.17781447839251308</v>
      </c>
      <c r="AB39" s="99" t="str">
        <f t="shared" si="14"/>
        <v>摂津市</v>
      </c>
      <c r="AC39" s="101">
        <f t="shared" si="15"/>
        <v>6.9392812887236685E-2</v>
      </c>
      <c r="AD39" s="99" t="str">
        <f t="shared" si="16"/>
        <v>泉南市</v>
      </c>
      <c r="AE39" s="101">
        <f t="shared" si="17"/>
        <v>2.2341376228775692E-2</v>
      </c>
      <c r="AF39" s="99" t="str">
        <f t="shared" si="18"/>
        <v>堺市堺区</v>
      </c>
      <c r="AG39" s="101">
        <f t="shared" si="19"/>
        <v>0.27685421994884912</v>
      </c>
      <c r="AH39" s="99" t="str">
        <f t="shared" si="20"/>
        <v>阿倍野区</v>
      </c>
      <c r="AI39" s="101">
        <f t="shared" si="21"/>
        <v>4.3802887008461924E-2</v>
      </c>
      <c r="AJ39" s="99" t="str">
        <f t="shared" si="22"/>
        <v>門真市</v>
      </c>
      <c r="AK39" s="101">
        <f t="shared" si="23"/>
        <v>1.8335166850018333E-2</v>
      </c>
      <c r="AL39" s="99" t="str">
        <f t="shared" si="24"/>
        <v>松原市</v>
      </c>
      <c r="AM39" s="101">
        <f t="shared" si="25"/>
        <v>8.4943820224719108E-2</v>
      </c>
      <c r="AO39" s="115">
        <f t="shared" si="28"/>
        <v>0.17524062773440607</v>
      </c>
      <c r="AP39" s="115">
        <f t="shared" si="29"/>
        <v>6.9034742008314429E-2</v>
      </c>
      <c r="AQ39" s="115">
        <f t="shared" si="30"/>
        <v>2.1567455233865686E-2</v>
      </c>
      <c r="AR39" s="115">
        <f t="shared" si="31"/>
        <v>0.26739619519327218</v>
      </c>
      <c r="AS39" s="115">
        <f t="shared" si="32"/>
        <v>4.3945019129941899E-2</v>
      </c>
      <c r="AT39" s="115">
        <f t="shared" si="26"/>
        <v>1.8016436245830054E-2</v>
      </c>
      <c r="AU39" s="115">
        <f t="shared" si="27"/>
        <v>8.7701343522040467E-2</v>
      </c>
      <c r="AV39" s="20">
        <v>0</v>
      </c>
    </row>
    <row r="40" spans="2:48" s="20" customFormat="1">
      <c r="B40" s="159">
        <v>35</v>
      </c>
      <c r="C40" s="128" t="s">
        <v>1</v>
      </c>
      <c r="D40" s="160">
        <v>7668</v>
      </c>
      <c r="E40" s="161">
        <v>1203</v>
      </c>
      <c r="F40" s="162">
        <f t="shared" si="5"/>
        <v>0.15688575899843504</v>
      </c>
      <c r="G40" s="160">
        <v>7659</v>
      </c>
      <c r="H40" s="161">
        <v>426</v>
      </c>
      <c r="I40" s="162">
        <f t="shared" si="6"/>
        <v>5.5620838229533884E-2</v>
      </c>
      <c r="J40" s="160">
        <v>7647</v>
      </c>
      <c r="K40" s="161">
        <v>110</v>
      </c>
      <c r="L40" s="162">
        <f t="shared" si="7"/>
        <v>1.4384726036354125E-2</v>
      </c>
      <c r="M40" s="160">
        <v>7694</v>
      </c>
      <c r="N40" s="161">
        <v>1995</v>
      </c>
      <c r="O40" s="162">
        <f t="shared" si="8"/>
        <v>0.25929295554977905</v>
      </c>
      <c r="P40" s="160">
        <v>7694</v>
      </c>
      <c r="Q40" s="161">
        <v>269</v>
      </c>
      <c r="R40" s="162">
        <f t="shared" si="9"/>
        <v>3.4962308292175719E-2</v>
      </c>
      <c r="S40" s="160">
        <v>7705</v>
      </c>
      <c r="T40" s="161">
        <v>119</v>
      </c>
      <c r="U40" s="162">
        <f t="shared" si="10"/>
        <v>1.5444516547696302E-2</v>
      </c>
      <c r="V40" s="160">
        <v>7658</v>
      </c>
      <c r="W40" s="161">
        <v>779</v>
      </c>
      <c r="X40" s="162">
        <f t="shared" si="11"/>
        <v>0.1017236876469052</v>
      </c>
      <c r="Z40" s="99" t="str">
        <f t="shared" si="12"/>
        <v>能勢町</v>
      </c>
      <c r="AA40" s="101">
        <f t="shared" si="13"/>
        <v>0.17777777777777778</v>
      </c>
      <c r="AB40" s="99" t="str">
        <f t="shared" si="14"/>
        <v>四條畷市</v>
      </c>
      <c r="AC40" s="101">
        <f t="shared" si="15"/>
        <v>6.9124423963133647E-2</v>
      </c>
      <c r="AD40" s="99" t="str">
        <f t="shared" si="16"/>
        <v>大阪市</v>
      </c>
      <c r="AE40" s="101">
        <f t="shared" si="17"/>
        <v>2.2018430906522567E-2</v>
      </c>
      <c r="AF40" s="99" t="str">
        <f t="shared" si="18"/>
        <v>大正区</v>
      </c>
      <c r="AG40" s="101">
        <f t="shared" si="19"/>
        <v>0.27668845315904139</v>
      </c>
      <c r="AH40" s="99" t="str">
        <f t="shared" si="20"/>
        <v>門真市</v>
      </c>
      <c r="AI40" s="101">
        <f t="shared" si="21"/>
        <v>4.2553191489361701E-2</v>
      </c>
      <c r="AJ40" s="99" t="str">
        <f t="shared" si="22"/>
        <v>八尾市</v>
      </c>
      <c r="AK40" s="101">
        <f t="shared" si="23"/>
        <v>1.7560512577123873E-2</v>
      </c>
      <c r="AL40" s="99" t="str">
        <f t="shared" si="24"/>
        <v>天王寺区</v>
      </c>
      <c r="AM40" s="101">
        <f t="shared" si="25"/>
        <v>8.4865629420084868E-2</v>
      </c>
      <c r="AO40" s="115">
        <f t="shared" si="28"/>
        <v>0.17524062773440607</v>
      </c>
      <c r="AP40" s="115">
        <f t="shared" si="29"/>
        <v>6.9034742008314429E-2</v>
      </c>
      <c r="AQ40" s="115">
        <f t="shared" si="30"/>
        <v>2.1567455233865686E-2</v>
      </c>
      <c r="AR40" s="115">
        <f t="shared" si="31"/>
        <v>0.26739619519327218</v>
      </c>
      <c r="AS40" s="115">
        <f t="shared" si="32"/>
        <v>4.3945019129941899E-2</v>
      </c>
      <c r="AT40" s="115">
        <f t="shared" si="26"/>
        <v>1.8016436245830054E-2</v>
      </c>
      <c r="AU40" s="115">
        <f t="shared" si="27"/>
        <v>8.7701343522040467E-2</v>
      </c>
      <c r="AV40" s="20">
        <v>0</v>
      </c>
    </row>
    <row r="41" spans="2:48" s="20" customFormat="1">
      <c r="B41" s="159">
        <v>36</v>
      </c>
      <c r="C41" s="128" t="s">
        <v>2</v>
      </c>
      <c r="D41" s="160">
        <v>2489</v>
      </c>
      <c r="E41" s="161">
        <v>403</v>
      </c>
      <c r="F41" s="162">
        <f t="shared" si="5"/>
        <v>0.16191241462434713</v>
      </c>
      <c r="G41" s="160">
        <v>2485</v>
      </c>
      <c r="H41" s="161">
        <v>137</v>
      </c>
      <c r="I41" s="162">
        <f t="shared" si="6"/>
        <v>5.5130784708249496E-2</v>
      </c>
      <c r="J41" s="160">
        <v>2478</v>
      </c>
      <c r="K41" s="161">
        <v>45</v>
      </c>
      <c r="L41" s="162">
        <f t="shared" si="7"/>
        <v>1.8159806295399514E-2</v>
      </c>
      <c r="M41" s="160">
        <v>2488</v>
      </c>
      <c r="N41" s="161">
        <v>600</v>
      </c>
      <c r="O41" s="162">
        <f t="shared" si="8"/>
        <v>0.24115755627009647</v>
      </c>
      <c r="P41" s="160">
        <v>2489</v>
      </c>
      <c r="Q41" s="161">
        <v>84</v>
      </c>
      <c r="R41" s="162">
        <f t="shared" si="9"/>
        <v>3.3748493370831661E-2</v>
      </c>
      <c r="S41" s="160">
        <v>2495</v>
      </c>
      <c r="T41" s="161">
        <v>12</v>
      </c>
      <c r="U41" s="162">
        <f t="shared" si="10"/>
        <v>4.8096192384769537E-3</v>
      </c>
      <c r="V41" s="160">
        <v>2485</v>
      </c>
      <c r="W41" s="161">
        <v>160</v>
      </c>
      <c r="X41" s="162">
        <f t="shared" si="11"/>
        <v>6.4386317907444673E-2</v>
      </c>
      <c r="Z41" s="99" t="str">
        <f t="shared" si="12"/>
        <v>高槻市</v>
      </c>
      <c r="AA41" s="101">
        <f t="shared" si="13"/>
        <v>0.17715305667112896</v>
      </c>
      <c r="AB41" s="99" t="str">
        <f t="shared" si="14"/>
        <v>堺市北区</v>
      </c>
      <c r="AC41" s="101">
        <f t="shared" si="15"/>
        <v>6.9023569023569029E-2</v>
      </c>
      <c r="AD41" s="99" t="str">
        <f t="shared" si="16"/>
        <v>東淀川区</v>
      </c>
      <c r="AE41" s="101">
        <f t="shared" si="17"/>
        <v>2.197346600331675E-2</v>
      </c>
      <c r="AF41" s="99" t="str">
        <f t="shared" si="18"/>
        <v>住之江区</v>
      </c>
      <c r="AG41" s="101">
        <f t="shared" si="19"/>
        <v>0.27573794096472282</v>
      </c>
      <c r="AH41" s="99" t="str">
        <f t="shared" si="20"/>
        <v>住之江区</v>
      </c>
      <c r="AI41" s="101">
        <f t="shared" si="21"/>
        <v>4.2400287459575997E-2</v>
      </c>
      <c r="AJ41" s="99" t="str">
        <f t="shared" si="22"/>
        <v>田尻町</v>
      </c>
      <c r="AK41" s="101">
        <f t="shared" si="23"/>
        <v>1.6759776536312849E-2</v>
      </c>
      <c r="AL41" s="99" t="str">
        <f t="shared" si="24"/>
        <v>堺市西区</v>
      </c>
      <c r="AM41" s="101">
        <f t="shared" si="25"/>
        <v>8.461538461538462E-2</v>
      </c>
      <c r="AO41" s="115">
        <f t="shared" si="28"/>
        <v>0.17524062773440607</v>
      </c>
      <c r="AP41" s="115">
        <f t="shared" si="29"/>
        <v>6.9034742008314429E-2</v>
      </c>
      <c r="AQ41" s="115">
        <f t="shared" si="30"/>
        <v>2.1567455233865686E-2</v>
      </c>
      <c r="AR41" s="115">
        <f t="shared" si="31"/>
        <v>0.26739619519327218</v>
      </c>
      <c r="AS41" s="115">
        <f t="shared" si="32"/>
        <v>4.3945019129941899E-2</v>
      </c>
      <c r="AT41" s="115">
        <f t="shared" si="26"/>
        <v>1.8016436245830054E-2</v>
      </c>
      <c r="AU41" s="115">
        <f t="shared" si="27"/>
        <v>8.7701343522040467E-2</v>
      </c>
      <c r="AV41" s="20">
        <v>0</v>
      </c>
    </row>
    <row r="42" spans="2:48" s="20" customFormat="1">
      <c r="B42" s="159">
        <v>37</v>
      </c>
      <c r="C42" s="128" t="s">
        <v>3</v>
      </c>
      <c r="D42" s="160">
        <v>8244</v>
      </c>
      <c r="E42" s="161">
        <v>1407</v>
      </c>
      <c r="F42" s="162">
        <f t="shared" si="5"/>
        <v>0.17066957787481804</v>
      </c>
      <c r="G42" s="160">
        <v>8240</v>
      </c>
      <c r="H42" s="161">
        <v>468</v>
      </c>
      <c r="I42" s="162">
        <f t="shared" si="6"/>
        <v>5.6796116504854367E-2</v>
      </c>
      <c r="J42" s="160">
        <v>8234</v>
      </c>
      <c r="K42" s="161">
        <v>196</v>
      </c>
      <c r="L42" s="162">
        <f t="shared" si="7"/>
        <v>2.3803740587806654E-2</v>
      </c>
      <c r="M42" s="160">
        <v>8259</v>
      </c>
      <c r="N42" s="161">
        <v>2533</v>
      </c>
      <c r="O42" s="162">
        <f t="shared" si="8"/>
        <v>0.30669572587480326</v>
      </c>
      <c r="P42" s="160">
        <v>8257</v>
      </c>
      <c r="Q42" s="161">
        <v>347</v>
      </c>
      <c r="R42" s="162">
        <f t="shared" si="9"/>
        <v>4.2024948528521254E-2</v>
      </c>
      <c r="S42" s="160">
        <v>8261</v>
      </c>
      <c r="T42" s="161">
        <v>166</v>
      </c>
      <c r="U42" s="162">
        <f t="shared" si="10"/>
        <v>2.0094419561796393E-2</v>
      </c>
      <c r="V42" s="160">
        <v>8230</v>
      </c>
      <c r="W42" s="161">
        <v>1039</v>
      </c>
      <c r="X42" s="162">
        <f t="shared" si="11"/>
        <v>0.12624544349939246</v>
      </c>
      <c r="Z42" s="99" t="str">
        <f t="shared" si="12"/>
        <v>茨木市</v>
      </c>
      <c r="AA42" s="101">
        <f t="shared" si="13"/>
        <v>0.17698689431285319</v>
      </c>
      <c r="AB42" s="99" t="str">
        <f t="shared" si="14"/>
        <v>福島区</v>
      </c>
      <c r="AC42" s="101">
        <f t="shared" si="15"/>
        <v>6.8891280947255107E-2</v>
      </c>
      <c r="AD42" s="99" t="str">
        <f t="shared" si="16"/>
        <v>藤井寺市</v>
      </c>
      <c r="AE42" s="101">
        <f t="shared" si="17"/>
        <v>2.1897810218978103E-2</v>
      </c>
      <c r="AF42" s="99" t="str">
        <f t="shared" si="18"/>
        <v>千早赤阪村</v>
      </c>
      <c r="AG42" s="101">
        <f t="shared" si="19"/>
        <v>0.27500000000000002</v>
      </c>
      <c r="AH42" s="99" t="str">
        <f t="shared" si="20"/>
        <v>和泉市</v>
      </c>
      <c r="AI42" s="101">
        <f t="shared" si="21"/>
        <v>4.2218543046357616E-2</v>
      </c>
      <c r="AJ42" s="99" t="str">
        <f t="shared" si="22"/>
        <v>北区</v>
      </c>
      <c r="AK42" s="101">
        <f t="shared" si="23"/>
        <v>1.662049861495845E-2</v>
      </c>
      <c r="AL42" s="99" t="str">
        <f t="shared" si="24"/>
        <v>藤井寺市</v>
      </c>
      <c r="AM42" s="101">
        <f t="shared" si="25"/>
        <v>8.3536585365853663E-2</v>
      </c>
      <c r="AO42" s="115">
        <f t="shared" si="28"/>
        <v>0.17524062773440607</v>
      </c>
      <c r="AP42" s="115">
        <f t="shared" si="29"/>
        <v>6.9034742008314429E-2</v>
      </c>
      <c r="AQ42" s="115">
        <f t="shared" si="30"/>
        <v>2.1567455233865686E-2</v>
      </c>
      <c r="AR42" s="115">
        <f t="shared" si="31"/>
        <v>0.26739619519327218</v>
      </c>
      <c r="AS42" s="115">
        <f t="shared" si="32"/>
        <v>4.3945019129941899E-2</v>
      </c>
      <c r="AT42" s="115">
        <f t="shared" si="26"/>
        <v>1.8016436245830054E-2</v>
      </c>
      <c r="AU42" s="115">
        <f t="shared" si="27"/>
        <v>8.7701343522040467E-2</v>
      </c>
      <c r="AV42" s="20">
        <v>0</v>
      </c>
    </row>
    <row r="43" spans="2:48" s="20" customFormat="1">
      <c r="B43" s="159">
        <v>38</v>
      </c>
      <c r="C43" s="169" t="s">
        <v>45</v>
      </c>
      <c r="D43" s="160">
        <v>1557</v>
      </c>
      <c r="E43" s="161">
        <v>310</v>
      </c>
      <c r="F43" s="162">
        <f t="shared" si="5"/>
        <v>0.19910083493898523</v>
      </c>
      <c r="G43" s="160">
        <v>1556</v>
      </c>
      <c r="H43" s="161">
        <v>133</v>
      </c>
      <c r="I43" s="162">
        <f t="shared" si="6"/>
        <v>8.5475578406169664E-2</v>
      </c>
      <c r="J43" s="160">
        <v>1557</v>
      </c>
      <c r="K43" s="161">
        <v>54</v>
      </c>
      <c r="L43" s="162">
        <f t="shared" si="7"/>
        <v>3.4682080924855488E-2</v>
      </c>
      <c r="M43" s="160">
        <v>1564</v>
      </c>
      <c r="N43" s="161">
        <v>444</v>
      </c>
      <c r="O43" s="162">
        <f t="shared" si="8"/>
        <v>0.28388746803069054</v>
      </c>
      <c r="P43" s="160">
        <v>1562</v>
      </c>
      <c r="Q43" s="161">
        <v>88</v>
      </c>
      <c r="R43" s="162">
        <f t="shared" si="9"/>
        <v>5.6338028169014086E-2</v>
      </c>
      <c r="S43" s="160">
        <v>1563</v>
      </c>
      <c r="T43" s="161">
        <v>39</v>
      </c>
      <c r="U43" s="162">
        <f t="shared" si="10"/>
        <v>2.4952015355086371E-2</v>
      </c>
      <c r="V43" s="160">
        <v>1562</v>
      </c>
      <c r="W43" s="161">
        <v>159</v>
      </c>
      <c r="X43" s="162">
        <f t="shared" si="11"/>
        <v>0.10179257362355953</v>
      </c>
      <c r="Z43" s="99" t="str">
        <f t="shared" si="12"/>
        <v>寝屋川市</v>
      </c>
      <c r="AA43" s="101">
        <f t="shared" si="13"/>
        <v>0.17593984962406015</v>
      </c>
      <c r="AB43" s="99" t="str">
        <f t="shared" si="14"/>
        <v>浪速区</v>
      </c>
      <c r="AC43" s="101">
        <f t="shared" si="15"/>
        <v>6.7880794701986755E-2</v>
      </c>
      <c r="AD43" s="99" t="str">
        <f t="shared" si="16"/>
        <v>鶴見区</v>
      </c>
      <c r="AE43" s="101">
        <f t="shared" si="17"/>
        <v>2.1716101694915255E-2</v>
      </c>
      <c r="AF43" s="99" t="str">
        <f t="shared" si="18"/>
        <v>城東区</v>
      </c>
      <c r="AG43" s="101">
        <f t="shared" si="19"/>
        <v>0.27299578059071727</v>
      </c>
      <c r="AH43" s="99" t="str">
        <f t="shared" si="20"/>
        <v>城東区</v>
      </c>
      <c r="AI43" s="101">
        <f t="shared" si="21"/>
        <v>4.2140750105351878E-2</v>
      </c>
      <c r="AJ43" s="99" t="str">
        <f t="shared" si="22"/>
        <v>泉南市</v>
      </c>
      <c r="AK43" s="101">
        <f t="shared" si="23"/>
        <v>1.5985790408525755E-2</v>
      </c>
      <c r="AL43" s="99" t="str">
        <f t="shared" si="24"/>
        <v>城東区</v>
      </c>
      <c r="AM43" s="101">
        <f t="shared" si="25"/>
        <v>8.3509067903838038E-2</v>
      </c>
      <c r="AO43" s="115">
        <f t="shared" si="28"/>
        <v>0.17524062773440607</v>
      </c>
      <c r="AP43" s="115">
        <f t="shared" si="29"/>
        <v>6.9034742008314429E-2</v>
      </c>
      <c r="AQ43" s="115">
        <f t="shared" si="30"/>
        <v>2.1567455233865686E-2</v>
      </c>
      <c r="AR43" s="115">
        <f t="shared" si="31"/>
        <v>0.26739619519327218</v>
      </c>
      <c r="AS43" s="115">
        <f t="shared" si="32"/>
        <v>4.3945019129941899E-2</v>
      </c>
      <c r="AT43" s="115">
        <f t="shared" si="26"/>
        <v>1.8016436245830054E-2</v>
      </c>
      <c r="AU43" s="115">
        <f t="shared" si="27"/>
        <v>8.7701343522040467E-2</v>
      </c>
      <c r="AV43" s="20">
        <v>0</v>
      </c>
    </row>
    <row r="44" spans="2:48" s="20" customFormat="1">
      <c r="B44" s="159">
        <v>39</v>
      </c>
      <c r="C44" s="169" t="s">
        <v>8</v>
      </c>
      <c r="D44" s="160">
        <v>8964</v>
      </c>
      <c r="E44" s="161">
        <v>1588</v>
      </c>
      <c r="F44" s="162">
        <f t="shared" si="5"/>
        <v>0.17715305667112896</v>
      </c>
      <c r="G44" s="160">
        <v>8954</v>
      </c>
      <c r="H44" s="161">
        <v>641</v>
      </c>
      <c r="I44" s="162">
        <f t="shared" si="6"/>
        <v>7.1588117042662491E-2</v>
      </c>
      <c r="J44" s="160">
        <v>8940</v>
      </c>
      <c r="K44" s="161">
        <v>181</v>
      </c>
      <c r="L44" s="162">
        <f t="shared" si="7"/>
        <v>2.0246085011185681E-2</v>
      </c>
      <c r="M44" s="160">
        <v>8987</v>
      </c>
      <c r="N44" s="161">
        <v>2109</v>
      </c>
      <c r="O44" s="162">
        <f t="shared" si="8"/>
        <v>0.23467230443974629</v>
      </c>
      <c r="P44" s="160">
        <v>8986</v>
      </c>
      <c r="Q44" s="161">
        <v>358</v>
      </c>
      <c r="R44" s="162">
        <f t="shared" si="9"/>
        <v>3.9839750723347431E-2</v>
      </c>
      <c r="S44" s="160">
        <v>8998</v>
      </c>
      <c r="T44" s="161">
        <v>142</v>
      </c>
      <c r="U44" s="162">
        <f t="shared" si="10"/>
        <v>1.5781284729939987E-2</v>
      </c>
      <c r="V44" s="160">
        <v>8974</v>
      </c>
      <c r="W44" s="161">
        <v>717</v>
      </c>
      <c r="X44" s="162">
        <f t="shared" si="11"/>
        <v>7.9897481613550259E-2</v>
      </c>
      <c r="Z44" s="99" t="str">
        <f t="shared" si="12"/>
        <v>西区</v>
      </c>
      <c r="AA44" s="101">
        <f t="shared" si="13"/>
        <v>0.17580504786771106</v>
      </c>
      <c r="AB44" s="99" t="str">
        <f t="shared" si="14"/>
        <v>城東区</v>
      </c>
      <c r="AC44" s="101">
        <f t="shared" si="15"/>
        <v>6.6949152542372881E-2</v>
      </c>
      <c r="AD44" s="99" t="str">
        <f t="shared" si="16"/>
        <v>門真市</v>
      </c>
      <c r="AE44" s="101">
        <f t="shared" si="17"/>
        <v>2.1715126978284875E-2</v>
      </c>
      <c r="AF44" s="99" t="str">
        <f t="shared" si="18"/>
        <v>松原市</v>
      </c>
      <c r="AG44" s="101">
        <f t="shared" si="19"/>
        <v>0.26995515695067263</v>
      </c>
      <c r="AH44" s="99" t="str">
        <f t="shared" si="20"/>
        <v>吹田市</v>
      </c>
      <c r="AI44" s="101">
        <f t="shared" si="21"/>
        <v>4.2024948528521254E-2</v>
      </c>
      <c r="AJ44" s="99" t="str">
        <f t="shared" si="22"/>
        <v>堺市中区</v>
      </c>
      <c r="AK44" s="101">
        <f t="shared" si="23"/>
        <v>1.5936254980079681E-2</v>
      </c>
      <c r="AL44" s="99" t="str">
        <f t="shared" si="24"/>
        <v>北区</v>
      </c>
      <c r="AM44" s="101">
        <f t="shared" si="25"/>
        <v>8.2869855394883202E-2</v>
      </c>
      <c r="AO44" s="115">
        <f t="shared" si="28"/>
        <v>0.17524062773440607</v>
      </c>
      <c r="AP44" s="115">
        <f t="shared" si="29"/>
        <v>6.9034742008314429E-2</v>
      </c>
      <c r="AQ44" s="115">
        <f t="shared" si="30"/>
        <v>2.1567455233865686E-2</v>
      </c>
      <c r="AR44" s="115">
        <f t="shared" si="31"/>
        <v>0.26739619519327218</v>
      </c>
      <c r="AS44" s="115">
        <f t="shared" si="32"/>
        <v>4.3945019129941899E-2</v>
      </c>
      <c r="AT44" s="115">
        <f t="shared" si="26"/>
        <v>1.8016436245830054E-2</v>
      </c>
      <c r="AU44" s="115">
        <f t="shared" si="27"/>
        <v>8.7701343522040467E-2</v>
      </c>
      <c r="AV44" s="20">
        <v>0</v>
      </c>
    </row>
    <row r="45" spans="2:48" s="20" customFormat="1">
      <c r="B45" s="159">
        <v>40</v>
      </c>
      <c r="C45" s="169" t="s">
        <v>46</v>
      </c>
      <c r="D45" s="160">
        <v>1906</v>
      </c>
      <c r="E45" s="161">
        <v>500</v>
      </c>
      <c r="F45" s="162">
        <f t="shared" si="5"/>
        <v>0.26232948583420779</v>
      </c>
      <c r="G45" s="160">
        <v>1902</v>
      </c>
      <c r="H45" s="161">
        <v>188</v>
      </c>
      <c r="I45" s="162">
        <f t="shared" si="6"/>
        <v>9.8843322818086221E-2</v>
      </c>
      <c r="J45" s="160">
        <v>1902</v>
      </c>
      <c r="K45" s="161">
        <v>69</v>
      </c>
      <c r="L45" s="162">
        <f t="shared" si="7"/>
        <v>3.6277602523659309E-2</v>
      </c>
      <c r="M45" s="160">
        <v>1910</v>
      </c>
      <c r="N45" s="161">
        <v>368</v>
      </c>
      <c r="O45" s="162">
        <f t="shared" si="8"/>
        <v>0.19267015706806281</v>
      </c>
      <c r="P45" s="160">
        <v>1908</v>
      </c>
      <c r="Q45" s="161">
        <v>74</v>
      </c>
      <c r="R45" s="162">
        <f t="shared" si="9"/>
        <v>3.8784067085953881E-2</v>
      </c>
      <c r="S45" s="160">
        <v>1911</v>
      </c>
      <c r="T45" s="161">
        <v>29</v>
      </c>
      <c r="U45" s="162">
        <f t="shared" si="10"/>
        <v>1.5175300889586603E-2</v>
      </c>
      <c r="V45" s="160">
        <v>1903</v>
      </c>
      <c r="W45" s="161">
        <v>189</v>
      </c>
      <c r="X45" s="162">
        <f t="shared" si="11"/>
        <v>9.9316868102995268E-2</v>
      </c>
      <c r="Z45" s="99" t="str">
        <f t="shared" si="12"/>
        <v>堺市堺区</v>
      </c>
      <c r="AA45" s="101">
        <f t="shared" si="13"/>
        <v>0.17480719794344474</v>
      </c>
      <c r="AB45" s="99" t="str">
        <f t="shared" si="14"/>
        <v>交野市</v>
      </c>
      <c r="AC45" s="101">
        <f t="shared" si="15"/>
        <v>6.6063977746870658E-2</v>
      </c>
      <c r="AD45" s="99" t="str">
        <f t="shared" si="16"/>
        <v>和泉市</v>
      </c>
      <c r="AE45" s="101">
        <f t="shared" si="17"/>
        <v>2.1630615640599003E-2</v>
      </c>
      <c r="AF45" s="99" t="str">
        <f t="shared" si="18"/>
        <v>羽曳野市</v>
      </c>
      <c r="AG45" s="101">
        <f t="shared" si="19"/>
        <v>0.26978146194423513</v>
      </c>
      <c r="AH45" s="99" t="str">
        <f t="shared" si="20"/>
        <v>箕面市</v>
      </c>
      <c r="AI45" s="101">
        <f t="shared" si="21"/>
        <v>4.1648007165248545E-2</v>
      </c>
      <c r="AJ45" s="99" t="str">
        <f t="shared" si="22"/>
        <v>高槻市</v>
      </c>
      <c r="AK45" s="101">
        <f t="shared" si="23"/>
        <v>1.5781284729939987E-2</v>
      </c>
      <c r="AL45" s="99" t="str">
        <f t="shared" si="24"/>
        <v>鶴見区</v>
      </c>
      <c r="AM45" s="101">
        <f t="shared" si="25"/>
        <v>8.2191780821917804E-2</v>
      </c>
      <c r="AO45" s="115">
        <f t="shared" si="28"/>
        <v>0.17524062773440607</v>
      </c>
      <c r="AP45" s="115">
        <f t="shared" si="29"/>
        <v>6.9034742008314429E-2</v>
      </c>
      <c r="AQ45" s="115">
        <f t="shared" si="30"/>
        <v>2.1567455233865686E-2</v>
      </c>
      <c r="AR45" s="115">
        <f t="shared" si="31"/>
        <v>0.26739619519327218</v>
      </c>
      <c r="AS45" s="115">
        <f t="shared" si="32"/>
        <v>4.3945019129941899E-2</v>
      </c>
      <c r="AT45" s="115">
        <f t="shared" si="26"/>
        <v>1.8016436245830054E-2</v>
      </c>
      <c r="AU45" s="115">
        <f t="shared" si="27"/>
        <v>8.7701343522040467E-2</v>
      </c>
      <c r="AV45" s="20">
        <v>0</v>
      </c>
    </row>
    <row r="46" spans="2:48" s="20" customFormat="1">
      <c r="B46" s="159">
        <v>41</v>
      </c>
      <c r="C46" s="169" t="s">
        <v>13</v>
      </c>
      <c r="D46" s="160">
        <v>3483</v>
      </c>
      <c r="E46" s="161">
        <v>552</v>
      </c>
      <c r="F46" s="162">
        <f t="shared" si="5"/>
        <v>0.15848406546080965</v>
      </c>
      <c r="G46" s="160">
        <v>3483</v>
      </c>
      <c r="H46" s="161">
        <v>222</v>
      </c>
      <c r="I46" s="162">
        <f t="shared" si="6"/>
        <v>6.3738156761412576E-2</v>
      </c>
      <c r="J46" s="160">
        <v>3472</v>
      </c>
      <c r="K46" s="161">
        <v>63</v>
      </c>
      <c r="L46" s="162">
        <f t="shared" si="7"/>
        <v>1.8145161290322582E-2</v>
      </c>
      <c r="M46" s="160">
        <v>3490</v>
      </c>
      <c r="N46" s="161">
        <v>861</v>
      </c>
      <c r="O46" s="162">
        <f t="shared" si="8"/>
        <v>0.24670487106017192</v>
      </c>
      <c r="P46" s="160">
        <v>3490</v>
      </c>
      <c r="Q46" s="161">
        <v>134</v>
      </c>
      <c r="R46" s="162">
        <f t="shared" si="9"/>
        <v>3.8395415472779366E-2</v>
      </c>
      <c r="S46" s="160">
        <v>3491</v>
      </c>
      <c r="T46" s="161">
        <v>37</v>
      </c>
      <c r="U46" s="162">
        <f t="shared" si="10"/>
        <v>1.0598682325981094E-2</v>
      </c>
      <c r="V46" s="160">
        <v>3473</v>
      </c>
      <c r="W46" s="161">
        <v>297</v>
      </c>
      <c r="X46" s="162">
        <f t="shared" si="11"/>
        <v>8.5516844226893179E-2</v>
      </c>
      <c r="Z46" s="99" t="str">
        <f t="shared" si="12"/>
        <v>松原市</v>
      </c>
      <c r="AA46" s="101">
        <f t="shared" si="13"/>
        <v>0.17280071813285458</v>
      </c>
      <c r="AB46" s="99" t="str">
        <f t="shared" si="14"/>
        <v>生野区</v>
      </c>
      <c r="AC46" s="101">
        <f t="shared" si="15"/>
        <v>6.5821749795584625E-2</v>
      </c>
      <c r="AD46" s="99" t="str">
        <f t="shared" si="16"/>
        <v>城東区</v>
      </c>
      <c r="AE46" s="101">
        <f t="shared" si="17"/>
        <v>2.1610169491525423E-2</v>
      </c>
      <c r="AF46" s="99" t="str">
        <f t="shared" si="18"/>
        <v>泉佐野市</v>
      </c>
      <c r="AG46" s="101">
        <f t="shared" si="19"/>
        <v>0.2686196623634558</v>
      </c>
      <c r="AH46" s="99" t="str">
        <f t="shared" si="20"/>
        <v>泉佐野市</v>
      </c>
      <c r="AI46" s="101">
        <f t="shared" si="21"/>
        <v>4.1399704287826515E-2</v>
      </c>
      <c r="AJ46" s="99" t="str">
        <f t="shared" si="22"/>
        <v>豊中市</v>
      </c>
      <c r="AK46" s="101">
        <f t="shared" si="23"/>
        <v>1.5444516547696302E-2</v>
      </c>
      <c r="AL46" s="99" t="str">
        <f t="shared" si="24"/>
        <v>住吉区</v>
      </c>
      <c r="AM46" s="101">
        <f t="shared" si="25"/>
        <v>8.1476766390833857E-2</v>
      </c>
      <c r="AO46" s="115">
        <f t="shared" si="28"/>
        <v>0.17524062773440607</v>
      </c>
      <c r="AP46" s="115">
        <f t="shared" si="29"/>
        <v>6.9034742008314429E-2</v>
      </c>
      <c r="AQ46" s="115">
        <f t="shared" si="30"/>
        <v>2.1567455233865686E-2</v>
      </c>
      <c r="AR46" s="115">
        <f t="shared" si="31"/>
        <v>0.26739619519327218</v>
      </c>
      <c r="AS46" s="115">
        <f t="shared" si="32"/>
        <v>4.3945019129941899E-2</v>
      </c>
      <c r="AT46" s="115">
        <f t="shared" si="26"/>
        <v>1.8016436245830054E-2</v>
      </c>
      <c r="AU46" s="115">
        <f t="shared" si="27"/>
        <v>8.7701343522040467E-2</v>
      </c>
      <c r="AV46" s="20">
        <v>0</v>
      </c>
    </row>
    <row r="47" spans="2:48" s="20" customFormat="1">
      <c r="B47" s="159">
        <v>42</v>
      </c>
      <c r="C47" s="169" t="s">
        <v>14</v>
      </c>
      <c r="D47" s="160">
        <v>4826</v>
      </c>
      <c r="E47" s="161">
        <v>665</v>
      </c>
      <c r="F47" s="162">
        <f t="shared" si="5"/>
        <v>0.13779527559055119</v>
      </c>
      <c r="G47" s="160">
        <v>4832</v>
      </c>
      <c r="H47" s="161">
        <v>200</v>
      </c>
      <c r="I47" s="162">
        <f t="shared" si="6"/>
        <v>4.1390728476821195E-2</v>
      </c>
      <c r="J47" s="160">
        <v>4821</v>
      </c>
      <c r="K47" s="161">
        <v>71</v>
      </c>
      <c r="L47" s="162">
        <f t="shared" si="7"/>
        <v>1.472723501348268E-2</v>
      </c>
      <c r="M47" s="160">
        <v>4844</v>
      </c>
      <c r="N47" s="161">
        <v>1000</v>
      </c>
      <c r="O47" s="162">
        <f t="shared" si="8"/>
        <v>0.20644095788604458</v>
      </c>
      <c r="P47" s="160">
        <v>4841</v>
      </c>
      <c r="Q47" s="161">
        <v>141</v>
      </c>
      <c r="R47" s="162">
        <f t="shared" si="9"/>
        <v>2.9126213592233011E-2</v>
      </c>
      <c r="S47" s="160">
        <v>4845</v>
      </c>
      <c r="T47" s="161">
        <v>33</v>
      </c>
      <c r="U47" s="162">
        <f t="shared" si="10"/>
        <v>6.8111455108359137E-3</v>
      </c>
      <c r="V47" s="160">
        <v>4823</v>
      </c>
      <c r="W47" s="161">
        <v>344</v>
      </c>
      <c r="X47" s="162">
        <f t="shared" si="11"/>
        <v>7.1324901513580757E-2</v>
      </c>
      <c r="Z47" s="99" t="str">
        <f t="shared" si="12"/>
        <v>西成区</v>
      </c>
      <c r="AA47" s="101">
        <f t="shared" si="13"/>
        <v>0.17220279720279721</v>
      </c>
      <c r="AB47" s="99" t="str">
        <f t="shared" si="14"/>
        <v>八尾市</v>
      </c>
      <c r="AC47" s="101">
        <f t="shared" si="15"/>
        <v>6.5579623899071654E-2</v>
      </c>
      <c r="AD47" s="99" t="str">
        <f t="shared" si="16"/>
        <v>生野区</v>
      </c>
      <c r="AE47" s="101">
        <f t="shared" si="17"/>
        <v>2.1267893660531698E-2</v>
      </c>
      <c r="AF47" s="99" t="str">
        <f t="shared" si="18"/>
        <v>北区</v>
      </c>
      <c r="AG47" s="101">
        <f t="shared" si="19"/>
        <v>0.26578073089700999</v>
      </c>
      <c r="AH47" s="99" t="str">
        <f t="shared" si="20"/>
        <v>高槻市</v>
      </c>
      <c r="AI47" s="101">
        <f t="shared" si="21"/>
        <v>3.9839750723347431E-2</v>
      </c>
      <c r="AJ47" s="99" t="str">
        <f t="shared" si="22"/>
        <v>生野区</v>
      </c>
      <c r="AK47" s="101">
        <f t="shared" si="23"/>
        <v>1.5422077922077922E-2</v>
      </c>
      <c r="AL47" s="99" t="str">
        <f t="shared" si="24"/>
        <v>旭区</v>
      </c>
      <c r="AM47" s="101">
        <f t="shared" si="25"/>
        <v>8.0308030803080313E-2</v>
      </c>
      <c r="AO47" s="115">
        <f t="shared" si="28"/>
        <v>0.17524062773440607</v>
      </c>
      <c r="AP47" s="115">
        <f t="shared" si="29"/>
        <v>6.9034742008314429E-2</v>
      </c>
      <c r="AQ47" s="115">
        <f t="shared" si="30"/>
        <v>2.1567455233865686E-2</v>
      </c>
      <c r="AR47" s="115">
        <f t="shared" si="31"/>
        <v>0.26739619519327218</v>
      </c>
      <c r="AS47" s="115">
        <f t="shared" si="32"/>
        <v>4.3945019129941899E-2</v>
      </c>
      <c r="AT47" s="115">
        <f t="shared" si="26"/>
        <v>1.8016436245830054E-2</v>
      </c>
      <c r="AU47" s="115">
        <f t="shared" si="27"/>
        <v>8.7701343522040467E-2</v>
      </c>
      <c r="AV47" s="20">
        <v>0</v>
      </c>
    </row>
    <row r="48" spans="2:48" s="20" customFormat="1">
      <c r="B48" s="159">
        <v>43</v>
      </c>
      <c r="C48" s="169" t="s">
        <v>9</v>
      </c>
      <c r="D48" s="160">
        <v>8317</v>
      </c>
      <c r="E48" s="161">
        <v>1472</v>
      </c>
      <c r="F48" s="162">
        <f t="shared" si="5"/>
        <v>0.17698689431285319</v>
      </c>
      <c r="G48" s="160">
        <v>8311</v>
      </c>
      <c r="H48" s="161">
        <v>527</v>
      </c>
      <c r="I48" s="162">
        <f t="shared" si="6"/>
        <v>6.3409938635543256E-2</v>
      </c>
      <c r="J48" s="160">
        <v>8293</v>
      </c>
      <c r="K48" s="161">
        <v>171</v>
      </c>
      <c r="L48" s="162">
        <f t="shared" si="7"/>
        <v>2.0619799831182926E-2</v>
      </c>
      <c r="M48" s="160">
        <v>8340</v>
      </c>
      <c r="N48" s="161">
        <v>1833</v>
      </c>
      <c r="O48" s="162">
        <f t="shared" si="8"/>
        <v>0.2197841726618705</v>
      </c>
      <c r="P48" s="160">
        <v>8338</v>
      </c>
      <c r="Q48" s="161">
        <v>385</v>
      </c>
      <c r="R48" s="162">
        <f t="shared" si="9"/>
        <v>4.6174142480211081E-2</v>
      </c>
      <c r="S48" s="160">
        <v>8345</v>
      </c>
      <c r="T48" s="161">
        <v>170</v>
      </c>
      <c r="U48" s="162">
        <f t="shared" si="10"/>
        <v>2.037147992810066E-2</v>
      </c>
      <c r="V48" s="160">
        <v>8325</v>
      </c>
      <c r="W48" s="161">
        <v>575</v>
      </c>
      <c r="X48" s="162">
        <f t="shared" si="11"/>
        <v>6.9069069069069067E-2</v>
      </c>
      <c r="Z48" s="99" t="str">
        <f t="shared" si="12"/>
        <v>吹田市</v>
      </c>
      <c r="AA48" s="101">
        <f t="shared" si="13"/>
        <v>0.17066957787481804</v>
      </c>
      <c r="AB48" s="99" t="str">
        <f t="shared" si="14"/>
        <v>旭区</v>
      </c>
      <c r="AC48" s="101">
        <f t="shared" si="15"/>
        <v>6.4977973568281944E-2</v>
      </c>
      <c r="AD48" s="99" t="str">
        <f t="shared" si="16"/>
        <v>堺市堺区</v>
      </c>
      <c r="AE48" s="101">
        <f t="shared" si="17"/>
        <v>2.1181001283697046E-2</v>
      </c>
      <c r="AF48" s="99" t="str">
        <f t="shared" si="18"/>
        <v>河南町</v>
      </c>
      <c r="AG48" s="101">
        <f t="shared" si="19"/>
        <v>0.26550868486352358</v>
      </c>
      <c r="AH48" s="99" t="str">
        <f t="shared" si="20"/>
        <v>西区</v>
      </c>
      <c r="AI48" s="101">
        <f t="shared" si="21"/>
        <v>3.9792387543252594E-2</v>
      </c>
      <c r="AJ48" s="99" t="str">
        <f t="shared" si="22"/>
        <v>岸和田市</v>
      </c>
      <c r="AK48" s="101">
        <f t="shared" si="23"/>
        <v>1.542111506524318E-2</v>
      </c>
      <c r="AL48" s="99" t="str">
        <f t="shared" si="24"/>
        <v>高槻市</v>
      </c>
      <c r="AM48" s="101">
        <f t="shared" si="25"/>
        <v>7.9897481613550259E-2</v>
      </c>
      <c r="AO48" s="115">
        <f t="shared" si="28"/>
        <v>0.17524062773440607</v>
      </c>
      <c r="AP48" s="115">
        <f t="shared" si="29"/>
        <v>6.9034742008314429E-2</v>
      </c>
      <c r="AQ48" s="115">
        <f t="shared" si="30"/>
        <v>2.1567455233865686E-2</v>
      </c>
      <c r="AR48" s="115">
        <f t="shared" si="31"/>
        <v>0.26739619519327218</v>
      </c>
      <c r="AS48" s="115">
        <f t="shared" si="32"/>
        <v>4.3945019129941899E-2</v>
      </c>
      <c r="AT48" s="115">
        <f t="shared" si="26"/>
        <v>1.8016436245830054E-2</v>
      </c>
      <c r="AU48" s="115">
        <f t="shared" si="27"/>
        <v>8.7701343522040467E-2</v>
      </c>
      <c r="AV48" s="20">
        <v>0</v>
      </c>
    </row>
    <row r="49" spans="2:48" s="20" customFormat="1">
      <c r="B49" s="159">
        <v>44</v>
      </c>
      <c r="C49" s="169" t="s">
        <v>21</v>
      </c>
      <c r="D49" s="160">
        <v>8407</v>
      </c>
      <c r="E49" s="161">
        <v>1370</v>
      </c>
      <c r="F49" s="162">
        <f t="shared" si="5"/>
        <v>0.16295943856310219</v>
      </c>
      <c r="G49" s="160">
        <v>8402</v>
      </c>
      <c r="H49" s="161">
        <v>551</v>
      </c>
      <c r="I49" s="162">
        <f t="shared" si="6"/>
        <v>6.5579623899071654E-2</v>
      </c>
      <c r="J49" s="160">
        <v>8393</v>
      </c>
      <c r="K49" s="161">
        <v>133</v>
      </c>
      <c r="L49" s="162">
        <f t="shared" si="7"/>
        <v>1.5846538782318599E-2</v>
      </c>
      <c r="M49" s="160">
        <v>8419</v>
      </c>
      <c r="N49" s="161">
        <v>2117</v>
      </c>
      <c r="O49" s="162">
        <f t="shared" si="8"/>
        <v>0.25145504216652809</v>
      </c>
      <c r="P49" s="160">
        <v>8416</v>
      </c>
      <c r="Q49" s="161">
        <v>439</v>
      </c>
      <c r="R49" s="162">
        <f t="shared" si="9"/>
        <v>5.2162547528517109E-2</v>
      </c>
      <c r="S49" s="160">
        <v>8428</v>
      </c>
      <c r="T49" s="161">
        <v>148</v>
      </c>
      <c r="U49" s="162">
        <f t="shared" si="10"/>
        <v>1.7560512577123873E-2</v>
      </c>
      <c r="V49" s="160">
        <v>8411</v>
      </c>
      <c r="W49" s="161">
        <v>748</v>
      </c>
      <c r="X49" s="162">
        <f t="shared" si="11"/>
        <v>8.8931161574129114E-2</v>
      </c>
      <c r="Z49" s="99" t="str">
        <f t="shared" si="12"/>
        <v>阿倍野区</v>
      </c>
      <c r="AA49" s="101">
        <f t="shared" si="13"/>
        <v>0.16991504247876063</v>
      </c>
      <c r="AB49" s="99" t="str">
        <f t="shared" si="14"/>
        <v>堺市南区</v>
      </c>
      <c r="AC49" s="101">
        <f t="shared" si="15"/>
        <v>6.4516129032258063E-2</v>
      </c>
      <c r="AD49" s="99" t="str">
        <f t="shared" si="16"/>
        <v>堺市</v>
      </c>
      <c r="AE49" s="101">
        <f t="shared" si="17"/>
        <v>2.068585087799945E-2</v>
      </c>
      <c r="AF49" s="99" t="str">
        <f t="shared" si="18"/>
        <v>寝屋川市</v>
      </c>
      <c r="AG49" s="101">
        <f t="shared" si="19"/>
        <v>0.26437739623270545</v>
      </c>
      <c r="AH49" s="99" t="str">
        <f t="shared" si="20"/>
        <v>熊取町</v>
      </c>
      <c r="AI49" s="101">
        <f t="shared" si="21"/>
        <v>3.9759036144578312E-2</v>
      </c>
      <c r="AJ49" s="99" t="str">
        <f t="shared" si="22"/>
        <v>堺市堺区</v>
      </c>
      <c r="AK49" s="101">
        <f t="shared" si="23"/>
        <v>1.5374759769378604E-2</v>
      </c>
      <c r="AL49" s="99" t="str">
        <f t="shared" si="24"/>
        <v>河南町</v>
      </c>
      <c r="AM49" s="101">
        <f t="shared" si="25"/>
        <v>7.9404466501240695E-2</v>
      </c>
      <c r="AO49" s="115">
        <f t="shared" si="28"/>
        <v>0.17524062773440607</v>
      </c>
      <c r="AP49" s="115">
        <f t="shared" si="29"/>
        <v>6.9034742008314429E-2</v>
      </c>
      <c r="AQ49" s="115">
        <f t="shared" si="30"/>
        <v>2.1567455233865686E-2</v>
      </c>
      <c r="AR49" s="115">
        <f t="shared" si="31"/>
        <v>0.26739619519327218</v>
      </c>
      <c r="AS49" s="115">
        <f t="shared" si="32"/>
        <v>4.3945019129941899E-2</v>
      </c>
      <c r="AT49" s="115">
        <f t="shared" si="26"/>
        <v>1.8016436245830054E-2</v>
      </c>
      <c r="AU49" s="115">
        <f t="shared" si="27"/>
        <v>8.7701343522040467E-2</v>
      </c>
      <c r="AV49" s="20">
        <v>0</v>
      </c>
    </row>
    <row r="50" spans="2:48" s="20" customFormat="1">
      <c r="B50" s="159">
        <v>45</v>
      </c>
      <c r="C50" s="169" t="s">
        <v>47</v>
      </c>
      <c r="D50" s="160">
        <v>2020</v>
      </c>
      <c r="E50" s="161">
        <v>372</v>
      </c>
      <c r="F50" s="162">
        <f t="shared" si="5"/>
        <v>0.18415841584158416</v>
      </c>
      <c r="G50" s="160">
        <v>2018</v>
      </c>
      <c r="H50" s="161">
        <v>150</v>
      </c>
      <c r="I50" s="162">
        <f t="shared" si="6"/>
        <v>7.4331020812685833E-2</v>
      </c>
      <c r="J50" s="160">
        <v>2016</v>
      </c>
      <c r="K50" s="161">
        <v>51</v>
      </c>
      <c r="L50" s="162">
        <f t="shared" si="7"/>
        <v>2.5297619047619048E-2</v>
      </c>
      <c r="M50" s="160">
        <v>2014</v>
      </c>
      <c r="N50" s="161">
        <v>541</v>
      </c>
      <c r="O50" s="162">
        <f t="shared" si="8"/>
        <v>0.2686196623634558</v>
      </c>
      <c r="P50" s="160">
        <v>2029</v>
      </c>
      <c r="Q50" s="161">
        <v>84</v>
      </c>
      <c r="R50" s="162">
        <f t="shared" si="9"/>
        <v>4.1399704287826515E-2</v>
      </c>
      <c r="S50" s="160">
        <v>2028</v>
      </c>
      <c r="T50" s="161">
        <v>18</v>
      </c>
      <c r="U50" s="162">
        <f t="shared" si="10"/>
        <v>8.8757396449704144E-3</v>
      </c>
      <c r="V50" s="160">
        <v>2024</v>
      </c>
      <c r="W50" s="161">
        <v>188</v>
      </c>
      <c r="X50" s="162">
        <f t="shared" si="11"/>
        <v>9.2885375494071151E-2</v>
      </c>
      <c r="Z50" s="99" t="str">
        <f t="shared" si="12"/>
        <v>岬町</v>
      </c>
      <c r="AA50" s="101">
        <f t="shared" si="13"/>
        <v>0.16901408450704225</v>
      </c>
      <c r="AB50" s="99" t="str">
        <f t="shared" si="14"/>
        <v>阿倍野区</v>
      </c>
      <c r="AC50" s="101">
        <f t="shared" si="15"/>
        <v>6.4500000000000002E-2</v>
      </c>
      <c r="AD50" s="99" t="str">
        <f t="shared" si="16"/>
        <v>茨木市</v>
      </c>
      <c r="AE50" s="101">
        <f t="shared" si="17"/>
        <v>2.0619799831182926E-2</v>
      </c>
      <c r="AF50" s="99" t="str">
        <f t="shared" si="18"/>
        <v>大阪狭山市</v>
      </c>
      <c r="AG50" s="101">
        <f t="shared" si="19"/>
        <v>0.26289095519864752</v>
      </c>
      <c r="AH50" s="99" t="str">
        <f t="shared" si="20"/>
        <v>貝塚市</v>
      </c>
      <c r="AI50" s="101">
        <f t="shared" si="21"/>
        <v>3.8784067085953881E-2</v>
      </c>
      <c r="AJ50" s="99" t="str">
        <f t="shared" si="22"/>
        <v>貝塚市</v>
      </c>
      <c r="AK50" s="101">
        <f t="shared" si="23"/>
        <v>1.5175300889586603E-2</v>
      </c>
      <c r="AL50" s="99" t="str">
        <f t="shared" si="24"/>
        <v>堺市</v>
      </c>
      <c r="AM50" s="101">
        <f t="shared" si="25"/>
        <v>7.9263263997067721E-2</v>
      </c>
      <c r="AO50" s="115">
        <f t="shared" si="28"/>
        <v>0.17524062773440607</v>
      </c>
      <c r="AP50" s="115">
        <f t="shared" si="29"/>
        <v>6.9034742008314429E-2</v>
      </c>
      <c r="AQ50" s="115">
        <f t="shared" si="30"/>
        <v>2.1567455233865686E-2</v>
      </c>
      <c r="AR50" s="115">
        <f t="shared" si="31"/>
        <v>0.26739619519327218</v>
      </c>
      <c r="AS50" s="115">
        <f t="shared" si="32"/>
        <v>4.3945019129941899E-2</v>
      </c>
      <c r="AT50" s="115">
        <f t="shared" si="26"/>
        <v>1.8016436245830054E-2</v>
      </c>
      <c r="AU50" s="115">
        <f t="shared" si="27"/>
        <v>8.7701343522040467E-2</v>
      </c>
      <c r="AV50" s="20">
        <v>0</v>
      </c>
    </row>
    <row r="51" spans="2:48" s="20" customFormat="1">
      <c r="B51" s="159">
        <v>46</v>
      </c>
      <c r="C51" s="169" t="s">
        <v>25</v>
      </c>
      <c r="D51" s="160">
        <v>3073</v>
      </c>
      <c r="E51" s="161">
        <v>637</v>
      </c>
      <c r="F51" s="162">
        <f t="shared" si="5"/>
        <v>0.2072892938496583</v>
      </c>
      <c r="G51" s="160">
        <v>3064</v>
      </c>
      <c r="H51" s="161">
        <v>262</v>
      </c>
      <c r="I51" s="162">
        <f t="shared" si="6"/>
        <v>8.5509138381201041E-2</v>
      </c>
      <c r="J51" s="160">
        <v>3062</v>
      </c>
      <c r="K51" s="161">
        <v>90</v>
      </c>
      <c r="L51" s="162">
        <f t="shared" si="7"/>
        <v>2.9392553886348791E-2</v>
      </c>
      <c r="M51" s="160">
        <v>3076</v>
      </c>
      <c r="N51" s="161">
        <v>876</v>
      </c>
      <c r="O51" s="162">
        <f t="shared" si="8"/>
        <v>0.2847854356306892</v>
      </c>
      <c r="P51" s="160">
        <v>3075</v>
      </c>
      <c r="Q51" s="161">
        <v>151</v>
      </c>
      <c r="R51" s="162">
        <f t="shared" si="9"/>
        <v>4.9105691056910566E-2</v>
      </c>
      <c r="S51" s="160">
        <v>3078</v>
      </c>
      <c r="T51" s="161">
        <v>63</v>
      </c>
      <c r="U51" s="162">
        <f t="shared" si="10"/>
        <v>2.046783625730994E-2</v>
      </c>
      <c r="V51" s="160">
        <v>3067</v>
      </c>
      <c r="W51" s="161">
        <v>238</v>
      </c>
      <c r="X51" s="162">
        <f t="shared" si="11"/>
        <v>7.7600260841212909E-2</v>
      </c>
      <c r="Z51" s="99" t="str">
        <f t="shared" si="12"/>
        <v>港区</v>
      </c>
      <c r="AA51" s="101">
        <f t="shared" si="13"/>
        <v>0.16900135562584725</v>
      </c>
      <c r="AB51" s="99" t="str">
        <f t="shared" si="14"/>
        <v>東成区</v>
      </c>
      <c r="AC51" s="101">
        <f t="shared" si="15"/>
        <v>6.4230995875073665E-2</v>
      </c>
      <c r="AD51" s="99" t="str">
        <f t="shared" si="16"/>
        <v>高槻市</v>
      </c>
      <c r="AE51" s="101">
        <f t="shared" si="17"/>
        <v>2.0246085011185681E-2</v>
      </c>
      <c r="AF51" s="99" t="str">
        <f t="shared" si="18"/>
        <v>豊中市</v>
      </c>
      <c r="AG51" s="101">
        <f t="shared" si="19"/>
        <v>0.25929295554977905</v>
      </c>
      <c r="AH51" s="99" t="str">
        <f t="shared" si="20"/>
        <v>堺市堺区</v>
      </c>
      <c r="AI51" s="101">
        <f t="shared" si="21"/>
        <v>3.8461538461538464E-2</v>
      </c>
      <c r="AJ51" s="99" t="str">
        <f t="shared" si="22"/>
        <v>堺市</v>
      </c>
      <c r="AK51" s="101">
        <f t="shared" si="23"/>
        <v>1.4805337232681411E-2</v>
      </c>
      <c r="AL51" s="99" t="str">
        <f t="shared" si="24"/>
        <v>生野区</v>
      </c>
      <c r="AM51" s="101">
        <f t="shared" si="25"/>
        <v>7.9151366789065689E-2</v>
      </c>
      <c r="AO51" s="115">
        <f t="shared" si="28"/>
        <v>0.17524062773440607</v>
      </c>
      <c r="AP51" s="115">
        <f t="shared" si="29"/>
        <v>6.9034742008314429E-2</v>
      </c>
      <c r="AQ51" s="115">
        <f t="shared" si="30"/>
        <v>2.1567455233865686E-2</v>
      </c>
      <c r="AR51" s="115">
        <f t="shared" si="31"/>
        <v>0.26739619519327218</v>
      </c>
      <c r="AS51" s="115">
        <f t="shared" si="32"/>
        <v>4.3945019129941899E-2</v>
      </c>
      <c r="AT51" s="115">
        <f t="shared" si="26"/>
        <v>1.8016436245830054E-2</v>
      </c>
      <c r="AU51" s="115">
        <f t="shared" si="27"/>
        <v>8.7701343522040467E-2</v>
      </c>
      <c r="AV51" s="20">
        <v>0</v>
      </c>
    </row>
    <row r="52" spans="2:48" s="20" customFormat="1">
      <c r="B52" s="159">
        <v>47</v>
      </c>
      <c r="C52" s="169" t="s">
        <v>15</v>
      </c>
      <c r="D52" s="160">
        <v>5985</v>
      </c>
      <c r="E52" s="161">
        <v>1053</v>
      </c>
      <c r="F52" s="162">
        <f t="shared" si="5"/>
        <v>0.17593984962406015</v>
      </c>
      <c r="G52" s="160">
        <v>5984</v>
      </c>
      <c r="H52" s="161">
        <v>484</v>
      </c>
      <c r="I52" s="162">
        <f t="shared" si="6"/>
        <v>8.0882352941176475E-2</v>
      </c>
      <c r="J52" s="160">
        <v>5965</v>
      </c>
      <c r="K52" s="161">
        <v>176</v>
      </c>
      <c r="L52" s="162">
        <f t="shared" si="7"/>
        <v>2.950544844928751E-2</v>
      </c>
      <c r="M52" s="160">
        <v>5999</v>
      </c>
      <c r="N52" s="161">
        <v>1586</v>
      </c>
      <c r="O52" s="162">
        <f t="shared" si="8"/>
        <v>0.26437739623270545</v>
      </c>
      <c r="P52" s="160">
        <v>6000</v>
      </c>
      <c r="Q52" s="161">
        <v>199</v>
      </c>
      <c r="R52" s="162">
        <f t="shared" si="9"/>
        <v>3.3166666666666664E-2</v>
      </c>
      <c r="S52" s="160">
        <v>6001</v>
      </c>
      <c r="T52" s="161">
        <v>83</v>
      </c>
      <c r="U52" s="162">
        <f t="shared" si="10"/>
        <v>1.3831028161973005E-2</v>
      </c>
      <c r="V52" s="160">
        <v>5986</v>
      </c>
      <c r="W52" s="161">
        <v>574</v>
      </c>
      <c r="X52" s="162">
        <f t="shared" si="11"/>
        <v>9.5890410958904104E-2</v>
      </c>
      <c r="Z52" s="99" t="str">
        <f t="shared" si="12"/>
        <v>泉南市</v>
      </c>
      <c r="AA52" s="101">
        <f t="shared" si="13"/>
        <v>0.16859946476360393</v>
      </c>
      <c r="AB52" s="99" t="str">
        <f t="shared" si="14"/>
        <v>守口市</v>
      </c>
      <c r="AC52" s="101">
        <f t="shared" si="15"/>
        <v>6.3738156761412576E-2</v>
      </c>
      <c r="AD52" s="99" t="str">
        <f t="shared" si="16"/>
        <v>浪速区</v>
      </c>
      <c r="AE52" s="101">
        <f t="shared" si="17"/>
        <v>1.9867549668874173E-2</v>
      </c>
      <c r="AF52" s="99" t="str">
        <f t="shared" si="18"/>
        <v>東住吉区</v>
      </c>
      <c r="AG52" s="101">
        <f t="shared" si="19"/>
        <v>0.25428571428571428</v>
      </c>
      <c r="AH52" s="99" t="str">
        <f t="shared" si="20"/>
        <v>守口市</v>
      </c>
      <c r="AI52" s="101">
        <f t="shared" si="21"/>
        <v>3.8395415472779366E-2</v>
      </c>
      <c r="AJ52" s="99" t="str">
        <f t="shared" si="22"/>
        <v>東住吉区</v>
      </c>
      <c r="AK52" s="101">
        <f t="shared" si="23"/>
        <v>1.4280614066404856E-2</v>
      </c>
      <c r="AL52" s="99" t="str">
        <f t="shared" si="24"/>
        <v>富田林市</v>
      </c>
      <c r="AM52" s="101">
        <f t="shared" si="25"/>
        <v>7.7600260841212909E-2</v>
      </c>
      <c r="AO52" s="115">
        <f t="shared" si="28"/>
        <v>0.17524062773440607</v>
      </c>
      <c r="AP52" s="115">
        <f t="shared" si="29"/>
        <v>6.9034742008314429E-2</v>
      </c>
      <c r="AQ52" s="115">
        <f t="shared" si="30"/>
        <v>2.1567455233865686E-2</v>
      </c>
      <c r="AR52" s="115">
        <f t="shared" si="31"/>
        <v>0.26739619519327218</v>
      </c>
      <c r="AS52" s="115">
        <f t="shared" si="32"/>
        <v>4.3945019129941899E-2</v>
      </c>
      <c r="AT52" s="115">
        <f t="shared" si="26"/>
        <v>1.8016436245830054E-2</v>
      </c>
      <c r="AU52" s="115">
        <f t="shared" si="27"/>
        <v>8.7701343522040467E-2</v>
      </c>
      <c r="AV52" s="20">
        <v>0</v>
      </c>
    </row>
    <row r="53" spans="2:48" s="20" customFormat="1">
      <c r="B53" s="159">
        <v>48</v>
      </c>
      <c r="C53" s="169" t="s">
        <v>26</v>
      </c>
      <c r="D53" s="160">
        <v>3536</v>
      </c>
      <c r="E53" s="161">
        <v>554</v>
      </c>
      <c r="F53" s="162">
        <f t="shared" si="5"/>
        <v>0.15667420814479638</v>
      </c>
      <c r="G53" s="160">
        <v>3529</v>
      </c>
      <c r="H53" s="161">
        <v>179</v>
      </c>
      <c r="I53" s="162">
        <f t="shared" si="6"/>
        <v>5.0722584301501838E-2</v>
      </c>
      <c r="J53" s="160">
        <v>3525</v>
      </c>
      <c r="K53" s="161">
        <v>53</v>
      </c>
      <c r="L53" s="162">
        <f t="shared" si="7"/>
        <v>1.5035460992907802E-2</v>
      </c>
      <c r="M53" s="160">
        <v>3532</v>
      </c>
      <c r="N53" s="161">
        <v>839</v>
      </c>
      <c r="O53" s="162">
        <f t="shared" si="8"/>
        <v>0.23754246885617214</v>
      </c>
      <c r="P53" s="160">
        <v>3534</v>
      </c>
      <c r="Q53" s="161">
        <v>120</v>
      </c>
      <c r="R53" s="162">
        <f t="shared" si="9"/>
        <v>3.3955857385398983E-2</v>
      </c>
      <c r="S53" s="160">
        <v>3536</v>
      </c>
      <c r="T53" s="161">
        <v>69</v>
      </c>
      <c r="U53" s="162">
        <f t="shared" si="10"/>
        <v>1.9513574660633484E-2</v>
      </c>
      <c r="V53" s="160">
        <v>3517</v>
      </c>
      <c r="W53" s="161">
        <v>327</v>
      </c>
      <c r="X53" s="162">
        <f t="shared" si="11"/>
        <v>9.2976969007676991E-2</v>
      </c>
      <c r="Z53" s="99" t="str">
        <f t="shared" si="12"/>
        <v>住之江区</v>
      </c>
      <c r="AA53" s="101">
        <f t="shared" si="13"/>
        <v>0.16799132947976878</v>
      </c>
      <c r="AB53" s="99" t="str">
        <f t="shared" si="14"/>
        <v>門真市</v>
      </c>
      <c r="AC53" s="101">
        <f t="shared" si="15"/>
        <v>6.3673168936326838E-2</v>
      </c>
      <c r="AD53" s="99" t="str">
        <f t="shared" si="16"/>
        <v>堺市西区</v>
      </c>
      <c r="AE53" s="101">
        <f t="shared" si="17"/>
        <v>1.9596199524940617E-2</v>
      </c>
      <c r="AF53" s="99" t="str">
        <f t="shared" si="18"/>
        <v>摂津市</v>
      </c>
      <c r="AG53" s="101">
        <f t="shared" si="19"/>
        <v>0.25308641975308643</v>
      </c>
      <c r="AH53" s="99" t="str">
        <f t="shared" si="20"/>
        <v>堺市</v>
      </c>
      <c r="AI53" s="101">
        <f t="shared" si="21"/>
        <v>3.8341874084919472E-2</v>
      </c>
      <c r="AJ53" s="99" t="str">
        <f t="shared" si="22"/>
        <v>柏原市</v>
      </c>
      <c r="AK53" s="101">
        <f t="shared" si="23"/>
        <v>1.4105793450881612E-2</v>
      </c>
      <c r="AL53" s="99" t="str">
        <f t="shared" si="24"/>
        <v>羽曳野市</v>
      </c>
      <c r="AM53" s="101">
        <f t="shared" si="25"/>
        <v>7.6864823930329423E-2</v>
      </c>
      <c r="AO53" s="115">
        <f t="shared" si="28"/>
        <v>0.17524062773440607</v>
      </c>
      <c r="AP53" s="115">
        <f t="shared" si="29"/>
        <v>6.9034742008314429E-2</v>
      </c>
      <c r="AQ53" s="115">
        <f t="shared" si="30"/>
        <v>2.1567455233865686E-2</v>
      </c>
      <c r="AR53" s="115">
        <f t="shared" si="31"/>
        <v>0.26739619519327218</v>
      </c>
      <c r="AS53" s="115">
        <f t="shared" si="32"/>
        <v>4.3945019129941899E-2</v>
      </c>
      <c r="AT53" s="115">
        <f t="shared" si="26"/>
        <v>1.8016436245830054E-2</v>
      </c>
      <c r="AU53" s="115">
        <f t="shared" si="27"/>
        <v>8.7701343522040467E-2</v>
      </c>
      <c r="AV53" s="20">
        <v>0</v>
      </c>
    </row>
    <row r="54" spans="2:48" s="20" customFormat="1">
      <c r="B54" s="159">
        <v>49</v>
      </c>
      <c r="C54" s="169" t="s">
        <v>27</v>
      </c>
      <c r="D54" s="160">
        <v>2228</v>
      </c>
      <c r="E54" s="161">
        <v>385</v>
      </c>
      <c r="F54" s="162">
        <f t="shared" si="5"/>
        <v>0.17280071813285458</v>
      </c>
      <c r="G54" s="160">
        <v>2228</v>
      </c>
      <c r="H54" s="161">
        <v>132</v>
      </c>
      <c r="I54" s="162">
        <f t="shared" si="6"/>
        <v>5.9245960502692999E-2</v>
      </c>
      <c r="J54" s="160">
        <v>2220</v>
      </c>
      <c r="K54" s="161">
        <v>39</v>
      </c>
      <c r="L54" s="162">
        <f t="shared" si="7"/>
        <v>1.7567567567567569E-2</v>
      </c>
      <c r="M54" s="160">
        <v>2230</v>
      </c>
      <c r="N54" s="161">
        <v>602</v>
      </c>
      <c r="O54" s="162">
        <f t="shared" si="8"/>
        <v>0.26995515695067263</v>
      </c>
      <c r="P54" s="160">
        <v>2230</v>
      </c>
      <c r="Q54" s="161">
        <v>125</v>
      </c>
      <c r="R54" s="162">
        <f t="shared" si="9"/>
        <v>5.6053811659192827E-2</v>
      </c>
      <c r="S54" s="160">
        <v>2229</v>
      </c>
      <c r="T54" s="161">
        <v>47</v>
      </c>
      <c r="U54" s="162">
        <f t="shared" si="10"/>
        <v>2.1085688649618663E-2</v>
      </c>
      <c r="V54" s="160">
        <v>2225</v>
      </c>
      <c r="W54" s="161">
        <v>189</v>
      </c>
      <c r="X54" s="162">
        <f t="shared" si="11"/>
        <v>8.4943820224719108E-2</v>
      </c>
      <c r="Z54" s="99" t="str">
        <f t="shared" si="12"/>
        <v>住吉区</v>
      </c>
      <c r="AA54" s="101">
        <f t="shared" si="13"/>
        <v>0.16783663050414804</v>
      </c>
      <c r="AB54" s="99" t="str">
        <f t="shared" si="14"/>
        <v>茨木市</v>
      </c>
      <c r="AC54" s="101">
        <f t="shared" si="15"/>
        <v>6.3409938635543256E-2</v>
      </c>
      <c r="AD54" s="99" t="str">
        <f t="shared" si="16"/>
        <v>港区</v>
      </c>
      <c r="AE54" s="101">
        <f t="shared" si="17"/>
        <v>1.9413092550790066E-2</v>
      </c>
      <c r="AF54" s="99" t="str">
        <f t="shared" si="18"/>
        <v>田尻町</v>
      </c>
      <c r="AG54" s="101">
        <f t="shared" si="19"/>
        <v>0.25280898876404495</v>
      </c>
      <c r="AH54" s="99" t="str">
        <f t="shared" si="20"/>
        <v>大阪狭山市</v>
      </c>
      <c r="AI54" s="101">
        <f t="shared" si="21"/>
        <v>3.7974683544303799E-2</v>
      </c>
      <c r="AJ54" s="99" t="str">
        <f t="shared" si="22"/>
        <v>羽曳野市</v>
      </c>
      <c r="AK54" s="101">
        <f t="shared" si="23"/>
        <v>1.3935969868173258E-2</v>
      </c>
      <c r="AL54" s="99" t="str">
        <f t="shared" si="24"/>
        <v>西成区</v>
      </c>
      <c r="AM54" s="101">
        <f t="shared" si="25"/>
        <v>7.4912891986062713E-2</v>
      </c>
      <c r="AO54" s="115">
        <f t="shared" si="28"/>
        <v>0.17524062773440607</v>
      </c>
      <c r="AP54" s="115">
        <f t="shared" si="29"/>
        <v>6.9034742008314429E-2</v>
      </c>
      <c r="AQ54" s="115">
        <f t="shared" si="30"/>
        <v>2.1567455233865686E-2</v>
      </c>
      <c r="AR54" s="115">
        <f t="shared" si="31"/>
        <v>0.26739619519327218</v>
      </c>
      <c r="AS54" s="115">
        <f t="shared" si="32"/>
        <v>4.3945019129941899E-2</v>
      </c>
      <c r="AT54" s="115">
        <f t="shared" si="26"/>
        <v>1.8016436245830054E-2</v>
      </c>
      <c r="AU54" s="115">
        <f t="shared" si="27"/>
        <v>8.7701343522040467E-2</v>
      </c>
      <c r="AV54" s="20">
        <v>0</v>
      </c>
    </row>
    <row r="55" spans="2:48" s="20" customFormat="1">
      <c r="B55" s="159">
        <v>50</v>
      </c>
      <c r="C55" s="169" t="s">
        <v>16</v>
      </c>
      <c r="D55" s="160">
        <v>2300</v>
      </c>
      <c r="E55" s="161">
        <v>418</v>
      </c>
      <c r="F55" s="162">
        <f t="shared" si="5"/>
        <v>0.1817391304347826</v>
      </c>
      <c r="G55" s="160">
        <v>2300</v>
      </c>
      <c r="H55" s="161">
        <v>161</v>
      </c>
      <c r="I55" s="162">
        <f t="shared" si="6"/>
        <v>7.0000000000000007E-2</v>
      </c>
      <c r="J55" s="160">
        <v>2294</v>
      </c>
      <c r="K55" s="161">
        <v>57</v>
      </c>
      <c r="L55" s="162">
        <f t="shared" si="7"/>
        <v>2.4847428073234524E-2</v>
      </c>
      <c r="M55" s="160">
        <v>2304</v>
      </c>
      <c r="N55" s="161">
        <v>496</v>
      </c>
      <c r="O55" s="162">
        <f t="shared" si="8"/>
        <v>0.21527777777777779</v>
      </c>
      <c r="P55" s="160">
        <v>2307</v>
      </c>
      <c r="Q55" s="161">
        <v>71</v>
      </c>
      <c r="R55" s="162">
        <f t="shared" si="9"/>
        <v>3.0775899436497615E-2</v>
      </c>
      <c r="S55" s="160">
        <v>2307</v>
      </c>
      <c r="T55" s="161">
        <v>43</v>
      </c>
      <c r="U55" s="162">
        <f t="shared" si="10"/>
        <v>1.8638925010836586E-2</v>
      </c>
      <c r="V55" s="160">
        <v>2305</v>
      </c>
      <c r="W55" s="161">
        <v>148</v>
      </c>
      <c r="X55" s="162">
        <f t="shared" si="11"/>
        <v>6.4208242950108463E-2</v>
      </c>
      <c r="Z55" s="99" t="str">
        <f t="shared" si="12"/>
        <v>八尾市</v>
      </c>
      <c r="AA55" s="101">
        <f t="shared" si="13"/>
        <v>0.16295943856310219</v>
      </c>
      <c r="AB55" s="99" t="str">
        <f t="shared" si="14"/>
        <v>淀川区</v>
      </c>
      <c r="AC55" s="101">
        <f t="shared" si="15"/>
        <v>6.313645621181263E-2</v>
      </c>
      <c r="AD55" s="99" t="str">
        <f t="shared" si="16"/>
        <v>柏原市</v>
      </c>
      <c r="AE55" s="101">
        <f t="shared" si="17"/>
        <v>1.9240506329113925E-2</v>
      </c>
      <c r="AF55" s="99" t="str">
        <f t="shared" si="18"/>
        <v>西区</v>
      </c>
      <c r="AG55" s="101">
        <f t="shared" si="19"/>
        <v>0.25216637781629114</v>
      </c>
      <c r="AH55" s="99" t="str">
        <f t="shared" si="20"/>
        <v>藤井寺市</v>
      </c>
      <c r="AI55" s="101">
        <f t="shared" si="21"/>
        <v>3.7082066869300913E-2</v>
      </c>
      <c r="AJ55" s="99" t="str">
        <f t="shared" si="22"/>
        <v>寝屋川市</v>
      </c>
      <c r="AK55" s="101">
        <f t="shared" si="23"/>
        <v>1.3831028161973005E-2</v>
      </c>
      <c r="AL55" s="99" t="str">
        <f t="shared" si="24"/>
        <v>堺市美原区</v>
      </c>
      <c r="AM55" s="101">
        <f t="shared" si="25"/>
        <v>7.3800738007380073E-2</v>
      </c>
      <c r="AO55" s="115">
        <f t="shared" si="28"/>
        <v>0.17524062773440607</v>
      </c>
      <c r="AP55" s="115">
        <f t="shared" si="29"/>
        <v>6.9034742008314429E-2</v>
      </c>
      <c r="AQ55" s="115">
        <f t="shared" si="30"/>
        <v>2.1567455233865686E-2</v>
      </c>
      <c r="AR55" s="115">
        <f t="shared" si="31"/>
        <v>0.26739619519327218</v>
      </c>
      <c r="AS55" s="115">
        <f t="shared" si="32"/>
        <v>4.3945019129941899E-2</v>
      </c>
      <c r="AT55" s="115">
        <f t="shared" si="26"/>
        <v>1.8016436245830054E-2</v>
      </c>
      <c r="AU55" s="115">
        <f t="shared" si="27"/>
        <v>8.7701343522040467E-2</v>
      </c>
      <c r="AV55" s="20">
        <v>0</v>
      </c>
    </row>
    <row r="56" spans="2:48" s="20" customFormat="1">
      <c r="B56" s="159">
        <v>51</v>
      </c>
      <c r="C56" s="169" t="s">
        <v>48</v>
      </c>
      <c r="D56" s="160">
        <v>4810</v>
      </c>
      <c r="E56" s="161">
        <v>895</v>
      </c>
      <c r="F56" s="162">
        <f t="shared" si="5"/>
        <v>0.18607068607068608</v>
      </c>
      <c r="G56" s="160">
        <v>4805</v>
      </c>
      <c r="H56" s="161">
        <v>350</v>
      </c>
      <c r="I56" s="162">
        <f t="shared" si="6"/>
        <v>7.2840790842872011E-2</v>
      </c>
      <c r="J56" s="160">
        <v>4808</v>
      </c>
      <c r="K56" s="161">
        <v>104</v>
      </c>
      <c r="L56" s="162">
        <f t="shared" si="7"/>
        <v>2.1630615640599003E-2</v>
      </c>
      <c r="M56" s="160">
        <v>4826</v>
      </c>
      <c r="N56" s="161">
        <v>1339</v>
      </c>
      <c r="O56" s="162">
        <f t="shared" si="8"/>
        <v>0.27745544964774138</v>
      </c>
      <c r="P56" s="160">
        <v>4832</v>
      </c>
      <c r="Q56" s="161">
        <v>204</v>
      </c>
      <c r="R56" s="162">
        <f t="shared" si="9"/>
        <v>4.2218543046357616E-2</v>
      </c>
      <c r="S56" s="160">
        <v>4837</v>
      </c>
      <c r="T56" s="161">
        <v>95</v>
      </c>
      <c r="U56" s="162">
        <f t="shared" si="10"/>
        <v>1.9640272896423405E-2</v>
      </c>
      <c r="V56" s="160">
        <v>4820</v>
      </c>
      <c r="W56" s="161">
        <v>462</v>
      </c>
      <c r="X56" s="162">
        <f t="shared" si="11"/>
        <v>9.5850622406639011E-2</v>
      </c>
      <c r="Z56" s="99" t="str">
        <f t="shared" si="12"/>
        <v>池田市</v>
      </c>
      <c r="AA56" s="101">
        <f t="shared" si="13"/>
        <v>0.16191241462434713</v>
      </c>
      <c r="AB56" s="99" t="str">
        <f t="shared" si="14"/>
        <v>西淀川区</v>
      </c>
      <c r="AC56" s="101">
        <f t="shared" si="15"/>
        <v>6.3056888279643591E-2</v>
      </c>
      <c r="AD56" s="99" t="str">
        <f t="shared" si="16"/>
        <v>千早赤阪村</v>
      </c>
      <c r="AE56" s="101">
        <f t="shared" si="17"/>
        <v>1.8867924528301886E-2</v>
      </c>
      <c r="AF56" s="99" t="str">
        <f t="shared" si="18"/>
        <v>八尾市</v>
      </c>
      <c r="AG56" s="101">
        <f t="shared" si="19"/>
        <v>0.25145504216652809</v>
      </c>
      <c r="AH56" s="99" t="str">
        <f t="shared" si="20"/>
        <v>岸和田市</v>
      </c>
      <c r="AI56" s="101">
        <f t="shared" si="21"/>
        <v>3.6212525972098543E-2</v>
      </c>
      <c r="AJ56" s="99" t="str">
        <f t="shared" si="22"/>
        <v>太子町</v>
      </c>
      <c r="AK56" s="101">
        <f t="shared" si="23"/>
        <v>1.3824884792626729E-2</v>
      </c>
      <c r="AL56" s="99" t="str">
        <f t="shared" si="24"/>
        <v>此花区</v>
      </c>
      <c r="AM56" s="101">
        <f t="shared" si="25"/>
        <v>7.2205736894164194E-2</v>
      </c>
      <c r="AO56" s="115">
        <f t="shared" si="28"/>
        <v>0.17524062773440607</v>
      </c>
      <c r="AP56" s="115">
        <f t="shared" si="29"/>
        <v>6.9034742008314429E-2</v>
      </c>
      <c r="AQ56" s="115">
        <f t="shared" si="30"/>
        <v>2.1567455233865686E-2</v>
      </c>
      <c r="AR56" s="115">
        <f t="shared" si="31"/>
        <v>0.26739619519327218</v>
      </c>
      <c r="AS56" s="115">
        <f t="shared" si="32"/>
        <v>4.3945019129941899E-2</v>
      </c>
      <c r="AT56" s="115">
        <f t="shared" si="26"/>
        <v>1.8016436245830054E-2</v>
      </c>
      <c r="AU56" s="115">
        <f t="shared" si="27"/>
        <v>8.7701343522040467E-2</v>
      </c>
      <c r="AV56" s="20">
        <v>0</v>
      </c>
    </row>
    <row r="57" spans="2:48" s="20" customFormat="1">
      <c r="B57" s="159">
        <v>52</v>
      </c>
      <c r="C57" s="169" t="s">
        <v>4</v>
      </c>
      <c r="D57" s="160">
        <v>4456</v>
      </c>
      <c r="E57" s="161">
        <v>717</v>
      </c>
      <c r="F57" s="162">
        <f t="shared" si="5"/>
        <v>0.16090664272890484</v>
      </c>
      <c r="G57" s="160">
        <v>4445</v>
      </c>
      <c r="H57" s="161">
        <v>271</v>
      </c>
      <c r="I57" s="162">
        <f t="shared" si="6"/>
        <v>6.0967379077615298E-2</v>
      </c>
      <c r="J57" s="160">
        <v>4450</v>
      </c>
      <c r="K57" s="161">
        <v>56</v>
      </c>
      <c r="L57" s="162">
        <f t="shared" si="7"/>
        <v>1.2584269662921348E-2</v>
      </c>
      <c r="M57" s="160">
        <v>4462</v>
      </c>
      <c r="N57" s="161">
        <v>1265</v>
      </c>
      <c r="O57" s="162">
        <f t="shared" si="8"/>
        <v>0.28350515463917525</v>
      </c>
      <c r="P57" s="160">
        <v>4466</v>
      </c>
      <c r="Q57" s="161">
        <v>186</v>
      </c>
      <c r="R57" s="162">
        <f t="shared" si="9"/>
        <v>4.1648007165248545E-2</v>
      </c>
      <c r="S57" s="160">
        <v>4467</v>
      </c>
      <c r="T57" s="161">
        <v>82</v>
      </c>
      <c r="U57" s="162">
        <f t="shared" si="10"/>
        <v>1.8356839041862548E-2</v>
      </c>
      <c r="V57" s="160">
        <v>4443</v>
      </c>
      <c r="W57" s="161">
        <v>412</v>
      </c>
      <c r="X57" s="162">
        <f t="shared" si="11"/>
        <v>9.2730137294620749E-2</v>
      </c>
      <c r="Z57" s="99" t="str">
        <f t="shared" si="12"/>
        <v>堺市美原区</v>
      </c>
      <c r="AA57" s="101">
        <f t="shared" si="13"/>
        <v>0.16111111111111112</v>
      </c>
      <c r="AB57" s="99" t="str">
        <f t="shared" si="14"/>
        <v>東淀川区</v>
      </c>
      <c r="AC57" s="101">
        <f t="shared" si="15"/>
        <v>6.2913907284768214E-2</v>
      </c>
      <c r="AD57" s="99" t="str">
        <f t="shared" si="16"/>
        <v>太子町</v>
      </c>
      <c r="AE57" s="101">
        <f t="shared" si="17"/>
        <v>1.8604651162790697E-2</v>
      </c>
      <c r="AF57" s="99" t="str">
        <f t="shared" si="18"/>
        <v>守口市</v>
      </c>
      <c r="AG57" s="101">
        <f t="shared" si="19"/>
        <v>0.24670487106017192</v>
      </c>
      <c r="AH57" s="99" t="str">
        <f t="shared" si="20"/>
        <v>泉南市</v>
      </c>
      <c r="AI57" s="101">
        <f t="shared" si="21"/>
        <v>3.5555555555555556E-2</v>
      </c>
      <c r="AJ57" s="99" t="str">
        <f t="shared" si="22"/>
        <v>堺市南区</v>
      </c>
      <c r="AK57" s="101">
        <f t="shared" si="23"/>
        <v>1.3425725422260719E-2</v>
      </c>
      <c r="AL57" s="99" t="str">
        <f t="shared" si="24"/>
        <v>東成区</v>
      </c>
      <c r="AM57" s="101">
        <f t="shared" si="25"/>
        <v>7.1813285457809697E-2</v>
      </c>
      <c r="AO57" s="115">
        <f t="shared" si="28"/>
        <v>0.17524062773440607</v>
      </c>
      <c r="AP57" s="115">
        <f t="shared" si="29"/>
        <v>6.9034742008314429E-2</v>
      </c>
      <c r="AQ57" s="115">
        <f t="shared" si="30"/>
        <v>2.1567455233865686E-2</v>
      </c>
      <c r="AR57" s="115">
        <f t="shared" si="31"/>
        <v>0.26739619519327218</v>
      </c>
      <c r="AS57" s="115">
        <f t="shared" si="32"/>
        <v>4.3945019129941899E-2</v>
      </c>
      <c r="AT57" s="115">
        <f t="shared" si="26"/>
        <v>1.8016436245830054E-2</v>
      </c>
      <c r="AU57" s="115">
        <f t="shared" si="27"/>
        <v>8.7701343522040467E-2</v>
      </c>
      <c r="AV57" s="20">
        <v>0</v>
      </c>
    </row>
    <row r="58" spans="2:48" s="20" customFormat="1">
      <c r="B58" s="159">
        <v>53</v>
      </c>
      <c r="C58" s="169" t="s">
        <v>22</v>
      </c>
      <c r="D58" s="160">
        <v>1980</v>
      </c>
      <c r="E58" s="161">
        <v>308</v>
      </c>
      <c r="F58" s="162">
        <f t="shared" si="5"/>
        <v>0.15555555555555556</v>
      </c>
      <c r="G58" s="160">
        <v>1978</v>
      </c>
      <c r="H58" s="161">
        <v>86</v>
      </c>
      <c r="I58" s="162">
        <f t="shared" si="6"/>
        <v>4.3478260869565216E-2</v>
      </c>
      <c r="J58" s="160">
        <v>1975</v>
      </c>
      <c r="K58" s="161">
        <v>38</v>
      </c>
      <c r="L58" s="162">
        <f t="shared" si="7"/>
        <v>1.9240506329113925E-2</v>
      </c>
      <c r="M58" s="160">
        <v>1984</v>
      </c>
      <c r="N58" s="161">
        <v>630</v>
      </c>
      <c r="O58" s="162">
        <f t="shared" si="8"/>
        <v>0.31754032258064518</v>
      </c>
      <c r="P58" s="160">
        <v>1985</v>
      </c>
      <c r="Q58" s="161">
        <v>96</v>
      </c>
      <c r="R58" s="162">
        <f t="shared" si="9"/>
        <v>4.8362720403022669E-2</v>
      </c>
      <c r="S58" s="160">
        <v>1985</v>
      </c>
      <c r="T58" s="161">
        <v>28</v>
      </c>
      <c r="U58" s="162">
        <f t="shared" si="10"/>
        <v>1.4105793450881612E-2</v>
      </c>
      <c r="V58" s="160">
        <v>1977</v>
      </c>
      <c r="W58" s="161">
        <v>181</v>
      </c>
      <c r="X58" s="162">
        <f t="shared" si="11"/>
        <v>9.1552857865452711E-2</v>
      </c>
      <c r="Z58" s="99" t="str">
        <f t="shared" si="12"/>
        <v>生野区</v>
      </c>
      <c r="AA58" s="101">
        <f t="shared" si="13"/>
        <v>0.16094771241830066</v>
      </c>
      <c r="AB58" s="99" t="str">
        <f t="shared" si="14"/>
        <v>堺市</v>
      </c>
      <c r="AC58" s="101">
        <f t="shared" si="15"/>
        <v>6.2390884866305243E-2</v>
      </c>
      <c r="AD58" s="99" t="str">
        <f t="shared" si="16"/>
        <v>西淀川区</v>
      </c>
      <c r="AE58" s="101">
        <f t="shared" si="17"/>
        <v>1.8505825908156272E-2</v>
      </c>
      <c r="AF58" s="99" t="str">
        <f t="shared" si="18"/>
        <v>旭区</v>
      </c>
      <c r="AG58" s="101">
        <f t="shared" si="19"/>
        <v>0.24616228070175439</v>
      </c>
      <c r="AH58" s="99" t="str">
        <f t="shared" si="20"/>
        <v>旭区</v>
      </c>
      <c r="AI58" s="101">
        <f t="shared" si="21"/>
        <v>3.5184167124793844E-2</v>
      </c>
      <c r="AJ58" s="99" t="str">
        <f t="shared" si="22"/>
        <v>千早赤阪村</v>
      </c>
      <c r="AK58" s="101">
        <f t="shared" si="23"/>
        <v>1.2500000000000001E-2</v>
      </c>
      <c r="AL58" s="99" t="str">
        <f t="shared" si="24"/>
        <v>枚方市</v>
      </c>
      <c r="AM58" s="101">
        <f t="shared" si="25"/>
        <v>7.1324901513580757E-2</v>
      </c>
      <c r="AO58" s="115">
        <f t="shared" si="28"/>
        <v>0.17524062773440607</v>
      </c>
      <c r="AP58" s="115">
        <f t="shared" si="29"/>
        <v>6.9034742008314429E-2</v>
      </c>
      <c r="AQ58" s="115">
        <f t="shared" si="30"/>
        <v>2.1567455233865686E-2</v>
      </c>
      <c r="AR58" s="115">
        <f t="shared" si="31"/>
        <v>0.26739619519327218</v>
      </c>
      <c r="AS58" s="115">
        <f t="shared" si="32"/>
        <v>4.3945019129941899E-2</v>
      </c>
      <c r="AT58" s="115">
        <f t="shared" si="26"/>
        <v>1.8016436245830054E-2</v>
      </c>
      <c r="AU58" s="115">
        <f t="shared" si="27"/>
        <v>8.7701343522040467E-2</v>
      </c>
      <c r="AV58" s="20">
        <v>0</v>
      </c>
    </row>
    <row r="59" spans="2:48" s="20" customFormat="1">
      <c r="B59" s="159">
        <v>54</v>
      </c>
      <c r="C59" s="169" t="s">
        <v>28</v>
      </c>
      <c r="D59" s="160">
        <v>2648</v>
      </c>
      <c r="E59" s="161">
        <v>376</v>
      </c>
      <c r="F59" s="162">
        <f t="shared" si="5"/>
        <v>0.1419939577039275</v>
      </c>
      <c r="G59" s="160">
        <v>2650</v>
      </c>
      <c r="H59" s="161">
        <v>143</v>
      </c>
      <c r="I59" s="162">
        <f t="shared" si="6"/>
        <v>5.39622641509434E-2</v>
      </c>
      <c r="J59" s="160">
        <v>2648</v>
      </c>
      <c r="K59" s="161">
        <v>36</v>
      </c>
      <c r="L59" s="162">
        <f t="shared" si="7"/>
        <v>1.3595166163141994E-2</v>
      </c>
      <c r="M59" s="160">
        <v>2654</v>
      </c>
      <c r="N59" s="161">
        <v>716</v>
      </c>
      <c r="O59" s="162">
        <f t="shared" si="8"/>
        <v>0.26978146194423513</v>
      </c>
      <c r="P59" s="160">
        <v>2654</v>
      </c>
      <c r="Q59" s="161">
        <v>88</v>
      </c>
      <c r="R59" s="162">
        <f t="shared" si="9"/>
        <v>3.3157498116051246E-2</v>
      </c>
      <c r="S59" s="160">
        <v>2655</v>
      </c>
      <c r="T59" s="161">
        <v>37</v>
      </c>
      <c r="U59" s="162">
        <f t="shared" si="10"/>
        <v>1.3935969868173258E-2</v>
      </c>
      <c r="V59" s="160">
        <v>2641</v>
      </c>
      <c r="W59" s="161">
        <v>203</v>
      </c>
      <c r="X59" s="162">
        <f t="shared" si="11"/>
        <v>7.6864823930329423E-2</v>
      </c>
      <c r="Z59" s="99" t="str">
        <f t="shared" si="12"/>
        <v>箕面市</v>
      </c>
      <c r="AA59" s="101">
        <f t="shared" si="13"/>
        <v>0.16090664272890484</v>
      </c>
      <c r="AB59" s="99" t="str">
        <f t="shared" si="14"/>
        <v>岬町</v>
      </c>
      <c r="AC59" s="101">
        <f t="shared" si="15"/>
        <v>6.1032863849765258E-2</v>
      </c>
      <c r="AD59" s="99" t="str">
        <f t="shared" si="16"/>
        <v>池田市</v>
      </c>
      <c r="AE59" s="101">
        <f t="shared" si="17"/>
        <v>1.8159806295399514E-2</v>
      </c>
      <c r="AF59" s="99" t="str">
        <f t="shared" si="18"/>
        <v>島本町</v>
      </c>
      <c r="AG59" s="101">
        <f t="shared" si="19"/>
        <v>0.24503311258278146</v>
      </c>
      <c r="AH59" s="99" t="str">
        <f t="shared" si="20"/>
        <v>豊中市</v>
      </c>
      <c r="AI59" s="101">
        <f t="shared" si="21"/>
        <v>3.4962308292175719E-2</v>
      </c>
      <c r="AJ59" s="99" t="str">
        <f t="shared" si="22"/>
        <v>堺市西区</v>
      </c>
      <c r="AK59" s="101">
        <f t="shared" si="23"/>
        <v>1.242603550295858E-2</v>
      </c>
      <c r="AL59" s="99" t="str">
        <f t="shared" si="24"/>
        <v>高石市</v>
      </c>
      <c r="AM59" s="101">
        <f t="shared" si="25"/>
        <v>6.991525423728813E-2</v>
      </c>
      <c r="AO59" s="115">
        <f t="shared" si="28"/>
        <v>0.17524062773440607</v>
      </c>
      <c r="AP59" s="115">
        <f t="shared" si="29"/>
        <v>6.9034742008314429E-2</v>
      </c>
      <c r="AQ59" s="115">
        <f t="shared" si="30"/>
        <v>2.1567455233865686E-2</v>
      </c>
      <c r="AR59" s="115">
        <f t="shared" si="31"/>
        <v>0.26739619519327218</v>
      </c>
      <c r="AS59" s="115">
        <f t="shared" si="32"/>
        <v>4.3945019129941899E-2</v>
      </c>
      <c r="AT59" s="115">
        <f t="shared" si="26"/>
        <v>1.8016436245830054E-2</v>
      </c>
      <c r="AU59" s="115">
        <f t="shared" si="27"/>
        <v>8.7701343522040467E-2</v>
      </c>
      <c r="AV59" s="20">
        <v>0</v>
      </c>
    </row>
    <row r="60" spans="2:48" s="20" customFormat="1">
      <c r="B60" s="159">
        <v>55</v>
      </c>
      <c r="C60" s="169" t="s">
        <v>17</v>
      </c>
      <c r="D60" s="160">
        <v>2722</v>
      </c>
      <c r="E60" s="161">
        <v>491</v>
      </c>
      <c r="F60" s="162">
        <f t="shared" si="5"/>
        <v>0.18038207200587802</v>
      </c>
      <c r="G60" s="160">
        <v>2717</v>
      </c>
      <c r="H60" s="161">
        <v>173</v>
      </c>
      <c r="I60" s="162">
        <f t="shared" si="6"/>
        <v>6.3673168936326838E-2</v>
      </c>
      <c r="J60" s="160">
        <v>2717</v>
      </c>
      <c r="K60" s="161">
        <v>59</v>
      </c>
      <c r="L60" s="162">
        <f t="shared" si="7"/>
        <v>2.1715126978284875E-2</v>
      </c>
      <c r="M60" s="160">
        <v>2726</v>
      </c>
      <c r="N60" s="161">
        <v>576</v>
      </c>
      <c r="O60" s="162">
        <f t="shared" si="8"/>
        <v>0.21129860601614087</v>
      </c>
      <c r="P60" s="160">
        <v>2726</v>
      </c>
      <c r="Q60" s="161">
        <v>116</v>
      </c>
      <c r="R60" s="162">
        <f t="shared" si="9"/>
        <v>4.2553191489361701E-2</v>
      </c>
      <c r="S60" s="160">
        <v>2727</v>
      </c>
      <c r="T60" s="161">
        <v>50</v>
      </c>
      <c r="U60" s="162">
        <f t="shared" si="10"/>
        <v>1.8335166850018333E-2</v>
      </c>
      <c r="V60" s="160">
        <v>2710</v>
      </c>
      <c r="W60" s="161">
        <v>264</v>
      </c>
      <c r="X60" s="162">
        <f t="shared" si="11"/>
        <v>9.7416974169741696E-2</v>
      </c>
      <c r="Z60" s="99" t="str">
        <f t="shared" si="12"/>
        <v>淀川区</v>
      </c>
      <c r="AA60" s="101">
        <f t="shared" si="13"/>
        <v>0.15989159891598917</v>
      </c>
      <c r="AB60" s="99" t="str">
        <f t="shared" si="14"/>
        <v>箕面市</v>
      </c>
      <c r="AC60" s="101">
        <f t="shared" si="15"/>
        <v>6.0967379077615298E-2</v>
      </c>
      <c r="AD60" s="99" t="str">
        <f t="shared" si="16"/>
        <v>守口市</v>
      </c>
      <c r="AE60" s="101">
        <f t="shared" si="17"/>
        <v>1.8145161290322582E-2</v>
      </c>
      <c r="AF60" s="99" t="str">
        <f t="shared" si="18"/>
        <v>中央区</v>
      </c>
      <c r="AG60" s="101">
        <f t="shared" si="19"/>
        <v>0.24356617647058823</v>
      </c>
      <c r="AH60" s="99" t="str">
        <f t="shared" si="20"/>
        <v>高石市</v>
      </c>
      <c r="AI60" s="101">
        <f t="shared" si="21"/>
        <v>3.4653465346534656E-2</v>
      </c>
      <c r="AJ60" s="99" t="str">
        <f t="shared" si="22"/>
        <v>河南町</v>
      </c>
      <c r="AK60" s="101">
        <f t="shared" si="23"/>
        <v>1.2345679012345678E-2</v>
      </c>
      <c r="AL60" s="99" t="str">
        <f t="shared" si="24"/>
        <v>堺市堺区</v>
      </c>
      <c r="AM60" s="101">
        <f t="shared" si="25"/>
        <v>6.9275176395125079E-2</v>
      </c>
      <c r="AO60" s="115">
        <f t="shared" si="28"/>
        <v>0.17524062773440607</v>
      </c>
      <c r="AP60" s="115">
        <f t="shared" si="29"/>
        <v>6.9034742008314429E-2</v>
      </c>
      <c r="AQ60" s="115">
        <f t="shared" si="30"/>
        <v>2.1567455233865686E-2</v>
      </c>
      <c r="AR60" s="115">
        <f t="shared" si="31"/>
        <v>0.26739619519327218</v>
      </c>
      <c r="AS60" s="115">
        <f t="shared" si="32"/>
        <v>4.3945019129941899E-2</v>
      </c>
      <c r="AT60" s="115">
        <f t="shared" si="26"/>
        <v>1.8016436245830054E-2</v>
      </c>
      <c r="AU60" s="115">
        <f t="shared" si="27"/>
        <v>8.7701343522040467E-2</v>
      </c>
      <c r="AV60" s="20">
        <v>0</v>
      </c>
    </row>
    <row r="61" spans="2:48" s="20" customFormat="1">
      <c r="B61" s="159">
        <v>56</v>
      </c>
      <c r="C61" s="169" t="s">
        <v>10</v>
      </c>
      <c r="D61" s="160">
        <v>1611</v>
      </c>
      <c r="E61" s="161">
        <v>300</v>
      </c>
      <c r="F61" s="162">
        <f t="shared" si="5"/>
        <v>0.18621973929236499</v>
      </c>
      <c r="G61" s="160">
        <v>1614</v>
      </c>
      <c r="H61" s="161">
        <v>112</v>
      </c>
      <c r="I61" s="162">
        <f t="shared" si="6"/>
        <v>6.9392812887236685E-2</v>
      </c>
      <c r="J61" s="160">
        <v>1606</v>
      </c>
      <c r="K61" s="161">
        <v>46</v>
      </c>
      <c r="L61" s="162">
        <f t="shared" si="7"/>
        <v>2.8642590286425903E-2</v>
      </c>
      <c r="M61" s="160">
        <v>1620</v>
      </c>
      <c r="N61" s="161">
        <v>410</v>
      </c>
      <c r="O61" s="162">
        <f t="shared" si="8"/>
        <v>0.25308641975308643</v>
      </c>
      <c r="P61" s="160">
        <v>1617</v>
      </c>
      <c r="Q61" s="161">
        <v>128</v>
      </c>
      <c r="R61" s="162">
        <f t="shared" si="9"/>
        <v>7.9158936301793451E-2</v>
      </c>
      <c r="S61" s="160">
        <v>1619</v>
      </c>
      <c r="T61" s="161">
        <v>64</v>
      </c>
      <c r="U61" s="162">
        <f t="shared" si="10"/>
        <v>3.9530574428659669E-2</v>
      </c>
      <c r="V61" s="160">
        <v>1610</v>
      </c>
      <c r="W61" s="161">
        <v>152</v>
      </c>
      <c r="X61" s="162">
        <f t="shared" si="11"/>
        <v>9.4409937888198764E-2</v>
      </c>
      <c r="Z61" s="99" t="str">
        <f t="shared" si="12"/>
        <v>旭区</v>
      </c>
      <c r="AA61" s="101">
        <f t="shared" si="13"/>
        <v>0.15879120879120878</v>
      </c>
      <c r="AB61" s="99" t="str">
        <f t="shared" si="14"/>
        <v>松原市</v>
      </c>
      <c r="AC61" s="101">
        <f t="shared" si="15"/>
        <v>5.9245960502692999E-2</v>
      </c>
      <c r="AD61" s="99" t="str">
        <f t="shared" si="16"/>
        <v>阿倍野区</v>
      </c>
      <c r="AE61" s="101">
        <f t="shared" si="17"/>
        <v>1.7991004497751123E-2</v>
      </c>
      <c r="AF61" s="99" t="str">
        <f t="shared" si="18"/>
        <v>池田市</v>
      </c>
      <c r="AG61" s="101">
        <f t="shared" si="19"/>
        <v>0.24115755627009647</v>
      </c>
      <c r="AH61" s="99" t="str">
        <f t="shared" si="20"/>
        <v>河内長野市</v>
      </c>
      <c r="AI61" s="101">
        <f t="shared" si="21"/>
        <v>3.3955857385398983E-2</v>
      </c>
      <c r="AJ61" s="99" t="str">
        <f t="shared" si="22"/>
        <v>旭区</v>
      </c>
      <c r="AK61" s="101">
        <f t="shared" si="23"/>
        <v>1.2035010940919038E-2</v>
      </c>
      <c r="AL61" s="99" t="str">
        <f t="shared" si="24"/>
        <v>茨木市</v>
      </c>
      <c r="AM61" s="101">
        <f t="shared" si="25"/>
        <v>6.9069069069069067E-2</v>
      </c>
      <c r="AO61" s="115">
        <f t="shared" si="28"/>
        <v>0.17524062773440607</v>
      </c>
      <c r="AP61" s="115">
        <f t="shared" si="29"/>
        <v>6.9034742008314429E-2</v>
      </c>
      <c r="AQ61" s="115">
        <f t="shared" si="30"/>
        <v>2.1567455233865686E-2</v>
      </c>
      <c r="AR61" s="115">
        <f t="shared" si="31"/>
        <v>0.26739619519327218</v>
      </c>
      <c r="AS61" s="115">
        <f t="shared" si="32"/>
        <v>4.3945019129941899E-2</v>
      </c>
      <c r="AT61" s="115">
        <f t="shared" si="26"/>
        <v>1.8016436245830054E-2</v>
      </c>
      <c r="AU61" s="115">
        <f t="shared" si="27"/>
        <v>8.7701343522040467E-2</v>
      </c>
      <c r="AV61" s="20">
        <v>0</v>
      </c>
    </row>
    <row r="62" spans="2:48" s="20" customFormat="1">
      <c r="B62" s="159">
        <v>57</v>
      </c>
      <c r="C62" s="169" t="s">
        <v>49</v>
      </c>
      <c r="D62" s="160">
        <v>1411</v>
      </c>
      <c r="E62" s="161">
        <v>263</v>
      </c>
      <c r="F62" s="162">
        <f t="shared" si="5"/>
        <v>0.18639262934089298</v>
      </c>
      <c r="G62" s="160">
        <v>1410</v>
      </c>
      <c r="H62" s="161">
        <v>122</v>
      </c>
      <c r="I62" s="162">
        <f t="shared" si="6"/>
        <v>8.6524822695035461E-2</v>
      </c>
      <c r="J62" s="160">
        <v>1406</v>
      </c>
      <c r="K62" s="161">
        <v>42</v>
      </c>
      <c r="L62" s="162">
        <f t="shared" si="7"/>
        <v>2.9871977240398292E-2</v>
      </c>
      <c r="M62" s="160">
        <v>1417</v>
      </c>
      <c r="N62" s="161">
        <v>397</v>
      </c>
      <c r="O62" s="162">
        <f t="shared" si="8"/>
        <v>0.28016937191249119</v>
      </c>
      <c r="P62" s="160">
        <v>1414</v>
      </c>
      <c r="Q62" s="161">
        <v>49</v>
      </c>
      <c r="R62" s="162">
        <f t="shared" si="9"/>
        <v>3.4653465346534656E-2</v>
      </c>
      <c r="S62" s="160">
        <v>1417</v>
      </c>
      <c r="T62" s="161">
        <v>11</v>
      </c>
      <c r="U62" s="162">
        <f t="shared" si="10"/>
        <v>7.7628793225123505E-3</v>
      </c>
      <c r="V62" s="160">
        <v>1416</v>
      </c>
      <c r="W62" s="161">
        <v>99</v>
      </c>
      <c r="X62" s="162">
        <f t="shared" si="11"/>
        <v>6.991525423728813E-2</v>
      </c>
      <c r="Z62" s="99" t="str">
        <f t="shared" si="12"/>
        <v>守口市</v>
      </c>
      <c r="AA62" s="101">
        <f t="shared" si="13"/>
        <v>0.15848406546080965</v>
      </c>
      <c r="AB62" s="99" t="str">
        <f t="shared" si="14"/>
        <v>堺市西区</v>
      </c>
      <c r="AC62" s="101">
        <f t="shared" si="15"/>
        <v>5.8753709198813057E-2</v>
      </c>
      <c r="AD62" s="99" t="str">
        <f t="shared" si="16"/>
        <v>松原市</v>
      </c>
      <c r="AE62" s="101">
        <f t="shared" si="17"/>
        <v>1.7567567567567569E-2</v>
      </c>
      <c r="AF62" s="99" t="str">
        <f t="shared" si="18"/>
        <v>堺市東区</v>
      </c>
      <c r="AG62" s="101">
        <f t="shared" si="19"/>
        <v>0.23845507976490343</v>
      </c>
      <c r="AH62" s="99" t="str">
        <f t="shared" si="20"/>
        <v>池田市</v>
      </c>
      <c r="AI62" s="101">
        <f t="shared" si="21"/>
        <v>3.3748493370831661E-2</v>
      </c>
      <c r="AJ62" s="99" t="str">
        <f t="shared" si="22"/>
        <v>堺市東区</v>
      </c>
      <c r="AK62" s="101">
        <f t="shared" si="23"/>
        <v>1.1754827875734676E-2</v>
      </c>
      <c r="AL62" s="99" t="str">
        <f t="shared" si="24"/>
        <v>熊取町</v>
      </c>
      <c r="AM62" s="101">
        <f t="shared" si="25"/>
        <v>6.9007263922518158E-2</v>
      </c>
      <c r="AO62" s="115">
        <f t="shared" si="28"/>
        <v>0.17524062773440607</v>
      </c>
      <c r="AP62" s="115">
        <f t="shared" si="29"/>
        <v>6.9034742008314429E-2</v>
      </c>
      <c r="AQ62" s="115">
        <f t="shared" si="30"/>
        <v>2.1567455233865686E-2</v>
      </c>
      <c r="AR62" s="115">
        <f t="shared" si="31"/>
        <v>0.26739619519327218</v>
      </c>
      <c r="AS62" s="115">
        <f t="shared" si="32"/>
        <v>4.3945019129941899E-2</v>
      </c>
      <c r="AT62" s="115">
        <f t="shared" si="26"/>
        <v>1.8016436245830054E-2</v>
      </c>
      <c r="AU62" s="115">
        <f t="shared" si="27"/>
        <v>8.7701343522040467E-2</v>
      </c>
      <c r="AV62" s="20">
        <v>0</v>
      </c>
    </row>
    <row r="63" spans="2:48" s="20" customFormat="1">
      <c r="B63" s="159">
        <v>58</v>
      </c>
      <c r="C63" s="169" t="s">
        <v>29</v>
      </c>
      <c r="D63" s="160">
        <v>1650</v>
      </c>
      <c r="E63" s="161">
        <v>316</v>
      </c>
      <c r="F63" s="162">
        <f t="shared" si="5"/>
        <v>0.19151515151515153</v>
      </c>
      <c r="G63" s="160">
        <v>1645</v>
      </c>
      <c r="H63" s="161">
        <v>129</v>
      </c>
      <c r="I63" s="162">
        <f t="shared" si="6"/>
        <v>7.8419452887537988E-2</v>
      </c>
      <c r="J63" s="160">
        <v>1644</v>
      </c>
      <c r="K63" s="161">
        <v>36</v>
      </c>
      <c r="L63" s="162">
        <f t="shared" si="7"/>
        <v>2.1897810218978103E-2</v>
      </c>
      <c r="M63" s="160">
        <v>1648</v>
      </c>
      <c r="N63" s="161">
        <v>558</v>
      </c>
      <c r="O63" s="162">
        <f t="shared" si="8"/>
        <v>0.33859223300970875</v>
      </c>
      <c r="P63" s="160">
        <v>1645</v>
      </c>
      <c r="Q63" s="161">
        <v>61</v>
      </c>
      <c r="R63" s="162">
        <f t="shared" si="9"/>
        <v>3.7082066869300913E-2</v>
      </c>
      <c r="S63" s="160">
        <v>1651</v>
      </c>
      <c r="T63" s="161">
        <v>19</v>
      </c>
      <c r="U63" s="162">
        <f t="shared" si="10"/>
        <v>1.1508176862507571E-2</v>
      </c>
      <c r="V63" s="160">
        <v>1640</v>
      </c>
      <c r="W63" s="161">
        <v>137</v>
      </c>
      <c r="X63" s="162">
        <f t="shared" si="11"/>
        <v>8.3536585365853663E-2</v>
      </c>
      <c r="Z63" s="99" t="str">
        <f t="shared" si="12"/>
        <v>豊中市</v>
      </c>
      <c r="AA63" s="101">
        <f t="shared" si="13"/>
        <v>0.15688575899843504</v>
      </c>
      <c r="AB63" s="99" t="str">
        <f t="shared" si="14"/>
        <v>吹田市</v>
      </c>
      <c r="AC63" s="101">
        <f t="shared" si="15"/>
        <v>5.6796116504854367E-2</v>
      </c>
      <c r="AD63" s="99" t="str">
        <f t="shared" si="16"/>
        <v>東成区</v>
      </c>
      <c r="AE63" s="101">
        <f t="shared" si="17"/>
        <v>1.6451233842538191E-2</v>
      </c>
      <c r="AF63" s="99" t="str">
        <f t="shared" si="18"/>
        <v>岸和田市</v>
      </c>
      <c r="AG63" s="101">
        <f t="shared" si="19"/>
        <v>0.23782660332541566</v>
      </c>
      <c r="AH63" s="99" t="str">
        <f t="shared" si="20"/>
        <v>寝屋川市</v>
      </c>
      <c r="AI63" s="101">
        <f t="shared" si="21"/>
        <v>3.3166666666666664E-2</v>
      </c>
      <c r="AJ63" s="99" t="str">
        <f t="shared" si="22"/>
        <v>阪南市</v>
      </c>
      <c r="AK63" s="101">
        <f t="shared" si="23"/>
        <v>1.1554621848739496E-2</v>
      </c>
      <c r="AL63" s="99" t="str">
        <f t="shared" si="24"/>
        <v>島本町</v>
      </c>
      <c r="AM63" s="101">
        <f t="shared" si="25"/>
        <v>6.8692206076618231E-2</v>
      </c>
      <c r="AO63" s="115">
        <f t="shared" si="28"/>
        <v>0.17524062773440607</v>
      </c>
      <c r="AP63" s="115">
        <f t="shared" si="29"/>
        <v>6.9034742008314429E-2</v>
      </c>
      <c r="AQ63" s="115">
        <f t="shared" si="30"/>
        <v>2.1567455233865686E-2</v>
      </c>
      <c r="AR63" s="115">
        <f t="shared" si="31"/>
        <v>0.26739619519327218</v>
      </c>
      <c r="AS63" s="115">
        <f t="shared" si="32"/>
        <v>4.3945019129941899E-2</v>
      </c>
      <c r="AT63" s="115">
        <f t="shared" si="26"/>
        <v>1.8016436245830054E-2</v>
      </c>
      <c r="AU63" s="115">
        <f t="shared" si="27"/>
        <v>8.7701343522040467E-2</v>
      </c>
      <c r="AV63" s="20">
        <v>0</v>
      </c>
    </row>
    <row r="64" spans="2:48" s="20" customFormat="1">
      <c r="B64" s="159">
        <v>59</v>
      </c>
      <c r="C64" s="169" t="s">
        <v>23</v>
      </c>
      <c r="D64" s="160">
        <v>10931</v>
      </c>
      <c r="E64" s="161">
        <v>2147</v>
      </c>
      <c r="F64" s="162">
        <f t="shared" si="5"/>
        <v>0.19641386881346629</v>
      </c>
      <c r="G64" s="160">
        <v>10925</v>
      </c>
      <c r="H64" s="161">
        <v>934</v>
      </c>
      <c r="I64" s="162">
        <f t="shared" si="6"/>
        <v>8.5491990846681923E-2</v>
      </c>
      <c r="J64" s="160">
        <v>10901</v>
      </c>
      <c r="K64" s="161">
        <v>290</v>
      </c>
      <c r="L64" s="162">
        <f t="shared" si="7"/>
        <v>2.6603063939088158E-2</v>
      </c>
      <c r="M64" s="160">
        <v>10959</v>
      </c>
      <c r="N64" s="161">
        <v>3037</v>
      </c>
      <c r="O64" s="162">
        <f t="shared" si="8"/>
        <v>0.27712382516652978</v>
      </c>
      <c r="P64" s="160">
        <v>10952</v>
      </c>
      <c r="Q64" s="161">
        <v>569</v>
      </c>
      <c r="R64" s="162">
        <f t="shared" si="9"/>
        <v>5.1953981008035062E-2</v>
      </c>
      <c r="S64" s="160">
        <v>10955</v>
      </c>
      <c r="T64" s="161">
        <v>237</v>
      </c>
      <c r="U64" s="162">
        <f t="shared" si="10"/>
        <v>2.1633957097215883E-2</v>
      </c>
      <c r="V64" s="160">
        <v>10928</v>
      </c>
      <c r="W64" s="161">
        <v>1050</v>
      </c>
      <c r="X64" s="162">
        <f t="shared" si="11"/>
        <v>9.6083455344070284E-2</v>
      </c>
      <c r="Z64" s="99" t="str">
        <f t="shared" si="12"/>
        <v>河内長野市</v>
      </c>
      <c r="AA64" s="101">
        <f t="shared" si="13"/>
        <v>0.15667420814479638</v>
      </c>
      <c r="AB64" s="99" t="str">
        <f t="shared" si="14"/>
        <v>堺市中区</v>
      </c>
      <c r="AC64" s="101">
        <f t="shared" si="15"/>
        <v>5.6224899598393573E-2</v>
      </c>
      <c r="AD64" s="99" t="str">
        <f t="shared" si="16"/>
        <v>大阪狭山市</v>
      </c>
      <c r="AE64" s="101">
        <f t="shared" si="17"/>
        <v>1.6047297297297296E-2</v>
      </c>
      <c r="AF64" s="99" t="str">
        <f t="shared" si="18"/>
        <v>河内長野市</v>
      </c>
      <c r="AG64" s="101">
        <f t="shared" si="19"/>
        <v>0.23754246885617214</v>
      </c>
      <c r="AH64" s="99" t="str">
        <f t="shared" si="20"/>
        <v>羽曳野市</v>
      </c>
      <c r="AI64" s="101">
        <f t="shared" si="21"/>
        <v>3.3157498116051246E-2</v>
      </c>
      <c r="AJ64" s="99" t="str">
        <f t="shared" si="22"/>
        <v>藤井寺市</v>
      </c>
      <c r="AK64" s="101">
        <f t="shared" si="23"/>
        <v>1.1508176862507571E-2</v>
      </c>
      <c r="AL64" s="99" t="str">
        <f t="shared" si="24"/>
        <v>堺市北区</v>
      </c>
      <c r="AM64" s="101">
        <f t="shared" si="25"/>
        <v>6.775407779171895E-2</v>
      </c>
      <c r="AO64" s="115">
        <f t="shared" si="28"/>
        <v>0.17524062773440607</v>
      </c>
      <c r="AP64" s="115">
        <f t="shared" si="29"/>
        <v>6.9034742008314429E-2</v>
      </c>
      <c r="AQ64" s="115">
        <f t="shared" si="30"/>
        <v>2.1567455233865686E-2</v>
      </c>
      <c r="AR64" s="115">
        <f t="shared" si="31"/>
        <v>0.26739619519327218</v>
      </c>
      <c r="AS64" s="115">
        <f t="shared" si="32"/>
        <v>4.3945019129941899E-2</v>
      </c>
      <c r="AT64" s="115">
        <f t="shared" si="26"/>
        <v>1.8016436245830054E-2</v>
      </c>
      <c r="AU64" s="115">
        <f t="shared" si="27"/>
        <v>8.7701343522040467E-2</v>
      </c>
      <c r="AV64" s="20">
        <v>0</v>
      </c>
    </row>
    <row r="65" spans="2:48" s="20" customFormat="1">
      <c r="B65" s="159">
        <v>60</v>
      </c>
      <c r="C65" s="169" t="s">
        <v>50</v>
      </c>
      <c r="D65" s="160">
        <v>1121</v>
      </c>
      <c r="E65" s="161">
        <v>189</v>
      </c>
      <c r="F65" s="162">
        <f t="shared" si="5"/>
        <v>0.16859946476360393</v>
      </c>
      <c r="G65" s="160">
        <v>1120</v>
      </c>
      <c r="H65" s="161">
        <v>81</v>
      </c>
      <c r="I65" s="162">
        <f t="shared" si="6"/>
        <v>7.2321428571428578E-2</v>
      </c>
      <c r="J65" s="160">
        <v>1119</v>
      </c>
      <c r="K65" s="161">
        <v>25</v>
      </c>
      <c r="L65" s="162">
        <f t="shared" si="7"/>
        <v>2.2341376228775692E-2</v>
      </c>
      <c r="M65" s="160">
        <v>1125</v>
      </c>
      <c r="N65" s="161">
        <v>259</v>
      </c>
      <c r="O65" s="162">
        <f t="shared" si="8"/>
        <v>0.23022222222222222</v>
      </c>
      <c r="P65" s="160">
        <v>1125</v>
      </c>
      <c r="Q65" s="161">
        <v>40</v>
      </c>
      <c r="R65" s="162">
        <f t="shared" si="9"/>
        <v>3.5555555555555556E-2</v>
      </c>
      <c r="S65" s="160">
        <v>1126</v>
      </c>
      <c r="T65" s="161">
        <v>18</v>
      </c>
      <c r="U65" s="162">
        <f t="shared" si="10"/>
        <v>1.5985790408525755E-2</v>
      </c>
      <c r="V65" s="160">
        <v>1125</v>
      </c>
      <c r="W65" s="161">
        <v>62</v>
      </c>
      <c r="X65" s="162">
        <f t="shared" si="11"/>
        <v>5.5111111111111111E-2</v>
      </c>
      <c r="Z65" s="99" t="str">
        <f t="shared" si="12"/>
        <v>堺市中区</v>
      </c>
      <c r="AA65" s="101">
        <f t="shared" si="13"/>
        <v>0.15662650602409639</v>
      </c>
      <c r="AB65" s="99" t="str">
        <f t="shared" si="14"/>
        <v>豊中市</v>
      </c>
      <c r="AC65" s="101">
        <f t="shared" si="15"/>
        <v>5.5620838229533884E-2</v>
      </c>
      <c r="AD65" s="99" t="str">
        <f t="shared" si="16"/>
        <v>八尾市</v>
      </c>
      <c r="AE65" s="101">
        <f t="shared" si="17"/>
        <v>1.5846538782318599E-2</v>
      </c>
      <c r="AF65" s="99" t="str">
        <f t="shared" si="18"/>
        <v>高槻市</v>
      </c>
      <c r="AG65" s="101">
        <f t="shared" si="19"/>
        <v>0.23467230443974629</v>
      </c>
      <c r="AH65" s="99" t="str">
        <f t="shared" si="20"/>
        <v>西淀川区</v>
      </c>
      <c r="AI65" s="101">
        <f t="shared" si="21"/>
        <v>3.2831737346101231E-2</v>
      </c>
      <c r="AJ65" s="99" t="str">
        <f t="shared" si="22"/>
        <v>熊取町</v>
      </c>
      <c r="AK65" s="101">
        <f t="shared" si="23"/>
        <v>1.0856453558504222E-2</v>
      </c>
      <c r="AL65" s="99" t="str">
        <f t="shared" si="24"/>
        <v>大正区</v>
      </c>
      <c r="AM65" s="101">
        <f t="shared" si="25"/>
        <v>6.7636363636363633E-2</v>
      </c>
      <c r="AO65" s="115">
        <f t="shared" si="28"/>
        <v>0.17524062773440607</v>
      </c>
      <c r="AP65" s="115">
        <f t="shared" si="29"/>
        <v>6.9034742008314429E-2</v>
      </c>
      <c r="AQ65" s="115">
        <f t="shared" si="30"/>
        <v>2.1567455233865686E-2</v>
      </c>
      <c r="AR65" s="115">
        <f t="shared" si="31"/>
        <v>0.26739619519327218</v>
      </c>
      <c r="AS65" s="115">
        <f t="shared" si="32"/>
        <v>4.3945019129941899E-2</v>
      </c>
      <c r="AT65" s="115">
        <f t="shared" si="26"/>
        <v>1.8016436245830054E-2</v>
      </c>
      <c r="AU65" s="115">
        <f t="shared" si="27"/>
        <v>8.7701343522040467E-2</v>
      </c>
      <c r="AV65" s="20">
        <v>0</v>
      </c>
    </row>
    <row r="66" spans="2:48" s="20" customFormat="1">
      <c r="B66" s="159">
        <v>61</v>
      </c>
      <c r="C66" s="169" t="s">
        <v>18</v>
      </c>
      <c r="D66" s="160">
        <v>1086</v>
      </c>
      <c r="E66" s="161">
        <v>201</v>
      </c>
      <c r="F66" s="162">
        <f t="shared" si="5"/>
        <v>0.18508287292817679</v>
      </c>
      <c r="G66" s="160">
        <v>1085</v>
      </c>
      <c r="H66" s="161">
        <v>75</v>
      </c>
      <c r="I66" s="162">
        <f t="shared" si="6"/>
        <v>6.9124423963133647E-2</v>
      </c>
      <c r="J66" s="160">
        <v>1085</v>
      </c>
      <c r="K66" s="161">
        <v>29</v>
      </c>
      <c r="L66" s="162">
        <f t="shared" si="7"/>
        <v>2.6728110599078342E-2</v>
      </c>
      <c r="M66" s="160">
        <v>1086</v>
      </c>
      <c r="N66" s="161">
        <v>316</v>
      </c>
      <c r="O66" s="162">
        <f t="shared" si="8"/>
        <v>0.29097605893186002</v>
      </c>
      <c r="P66" s="160">
        <v>1086</v>
      </c>
      <c r="Q66" s="161">
        <v>112</v>
      </c>
      <c r="R66" s="162">
        <f t="shared" si="9"/>
        <v>0.10313075506445672</v>
      </c>
      <c r="S66" s="160">
        <v>1087</v>
      </c>
      <c r="T66" s="161">
        <v>51</v>
      </c>
      <c r="U66" s="162">
        <f t="shared" si="10"/>
        <v>4.6918123275068994E-2</v>
      </c>
      <c r="V66" s="160">
        <v>1084</v>
      </c>
      <c r="W66" s="161">
        <v>131</v>
      </c>
      <c r="X66" s="162">
        <f t="shared" si="11"/>
        <v>0.12084870848708487</v>
      </c>
      <c r="Z66" s="99" t="str">
        <f t="shared" si="12"/>
        <v>柏原市</v>
      </c>
      <c r="AA66" s="101">
        <f t="shared" si="13"/>
        <v>0.15555555555555556</v>
      </c>
      <c r="AB66" s="99" t="str">
        <f t="shared" si="14"/>
        <v>池田市</v>
      </c>
      <c r="AC66" s="101">
        <f t="shared" si="15"/>
        <v>5.5130784708249496E-2</v>
      </c>
      <c r="AD66" s="99" t="str">
        <f t="shared" si="16"/>
        <v>淀川区</v>
      </c>
      <c r="AE66" s="101">
        <f t="shared" si="17"/>
        <v>1.5582655826558265E-2</v>
      </c>
      <c r="AF66" s="99" t="str">
        <f t="shared" si="18"/>
        <v>泉南市</v>
      </c>
      <c r="AG66" s="101">
        <f t="shared" si="19"/>
        <v>0.23022222222222222</v>
      </c>
      <c r="AH66" s="99" t="str">
        <f t="shared" si="20"/>
        <v>千早赤阪村</v>
      </c>
      <c r="AI66" s="101">
        <f t="shared" si="21"/>
        <v>3.1446540880503145E-2</v>
      </c>
      <c r="AJ66" s="99" t="str">
        <f t="shared" si="22"/>
        <v>守口市</v>
      </c>
      <c r="AK66" s="101">
        <f t="shared" si="23"/>
        <v>1.0598682325981094E-2</v>
      </c>
      <c r="AL66" s="99" t="str">
        <f t="shared" si="24"/>
        <v>堺市中区</v>
      </c>
      <c r="AM66" s="101">
        <f t="shared" si="25"/>
        <v>6.7199999999999996E-2</v>
      </c>
      <c r="AO66" s="115">
        <f t="shared" si="28"/>
        <v>0.17524062773440607</v>
      </c>
      <c r="AP66" s="115">
        <f t="shared" si="29"/>
        <v>6.9034742008314429E-2</v>
      </c>
      <c r="AQ66" s="115">
        <f t="shared" si="30"/>
        <v>2.1567455233865686E-2</v>
      </c>
      <c r="AR66" s="115">
        <f t="shared" si="31"/>
        <v>0.26739619519327218</v>
      </c>
      <c r="AS66" s="115">
        <f t="shared" si="32"/>
        <v>4.3945019129941899E-2</v>
      </c>
      <c r="AT66" s="115">
        <f t="shared" si="26"/>
        <v>1.8016436245830054E-2</v>
      </c>
      <c r="AU66" s="115">
        <f t="shared" si="27"/>
        <v>8.7701343522040467E-2</v>
      </c>
      <c r="AV66" s="20">
        <v>0</v>
      </c>
    </row>
    <row r="67" spans="2:48" s="20" customFormat="1">
      <c r="B67" s="159">
        <v>62</v>
      </c>
      <c r="C67" s="169" t="s">
        <v>19</v>
      </c>
      <c r="D67" s="160">
        <v>1437</v>
      </c>
      <c r="E67" s="161">
        <v>205</v>
      </c>
      <c r="F67" s="162">
        <f t="shared" si="5"/>
        <v>0.14265831593597772</v>
      </c>
      <c r="G67" s="160">
        <v>1438</v>
      </c>
      <c r="H67" s="161">
        <v>95</v>
      </c>
      <c r="I67" s="162">
        <f t="shared" si="6"/>
        <v>6.6063977746870658E-2</v>
      </c>
      <c r="J67" s="160">
        <v>1437</v>
      </c>
      <c r="K67" s="161">
        <v>55</v>
      </c>
      <c r="L67" s="162">
        <f t="shared" si="7"/>
        <v>3.8274182324286705E-2</v>
      </c>
      <c r="M67" s="160">
        <v>1446</v>
      </c>
      <c r="N67" s="161">
        <v>269</v>
      </c>
      <c r="O67" s="162">
        <f t="shared" si="8"/>
        <v>0.18603042876901799</v>
      </c>
      <c r="P67" s="160">
        <v>1449</v>
      </c>
      <c r="Q67" s="161">
        <v>42</v>
      </c>
      <c r="R67" s="162">
        <f t="shared" si="9"/>
        <v>2.8985507246376812E-2</v>
      </c>
      <c r="S67" s="160">
        <v>1450</v>
      </c>
      <c r="T67" s="161">
        <v>14</v>
      </c>
      <c r="U67" s="162">
        <f t="shared" si="10"/>
        <v>9.655172413793104E-3</v>
      </c>
      <c r="V67" s="160">
        <v>1409</v>
      </c>
      <c r="W67" s="161">
        <v>73</v>
      </c>
      <c r="X67" s="162">
        <f t="shared" si="11"/>
        <v>5.1809794180269694E-2</v>
      </c>
      <c r="Z67" s="99" t="str">
        <f t="shared" si="12"/>
        <v>太子町</v>
      </c>
      <c r="AA67" s="101">
        <f t="shared" si="13"/>
        <v>0.14953271028037382</v>
      </c>
      <c r="AB67" s="99" t="str">
        <f t="shared" si="14"/>
        <v>堺市東区</v>
      </c>
      <c r="AC67" s="101">
        <f t="shared" si="15"/>
        <v>5.4713804713804715E-2</v>
      </c>
      <c r="AD67" s="99" t="str">
        <f t="shared" si="16"/>
        <v>堺市東区</v>
      </c>
      <c r="AE67" s="101">
        <f t="shared" si="17"/>
        <v>1.5151515151515152E-2</v>
      </c>
      <c r="AF67" s="99" t="str">
        <f t="shared" si="18"/>
        <v>阪南市</v>
      </c>
      <c r="AG67" s="101">
        <f t="shared" si="19"/>
        <v>0.22350472193074503</v>
      </c>
      <c r="AH67" s="99" t="str">
        <f t="shared" si="20"/>
        <v>堺市西区</v>
      </c>
      <c r="AI67" s="101">
        <f t="shared" si="21"/>
        <v>3.078744819419775E-2</v>
      </c>
      <c r="AJ67" s="99" t="str">
        <f t="shared" si="22"/>
        <v>東成区</v>
      </c>
      <c r="AK67" s="101">
        <f t="shared" si="23"/>
        <v>1.0107015457788348E-2</v>
      </c>
      <c r="AL67" s="99" t="str">
        <f t="shared" si="24"/>
        <v>岬町</v>
      </c>
      <c r="AM67" s="101">
        <f t="shared" si="25"/>
        <v>6.6037735849056603E-2</v>
      </c>
      <c r="AO67" s="115">
        <f t="shared" si="28"/>
        <v>0.17524062773440607</v>
      </c>
      <c r="AP67" s="115">
        <f t="shared" si="29"/>
        <v>6.9034742008314429E-2</v>
      </c>
      <c r="AQ67" s="115">
        <f t="shared" si="30"/>
        <v>2.1567455233865686E-2</v>
      </c>
      <c r="AR67" s="115">
        <f t="shared" si="31"/>
        <v>0.26739619519327218</v>
      </c>
      <c r="AS67" s="115">
        <f t="shared" si="32"/>
        <v>4.3945019129941899E-2</v>
      </c>
      <c r="AT67" s="115">
        <f t="shared" si="26"/>
        <v>1.8016436245830054E-2</v>
      </c>
      <c r="AU67" s="115">
        <f t="shared" si="27"/>
        <v>8.7701343522040467E-2</v>
      </c>
      <c r="AV67" s="20">
        <v>0</v>
      </c>
    </row>
    <row r="68" spans="2:48" s="20" customFormat="1">
      <c r="B68" s="159">
        <v>63</v>
      </c>
      <c r="C68" s="169" t="s">
        <v>30</v>
      </c>
      <c r="D68" s="160">
        <v>1184</v>
      </c>
      <c r="E68" s="161">
        <v>162</v>
      </c>
      <c r="F68" s="162">
        <f t="shared" si="5"/>
        <v>0.13682432432432431</v>
      </c>
      <c r="G68" s="160">
        <v>1184</v>
      </c>
      <c r="H68" s="161">
        <v>57</v>
      </c>
      <c r="I68" s="162">
        <f t="shared" si="6"/>
        <v>4.8141891891891893E-2</v>
      </c>
      <c r="J68" s="160">
        <v>1184</v>
      </c>
      <c r="K68" s="161">
        <v>19</v>
      </c>
      <c r="L68" s="162">
        <f t="shared" si="7"/>
        <v>1.6047297297297296E-2</v>
      </c>
      <c r="M68" s="160">
        <v>1183</v>
      </c>
      <c r="N68" s="161">
        <v>311</v>
      </c>
      <c r="O68" s="162">
        <f t="shared" si="8"/>
        <v>0.26289095519864752</v>
      </c>
      <c r="P68" s="160">
        <v>1185</v>
      </c>
      <c r="Q68" s="161">
        <v>45</v>
      </c>
      <c r="R68" s="162">
        <f t="shared" si="9"/>
        <v>3.7974683544303799E-2</v>
      </c>
      <c r="S68" s="160">
        <v>1185</v>
      </c>
      <c r="T68" s="161">
        <v>33</v>
      </c>
      <c r="U68" s="162">
        <f t="shared" si="10"/>
        <v>2.7848101265822784E-2</v>
      </c>
      <c r="V68" s="160">
        <v>1182</v>
      </c>
      <c r="W68" s="161">
        <v>127</v>
      </c>
      <c r="X68" s="162">
        <f t="shared" si="11"/>
        <v>0.10744500846023688</v>
      </c>
      <c r="Z68" s="99" t="str">
        <f t="shared" si="12"/>
        <v>西淀川区</v>
      </c>
      <c r="AA68" s="101">
        <f t="shared" si="13"/>
        <v>0.14705882352941177</v>
      </c>
      <c r="AB68" s="99" t="str">
        <f t="shared" si="14"/>
        <v>羽曳野市</v>
      </c>
      <c r="AC68" s="101">
        <f t="shared" si="15"/>
        <v>5.39622641509434E-2</v>
      </c>
      <c r="AD68" s="99" t="str">
        <f t="shared" si="16"/>
        <v>河内長野市</v>
      </c>
      <c r="AE68" s="101">
        <f t="shared" si="17"/>
        <v>1.5035460992907802E-2</v>
      </c>
      <c r="AF68" s="99" t="str">
        <f t="shared" si="18"/>
        <v>茨木市</v>
      </c>
      <c r="AG68" s="101">
        <f t="shared" si="19"/>
        <v>0.2197841726618705</v>
      </c>
      <c r="AH68" s="99" t="str">
        <f t="shared" si="20"/>
        <v>大東市</v>
      </c>
      <c r="AI68" s="101">
        <f t="shared" si="21"/>
        <v>3.0775899436497615E-2</v>
      </c>
      <c r="AJ68" s="99" t="str">
        <f t="shared" si="22"/>
        <v>交野市</v>
      </c>
      <c r="AK68" s="101">
        <f t="shared" si="23"/>
        <v>9.655172413793104E-3</v>
      </c>
      <c r="AL68" s="99" t="str">
        <f t="shared" si="24"/>
        <v>福島区</v>
      </c>
      <c r="AM68" s="101">
        <f t="shared" si="25"/>
        <v>6.5591397849462371E-2</v>
      </c>
      <c r="AO68" s="115">
        <f t="shared" si="28"/>
        <v>0.17524062773440607</v>
      </c>
      <c r="AP68" s="115">
        <f t="shared" si="29"/>
        <v>6.9034742008314429E-2</v>
      </c>
      <c r="AQ68" s="115">
        <f t="shared" si="30"/>
        <v>2.1567455233865686E-2</v>
      </c>
      <c r="AR68" s="115">
        <f t="shared" si="31"/>
        <v>0.26739619519327218</v>
      </c>
      <c r="AS68" s="115">
        <f t="shared" si="32"/>
        <v>4.3945019129941899E-2</v>
      </c>
      <c r="AT68" s="115">
        <f t="shared" si="26"/>
        <v>1.8016436245830054E-2</v>
      </c>
      <c r="AU68" s="115">
        <f t="shared" si="27"/>
        <v>8.7701343522040467E-2</v>
      </c>
      <c r="AV68" s="20">
        <v>0</v>
      </c>
    </row>
    <row r="69" spans="2:48" s="20" customFormat="1">
      <c r="B69" s="159">
        <v>64</v>
      </c>
      <c r="C69" s="169" t="s">
        <v>51</v>
      </c>
      <c r="D69" s="160">
        <v>956</v>
      </c>
      <c r="E69" s="161">
        <v>126</v>
      </c>
      <c r="F69" s="162">
        <f t="shared" si="5"/>
        <v>0.13179916317991633</v>
      </c>
      <c r="G69" s="160">
        <v>954</v>
      </c>
      <c r="H69" s="161">
        <v>46</v>
      </c>
      <c r="I69" s="162">
        <f t="shared" si="6"/>
        <v>4.8218029350104823E-2</v>
      </c>
      <c r="J69" s="160">
        <v>953</v>
      </c>
      <c r="K69" s="161">
        <v>8</v>
      </c>
      <c r="L69" s="162">
        <f t="shared" si="7"/>
        <v>8.3945435466946487E-3</v>
      </c>
      <c r="M69" s="160">
        <v>953</v>
      </c>
      <c r="N69" s="161">
        <v>213</v>
      </c>
      <c r="O69" s="162">
        <f t="shared" si="8"/>
        <v>0.22350472193074503</v>
      </c>
      <c r="P69" s="160">
        <v>956</v>
      </c>
      <c r="Q69" s="161">
        <v>21</v>
      </c>
      <c r="R69" s="162">
        <f t="shared" si="9"/>
        <v>2.1966527196652718E-2</v>
      </c>
      <c r="S69" s="160">
        <v>952</v>
      </c>
      <c r="T69" s="161">
        <v>11</v>
      </c>
      <c r="U69" s="162">
        <f t="shared" si="10"/>
        <v>1.1554621848739496E-2</v>
      </c>
      <c r="V69" s="160">
        <v>953</v>
      </c>
      <c r="W69" s="161">
        <v>48</v>
      </c>
      <c r="X69" s="162">
        <f t="shared" si="11"/>
        <v>5.0367261280167892E-2</v>
      </c>
      <c r="Z69" s="99" t="str">
        <f t="shared" si="12"/>
        <v>堺市西区</v>
      </c>
      <c r="AA69" s="101">
        <f t="shared" si="13"/>
        <v>0.14700652045050386</v>
      </c>
      <c r="AB69" s="99" t="str">
        <f t="shared" si="14"/>
        <v>河内長野市</v>
      </c>
      <c r="AC69" s="101">
        <f t="shared" si="15"/>
        <v>5.0722584301501838E-2</v>
      </c>
      <c r="AD69" s="99" t="str">
        <f t="shared" si="16"/>
        <v>枚方市</v>
      </c>
      <c r="AE69" s="101">
        <f t="shared" si="17"/>
        <v>1.472723501348268E-2</v>
      </c>
      <c r="AF69" s="99" t="str">
        <f t="shared" si="18"/>
        <v>熊取町</v>
      </c>
      <c r="AG69" s="101">
        <f t="shared" si="19"/>
        <v>0.21739130434782608</v>
      </c>
      <c r="AH69" s="99" t="str">
        <f t="shared" si="20"/>
        <v>堺市美原区</v>
      </c>
      <c r="AI69" s="101">
        <f t="shared" si="21"/>
        <v>2.9465930018416207E-2</v>
      </c>
      <c r="AJ69" s="99" t="str">
        <f t="shared" si="22"/>
        <v>岬町</v>
      </c>
      <c r="AK69" s="101">
        <f t="shared" si="23"/>
        <v>9.3896713615023476E-3</v>
      </c>
      <c r="AL69" s="99" t="str">
        <f t="shared" si="24"/>
        <v>太子町</v>
      </c>
      <c r="AM69" s="101">
        <f t="shared" si="25"/>
        <v>6.4516129032258063E-2</v>
      </c>
      <c r="AO69" s="115">
        <f t="shared" si="28"/>
        <v>0.17524062773440607</v>
      </c>
      <c r="AP69" s="115">
        <f t="shared" si="29"/>
        <v>6.9034742008314429E-2</v>
      </c>
      <c r="AQ69" s="115">
        <f t="shared" si="30"/>
        <v>2.1567455233865686E-2</v>
      </c>
      <c r="AR69" s="115">
        <f t="shared" si="31"/>
        <v>0.26739619519327218</v>
      </c>
      <c r="AS69" s="115">
        <f t="shared" si="32"/>
        <v>4.3945019129941899E-2</v>
      </c>
      <c r="AT69" s="115">
        <f t="shared" si="26"/>
        <v>1.8016436245830054E-2</v>
      </c>
      <c r="AU69" s="115">
        <f t="shared" si="27"/>
        <v>8.7701343522040467E-2</v>
      </c>
      <c r="AV69" s="20">
        <v>0</v>
      </c>
    </row>
    <row r="70" spans="2:48" s="20" customFormat="1">
      <c r="B70" s="159">
        <v>65</v>
      </c>
      <c r="C70" s="169" t="s">
        <v>11</v>
      </c>
      <c r="D70" s="160">
        <v>751</v>
      </c>
      <c r="E70" s="161">
        <v>93</v>
      </c>
      <c r="F70" s="162">
        <f t="shared" si="5"/>
        <v>0.12383488681757657</v>
      </c>
      <c r="G70" s="160">
        <v>752</v>
      </c>
      <c r="H70" s="161">
        <v>30</v>
      </c>
      <c r="I70" s="162">
        <f t="shared" si="6"/>
        <v>3.9893617021276598E-2</v>
      </c>
      <c r="J70" s="160">
        <v>748</v>
      </c>
      <c r="K70" s="161">
        <v>19</v>
      </c>
      <c r="L70" s="162">
        <f t="shared" si="7"/>
        <v>2.5401069518716578E-2</v>
      </c>
      <c r="M70" s="160">
        <v>755</v>
      </c>
      <c r="N70" s="161">
        <v>185</v>
      </c>
      <c r="O70" s="162">
        <f t="shared" si="8"/>
        <v>0.24503311258278146</v>
      </c>
      <c r="P70" s="160">
        <v>756</v>
      </c>
      <c r="Q70" s="161">
        <v>17</v>
      </c>
      <c r="R70" s="162">
        <f t="shared" si="9"/>
        <v>2.2486772486772486E-2</v>
      </c>
      <c r="S70" s="160">
        <v>756</v>
      </c>
      <c r="T70" s="161">
        <v>7</v>
      </c>
      <c r="U70" s="162">
        <f t="shared" si="10"/>
        <v>9.2592592592592587E-3</v>
      </c>
      <c r="V70" s="160">
        <v>757</v>
      </c>
      <c r="W70" s="161">
        <v>52</v>
      </c>
      <c r="X70" s="162">
        <f t="shared" si="11"/>
        <v>6.8692206076618231E-2</v>
      </c>
      <c r="Z70" s="99" t="str">
        <f t="shared" si="12"/>
        <v>交野市</v>
      </c>
      <c r="AA70" s="101">
        <f t="shared" si="13"/>
        <v>0.14265831593597772</v>
      </c>
      <c r="AB70" s="99" t="str">
        <f t="shared" si="14"/>
        <v>忠岡町</v>
      </c>
      <c r="AC70" s="101">
        <f t="shared" si="15"/>
        <v>5.0420168067226892E-2</v>
      </c>
      <c r="AD70" s="99" t="str">
        <f t="shared" si="16"/>
        <v>豊中市</v>
      </c>
      <c r="AE70" s="101">
        <f t="shared" si="17"/>
        <v>1.4384726036354125E-2</v>
      </c>
      <c r="AF70" s="99" t="str">
        <f t="shared" si="18"/>
        <v>堺市美原区</v>
      </c>
      <c r="AG70" s="101">
        <f t="shared" si="19"/>
        <v>0.21731123388581952</v>
      </c>
      <c r="AH70" s="99" t="str">
        <f t="shared" si="20"/>
        <v>枚方市</v>
      </c>
      <c r="AI70" s="101">
        <f t="shared" si="21"/>
        <v>2.9126213592233011E-2</v>
      </c>
      <c r="AJ70" s="99" t="str">
        <f t="shared" si="22"/>
        <v>島本町</v>
      </c>
      <c r="AK70" s="101">
        <f t="shared" si="23"/>
        <v>9.2592592592592587E-3</v>
      </c>
      <c r="AL70" s="99" t="str">
        <f t="shared" si="24"/>
        <v>池田市</v>
      </c>
      <c r="AM70" s="101">
        <f t="shared" si="25"/>
        <v>6.4386317907444673E-2</v>
      </c>
      <c r="AO70" s="115">
        <f t="shared" ref="AO70:AO79" si="33">$F$80</f>
        <v>0.17524062773440607</v>
      </c>
      <c r="AP70" s="115">
        <f t="shared" ref="AP70:AP79" si="34">$I$80</f>
        <v>6.9034742008314429E-2</v>
      </c>
      <c r="AQ70" s="115">
        <f t="shared" ref="AQ70:AQ79" si="35">$L$80</f>
        <v>2.1567455233865686E-2</v>
      </c>
      <c r="AR70" s="115">
        <f t="shared" ref="AR70:AR79" si="36">$O$80</f>
        <v>0.26739619519327218</v>
      </c>
      <c r="AS70" s="115">
        <f t="shared" ref="AS70:AS79" si="37">$R$80</f>
        <v>4.3945019129941899E-2</v>
      </c>
      <c r="AT70" s="115">
        <f t="shared" si="26"/>
        <v>1.8016436245830054E-2</v>
      </c>
      <c r="AU70" s="115">
        <f t="shared" si="27"/>
        <v>8.7701343522040467E-2</v>
      </c>
      <c r="AV70" s="20">
        <v>0</v>
      </c>
    </row>
    <row r="71" spans="2:48" s="20" customFormat="1">
      <c r="B71" s="159">
        <v>66</v>
      </c>
      <c r="C71" s="169" t="s">
        <v>5</v>
      </c>
      <c r="D71" s="160">
        <v>816</v>
      </c>
      <c r="E71" s="161">
        <v>100</v>
      </c>
      <c r="F71" s="162">
        <f t="shared" ref="F71:F80" si="38">IFERROR(E71/D71,"-")</f>
        <v>0.12254901960784313</v>
      </c>
      <c r="G71" s="160">
        <v>818</v>
      </c>
      <c r="H71" s="161">
        <v>35</v>
      </c>
      <c r="I71" s="162">
        <f t="shared" ref="I71:I80" si="39">IFERROR(H71/G71,"-")</f>
        <v>4.2787286063569685E-2</v>
      </c>
      <c r="J71" s="160">
        <v>816</v>
      </c>
      <c r="K71" s="161">
        <v>10</v>
      </c>
      <c r="L71" s="162">
        <f t="shared" ref="L71:L80" si="40">IFERROR(K71/J71,"-")</f>
        <v>1.2254901960784314E-2</v>
      </c>
      <c r="M71" s="160">
        <v>819</v>
      </c>
      <c r="N71" s="161">
        <v>118</v>
      </c>
      <c r="O71" s="162">
        <f t="shared" ref="O71:O80" si="41">IFERROR(N71/M71,"-")</f>
        <v>0.14407814407814407</v>
      </c>
      <c r="P71" s="160">
        <v>818</v>
      </c>
      <c r="Q71" s="161">
        <v>10</v>
      </c>
      <c r="R71" s="162">
        <f t="shared" ref="R71:R80" si="42">IFERROR(Q71/P71,"-")</f>
        <v>1.2224938875305624E-2</v>
      </c>
      <c r="S71" s="160">
        <v>819</v>
      </c>
      <c r="T71" s="161">
        <v>1</v>
      </c>
      <c r="U71" s="162">
        <f t="shared" ref="U71:U80" si="43">IFERROR(T71/S71,"-")</f>
        <v>1.221001221001221E-3</v>
      </c>
      <c r="V71" s="160">
        <v>817</v>
      </c>
      <c r="W71" s="161">
        <v>43</v>
      </c>
      <c r="X71" s="162">
        <f t="shared" ref="X71:X80" si="44">IFERROR(W71/V71,"-")</f>
        <v>5.2631578947368418E-2</v>
      </c>
      <c r="Z71" s="99" t="str">
        <f t="shared" ref="Z71:Z79" si="45">INDEX($C$6:$C$79,MATCH(AA71,F$6:F$79,0))</f>
        <v>羽曳野市</v>
      </c>
      <c r="AA71" s="101">
        <f t="shared" ref="AA71:AA79" si="46">LARGE(F$6:F$79,ROW(A66))</f>
        <v>0.1419939577039275</v>
      </c>
      <c r="AB71" s="99" t="str">
        <f t="shared" ref="AB71:AB79" si="47">INDEX($C$6:$C$79,MATCH(AC71,I$6:I$79,0))</f>
        <v>阪南市</v>
      </c>
      <c r="AC71" s="101">
        <f t="shared" ref="AC71:AC79" si="48">LARGE(I$6:I$79,ROW(A66))</f>
        <v>4.8218029350104823E-2</v>
      </c>
      <c r="AD71" s="99" t="str">
        <f t="shared" ref="AD71:AD79" si="49">INDEX($C$6:$C$79,MATCH(AE71,L$6:L$79,0))</f>
        <v>羽曳野市</v>
      </c>
      <c r="AE71" s="101">
        <f t="shared" ref="AE71:AE79" si="50">LARGE(L$6:L$79,ROW(A66))</f>
        <v>1.3595166163141994E-2</v>
      </c>
      <c r="AF71" s="99" t="str">
        <f t="shared" ref="AF71:AF79" si="51">INDEX($C$6:$C$79,MATCH(AG71,O$6:O$79,0))</f>
        <v>大東市</v>
      </c>
      <c r="AG71" s="101">
        <f t="shared" ref="AG71:AG79" si="52">LARGE(O$6:O$79,ROW(A66))</f>
        <v>0.21527777777777779</v>
      </c>
      <c r="AH71" s="99" t="str">
        <f t="shared" ref="AH71:AH79" si="53">INDEX($C$6:$C$79,MATCH(AI71,R$6:R$79,0))</f>
        <v>交野市</v>
      </c>
      <c r="AI71" s="101">
        <f t="shared" ref="AI71:AI79" si="54">LARGE(R$6:R$79,ROW(A66))</f>
        <v>2.8985507246376812E-2</v>
      </c>
      <c r="AJ71" s="99" t="str">
        <f t="shared" ref="AJ71:AJ79" si="55">INDEX($C$6:$C$79,MATCH(AK71,U$6:U$79,0))</f>
        <v>西淀川区</v>
      </c>
      <c r="AK71" s="101">
        <f t="shared" ref="AK71:AK79" si="56">LARGE(U$6:U$79,ROW(A66))</f>
        <v>8.8797814207650268E-3</v>
      </c>
      <c r="AL71" s="99" t="str">
        <f t="shared" ref="AL71:AL79" si="57">INDEX($C$6:$C$79,MATCH(AM71,X$6:X$79,0))</f>
        <v>大東市</v>
      </c>
      <c r="AM71" s="101">
        <f t="shared" ref="AM71:AM79" si="58">LARGE(X$6:X$79,ROW(A66))</f>
        <v>6.4208242950108463E-2</v>
      </c>
      <c r="AO71" s="115">
        <f t="shared" si="33"/>
        <v>0.17524062773440607</v>
      </c>
      <c r="AP71" s="115">
        <f t="shared" si="34"/>
        <v>6.9034742008314429E-2</v>
      </c>
      <c r="AQ71" s="115">
        <f t="shared" si="35"/>
        <v>2.1567455233865686E-2</v>
      </c>
      <c r="AR71" s="115">
        <f t="shared" si="36"/>
        <v>0.26739619519327218</v>
      </c>
      <c r="AS71" s="115">
        <f t="shared" si="37"/>
        <v>4.3945019129941899E-2</v>
      </c>
      <c r="AT71" s="115">
        <f t="shared" ref="AT71:AT79" si="59">$U$80</f>
        <v>1.8016436245830054E-2</v>
      </c>
      <c r="AU71" s="115">
        <f t="shared" ref="AU71:AU79" si="60">$X$80</f>
        <v>8.7701343522040467E-2</v>
      </c>
      <c r="AV71" s="20">
        <v>0</v>
      </c>
    </row>
    <row r="72" spans="2:48" s="20" customFormat="1">
      <c r="B72" s="159">
        <v>67</v>
      </c>
      <c r="C72" s="169" t="s">
        <v>6</v>
      </c>
      <c r="D72" s="160">
        <v>135</v>
      </c>
      <c r="E72" s="161">
        <v>24</v>
      </c>
      <c r="F72" s="162">
        <f t="shared" si="38"/>
        <v>0.17777777777777778</v>
      </c>
      <c r="G72" s="160">
        <v>135</v>
      </c>
      <c r="H72" s="161">
        <v>4</v>
      </c>
      <c r="I72" s="162">
        <f t="shared" si="39"/>
        <v>2.9629629629629631E-2</v>
      </c>
      <c r="J72" s="160">
        <v>135</v>
      </c>
      <c r="K72" s="161">
        <v>5</v>
      </c>
      <c r="L72" s="162">
        <f t="shared" si="40"/>
        <v>3.7037037037037035E-2</v>
      </c>
      <c r="M72" s="160">
        <v>135</v>
      </c>
      <c r="N72" s="161">
        <v>50</v>
      </c>
      <c r="O72" s="162">
        <f t="shared" si="41"/>
        <v>0.37037037037037035</v>
      </c>
      <c r="P72" s="160">
        <v>132</v>
      </c>
      <c r="Q72" s="161">
        <v>3</v>
      </c>
      <c r="R72" s="162">
        <f t="shared" si="42"/>
        <v>2.2727272727272728E-2</v>
      </c>
      <c r="S72" s="160">
        <v>135</v>
      </c>
      <c r="T72" s="161">
        <v>1</v>
      </c>
      <c r="U72" s="162">
        <f t="shared" si="43"/>
        <v>7.4074074074074077E-3</v>
      </c>
      <c r="V72" s="160">
        <v>135</v>
      </c>
      <c r="W72" s="161">
        <v>19</v>
      </c>
      <c r="X72" s="162">
        <f t="shared" si="44"/>
        <v>0.14074074074074075</v>
      </c>
      <c r="Z72" s="99" t="str">
        <f t="shared" si="45"/>
        <v>枚方市</v>
      </c>
      <c r="AA72" s="101">
        <f t="shared" si="46"/>
        <v>0.13779527559055119</v>
      </c>
      <c r="AB72" s="99" t="str">
        <f t="shared" si="47"/>
        <v>大阪狭山市</v>
      </c>
      <c r="AC72" s="101">
        <f t="shared" si="48"/>
        <v>4.8141891891891893E-2</v>
      </c>
      <c r="AD72" s="99" t="str">
        <f t="shared" si="49"/>
        <v>堺市北区</v>
      </c>
      <c r="AE72" s="101">
        <f t="shared" si="50"/>
        <v>1.266891891891892E-2</v>
      </c>
      <c r="AF72" s="99" t="str">
        <f t="shared" si="51"/>
        <v>門真市</v>
      </c>
      <c r="AG72" s="101">
        <f t="shared" si="52"/>
        <v>0.21129860601614087</v>
      </c>
      <c r="AH72" s="99" t="str">
        <f t="shared" si="53"/>
        <v>東成区</v>
      </c>
      <c r="AI72" s="101">
        <f t="shared" si="54"/>
        <v>2.7959547888161809E-2</v>
      </c>
      <c r="AJ72" s="99" t="str">
        <f t="shared" si="55"/>
        <v>泉佐野市</v>
      </c>
      <c r="AK72" s="101">
        <f t="shared" si="56"/>
        <v>8.8757396449704144E-3</v>
      </c>
      <c r="AL72" s="99" t="str">
        <f t="shared" si="57"/>
        <v>淀川区</v>
      </c>
      <c r="AM72" s="101">
        <f t="shared" si="58"/>
        <v>5.9023066485753055E-2</v>
      </c>
      <c r="AO72" s="115">
        <f t="shared" si="33"/>
        <v>0.17524062773440607</v>
      </c>
      <c r="AP72" s="115">
        <f t="shared" si="34"/>
        <v>6.9034742008314429E-2</v>
      </c>
      <c r="AQ72" s="115">
        <f t="shared" si="35"/>
        <v>2.1567455233865686E-2</v>
      </c>
      <c r="AR72" s="115">
        <f t="shared" si="36"/>
        <v>0.26739619519327218</v>
      </c>
      <c r="AS72" s="115">
        <f t="shared" si="37"/>
        <v>4.3945019129941899E-2</v>
      </c>
      <c r="AT72" s="115">
        <f t="shared" si="59"/>
        <v>1.8016436245830054E-2</v>
      </c>
      <c r="AU72" s="115">
        <f t="shared" si="60"/>
        <v>8.7701343522040467E-2</v>
      </c>
      <c r="AV72" s="20">
        <v>0</v>
      </c>
    </row>
    <row r="73" spans="2:48" s="20" customFormat="1">
      <c r="B73" s="159">
        <v>68</v>
      </c>
      <c r="C73" s="169" t="s">
        <v>52</v>
      </c>
      <c r="D73" s="160">
        <v>360</v>
      </c>
      <c r="E73" s="161">
        <v>39</v>
      </c>
      <c r="F73" s="162">
        <f t="shared" si="38"/>
        <v>0.10833333333333334</v>
      </c>
      <c r="G73" s="160">
        <v>357</v>
      </c>
      <c r="H73" s="161">
        <v>18</v>
      </c>
      <c r="I73" s="162">
        <f t="shared" si="39"/>
        <v>5.0420168067226892E-2</v>
      </c>
      <c r="J73" s="160">
        <v>359</v>
      </c>
      <c r="K73" s="161">
        <v>4</v>
      </c>
      <c r="L73" s="162">
        <f t="shared" si="40"/>
        <v>1.1142061281337047E-2</v>
      </c>
      <c r="M73" s="160">
        <v>362</v>
      </c>
      <c r="N73" s="161">
        <v>62</v>
      </c>
      <c r="O73" s="162">
        <f t="shared" si="41"/>
        <v>0.17127071823204421</v>
      </c>
      <c r="P73" s="160">
        <v>362</v>
      </c>
      <c r="Q73" s="161">
        <v>18</v>
      </c>
      <c r="R73" s="162">
        <f t="shared" si="42"/>
        <v>4.9723756906077346E-2</v>
      </c>
      <c r="S73" s="160">
        <v>362</v>
      </c>
      <c r="T73" s="161">
        <v>3</v>
      </c>
      <c r="U73" s="162">
        <f t="shared" si="43"/>
        <v>8.2872928176795577E-3</v>
      </c>
      <c r="V73" s="160">
        <v>360</v>
      </c>
      <c r="W73" s="161">
        <v>16</v>
      </c>
      <c r="X73" s="162">
        <f t="shared" si="44"/>
        <v>4.4444444444444446E-2</v>
      </c>
      <c r="Z73" s="99" t="str">
        <f t="shared" si="45"/>
        <v>大阪狭山市</v>
      </c>
      <c r="AA73" s="101">
        <f t="shared" si="46"/>
        <v>0.13682432432432431</v>
      </c>
      <c r="AB73" s="99" t="str">
        <f t="shared" si="47"/>
        <v>田尻町</v>
      </c>
      <c r="AC73" s="101">
        <f t="shared" si="48"/>
        <v>4.4692737430167599E-2</v>
      </c>
      <c r="AD73" s="99" t="str">
        <f t="shared" si="49"/>
        <v>箕面市</v>
      </c>
      <c r="AE73" s="101">
        <f t="shared" si="50"/>
        <v>1.2584269662921348E-2</v>
      </c>
      <c r="AF73" s="99" t="str">
        <f t="shared" si="51"/>
        <v>太子町</v>
      </c>
      <c r="AG73" s="101">
        <f t="shared" si="52"/>
        <v>0.20833333333333334</v>
      </c>
      <c r="AH73" s="99" t="str">
        <f t="shared" si="53"/>
        <v>堺市南区</v>
      </c>
      <c r="AI73" s="101">
        <f t="shared" si="54"/>
        <v>2.6968247063940843E-2</v>
      </c>
      <c r="AJ73" s="99" t="str">
        <f t="shared" si="55"/>
        <v>忠岡町</v>
      </c>
      <c r="AK73" s="101">
        <f t="shared" si="56"/>
        <v>8.2872928176795577E-3</v>
      </c>
      <c r="AL73" s="99" t="str">
        <f t="shared" si="57"/>
        <v>泉南市</v>
      </c>
      <c r="AM73" s="101">
        <f t="shared" si="58"/>
        <v>5.5111111111111111E-2</v>
      </c>
      <c r="AO73" s="115">
        <f t="shared" si="33"/>
        <v>0.17524062773440607</v>
      </c>
      <c r="AP73" s="115">
        <f t="shared" si="34"/>
        <v>6.9034742008314429E-2</v>
      </c>
      <c r="AQ73" s="115">
        <f t="shared" si="35"/>
        <v>2.1567455233865686E-2</v>
      </c>
      <c r="AR73" s="115">
        <f t="shared" si="36"/>
        <v>0.26739619519327218</v>
      </c>
      <c r="AS73" s="115">
        <f t="shared" si="37"/>
        <v>4.3945019129941899E-2</v>
      </c>
      <c r="AT73" s="115">
        <f t="shared" si="59"/>
        <v>1.8016436245830054E-2</v>
      </c>
      <c r="AU73" s="115">
        <f t="shared" si="60"/>
        <v>8.7701343522040467E-2</v>
      </c>
      <c r="AV73" s="20">
        <v>0</v>
      </c>
    </row>
    <row r="74" spans="2:48" s="20" customFormat="1">
      <c r="B74" s="159">
        <v>69</v>
      </c>
      <c r="C74" s="169" t="s">
        <v>53</v>
      </c>
      <c r="D74" s="160">
        <v>827</v>
      </c>
      <c r="E74" s="161">
        <v>174</v>
      </c>
      <c r="F74" s="162">
        <f t="shared" si="38"/>
        <v>0.21039903264812576</v>
      </c>
      <c r="G74" s="160">
        <v>827</v>
      </c>
      <c r="H74" s="161">
        <v>68</v>
      </c>
      <c r="I74" s="162">
        <f t="shared" si="39"/>
        <v>8.222490931076179E-2</v>
      </c>
      <c r="J74" s="160">
        <v>824</v>
      </c>
      <c r="K74" s="161">
        <v>19</v>
      </c>
      <c r="L74" s="162">
        <f t="shared" si="40"/>
        <v>2.3058252427184466E-2</v>
      </c>
      <c r="M74" s="160">
        <v>828</v>
      </c>
      <c r="N74" s="161">
        <v>180</v>
      </c>
      <c r="O74" s="162">
        <f t="shared" si="41"/>
        <v>0.21739130434782608</v>
      </c>
      <c r="P74" s="160">
        <v>830</v>
      </c>
      <c r="Q74" s="161">
        <v>33</v>
      </c>
      <c r="R74" s="162">
        <f t="shared" si="42"/>
        <v>3.9759036144578312E-2</v>
      </c>
      <c r="S74" s="160">
        <v>829</v>
      </c>
      <c r="T74" s="161">
        <v>9</v>
      </c>
      <c r="U74" s="162">
        <f t="shared" si="43"/>
        <v>1.0856453558504222E-2</v>
      </c>
      <c r="V74" s="160">
        <v>826</v>
      </c>
      <c r="W74" s="161">
        <v>57</v>
      </c>
      <c r="X74" s="162">
        <f t="shared" si="44"/>
        <v>6.9007263922518158E-2</v>
      </c>
      <c r="Z74" s="99" t="str">
        <f t="shared" si="45"/>
        <v>阪南市</v>
      </c>
      <c r="AA74" s="101">
        <f t="shared" si="46"/>
        <v>0.13179916317991633</v>
      </c>
      <c r="AB74" s="99" t="str">
        <f t="shared" si="47"/>
        <v>柏原市</v>
      </c>
      <c r="AC74" s="101">
        <f t="shared" si="48"/>
        <v>4.3478260869565216E-2</v>
      </c>
      <c r="AD74" s="99" t="str">
        <f t="shared" si="49"/>
        <v>住之江区</v>
      </c>
      <c r="AE74" s="101">
        <f t="shared" si="50"/>
        <v>1.2309920347574221E-2</v>
      </c>
      <c r="AF74" s="99" t="str">
        <f t="shared" si="51"/>
        <v>枚方市</v>
      </c>
      <c r="AG74" s="101">
        <f t="shared" si="52"/>
        <v>0.20644095788604458</v>
      </c>
      <c r="AH74" s="99" t="str">
        <f t="shared" si="53"/>
        <v>能勢町</v>
      </c>
      <c r="AI74" s="101">
        <f t="shared" si="54"/>
        <v>2.2727272727272728E-2</v>
      </c>
      <c r="AJ74" s="99" t="str">
        <f t="shared" si="55"/>
        <v>高石市</v>
      </c>
      <c r="AK74" s="101">
        <f t="shared" si="56"/>
        <v>7.7628793225123505E-3</v>
      </c>
      <c r="AL74" s="99" t="str">
        <f t="shared" si="57"/>
        <v>豊能町</v>
      </c>
      <c r="AM74" s="101">
        <f t="shared" si="58"/>
        <v>5.2631578947368418E-2</v>
      </c>
      <c r="AO74" s="115">
        <f t="shared" si="33"/>
        <v>0.17524062773440607</v>
      </c>
      <c r="AP74" s="115">
        <f t="shared" si="34"/>
        <v>6.9034742008314429E-2</v>
      </c>
      <c r="AQ74" s="115">
        <f t="shared" si="35"/>
        <v>2.1567455233865686E-2</v>
      </c>
      <c r="AR74" s="115">
        <f t="shared" si="36"/>
        <v>0.26739619519327218</v>
      </c>
      <c r="AS74" s="115">
        <f t="shared" si="37"/>
        <v>4.3945019129941899E-2</v>
      </c>
      <c r="AT74" s="115">
        <f t="shared" si="59"/>
        <v>1.8016436245830054E-2</v>
      </c>
      <c r="AU74" s="115">
        <f t="shared" si="60"/>
        <v>8.7701343522040467E-2</v>
      </c>
      <c r="AV74" s="20">
        <v>0</v>
      </c>
    </row>
    <row r="75" spans="2:48" s="20" customFormat="1">
      <c r="B75" s="159">
        <v>70</v>
      </c>
      <c r="C75" s="169" t="s">
        <v>54</v>
      </c>
      <c r="D75" s="160">
        <v>179</v>
      </c>
      <c r="E75" s="161">
        <v>20</v>
      </c>
      <c r="F75" s="162">
        <f t="shared" si="38"/>
        <v>0.11173184357541899</v>
      </c>
      <c r="G75" s="160">
        <v>179</v>
      </c>
      <c r="H75" s="161">
        <v>8</v>
      </c>
      <c r="I75" s="162">
        <f t="shared" si="39"/>
        <v>4.4692737430167599E-2</v>
      </c>
      <c r="J75" s="160">
        <v>179</v>
      </c>
      <c r="K75" s="161">
        <v>4</v>
      </c>
      <c r="L75" s="162">
        <f t="shared" si="40"/>
        <v>2.23463687150838E-2</v>
      </c>
      <c r="M75" s="160">
        <v>178</v>
      </c>
      <c r="N75" s="161">
        <v>45</v>
      </c>
      <c r="O75" s="162">
        <f t="shared" si="41"/>
        <v>0.25280898876404495</v>
      </c>
      <c r="P75" s="160">
        <v>179</v>
      </c>
      <c r="Q75" s="161">
        <v>4</v>
      </c>
      <c r="R75" s="162">
        <f t="shared" si="42"/>
        <v>2.23463687150838E-2</v>
      </c>
      <c r="S75" s="160">
        <v>179</v>
      </c>
      <c r="T75" s="161">
        <v>3</v>
      </c>
      <c r="U75" s="162">
        <f t="shared" si="43"/>
        <v>1.6759776536312849E-2</v>
      </c>
      <c r="V75" s="160">
        <v>179</v>
      </c>
      <c r="W75" s="161">
        <v>6</v>
      </c>
      <c r="X75" s="162">
        <f t="shared" si="44"/>
        <v>3.3519553072625698E-2</v>
      </c>
      <c r="Z75" s="99" t="str">
        <f t="shared" si="45"/>
        <v>浪速区</v>
      </c>
      <c r="AA75" s="101">
        <f t="shared" si="46"/>
        <v>0.13036303630363036</v>
      </c>
      <c r="AB75" s="99" t="str">
        <f t="shared" si="47"/>
        <v>豊能町</v>
      </c>
      <c r="AC75" s="101">
        <f t="shared" si="48"/>
        <v>4.2787286063569685E-2</v>
      </c>
      <c r="AD75" s="99" t="str">
        <f t="shared" si="49"/>
        <v>豊能町</v>
      </c>
      <c r="AE75" s="101">
        <f t="shared" si="50"/>
        <v>1.2254901960784314E-2</v>
      </c>
      <c r="AF75" s="99" t="str">
        <f t="shared" si="51"/>
        <v>貝塚市</v>
      </c>
      <c r="AG75" s="101">
        <f t="shared" si="52"/>
        <v>0.19267015706806281</v>
      </c>
      <c r="AH75" s="99" t="str">
        <f t="shared" si="53"/>
        <v>島本町</v>
      </c>
      <c r="AI75" s="101">
        <f t="shared" si="54"/>
        <v>2.2486772486772486E-2</v>
      </c>
      <c r="AJ75" s="99" t="str">
        <f t="shared" si="55"/>
        <v>能勢町</v>
      </c>
      <c r="AK75" s="101">
        <f t="shared" si="56"/>
        <v>7.4074074074074077E-3</v>
      </c>
      <c r="AL75" s="99" t="str">
        <f t="shared" si="57"/>
        <v>西区</v>
      </c>
      <c r="AM75" s="101">
        <f t="shared" si="58"/>
        <v>5.1948051948051951E-2</v>
      </c>
      <c r="AO75" s="115">
        <f t="shared" si="33"/>
        <v>0.17524062773440607</v>
      </c>
      <c r="AP75" s="115">
        <f t="shared" si="34"/>
        <v>6.9034742008314429E-2</v>
      </c>
      <c r="AQ75" s="115">
        <f t="shared" si="35"/>
        <v>2.1567455233865686E-2</v>
      </c>
      <c r="AR75" s="115">
        <f t="shared" si="36"/>
        <v>0.26739619519327218</v>
      </c>
      <c r="AS75" s="115">
        <f t="shared" si="37"/>
        <v>4.3945019129941899E-2</v>
      </c>
      <c r="AT75" s="115">
        <f t="shared" si="59"/>
        <v>1.8016436245830054E-2</v>
      </c>
      <c r="AU75" s="115">
        <f t="shared" si="60"/>
        <v>8.7701343522040467E-2</v>
      </c>
      <c r="AV75" s="20">
        <v>0</v>
      </c>
    </row>
    <row r="76" spans="2:48" s="20" customFormat="1">
      <c r="B76" s="159">
        <v>71</v>
      </c>
      <c r="C76" s="169" t="s">
        <v>55</v>
      </c>
      <c r="D76" s="160">
        <v>213</v>
      </c>
      <c r="E76" s="161">
        <v>36</v>
      </c>
      <c r="F76" s="162">
        <f t="shared" si="38"/>
        <v>0.16901408450704225</v>
      </c>
      <c r="G76" s="160">
        <v>213</v>
      </c>
      <c r="H76" s="161">
        <v>13</v>
      </c>
      <c r="I76" s="162">
        <f t="shared" si="39"/>
        <v>6.1032863849765258E-2</v>
      </c>
      <c r="J76" s="160">
        <v>213</v>
      </c>
      <c r="K76" s="161">
        <v>2</v>
      </c>
      <c r="L76" s="162">
        <f t="shared" si="40"/>
        <v>9.3896713615023476E-3</v>
      </c>
      <c r="M76" s="160">
        <v>213</v>
      </c>
      <c r="N76" s="161">
        <v>35</v>
      </c>
      <c r="O76" s="162">
        <f t="shared" si="41"/>
        <v>0.16431924882629109</v>
      </c>
      <c r="P76" s="160">
        <v>213</v>
      </c>
      <c r="Q76" s="161">
        <v>3</v>
      </c>
      <c r="R76" s="162">
        <f t="shared" si="42"/>
        <v>1.4084507042253521E-2</v>
      </c>
      <c r="S76" s="160">
        <v>213</v>
      </c>
      <c r="T76" s="161">
        <v>2</v>
      </c>
      <c r="U76" s="162">
        <f t="shared" si="43"/>
        <v>9.3896713615023476E-3</v>
      </c>
      <c r="V76" s="160">
        <v>212</v>
      </c>
      <c r="W76" s="161">
        <v>14</v>
      </c>
      <c r="X76" s="162">
        <f t="shared" si="44"/>
        <v>6.6037735849056603E-2</v>
      </c>
      <c r="Z76" s="99" t="str">
        <f t="shared" si="45"/>
        <v>島本町</v>
      </c>
      <c r="AA76" s="101">
        <f t="shared" si="46"/>
        <v>0.12383488681757657</v>
      </c>
      <c r="AB76" s="99" t="str">
        <f t="shared" si="47"/>
        <v>堺市美原区</v>
      </c>
      <c r="AC76" s="101">
        <f t="shared" si="48"/>
        <v>4.2513863216266171E-2</v>
      </c>
      <c r="AD76" s="99" t="str">
        <f t="shared" si="49"/>
        <v>忠岡町</v>
      </c>
      <c r="AE76" s="101">
        <f t="shared" si="50"/>
        <v>1.1142061281337047E-2</v>
      </c>
      <c r="AF76" s="99" t="str">
        <f t="shared" si="51"/>
        <v>交野市</v>
      </c>
      <c r="AG76" s="101">
        <f t="shared" si="52"/>
        <v>0.18603042876901799</v>
      </c>
      <c r="AH76" s="99" t="str">
        <f t="shared" si="53"/>
        <v>田尻町</v>
      </c>
      <c r="AI76" s="101">
        <f t="shared" si="54"/>
        <v>2.23463687150838E-2</v>
      </c>
      <c r="AJ76" s="99" t="str">
        <f t="shared" si="55"/>
        <v>枚方市</v>
      </c>
      <c r="AK76" s="101">
        <f t="shared" si="56"/>
        <v>6.8111455108359137E-3</v>
      </c>
      <c r="AL76" s="99" t="str">
        <f t="shared" si="57"/>
        <v>交野市</v>
      </c>
      <c r="AM76" s="101">
        <f t="shared" si="58"/>
        <v>5.1809794180269694E-2</v>
      </c>
      <c r="AO76" s="115">
        <f t="shared" si="33"/>
        <v>0.17524062773440607</v>
      </c>
      <c r="AP76" s="115">
        <f t="shared" si="34"/>
        <v>6.9034742008314429E-2</v>
      </c>
      <c r="AQ76" s="115">
        <f t="shared" si="35"/>
        <v>2.1567455233865686E-2</v>
      </c>
      <c r="AR76" s="115">
        <f t="shared" si="36"/>
        <v>0.26739619519327218</v>
      </c>
      <c r="AS76" s="115">
        <f t="shared" si="37"/>
        <v>4.3945019129941899E-2</v>
      </c>
      <c r="AT76" s="115">
        <f t="shared" si="59"/>
        <v>1.8016436245830054E-2</v>
      </c>
      <c r="AU76" s="115">
        <f t="shared" si="60"/>
        <v>8.7701343522040467E-2</v>
      </c>
      <c r="AV76" s="20">
        <v>0</v>
      </c>
    </row>
    <row r="77" spans="2:48" s="20" customFormat="1">
      <c r="B77" s="159">
        <v>72</v>
      </c>
      <c r="C77" s="169" t="s">
        <v>31</v>
      </c>
      <c r="D77" s="160">
        <v>214</v>
      </c>
      <c r="E77" s="161">
        <v>32</v>
      </c>
      <c r="F77" s="162">
        <f t="shared" si="38"/>
        <v>0.14953271028037382</v>
      </c>
      <c r="G77" s="160">
        <v>214</v>
      </c>
      <c r="H77" s="161">
        <v>17</v>
      </c>
      <c r="I77" s="162">
        <f t="shared" si="39"/>
        <v>7.9439252336448593E-2</v>
      </c>
      <c r="J77" s="160">
        <v>215</v>
      </c>
      <c r="K77" s="161">
        <v>4</v>
      </c>
      <c r="L77" s="162">
        <f t="shared" si="40"/>
        <v>1.8604651162790697E-2</v>
      </c>
      <c r="M77" s="160">
        <v>216</v>
      </c>
      <c r="N77" s="161">
        <v>45</v>
      </c>
      <c r="O77" s="162">
        <f t="shared" si="41"/>
        <v>0.20833333333333334</v>
      </c>
      <c r="P77" s="160">
        <v>217</v>
      </c>
      <c r="Q77" s="161">
        <v>10</v>
      </c>
      <c r="R77" s="162">
        <f t="shared" si="42"/>
        <v>4.6082949308755762E-2</v>
      </c>
      <c r="S77" s="160">
        <v>217</v>
      </c>
      <c r="T77" s="161">
        <v>3</v>
      </c>
      <c r="U77" s="162">
        <f t="shared" si="43"/>
        <v>1.3824884792626729E-2</v>
      </c>
      <c r="V77" s="160">
        <v>217</v>
      </c>
      <c r="W77" s="161">
        <v>14</v>
      </c>
      <c r="X77" s="162">
        <f t="shared" si="44"/>
        <v>6.4516129032258063E-2</v>
      </c>
      <c r="Z77" s="99" t="str">
        <f t="shared" si="45"/>
        <v>豊能町</v>
      </c>
      <c r="AA77" s="101">
        <f t="shared" si="46"/>
        <v>0.12254901960784313</v>
      </c>
      <c r="AB77" s="99" t="str">
        <f t="shared" si="47"/>
        <v>枚方市</v>
      </c>
      <c r="AC77" s="101">
        <f t="shared" si="48"/>
        <v>4.1390728476821195E-2</v>
      </c>
      <c r="AD77" s="99" t="str">
        <f t="shared" si="49"/>
        <v>岬町</v>
      </c>
      <c r="AE77" s="101">
        <f t="shared" si="50"/>
        <v>9.3896713615023476E-3</v>
      </c>
      <c r="AF77" s="99" t="str">
        <f t="shared" si="51"/>
        <v>忠岡町</v>
      </c>
      <c r="AG77" s="101">
        <f t="shared" si="52"/>
        <v>0.17127071823204421</v>
      </c>
      <c r="AH77" s="99" t="str">
        <f t="shared" si="53"/>
        <v>阪南市</v>
      </c>
      <c r="AI77" s="101">
        <f t="shared" si="54"/>
        <v>2.1966527196652718E-2</v>
      </c>
      <c r="AJ77" s="99" t="str">
        <f t="shared" si="55"/>
        <v>堺市美原区</v>
      </c>
      <c r="AK77" s="101">
        <f t="shared" si="56"/>
        <v>5.5350553505535052E-3</v>
      </c>
      <c r="AL77" s="99" t="str">
        <f t="shared" si="57"/>
        <v>阪南市</v>
      </c>
      <c r="AM77" s="101">
        <f t="shared" si="58"/>
        <v>5.0367261280167892E-2</v>
      </c>
      <c r="AO77" s="115">
        <f t="shared" si="33"/>
        <v>0.17524062773440607</v>
      </c>
      <c r="AP77" s="115">
        <f t="shared" si="34"/>
        <v>6.9034742008314429E-2</v>
      </c>
      <c r="AQ77" s="115">
        <f t="shared" si="35"/>
        <v>2.1567455233865686E-2</v>
      </c>
      <c r="AR77" s="115">
        <f t="shared" si="36"/>
        <v>0.26739619519327218</v>
      </c>
      <c r="AS77" s="115">
        <f t="shared" si="37"/>
        <v>4.3945019129941899E-2</v>
      </c>
      <c r="AT77" s="115">
        <f t="shared" si="59"/>
        <v>1.8016436245830054E-2</v>
      </c>
      <c r="AU77" s="115">
        <f t="shared" si="60"/>
        <v>8.7701343522040467E-2</v>
      </c>
      <c r="AV77" s="20">
        <v>0</v>
      </c>
    </row>
    <row r="78" spans="2:48" s="20" customFormat="1">
      <c r="B78" s="159">
        <v>73</v>
      </c>
      <c r="C78" s="169" t="s">
        <v>32</v>
      </c>
      <c r="D78" s="160">
        <v>405</v>
      </c>
      <c r="E78" s="161">
        <v>82</v>
      </c>
      <c r="F78" s="162">
        <f t="shared" si="38"/>
        <v>0.20246913580246914</v>
      </c>
      <c r="G78" s="160">
        <v>405</v>
      </c>
      <c r="H78" s="161">
        <v>33</v>
      </c>
      <c r="I78" s="162">
        <f t="shared" si="39"/>
        <v>8.1481481481481488E-2</v>
      </c>
      <c r="J78" s="160">
        <v>405</v>
      </c>
      <c r="K78" s="161">
        <v>16</v>
      </c>
      <c r="L78" s="162">
        <f t="shared" si="40"/>
        <v>3.9506172839506172E-2</v>
      </c>
      <c r="M78" s="160">
        <v>403</v>
      </c>
      <c r="N78" s="161">
        <v>107</v>
      </c>
      <c r="O78" s="162">
        <f t="shared" si="41"/>
        <v>0.26550868486352358</v>
      </c>
      <c r="P78" s="160">
        <v>405</v>
      </c>
      <c r="Q78" s="161">
        <v>19</v>
      </c>
      <c r="R78" s="162">
        <f t="shared" si="42"/>
        <v>4.6913580246913583E-2</v>
      </c>
      <c r="S78" s="160">
        <v>405</v>
      </c>
      <c r="T78" s="161">
        <v>5</v>
      </c>
      <c r="U78" s="162">
        <f t="shared" si="43"/>
        <v>1.2345679012345678E-2</v>
      </c>
      <c r="V78" s="160">
        <v>403</v>
      </c>
      <c r="W78" s="161">
        <v>32</v>
      </c>
      <c r="X78" s="162">
        <f t="shared" si="44"/>
        <v>7.9404466501240695E-2</v>
      </c>
      <c r="Z78" s="99" t="str">
        <f t="shared" si="45"/>
        <v>田尻町</v>
      </c>
      <c r="AA78" s="101">
        <f t="shared" si="46"/>
        <v>0.11173184357541899</v>
      </c>
      <c r="AB78" s="99" t="str">
        <f t="shared" si="47"/>
        <v>島本町</v>
      </c>
      <c r="AC78" s="101">
        <f t="shared" si="48"/>
        <v>3.9893617021276598E-2</v>
      </c>
      <c r="AD78" s="99" t="str">
        <f t="shared" si="49"/>
        <v>堺市美原区</v>
      </c>
      <c r="AE78" s="101">
        <f t="shared" si="50"/>
        <v>9.2592592592592587E-3</v>
      </c>
      <c r="AF78" s="99" t="str">
        <f t="shared" si="51"/>
        <v>岬町</v>
      </c>
      <c r="AG78" s="101">
        <f t="shared" si="52"/>
        <v>0.16431924882629109</v>
      </c>
      <c r="AH78" s="99" t="str">
        <f t="shared" si="53"/>
        <v>岬町</v>
      </c>
      <c r="AI78" s="101">
        <f t="shared" si="54"/>
        <v>1.4084507042253521E-2</v>
      </c>
      <c r="AJ78" s="99" t="str">
        <f t="shared" si="55"/>
        <v>池田市</v>
      </c>
      <c r="AK78" s="101">
        <f t="shared" si="56"/>
        <v>4.8096192384769537E-3</v>
      </c>
      <c r="AL78" s="99" t="str">
        <f t="shared" si="57"/>
        <v>忠岡町</v>
      </c>
      <c r="AM78" s="101">
        <f t="shared" si="58"/>
        <v>4.4444444444444446E-2</v>
      </c>
      <c r="AO78" s="115">
        <f t="shared" si="33"/>
        <v>0.17524062773440607</v>
      </c>
      <c r="AP78" s="115">
        <f t="shared" si="34"/>
        <v>6.9034742008314429E-2</v>
      </c>
      <c r="AQ78" s="115">
        <f t="shared" si="35"/>
        <v>2.1567455233865686E-2</v>
      </c>
      <c r="AR78" s="115">
        <f t="shared" si="36"/>
        <v>0.26739619519327218</v>
      </c>
      <c r="AS78" s="115">
        <f t="shared" si="37"/>
        <v>4.3945019129941899E-2</v>
      </c>
      <c r="AT78" s="115">
        <f t="shared" si="59"/>
        <v>1.8016436245830054E-2</v>
      </c>
      <c r="AU78" s="115">
        <f t="shared" si="60"/>
        <v>8.7701343522040467E-2</v>
      </c>
      <c r="AV78" s="20">
        <v>0</v>
      </c>
    </row>
    <row r="79" spans="2:48" s="20" customFormat="1" ht="14.25" thickBot="1">
      <c r="B79" s="159">
        <v>74</v>
      </c>
      <c r="C79" s="169" t="s">
        <v>33</v>
      </c>
      <c r="D79" s="160">
        <v>159</v>
      </c>
      <c r="E79" s="161">
        <v>30</v>
      </c>
      <c r="F79" s="162">
        <f t="shared" si="38"/>
        <v>0.18867924528301888</v>
      </c>
      <c r="G79" s="160">
        <v>159</v>
      </c>
      <c r="H79" s="161">
        <v>15</v>
      </c>
      <c r="I79" s="162">
        <f t="shared" si="39"/>
        <v>9.4339622641509441E-2</v>
      </c>
      <c r="J79" s="160">
        <v>159</v>
      </c>
      <c r="K79" s="161">
        <v>3</v>
      </c>
      <c r="L79" s="162">
        <f t="shared" si="40"/>
        <v>1.8867924528301886E-2</v>
      </c>
      <c r="M79" s="160">
        <v>160</v>
      </c>
      <c r="N79" s="161">
        <v>44</v>
      </c>
      <c r="O79" s="162">
        <f t="shared" si="41"/>
        <v>0.27500000000000002</v>
      </c>
      <c r="P79" s="160">
        <v>159</v>
      </c>
      <c r="Q79" s="161">
        <v>5</v>
      </c>
      <c r="R79" s="162">
        <f t="shared" si="42"/>
        <v>3.1446540880503145E-2</v>
      </c>
      <c r="S79" s="160">
        <v>160</v>
      </c>
      <c r="T79" s="161">
        <v>2</v>
      </c>
      <c r="U79" s="162">
        <f t="shared" si="43"/>
        <v>1.2500000000000001E-2</v>
      </c>
      <c r="V79" s="160">
        <v>160</v>
      </c>
      <c r="W79" s="161">
        <v>15</v>
      </c>
      <c r="X79" s="162">
        <f t="shared" si="44"/>
        <v>9.375E-2</v>
      </c>
      <c r="Z79" s="99" t="str">
        <f t="shared" si="45"/>
        <v>忠岡町</v>
      </c>
      <c r="AA79" s="101">
        <f t="shared" si="46"/>
        <v>0.10833333333333334</v>
      </c>
      <c r="AB79" s="99" t="str">
        <f t="shared" si="47"/>
        <v>能勢町</v>
      </c>
      <c r="AC79" s="101">
        <f t="shared" si="48"/>
        <v>2.9629629629629631E-2</v>
      </c>
      <c r="AD79" s="99" t="str">
        <f t="shared" si="49"/>
        <v>阪南市</v>
      </c>
      <c r="AE79" s="101">
        <f t="shared" si="50"/>
        <v>8.3945435466946487E-3</v>
      </c>
      <c r="AF79" s="99" t="str">
        <f t="shared" si="51"/>
        <v>豊能町</v>
      </c>
      <c r="AG79" s="101">
        <f t="shared" si="52"/>
        <v>0.14407814407814407</v>
      </c>
      <c r="AH79" s="99" t="str">
        <f t="shared" si="53"/>
        <v>豊能町</v>
      </c>
      <c r="AI79" s="101">
        <f t="shared" si="54"/>
        <v>1.2224938875305624E-2</v>
      </c>
      <c r="AJ79" s="99" t="str">
        <f t="shared" si="55"/>
        <v>豊能町</v>
      </c>
      <c r="AK79" s="101">
        <f t="shared" si="56"/>
        <v>1.221001221001221E-3</v>
      </c>
      <c r="AL79" s="99" t="str">
        <f t="shared" si="57"/>
        <v>田尻町</v>
      </c>
      <c r="AM79" s="101">
        <f t="shared" si="58"/>
        <v>3.3519553072625698E-2</v>
      </c>
      <c r="AO79" s="115">
        <f t="shared" si="33"/>
        <v>0.17524062773440607</v>
      </c>
      <c r="AP79" s="115">
        <f t="shared" si="34"/>
        <v>6.9034742008314429E-2</v>
      </c>
      <c r="AQ79" s="115">
        <f t="shared" si="35"/>
        <v>2.1567455233865686E-2</v>
      </c>
      <c r="AR79" s="115">
        <f t="shared" si="36"/>
        <v>0.26739619519327218</v>
      </c>
      <c r="AS79" s="115">
        <f t="shared" si="37"/>
        <v>4.3945019129941899E-2</v>
      </c>
      <c r="AT79" s="115">
        <f t="shared" si="59"/>
        <v>1.8016436245830054E-2</v>
      </c>
      <c r="AU79" s="115">
        <f t="shared" si="60"/>
        <v>8.7701343522040467E-2</v>
      </c>
      <c r="AV79" s="20">
        <v>999</v>
      </c>
    </row>
    <row r="80" spans="2:48" s="20" customFormat="1" ht="14.25" thickTop="1">
      <c r="B80" s="237" t="s">
        <v>0</v>
      </c>
      <c r="C80" s="238"/>
      <c r="D80" s="129">
        <f>地区別_有所見者割合!D14</f>
        <v>175998</v>
      </c>
      <c r="E80" s="130">
        <f>地区別_有所見者割合!E14</f>
        <v>30842</v>
      </c>
      <c r="F80" s="131">
        <f t="shared" si="38"/>
        <v>0.17524062773440607</v>
      </c>
      <c r="G80" s="129">
        <f>地区別_有所見者割合!G14</f>
        <v>175839</v>
      </c>
      <c r="H80" s="130">
        <f>地区別_有所見者割合!H14</f>
        <v>12139</v>
      </c>
      <c r="I80" s="131">
        <f t="shared" si="39"/>
        <v>6.9034742008314429E-2</v>
      </c>
      <c r="J80" s="129">
        <f>地区別_有所見者割合!J14</f>
        <v>175635</v>
      </c>
      <c r="K80" s="130">
        <f>地区別_有所見者割合!K14</f>
        <v>3788</v>
      </c>
      <c r="L80" s="131">
        <f t="shared" si="40"/>
        <v>2.1567455233865686E-2</v>
      </c>
      <c r="M80" s="129">
        <f>地区別_有所見者割合!M14</f>
        <v>176461</v>
      </c>
      <c r="N80" s="130">
        <f>地区別_有所見者割合!N14</f>
        <v>47185</v>
      </c>
      <c r="O80" s="131">
        <f t="shared" si="41"/>
        <v>0.26739619519327218</v>
      </c>
      <c r="P80" s="129">
        <f>地区別_有所見者割合!P14</f>
        <v>176425</v>
      </c>
      <c r="Q80" s="130">
        <f>地区別_有所見者割合!Q14</f>
        <v>7753</v>
      </c>
      <c r="R80" s="131">
        <f t="shared" si="42"/>
        <v>4.3945019129941899E-2</v>
      </c>
      <c r="S80" s="129">
        <f>地区別_有所見者割合!S14</f>
        <v>176561</v>
      </c>
      <c r="T80" s="130">
        <f>地区別_有所見者割合!T14</f>
        <v>3181</v>
      </c>
      <c r="U80" s="131">
        <f t="shared" si="43"/>
        <v>1.8016436245830054E-2</v>
      </c>
      <c r="V80" s="129">
        <f>地区別_有所見者割合!V14</f>
        <v>175881</v>
      </c>
      <c r="W80" s="130">
        <f>地区別_有所見者割合!W14</f>
        <v>15425</v>
      </c>
      <c r="X80" s="131">
        <f t="shared" si="44"/>
        <v>8.7701343522040467E-2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</row>
    <row r="81" spans="2:22">
      <c r="B81" s="5"/>
      <c r="V81" s="84"/>
    </row>
  </sheetData>
  <mergeCells count="17">
    <mergeCell ref="S3:U4"/>
    <mergeCell ref="V3:X4"/>
    <mergeCell ref="B80:C80"/>
    <mergeCell ref="P3:R4"/>
    <mergeCell ref="B3:B5"/>
    <mergeCell ref="C3:C5"/>
    <mergeCell ref="D3:F4"/>
    <mergeCell ref="G3:I4"/>
    <mergeCell ref="J3:L4"/>
    <mergeCell ref="M3:O4"/>
    <mergeCell ref="AJ5:AK5"/>
    <mergeCell ref="AL5:AM5"/>
    <mergeCell ref="Z5:AA5"/>
    <mergeCell ref="AB5:AC5"/>
    <mergeCell ref="AD5:AE5"/>
    <mergeCell ref="AF5:AG5"/>
    <mergeCell ref="AH5:AI5"/>
  </mergeCells>
  <phoneticPr fontId="3"/>
  <pageMargins left="0.70866141732283472" right="0.70866141732283472" top="0.74803149606299213" bottom="0.15748031496062992" header="0.31496062992125984" footer="0.31496062992125984"/>
  <pageSetup paperSize="8" scale="75" fitToHeight="0" orientation="landscape" r:id="rId1"/>
  <headerFooter>
    <oddHeader>&amp;R&amp;"ＭＳ 明朝,標準"&amp;12 2-6.歯科健診分析</oddHeader>
  </headerFooter>
  <ignoredErrors>
    <ignoredError sqref="AA8:AA79 AC8:AC79 AE8:AE79 AG8:AG79 AI8:AI79 AK8:AK79 AM8:AM79" emptyCellReferenc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238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259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268</v>
      </c>
    </row>
    <row r="2" spans="1:16">
      <c r="A2" s="11" t="s">
        <v>267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0.23600000000000002</v>
      </c>
      <c r="E5" s="192" t="s">
        <v>265</v>
      </c>
      <c r="F5" s="193">
        <v>0.27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0.20200000000000001</v>
      </c>
      <c r="E7" s="192" t="s">
        <v>265</v>
      </c>
      <c r="F7" s="193">
        <v>0.23600000000000002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0.16800000000000001</v>
      </c>
      <c r="E9" s="192" t="s">
        <v>265</v>
      </c>
      <c r="F9" s="193">
        <v>0.20200000000000001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0.13400000000000001</v>
      </c>
      <c r="E11" s="192" t="s">
        <v>265</v>
      </c>
      <c r="F11" s="193">
        <v>0.16800000000000001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0.1</v>
      </c>
      <c r="E13" s="192" t="s">
        <v>265</v>
      </c>
      <c r="F13" s="193">
        <v>0.13400000000000001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2-6.歯科健診分析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241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261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269</v>
      </c>
    </row>
    <row r="2" spans="1:16">
      <c r="A2" s="11" t="s">
        <v>267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9.1999999999999998E-2</v>
      </c>
      <c r="E5" s="192" t="s">
        <v>265</v>
      </c>
      <c r="F5" s="193">
        <v>0.11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7.3999999999999996E-2</v>
      </c>
      <c r="E7" s="192" t="s">
        <v>265</v>
      </c>
      <c r="F7" s="193">
        <v>9.1999999999999998E-2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5.5999999999999994E-2</v>
      </c>
      <c r="E9" s="192" t="s">
        <v>265</v>
      </c>
      <c r="F9" s="193">
        <v>7.3999999999999996E-2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3.7999999999999999E-2</v>
      </c>
      <c r="E11" s="192" t="s">
        <v>265</v>
      </c>
      <c r="F11" s="193">
        <v>5.5999999999999994E-2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0.02</v>
      </c>
      <c r="E13" s="192" t="s">
        <v>265</v>
      </c>
      <c r="F13" s="193">
        <v>3.7999999999999999E-2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2-6.歯科健診分析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3"/>
  <sheetViews>
    <sheetView showGridLines="0" zoomScaleNormal="100" zoomScaleSheetLayoutView="100" workbookViewId="0">
      <pane xSplit="28320" topLeftCell="AE1"/>
      <selection pane="topRight"/>
    </sheetView>
  </sheetViews>
  <sheetFormatPr defaultRowHeight="13.5"/>
  <cols>
    <col min="1" max="1" width="4.625" style="1" customWidth="1"/>
    <col min="2" max="2" width="3.25" style="1" customWidth="1"/>
    <col min="3" max="3" width="11.375" style="1" bestFit="1" customWidth="1"/>
    <col min="4" max="26" width="9.625" style="1" customWidth="1"/>
    <col min="27" max="28" width="9" style="1"/>
    <col min="29" max="29" width="12.25" style="1" bestFit="1" customWidth="1"/>
    <col min="30" max="30" width="11.125" style="1" customWidth="1"/>
    <col min="31" max="16384" width="9" style="1"/>
  </cols>
  <sheetData>
    <row r="1" spans="1:33" ht="16.5" customHeight="1">
      <c r="A1" s="4" t="s">
        <v>173</v>
      </c>
    </row>
    <row r="2" spans="1:33" ht="16.5" customHeight="1">
      <c r="A2" s="4" t="s">
        <v>174</v>
      </c>
      <c r="D2" s="3" t="s">
        <v>248</v>
      </c>
    </row>
    <row r="3" spans="1:33" ht="16.5" customHeight="1">
      <c r="B3" s="231"/>
      <c r="C3" s="233" t="s">
        <v>129</v>
      </c>
      <c r="D3" s="226" t="s">
        <v>65</v>
      </c>
      <c r="E3" s="227"/>
      <c r="F3" s="228"/>
      <c r="G3" s="226" t="s">
        <v>66</v>
      </c>
      <c r="H3" s="227"/>
      <c r="I3" s="228"/>
      <c r="J3" s="226" t="s">
        <v>67</v>
      </c>
      <c r="K3" s="227"/>
      <c r="L3" s="228"/>
      <c r="M3" s="226" t="s">
        <v>68</v>
      </c>
      <c r="N3" s="227"/>
      <c r="O3" s="228"/>
      <c r="P3" s="226" t="s">
        <v>69</v>
      </c>
      <c r="Q3" s="227"/>
      <c r="R3" s="228"/>
      <c r="S3" s="226" t="s">
        <v>70</v>
      </c>
      <c r="T3" s="227"/>
      <c r="U3" s="228"/>
      <c r="V3" s="226" t="s">
        <v>71</v>
      </c>
      <c r="W3" s="227"/>
      <c r="X3" s="228"/>
      <c r="Y3" s="226" t="s">
        <v>64</v>
      </c>
      <c r="Z3" s="227"/>
      <c r="AA3" s="228"/>
      <c r="AC3" s="100" t="s">
        <v>275</v>
      </c>
      <c r="AD3" s="100"/>
    </row>
    <row r="4" spans="1:33" ht="30.75" customHeight="1">
      <c r="B4" s="232"/>
      <c r="C4" s="233"/>
      <c r="D4" s="6" t="s">
        <v>75</v>
      </c>
      <c r="E4" s="7" t="s">
        <v>72</v>
      </c>
      <c r="F4" s="8" t="s">
        <v>287</v>
      </c>
      <c r="G4" s="6" t="s">
        <v>75</v>
      </c>
      <c r="H4" s="7" t="s">
        <v>72</v>
      </c>
      <c r="I4" s="8" t="s">
        <v>287</v>
      </c>
      <c r="J4" s="6" t="s">
        <v>75</v>
      </c>
      <c r="K4" s="7" t="s">
        <v>72</v>
      </c>
      <c r="L4" s="8" t="s">
        <v>287</v>
      </c>
      <c r="M4" s="6" t="s">
        <v>75</v>
      </c>
      <c r="N4" s="7" t="s">
        <v>72</v>
      </c>
      <c r="O4" s="8" t="s">
        <v>287</v>
      </c>
      <c r="P4" s="6" t="s">
        <v>75</v>
      </c>
      <c r="Q4" s="7" t="s">
        <v>72</v>
      </c>
      <c r="R4" s="8" t="s">
        <v>287</v>
      </c>
      <c r="S4" s="6" t="s">
        <v>75</v>
      </c>
      <c r="T4" s="7" t="s">
        <v>72</v>
      </c>
      <c r="U4" s="8" t="s">
        <v>287</v>
      </c>
      <c r="V4" s="6" t="s">
        <v>75</v>
      </c>
      <c r="W4" s="7" t="s">
        <v>72</v>
      </c>
      <c r="X4" s="8" t="s">
        <v>287</v>
      </c>
      <c r="Y4" s="6" t="s">
        <v>75</v>
      </c>
      <c r="Z4" s="7" t="s">
        <v>72</v>
      </c>
      <c r="AA4" s="8" t="s">
        <v>287</v>
      </c>
      <c r="AC4" s="229" t="s">
        <v>224</v>
      </c>
      <c r="AD4" s="230"/>
      <c r="AF4" s="222" t="s">
        <v>223</v>
      </c>
      <c r="AG4" s="223"/>
    </row>
    <row r="5" spans="1:33" s="20" customFormat="1">
      <c r="B5" s="159">
        <v>1</v>
      </c>
      <c r="C5" s="102" t="s">
        <v>193</v>
      </c>
      <c r="D5" s="160">
        <v>153</v>
      </c>
      <c r="E5" s="161">
        <v>13</v>
      </c>
      <c r="F5" s="162">
        <f t="shared" ref="F5:F13" si="0">IFERROR(E5/D5,"-")</f>
        <v>8.4967320261437912E-2</v>
      </c>
      <c r="G5" s="160">
        <v>313</v>
      </c>
      <c r="H5" s="161">
        <v>28</v>
      </c>
      <c r="I5" s="162">
        <f t="shared" ref="I5:I13" si="1">IFERROR(H5/G5,"-")</f>
        <v>8.9456869009584661E-2</v>
      </c>
      <c r="J5" s="160">
        <v>54760</v>
      </c>
      <c r="K5" s="161">
        <v>11672</v>
      </c>
      <c r="L5" s="162">
        <f t="shared" ref="L5:L13" si="2">IFERROR(K5/J5,"-")</f>
        <v>0.21314828341855369</v>
      </c>
      <c r="M5" s="160">
        <v>39659</v>
      </c>
      <c r="N5" s="161">
        <v>7705</v>
      </c>
      <c r="O5" s="162">
        <f t="shared" ref="O5:O13" si="3">IFERROR(N5/M5,"-")</f>
        <v>0.19428124763609772</v>
      </c>
      <c r="P5" s="160">
        <v>24024</v>
      </c>
      <c r="Q5" s="161">
        <v>3456</v>
      </c>
      <c r="R5" s="162">
        <f t="shared" ref="R5:R13" si="4">IFERROR(Q5/P5,"-")</f>
        <v>0.14385614385614387</v>
      </c>
      <c r="S5" s="160">
        <v>10672</v>
      </c>
      <c r="T5" s="161">
        <v>917</v>
      </c>
      <c r="U5" s="162">
        <f t="shared" ref="U5:U13" si="5">IFERROR(T5/S5,"-")</f>
        <v>8.5925787106446772E-2</v>
      </c>
      <c r="V5" s="160">
        <v>3525</v>
      </c>
      <c r="W5" s="161">
        <v>123</v>
      </c>
      <c r="X5" s="162">
        <f t="shared" ref="X5:X13" si="6">IFERROR(W5/V5,"-")</f>
        <v>3.4893617021276593E-2</v>
      </c>
      <c r="Y5" s="160">
        <f>SUM(D5,G5,J5,M5,P5,S5,V5)</f>
        <v>133106</v>
      </c>
      <c r="Z5" s="161">
        <f>SUM(E5,H5,K5,N5,Q5,T5,W5)</f>
        <v>23914</v>
      </c>
      <c r="AA5" s="162">
        <f t="shared" ref="AA5:AA13" si="7">IFERROR(Z5/Y5,"-")</f>
        <v>0.1796613225549562</v>
      </c>
      <c r="AC5" s="99" t="str">
        <f t="shared" ref="AC5:AC12" si="8">INDEX($C$5:$C$12,MATCH(AD5,AA$5:AA$12,0))</f>
        <v>三島医療圏</v>
      </c>
      <c r="AD5" s="101">
        <f>LARGE(AA$5:AA$12,ROW(A1))</f>
        <v>0.19907057388534391</v>
      </c>
      <c r="AF5" s="163">
        <f t="shared" ref="AF5:AF12" si="9">$AA$13</f>
        <v>0.153791845415198</v>
      </c>
      <c r="AG5" s="164">
        <v>0</v>
      </c>
    </row>
    <row r="6" spans="1:33" s="20" customFormat="1">
      <c r="B6" s="159">
        <v>2</v>
      </c>
      <c r="C6" s="102" t="s">
        <v>7</v>
      </c>
      <c r="D6" s="160">
        <v>326</v>
      </c>
      <c r="E6" s="161">
        <v>29</v>
      </c>
      <c r="F6" s="162">
        <f t="shared" si="0"/>
        <v>8.8957055214723926E-2</v>
      </c>
      <c r="G6" s="160">
        <v>431</v>
      </c>
      <c r="H6" s="161">
        <v>47</v>
      </c>
      <c r="I6" s="162">
        <f t="shared" si="1"/>
        <v>0.10904872389791183</v>
      </c>
      <c r="J6" s="160">
        <v>43878</v>
      </c>
      <c r="K6" s="161">
        <v>9879</v>
      </c>
      <c r="L6" s="162">
        <f t="shared" si="2"/>
        <v>0.22514699849582934</v>
      </c>
      <c r="M6" s="160">
        <v>28733</v>
      </c>
      <c r="N6" s="161">
        <v>6344</v>
      </c>
      <c r="O6" s="162">
        <f t="shared" si="3"/>
        <v>0.22079142449448369</v>
      </c>
      <c r="P6" s="160">
        <v>16580</v>
      </c>
      <c r="Q6" s="161">
        <v>2665</v>
      </c>
      <c r="R6" s="162">
        <f t="shared" si="4"/>
        <v>0.16073582629674307</v>
      </c>
      <c r="S6" s="160">
        <v>7038</v>
      </c>
      <c r="T6" s="161">
        <v>680</v>
      </c>
      <c r="U6" s="162">
        <f t="shared" si="5"/>
        <v>9.6618357487922704E-2</v>
      </c>
      <c r="V6" s="160">
        <v>2215</v>
      </c>
      <c r="W6" s="161">
        <v>104</v>
      </c>
      <c r="X6" s="162">
        <f t="shared" si="6"/>
        <v>4.6952595936794579E-2</v>
      </c>
      <c r="Y6" s="160">
        <f>SUM(D6,G6,J6,M6,P6,S6,V6)</f>
        <v>99201</v>
      </c>
      <c r="Z6" s="161">
        <f>SUM(E6,H6,K6,N6,Q6,T6,W6)</f>
        <v>19748</v>
      </c>
      <c r="AA6" s="162">
        <f t="shared" si="7"/>
        <v>0.19907057388534391</v>
      </c>
      <c r="AC6" s="99" t="str">
        <f t="shared" si="8"/>
        <v>中河内医療圏</v>
      </c>
      <c r="AD6" s="101">
        <f t="shared" ref="AD6:AD12" si="10">LARGE(AA$5:AA$12,ROW(A2))</f>
        <v>0.18763858821879628</v>
      </c>
      <c r="AF6" s="163">
        <f t="shared" si="9"/>
        <v>0.153791845415198</v>
      </c>
      <c r="AG6" s="164">
        <v>0</v>
      </c>
    </row>
    <row r="7" spans="1:33" s="20" customFormat="1">
      <c r="B7" s="159">
        <v>3</v>
      </c>
      <c r="C7" s="102" t="s">
        <v>12</v>
      </c>
      <c r="D7" s="160">
        <v>531</v>
      </c>
      <c r="E7" s="161">
        <v>51</v>
      </c>
      <c r="F7" s="162">
        <f t="shared" si="0"/>
        <v>9.6045197740112997E-2</v>
      </c>
      <c r="G7" s="160">
        <v>1094</v>
      </c>
      <c r="H7" s="161">
        <v>110</v>
      </c>
      <c r="I7" s="162">
        <f t="shared" si="1"/>
        <v>0.10054844606946983</v>
      </c>
      <c r="J7" s="160">
        <v>72495</v>
      </c>
      <c r="K7" s="161">
        <v>11544</v>
      </c>
      <c r="L7" s="162">
        <f t="shared" si="2"/>
        <v>0.15923856817711565</v>
      </c>
      <c r="M7" s="160">
        <v>46456</v>
      </c>
      <c r="N7" s="161">
        <v>6895</v>
      </c>
      <c r="O7" s="162">
        <f t="shared" si="3"/>
        <v>0.14842001033235749</v>
      </c>
      <c r="P7" s="160">
        <v>24805</v>
      </c>
      <c r="Q7" s="161">
        <v>2632</v>
      </c>
      <c r="R7" s="162">
        <f t="shared" si="4"/>
        <v>0.10610763958879259</v>
      </c>
      <c r="S7" s="160">
        <v>10092</v>
      </c>
      <c r="T7" s="161">
        <v>614</v>
      </c>
      <c r="U7" s="162">
        <f t="shared" si="5"/>
        <v>6.0840269520412209E-2</v>
      </c>
      <c r="V7" s="160">
        <v>3137</v>
      </c>
      <c r="W7" s="161">
        <v>90</v>
      </c>
      <c r="X7" s="162">
        <f t="shared" si="6"/>
        <v>2.8689831048772714E-2</v>
      </c>
      <c r="Y7" s="160">
        <f>SUM(D7,G7,J7,M7,P7,S7,V7)</f>
        <v>158610</v>
      </c>
      <c r="Z7" s="161">
        <f t="shared" ref="Y7:Z12" si="11">SUM(E7,H7,K7,N7,Q7,T7,W7)</f>
        <v>21936</v>
      </c>
      <c r="AA7" s="162">
        <f t="shared" si="7"/>
        <v>0.13830149423113297</v>
      </c>
      <c r="AC7" s="99" t="str">
        <f t="shared" si="8"/>
        <v>豊能医療圏</v>
      </c>
      <c r="AD7" s="101">
        <f t="shared" si="10"/>
        <v>0.1796613225549562</v>
      </c>
      <c r="AF7" s="163">
        <f t="shared" si="9"/>
        <v>0.153791845415198</v>
      </c>
      <c r="AG7" s="164">
        <v>0</v>
      </c>
    </row>
    <row r="8" spans="1:33" s="20" customFormat="1">
      <c r="B8" s="159">
        <v>4</v>
      </c>
      <c r="C8" s="102" t="s">
        <v>20</v>
      </c>
      <c r="D8" s="160">
        <v>170</v>
      </c>
      <c r="E8" s="161">
        <v>24</v>
      </c>
      <c r="F8" s="162">
        <f t="shared" si="0"/>
        <v>0.14117647058823529</v>
      </c>
      <c r="G8" s="160">
        <v>299</v>
      </c>
      <c r="H8" s="161">
        <v>49</v>
      </c>
      <c r="I8" s="162">
        <f t="shared" si="1"/>
        <v>0.16387959866220736</v>
      </c>
      <c r="J8" s="160">
        <v>50387</v>
      </c>
      <c r="K8" s="161">
        <v>10951</v>
      </c>
      <c r="L8" s="162">
        <f t="shared" si="2"/>
        <v>0.21733780538630995</v>
      </c>
      <c r="M8" s="160">
        <v>34254</v>
      </c>
      <c r="N8" s="161">
        <v>6894</v>
      </c>
      <c r="O8" s="162">
        <f t="shared" si="3"/>
        <v>0.20126116657908566</v>
      </c>
      <c r="P8" s="160">
        <v>18891</v>
      </c>
      <c r="Q8" s="161">
        <v>2746</v>
      </c>
      <c r="R8" s="162">
        <f t="shared" si="4"/>
        <v>0.14536022444550314</v>
      </c>
      <c r="S8" s="160">
        <v>7629</v>
      </c>
      <c r="T8" s="161">
        <v>652</v>
      </c>
      <c r="U8" s="162">
        <f t="shared" si="5"/>
        <v>8.5463363481452351E-2</v>
      </c>
      <c r="V8" s="160">
        <v>2467</v>
      </c>
      <c r="W8" s="161">
        <v>93</v>
      </c>
      <c r="X8" s="162">
        <f t="shared" si="6"/>
        <v>3.7697608431293071E-2</v>
      </c>
      <c r="Y8" s="160">
        <f t="shared" si="11"/>
        <v>114097</v>
      </c>
      <c r="Z8" s="161">
        <f t="shared" si="11"/>
        <v>21409</v>
      </c>
      <c r="AA8" s="162">
        <f t="shared" si="7"/>
        <v>0.18763858821879628</v>
      </c>
      <c r="AC8" s="99" t="str">
        <f t="shared" si="8"/>
        <v>南河内医療圏</v>
      </c>
      <c r="AD8" s="101">
        <f t="shared" si="10"/>
        <v>0.1649700272479564</v>
      </c>
      <c r="AF8" s="163">
        <f t="shared" si="9"/>
        <v>0.153791845415198</v>
      </c>
      <c r="AG8" s="164">
        <v>0</v>
      </c>
    </row>
    <row r="9" spans="1:33" s="20" customFormat="1">
      <c r="B9" s="159">
        <v>5</v>
      </c>
      <c r="C9" s="102" t="s">
        <v>24</v>
      </c>
      <c r="D9" s="160">
        <v>346</v>
      </c>
      <c r="E9" s="161">
        <v>27</v>
      </c>
      <c r="F9" s="162">
        <f t="shared" si="0"/>
        <v>7.8034682080924858E-2</v>
      </c>
      <c r="G9" s="160">
        <v>521</v>
      </c>
      <c r="H9" s="161">
        <v>62</v>
      </c>
      <c r="I9" s="162">
        <f t="shared" si="1"/>
        <v>0.11900191938579655</v>
      </c>
      <c r="J9" s="160">
        <v>39429</v>
      </c>
      <c r="K9" s="161">
        <v>7827</v>
      </c>
      <c r="L9" s="162">
        <f t="shared" si="2"/>
        <v>0.19850871186182759</v>
      </c>
      <c r="M9" s="160">
        <v>26460</v>
      </c>
      <c r="N9" s="161">
        <v>4615</v>
      </c>
      <c r="O9" s="162">
        <f t="shared" si="3"/>
        <v>0.17441421012849584</v>
      </c>
      <c r="P9" s="160">
        <v>15730</v>
      </c>
      <c r="Q9" s="161">
        <v>2004</v>
      </c>
      <c r="R9" s="162">
        <f t="shared" si="4"/>
        <v>0.12739987285441831</v>
      </c>
      <c r="S9" s="160">
        <v>7034</v>
      </c>
      <c r="T9" s="161">
        <v>540</v>
      </c>
      <c r="U9" s="162">
        <f t="shared" si="5"/>
        <v>7.6769974410008532E-2</v>
      </c>
      <c r="V9" s="160">
        <v>2230</v>
      </c>
      <c r="W9" s="161">
        <v>61</v>
      </c>
      <c r="X9" s="162">
        <f t="shared" si="6"/>
        <v>2.7354260089686097E-2</v>
      </c>
      <c r="Y9" s="160">
        <f t="shared" si="11"/>
        <v>91750</v>
      </c>
      <c r="Z9" s="161">
        <f t="shared" si="11"/>
        <v>15136</v>
      </c>
      <c r="AA9" s="162">
        <f t="shared" si="7"/>
        <v>0.1649700272479564</v>
      </c>
      <c r="AC9" s="99" t="str">
        <f t="shared" si="8"/>
        <v>泉州医療圏</v>
      </c>
      <c r="AD9" s="101">
        <f>LARGE(AA$5:AA$12,ROW(A5))</f>
        <v>0.15957266406647447</v>
      </c>
      <c r="AF9" s="163">
        <f t="shared" si="9"/>
        <v>0.153791845415198</v>
      </c>
      <c r="AG9" s="164">
        <v>0</v>
      </c>
    </row>
    <row r="10" spans="1:33" s="20" customFormat="1">
      <c r="B10" s="159">
        <v>6</v>
      </c>
      <c r="C10" s="102" t="s">
        <v>34</v>
      </c>
      <c r="D10" s="160">
        <v>709</v>
      </c>
      <c r="E10" s="161">
        <v>36</v>
      </c>
      <c r="F10" s="162">
        <f t="shared" si="0"/>
        <v>5.0775740479548657E-2</v>
      </c>
      <c r="G10" s="160">
        <v>1100</v>
      </c>
      <c r="H10" s="161">
        <v>78</v>
      </c>
      <c r="I10" s="162">
        <f t="shared" si="1"/>
        <v>7.0909090909090908E-2</v>
      </c>
      <c r="J10" s="160">
        <v>48927</v>
      </c>
      <c r="K10" s="161">
        <v>5671</v>
      </c>
      <c r="L10" s="162">
        <f t="shared" si="2"/>
        <v>0.11590737220757455</v>
      </c>
      <c r="M10" s="160">
        <v>32436</v>
      </c>
      <c r="N10" s="161">
        <v>3436</v>
      </c>
      <c r="O10" s="162">
        <f t="shared" si="3"/>
        <v>0.10593168084844</v>
      </c>
      <c r="P10" s="160">
        <v>18520</v>
      </c>
      <c r="Q10" s="161">
        <v>1367</v>
      </c>
      <c r="R10" s="162">
        <f t="shared" si="4"/>
        <v>7.3812095032397412E-2</v>
      </c>
      <c r="S10" s="160">
        <v>8117</v>
      </c>
      <c r="T10" s="161">
        <v>318</v>
      </c>
      <c r="U10" s="162">
        <f t="shared" si="5"/>
        <v>3.9177035850683752E-2</v>
      </c>
      <c r="V10" s="160">
        <v>2631</v>
      </c>
      <c r="W10" s="161">
        <v>57</v>
      </c>
      <c r="X10" s="162">
        <f t="shared" si="6"/>
        <v>2.1664766248574687E-2</v>
      </c>
      <c r="Y10" s="160">
        <f t="shared" si="11"/>
        <v>112440</v>
      </c>
      <c r="Z10" s="161">
        <f t="shared" si="11"/>
        <v>10963</v>
      </c>
      <c r="AA10" s="162">
        <f t="shared" si="7"/>
        <v>9.7500889363215937E-2</v>
      </c>
      <c r="AC10" s="99" t="str">
        <f t="shared" si="8"/>
        <v>大阪市医療圏</v>
      </c>
      <c r="AD10" s="101">
        <f t="shared" si="10"/>
        <v>0.13918422698478553</v>
      </c>
      <c r="AF10" s="163">
        <f t="shared" si="9"/>
        <v>0.153791845415198</v>
      </c>
      <c r="AG10" s="164">
        <v>0</v>
      </c>
    </row>
    <row r="11" spans="1:33" s="20" customFormat="1">
      <c r="B11" s="159">
        <v>7</v>
      </c>
      <c r="C11" s="102" t="s">
        <v>43</v>
      </c>
      <c r="D11" s="160">
        <v>726</v>
      </c>
      <c r="E11" s="161">
        <v>72</v>
      </c>
      <c r="F11" s="162">
        <f t="shared" si="0"/>
        <v>9.9173553719008267E-2</v>
      </c>
      <c r="G11" s="160">
        <v>1200</v>
      </c>
      <c r="H11" s="161">
        <v>150</v>
      </c>
      <c r="I11" s="162">
        <f t="shared" si="1"/>
        <v>0.125</v>
      </c>
      <c r="J11" s="160">
        <v>49943</v>
      </c>
      <c r="K11" s="161">
        <v>9591</v>
      </c>
      <c r="L11" s="162">
        <f t="shared" si="2"/>
        <v>0.19203892437378611</v>
      </c>
      <c r="M11" s="160">
        <v>34107</v>
      </c>
      <c r="N11" s="161">
        <v>5858</v>
      </c>
      <c r="O11" s="162">
        <f t="shared" si="3"/>
        <v>0.17175359896795378</v>
      </c>
      <c r="P11" s="160">
        <v>20349</v>
      </c>
      <c r="Q11" s="161">
        <v>2441</v>
      </c>
      <c r="R11" s="162">
        <f t="shared" si="4"/>
        <v>0.11995675463167724</v>
      </c>
      <c r="S11" s="160">
        <v>8851</v>
      </c>
      <c r="T11" s="161">
        <v>605</v>
      </c>
      <c r="U11" s="162">
        <f t="shared" si="5"/>
        <v>6.8353858321093655E-2</v>
      </c>
      <c r="V11" s="160">
        <v>2764</v>
      </c>
      <c r="W11" s="161">
        <v>103</v>
      </c>
      <c r="X11" s="162">
        <f t="shared" si="6"/>
        <v>3.7264833574529664E-2</v>
      </c>
      <c r="Y11" s="160">
        <f t="shared" si="11"/>
        <v>117940</v>
      </c>
      <c r="Z11" s="161">
        <f t="shared" si="11"/>
        <v>18820</v>
      </c>
      <c r="AA11" s="162">
        <f t="shared" si="7"/>
        <v>0.15957266406647447</v>
      </c>
      <c r="AC11" s="99" t="str">
        <f t="shared" si="8"/>
        <v>北河内医療圏</v>
      </c>
      <c r="AD11" s="101">
        <f t="shared" si="10"/>
        <v>0.13830149423113297</v>
      </c>
      <c r="AF11" s="163">
        <f t="shared" si="9"/>
        <v>0.153791845415198</v>
      </c>
      <c r="AG11" s="164">
        <v>0</v>
      </c>
    </row>
    <row r="12" spans="1:33" s="20" customFormat="1" ht="14.25" thickBot="1">
      <c r="B12" s="159">
        <v>8</v>
      </c>
      <c r="C12" s="102" t="s">
        <v>56</v>
      </c>
      <c r="D12" s="160">
        <v>1747</v>
      </c>
      <c r="E12" s="161">
        <v>133</v>
      </c>
      <c r="F12" s="162">
        <f t="shared" si="0"/>
        <v>7.6130509444762448E-2</v>
      </c>
      <c r="G12" s="160">
        <v>2786</v>
      </c>
      <c r="H12" s="161">
        <v>255</v>
      </c>
      <c r="I12" s="162">
        <f t="shared" si="1"/>
        <v>9.1529073941134242E-2</v>
      </c>
      <c r="J12" s="160">
        <v>126479</v>
      </c>
      <c r="K12" s="161">
        <v>20572</v>
      </c>
      <c r="L12" s="162">
        <f t="shared" si="2"/>
        <v>0.16265150736485898</v>
      </c>
      <c r="M12" s="160">
        <v>96107</v>
      </c>
      <c r="N12" s="161">
        <v>14527</v>
      </c>
      <c r="O12" s="162">
        <f t="shared" si="3"/>
        <v>0.15115444244435888</v>
      </c>
      <c r="P12" s="160">
        <v>60625</v>
      </c>
      <c r="Q12" s="161">
        <v>7195</v>
      </c>
      <c r="R12" s="162">
        <f t="shared" si="4"/>
        <v>0.11868041237113403</v>
      </c>
      <c r="S12" s="160">
        <v>26711</v>
      </c>
      <c r="T12" s="161">
        <v>1965</v>
      </c>
      <c r="U12" s="162">
        <f t="shared" si="5"/>
        <v>7.3565197858560138E-2</v>
      </c>
      <c r="V12" s="160">
        <v>8527</v>
      </c>
      <c r="W12" s="161">
        <v>307</v>
      </c>
      <c r="X12" s="162">
        <f t="shared" si="6"/>
        <v>3.6003283687111531E-2</v>
      </c>
      <c r="Y12" s="160">
        <f t="shared" si="11"/>
        <v>322982</v>
      </c>
      <c r="Z12" s="161">
        <f t="shared" si="11"/>
        <v>44954</v>
      </c>
      <c r="AA12" s="162">
        <f t="shared" si="7"/>
        <v>0.13918422698478553</v>
      </c>
      <c r="AC12" s="99" t="str">
        <f t="shared" si="8"/>
        <v>堺市医療圏</v>
      </c>
      <c r="AD12" s="101">
        <f t="shared" si="10"/>
        <v>9.7500889363215937E-2</v>
      </c>
      <c r="AF12" s="163">
        <f t="shared" si="9"/>
        <v>0.153791845415198</v>
      </c>
      <c r="AG12" s="164">
        <v>999</v>
      </c>
    </row>
    <row r="13" spans="1:33" s="20" customFormat="1" ht="14.25" thickTop="1">
      <c r="B13" s="224" t="s">
        <v>0</v>
      </c>
      <c r="C13" s="225"/>
      <c r="D13" s="9">
        <f>SUM(D5:D12)</f>
        <v>4708</v>
      </c>
      <c r="E13" s="10">
        <f>SUM(E5:E12)</f>
        <v>385</v>
      </c>
      <c r="F13" s="165">
        <f t="shared" si="0"/>
        <v>8.1775700934579434E-2</v>
      </c>
      <c r="G13" s="9">
        <f>SUM(G5:G12)</f>
        <v>7744</v>
      </c>
      <c r="H13" s="10">
        <f>SUM(H5:H12)</f>
        <v>779</v>
      </c>
      <c r="I13" s="165">
        <f t="shared" si="1"/>
        <v>0.10059400826446281</v>
      </c>
      <c r="J13" s="9">
        <f>SUM(J5:J12)</f>
        <v>486298</v>
      </c>
      <c r="K13" s="10">
        <f>SUM(K5:K12)</f>
        <v>87707</v>
      </c>
      <c r="L13" s="165">
        <f t="shared" si="2"/>
        <v>0.18035648923088313</v>
      </c>
      <c r="M13" s="9">
        <f>SUM(M5:M12)</f>
        <v>338212</v>
      </c>
      <c r="N13" s="10">
        <f>SUM(N5:N12)</f>
        <v>56274</v>
      </c>
      <c r="O13" s="165">
        <f t="shared" si="3"/>
        <v>0.16638676333187469</v>
      </c>
      <c r="P13" s="9">
        <f>SUM(P5:P12)</f>
        <v>199524</v>
      </c>
      <c r="Q13" s="10">
        <f>SUM(Q5:Q12)</f>
        <v>24506</v>
      </c>
      <c r="R13" s="165">
        <f t="shared" si="4"/>
        <v>0.12282231711473307</v>
      </c>
      <c r="S13" s="9">
        <f>SUM(S5:S12)</f>
        <v>86144</v>
      </c>
      <c r="T13" s="10">
        <f>SUM(T5:T12)</f>
        <v>6291</v>
      </c>
      <c r="U13" s="165">
        <f t="shared" si="5"/>
        <v>7.3028881872213972E-2</v>
      </c>
      <c r="V13" s="9">
        <f>SUM(V5:V12)</f>
        <v>27496</v>
      </c>
      <c r="W13" s="10">
        <f>SUM(W5:W12)</f>
        <v>938</v>
      </c>
      <c r="X13" s="165">
        <f t="shared" si="6"/>
        <v>3.4114052953156823E-2</v>
      </c>
      <c r="Y13" s="9">
        <f>SUM(Y5:Y12)</f>
        <v>1150126</v>
      </c>
      <c r="Z13" s="10">
        <f>SUM(Z5:Z12)</f>
        <v>176880</v>
      </c>
      <c r="AA13" s="165">
        <f t="shared" si="7"/>
        <v>0.153791845415198</v>
      </c>
    </row>
  </sheetData>
  <mergeCells count="13">
    <mergeCell ref="AF4:AG4"/>
    <mergeCell ref="B13:C13"/>
    <mergeCell ref="M3:O3"/>
    <mergeCell ref="P3:R3"/>
    <mergeCell ref="S3:U3"/>
    <mergeCell ref="V3:X3"/>
    <mergeCell ref="AC4:AD4"/>
    <mergeCell ref="Y3:AA3"/>
    <mergeCell ref="B3:B4"/>
    <mergeCell ref="C3:C4"/>
    <mergeCell ref="D3:F3"/>
    <mergeCell ref="G3:I3"/>
    <mergeCell ref="J3:L3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2-6.歯科健診分析</oddHeader>
  </headerFooter>
  <ignoredErrors>
    <ignoredError sqref="F13:AA13" formula="1"/>
    <ignoredError sqref="AD7:AD12" emptyCellReferenc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240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259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270</v>
      </c>
    </row>
    <row r="2" spans="1:16">
      <c r="A2" s="11" t="s">
        <v>267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3.2000000000000001E-2</v>
      </c>
      <c r="E5" s="192" t="s">
        <v>265</v>
      </c>
      <c r="F5" s="193">
        <v>0.04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2.4E-2</v>
      </c>
      <c r="E7" s="192" t="s">
        <v>265</v>
      </c>
      <c r="F7" s="193">
        <v>3.2000000000000001E-2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1.6E-2</v>
      </c>
      <c r="E9" s="192" t="s">
        <v>265</v>
      </c>
      <c r="F9" s="193">
        <v>2.4E-2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8.0000000000000002E-3</v>
      </c>
      <c r="E11" s="192" t="s">
        <v>265</v>
      </c>
      <c r="F11" s="193">
        <v>1.6E-2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0</v>
      </c>
      <c r="E13" s="192" t="s">
        <v>265</v>
      </c>
      <c r="F13" s="193">
        <v>8.0000000000000002E-3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2-6.歯科健診分析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239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259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271</v>
      </c>
    </row>
    <row r="2" spans="1:16">
      <c r="A2" s="11" t="s">
        <v>267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0.33199999999999996</v>
      </c>
      <c r="E5" s="192" t="s">
        <v>265</v>
      </c>
      <c r="F5" s="193">
        <v>0.38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0.28399999999999997</v>
      </c>
      <c r="E7" s="192" t="s">
        <v>265</v>
      </c>
      <c r="F7" s="193">
        <v>0.33199999999999996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0.23599999999999999</v>
      </c>
      <c r="E9" s="192" t="s">
        <v>265</v>
      </c>
      <c r="F9" s="193">
        <v>0.28399999999999997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0.188</v>
      </c>
      <c r="E11" s="192" t="s">
        <v>265</v>
      </c>
      <c r="F11" s="193">
        <v>0.23599999999999999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0.14000000000000001</v>
      </c>
      <c r="E13" s="192" t="s">
        <v>265</v>
      </c>
      <c r="F13" s="193">
        <v>0.188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2-6.歯科健診分析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299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259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301</v>
      </c>
    </row>
    <row r="2" spans="1:16">
      <c r="A2" s="11" t="s">
        <v>267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9.0000000000000011E-2</v>
      </c>
      <c r="E5" s="192" t="s">
        <v>265</v>
      </c>
      <c r="F5" s="193">
        <v>0.11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7.0000000000000007E-2</v>
      </c>
      <c r="E7" s="192" t="s">
        <v>265</v>
      </c>
      <c r="F7" s="193">
        <v>9.0000000000000011E-2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0.05</v>
      </c>
      <c r="E9" s="192" t="s">
        <v>265</v>
      </c>
      <c r="F9" s="193">
        <v>7.0000000000000007E-2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0.03</v>
      </c>
      <c r="E11" s="192" t="s">
        <v>265</v>
      </c>
      <c r="F11" s="193">
        <v>0.05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0.01</v>
      </c>
      <c r="E13" s="192" t="s">
        <v>265</v>
      </c>
      <c r="F13" s="193">
        <v>0.03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2-6.歯科健診分析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249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259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272</v>
      </c>
    </row>
    <row r="2" spans="1:16">
      <c r="A2" s="11" t="s">
        <v>267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0.04</v>
      </c>
      <c r="E5" s="192" t="s">
        <v>265</v>
      </c>
      <c r="F5" s="193">
        <v>0.05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0.03</v>
      </c>
      <c r="E7" s="192" t="s">
        <v>265</v>
      </c>
      <c r="F7" s="193">
        <v>0.04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0.02</v>
      </c>
      <c r="E9" s="192" t="s">
        <v>265</v>
      </c>
      <c r="F9" s="193">
        <v>0.03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0.01</v>
      </c>
      <c r="E11" s="192" t="s">
        <v>265</v>
      </c>
      <c r="F11" s="193">
        <v>0.02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0</v>
      </c>
      <c r="E13" s="192" t="s">
        <v>265</v>
      </c>
      <c r="F13" s="193">
        <v>0.01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2-6.歯科健診分析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250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259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273</v>
      </c>
    </row>
    <row r="2" spans="1:16">
      <c r="A2" s="11" t="s">
        <v>267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0.13400000000000001</v>
      </c>
      <c r="E5" s="192" t="s">
        <v>265</v>
      </c>
      <c r="F5" s="193">
        <v>0.16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0.10800000000000001</v>
      </c>
      <c r="E7" s="192" t="s">
        <v>265</v>
      </c>
      <c r="F7" s="193">
        <v>0.13400000000000001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8.2000000000000003E-2</v>
      </c>
      <c r="E9" s="192" t="s">
        <v>265</v>
      </c>
      <c r="F9" s="193">
        <v>0.10800000000000001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5.6000000000000001E-2</v>
      </c>
      <c r="E11" s="192" t="s">
        <v>265</v>
      </c>
      <c r="F11" s="193">
        <v>8.2000000000000003E-2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0.03</v>
      </c>
      <c r="E13" s="192" t="s">
        <v>265</v>
      </c>
      <c r="F13" s="193">
        <v>5.6000000000000001E-2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2-6.歯科健診分析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customWidth="1"/>
    <col min="14" max="16384" width="9" style="1"/>
  </cols>
  <sheetData>
    <row r="1" spans="1:12" ht="16.5" customHeight="1">
      <c r="A1" s="4" t="s">
        <v>173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258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2"/>
  <sheetViews>
    <sheetView showGridLines="0" zoomScaleNormal="100" zoomScaleSheetLayoutView="100" workbookViewId="0"/>
  </sheetViews>
  <sheetFormatPr defaultRowHeight="13.5"/>
  <cols>
    <col min="1" max="1" width="4.625" style="65" customWidth="1"/>
    <col min="2" max="3" width="6" style="65" customWidth="1"/>
    <col min="4" max="15" width="8.875" style="65" customWidth="1"/>
    <col min="16" max="16384" width="9" style="65"/>
  </cols>
  <sheetData>
    <row r="1" spans="1:15" s="1" customFormat="1" ht="16.5" customHeight="1">
      <c r="A1" s="4" t="s">
        <v>256</v>
      </c>
    </row>
    <row r="2" spans="1:15" ht="18" customHeight="1">
      <c r="A2" s="4" t="s">
        <v>226</v>
      </c>
    </row>
    <row r="3" spans="1:15" ht="27" customHeight="1">
      <c r="B3" s="258" t="s">
        <v>190</v>
      </c>
      <c r="C3" s="259"/>
      <c r="D3" s="253" t="s">
        <v>82</v>
      </c>
      <c r="E3" s="254"/>
      <c r="F3" s="255"/>
      <c r="G3" s="253" t="s">
        <v>83</v>
      </c>
      <c r="H3" s="254"/>
      <c r="I3" s="255"/>
      <c r="J3" s="253" t="s">
        <v>84</v>
      </c>
      <c r="K3" s="254"/>
      <c r="L3" s="255"/>
      <c r="M3" s="253" t="s">
        <v>85</v>
      </c>
      <c r="N3" s="254"/>
      <c r="O3" s="255"/>
    </row>
    <row r="4" spans="1:15" ht="45">
      <c r="B4" s="260"/>
      <c r="C4" s="261"/>
      <c r="D4" s="81" t="s">
        <v>75</v>
      </c>
      <c r="E4" s="71" t="s">
        <v>188</v>
      </c>
      <c r="F4" s="140" t="s">
        <v>290</v>
      </c>
      <c r="G4" s="81" t="s">
        <v>75</v>
      </c>
      <c r="H4" s="71" t="s">
        <v>188</v>
      </c>
      <c r="I4" s="140" t="s">
        <v>290</v>
      </c>
      <c r="J4" s="81" t="s">
        <v>75</v>
      </c>
      <c r="K4" s="71" t="s">
        <v>188</v>
      </c>
      <c r="L4" s="140" t="s">
        <v>290</v>
      </c>
      <c r="M4" s="81" t="s">
        <v>75</v>
      </c>
      <c r="N4" s="71" t="s">
        <v>188</v>
      </c>
      <c r="O4" s="140" t="s">
        <v>290</v>
      </c>
    </row>
    <row r="5" spans="1:15" ht="30" customHeight="1">
      <c r="B5" s="239" t="s">
        <v>65</v>
      </c>
      <c r="C5" s="240"/>
      <c r="D5" s="72">
        <f>地区別_EAT10別!$E$37</f>
        <v>373</v>
      </c>
      <c r="E5" s="74">
        <f>地区別_EAT10別!$F$37</f>
        <v>256</v>
      </c>
      <c r="F5" s="75">
        <f>地区別_EAT10別!$G$37</f>
        <v>0.68632707774798929</v>
      </c>
      <c r="G5" s="72">
        <f>地区別_EAT10別!$E$37</f>
        <v>373</v>
      </c>
      <c r="H5" s="74">
        <f>地区別_EAT10別!$F$38</f>
        <v>37</v>
      </c>
      <c r="I5" s="75">
        <f>地区別_EAT10別!$G$38</f>
        <v>9.9195710455764072E-2</v>
      </c>
      <c r="J5" s="72">
        <f>地区別_EAT10別!$E$37</f>
        <v>373</v>
      </c>
      <c r="K5" s="74">
        <f>地区別_EAT10別!$F$39</f>
        <v>29</v>
      </c>
      <c r="L5" s="75">
        <f>地区別_EAT10別!$G$39</f>
        <v>7.7747989276139406E-2</v>
      </c>
      <c r="M5" s="72">
        <f>地区別_EAT10別!$E$37</f>
        <v>373</v>
      </c>
      <c r="N5" s="74">
        <f>地区別_EAT10別!$F$40</f>
        <v>51</v>
      </c>
      <c r="O5" s="73">
        <f>地区別_EAT10別!$G$40</f>
        <v>0.13672922252010725</v>
      </c>
    </row>
    <row r="6" spans="1:15" ht="30" customHeight="1">
      <c r="B6" s="239" t="s">
        <v>66</v>
      </c>
      <c r="C6" s="240"/>
      <c r="D6" s="72">
        <f>地区別_EAT10別!$H$37</f>
        <v>743</v>
      </c>
      <c r="E6" s="74">
        <f>地区別_EAT10別!$I$37</f>
        <v>460</v>
      </c>
      <c r="F6" s="82">
        <f>地区別_EAT10別!$J$37</f>
        <v>0.61911170928667569</v>
      </c>
      <c r="G6" s="72">
        <f>地区別_EAT10別!$H$37</f>
        <v>743</v>
      </c>
      <c r="H6" s="74">
        <f>地区別_EAT10別!$I$38</f>
        <v>94</v>
      </c>
      <c r="I6" s="82">
        <f>地区別_EAT10別!$J$38</f>
        <v>0.12651413189771199</v>
      </c>
      <c r="J6" s="72">
        <f>地区別_EAT10別!$H$37</f>
        <v>743</v>
      </c>
      <c r="K6" s="74">
        <f>地区別_EAT10別!$I$39</f>
        <v>67</v>
      </c>
      <c r="L6" s="82">
        <f>地区別_EAT10別!$J$39</f>
        <v>9.0174966352624494E-2</v>
      </c>
      <c r="M6" s="72">
        <f>地区別_EAT10別!$H$37</f>
        <v>743</v>
      </c>
      <c r="N6" s="74">
        <f>地区別_EAT10別!$I$40</f>
        <v>122</v>
      </c>
      <c r="O6" s="82">
        <f>地区別_EAT10別!$J$40</f>
        <v>0.16419919246298789</v>
      </c>
    </row>
    <row r="7" spans="1:15" ht="30" customHeight="1">
      <c r="B7" s="239" t="s">
        <v>67</v>
      </c>
      <c r="C7" s="240"/>
      <c r="D7" s="72">
        <f>地区別_EAT10別!$K$37</f>
        <v>85084</v>
      </c>
      <c r="E7" s="74">
        <f>地区別_EAT10別!$L$37</f>
        <v>63690</v>
      </c>
      <c r="F7" s="82">
        <f>地区別_EAT10別!$M$37</f>
        <v>0.74855436979925716</v>
      </c>
      <c r="G7" s="72">
        <f>地区別_EAT10別!$K$37</f>
        <v>85084</v>
      </c>
      <c r="H7" s="74">
        <f>地区別_EAT10別!$L$38</f>
        <v>9161</v>
      </c>
      <c r="I7" s="82">
        <f>地区別_EAT10別!$M$38</f>
        <v>0.10767006722768088</v>
      </c>
      <c r="J7" s="72">
        <f>地区別_EAT10別!$K$37</f>
        <v>85084</v>
      </c>
      <c r="K7" s="74">
        <f>地区別_EAT10別!$L$39</f>
        <v>4990</v>
      </c>
      <c r="L7" s="82">
        <f>地区別_EAT10別!$M$39</f>
        <v>5.8647924404118285E-2</v>
      </c>
      <c r="M7" s="72">
        <f>地区別_EAT10別!$K$37</f>
        <v>85084</v>
      </c>
      <c r="N7" s="74">
        <f>地区別_EAT10別!$L$40</f>
        <v>7243</v>
      </c>
      <c r="O7" s="82">
        <f>地区別_EAT10別!$M$40</f>
        <v>8.5127638568943634E-2</v>
      </c>
    </row>
    <row r="8" spans="1:15" ht="30" customHeight="1">
      <c r="B8" s="239" t="s">
        <v>68</v>
      </c>
      <c r="C8" s="240"/>
      <c r="D8" s="72">
        <f>地区別_EAT10別!$N$37</f>
        <v>54254</v>
      </c>
      <c r="E8" s="74">
        <f>地区別_EAT10別!$O$37</f>
        <v>38407</v>
      </c>
      <c r="F8" s="82">
        <f>地区別_EAT10別!$P$37</f>
        <v>0.70791093744240052</v>
      </c>
      <c r="G8" s="72">
        <f>地区別_EAT10別!$N$37</f>
        <v>54254</v>
      </c>
      <c r="H8" s="74">
        <f>地区別_EAT10別!$O$38</f>
        <v>6180</v>
      </c>
      <c r="I8" s="82">
        <f>地区別_EAT10別!$P$38</f>
        <v>0.11390865189663435</v>
      </c>
      <c r="J8" s="72">
        <f>地区別_EAT10別!$N$37</f>
        <v>54254</v>
      </c>
      <c r="K8" s="74">
        <f>地区別_EAT10別!$O$39</f>
        <v>3679</v>
      </c>
      <c r="L8" s="82">
        <f>地区別_EAT10別!$P$39</f>
        <v>6.7810668337818417E-2</v>
      </c>
      <c r="M8" s="72">
        <f>地区別_EAT10別!$N$37</f>
        <v>54254</v>
      </c>
      <c r="N8" s="74">
        <f>地区別_EAT10別!$O$40</f>
        <v>5988</v>
      </c>
      <c r="O8" s="82">
        <f>地区別_EAT10別!$P$40</f>
        <v>0.11036974232314668</v>
      </c>
    </row>
    <row r="9" spans="1:15" ht="30" customHeight="1">
      <c r="B9" s="239" t="s">
        <v>69</v>
      </c>
      <c r="C9" s="240"/>
      <c r="D9" s="72">
        <f>地区別_EAT10別!$Q$37</f>
        <v>23547</v>
      </c>
      <c r="E9" s="74">
        <f>地区別_EAT10別!$R$37</f>
        <v>15915</v>
      </c>
      <c r="F9" s="82">
        <f>地区別_EAT10別!$S$37</f>
        <v>0.67588227799719713</v>
      </c>
      <c r="G9" s="72">
        <f>地区別_EAT10別!$Q$37</f>
        <v>23547</v>
      </c>
      <c r="H9" s="74">
        <f>地区別_EAT10別!$R$38</f>
        <v>2683</v>
      </c>
      <c r="I9" s="82">
        <f>地区別_EAT10別!$S$38</f>
        <v>0.11394232810973796</v>
      </c>
      <c r="J9" s="72">
        <f>地区別_EAT10別!$Q$37</f>
        <v>23547</v>
      </c>
      <c r="K9" s="74">
        <f>地区別_EAT10別!$R$39</f>
        <v>1622</v>
      </c>
      <c r="L9" s="82">
        <f>地区別_EAT10別!$S$39</f>
        <v>6.8883509576591492E-2</v>
      </c>
      <c r="M9" s="72">
        <f>地区別_EAT10別!$Q$37</f>
        <v>23547</v>
      </c>
      <c r="N9" s="74">
        <f>地区別_EAT10別!$R$40</f>
        <v>3327</v>
      </c>
      <c r="O9" s="82">
        <f>地区別_EAT10別!$S$40</f>
        <v>0.14129188431647344</v>
      </c>
    </row>
    <row r="10" spans="1:15" ht="30" customHeight="1">
      <c r="B10" s="239" t="s">
        <v>70</v>
      </c>
      <c r="C10" s="240"/>
      <c r="D10" s="72">
        <f>地区別_EAT10別!$T$37</f>
        <v>6024</v>
      </c>
      <c r="E10" s="74">
        <f>地区別_EAT10別!$U$37</f>
        <v>3650</v>
      </c>
      <c r="F10" s="82">
        <f>地区別_EAT10別!$V$37</f>
        <v>0.6059096945551129</v>
      </c>
      <c r="G10" s="72">
        <f>地区別_EAT10別!$T$37</f>
        <v>6024</v>
      </c>
      <c r="H10" s="74">
        <f>地区別_EAT10別!$U$38</f>
        <v>676</v>
      </c>
      <c r="I10" s="82">
        <f>地区別_EAT10別!$V$38</f>
        <v>0.11221779548472775</v>
      </c>
      <c r="J10" s="72">
        <f>地区別_EAT10別!$T$37</f>
        <v>6024</v>
      </c>
      <c r="K10" s="74">
        <f>地区別_EAT10別!$U$39</f>
        <v>471</v>
      </c>
      <c r="L10" s="82">
        <f>地区別_EAT10別!$V$39</f>
        <v>7.8187250996015936E-2</v>
      </c>
      <c r="M10" s="72">
        <f>地区別_EAT10別!$T$37</f>
        <v>6024</v>
      </c>
      <c r="N10" s="74">
        <f>地区別_EAT10別!$U$40</f>
        <v>1227</v>
      </c>
      <c r="O10" s="82">
        <f>地区別_EAT10別!$V$40</f>
        <v>0.20368525896414344</v>
      </c>
    </row>
    <row r="11" spans="1:15" ht="30" customHeight="1" thickBot="1">
      <c r="B11" s="256" t="s">
        <v>71</v>
      </c>
      <c r="C11" s="257"/>
      <c r="D11" s="72">
        <f>地区別_EAT10別!$W$37</f>
        <v>896</v>
      </c>
      <c r="E11" s="74">
        <f>地区別_EAT10別!$X$37</f>
        <v>511</v>
      </c>
      <c r="F11" s="82">
        <f>地区別_EAT10別!$Y$37</f>
        <v>0.5703125</v>
      </c>
      <c r="G11" s="72">
        <f>地区別_EAT10別!$W$37</f>
        <v>896</v>
      </c>
      <c r="H11" s="74">
        <f>地区別_EAT10別!$X$38</f>
        <v>86</v>
      </c>
      <c r="I11" s="82">
        <f>地区別_EAT10別!$Y$38</f>
        <v>9.5982142857142863E-2</v>
      </c>
      <c r="J11" s="72">
        <f>地区別_EAT10別!$W$37</f>
        <v>896</v>
      </c>
      <c r="K11" s="74">
        <f>地区別_EAT10別!$X$39</f>
        <v>78</v>
      </c>
      <c r="L11" s="82">
        <f>地区別_EAT10別!$Y$39</f>
        <v>8.7053571428571425E-2</v>
      </c>
      <c r="M11" s="72">
        <f>地区別_EAT10別!$W$37</f>
        <v>896</v>
      </c>
      <c r="N11" s="74">
        <f>地区別_EAT10別!$X$40</f>
        <v>221</v>
      </c>
      <c r="O11" s="82">
        <f>地区別_EAT10別!$Y$40</f>
        <v>0.24665178571428573</v>
      </c>
    </row>
    <row r="12" spans="1:15" ht="30" customHeight="1" thickTop="1">
      <c r="B12" s="251" t="s">
        <v>86</v>
      </c>
      <c r="C12" s="252"/>
      <c r="D12" s="76">
        <f>地区別_EAT10別!$Z$37</f>
        <v>170921</v>
      </c>
      <c r="E12" s="78">
        <f>地区別_EAT10別!$AA$37</f>
        <v>122889</v>
      </c>
      <c r="F12" s="83">
        <f>地区別_EAT10別!$AB$37</f>
        <v>0.7189812837509727</v>
      </c>
      <c r="G12" s="76">
        <f>地区別_EAT10別!$Z$37</f>
        <v>170921</v>
      </c>
      <c r="H12" s="78">
        <f>地区別_EAT10別!$AA$38</f>
        <v>18917</v>
      </c>
      <c r="I12" s="83">
        <f>地区別_EAT10別!$AB$38</f>
        <v>0.1106768624101193</v>
      </c>
      <c r="J12" s="76">
        <f>地区別_EAT10別!$Z$37</f>
        <v>170921</v>
      </c>
      <c r="K12" s="78">
        <f>地区別_EAT10別!$AA$39</f>
        <v>10936</v>
      </c>
      <c r="L12" s="83">
        <f>地区別_EAT10別!$AB$39</f>
        <v>6.3982775668291206E-2</v>
      </c>
      <c r="M12" s="76">
        <f>地区別_EAT10別!$Z$37</f>
        <v>170921</v>
      </c>
      <c r="N12" s="78">
        <f>地区別_EAT10別!$AA$40</f>
        <v>18179</v>
      </c>
      <c r="O12" s="83">
        <f>地区別_EAT10別!$AB$40</f>
        <v>0.10635907817061684</v>
      </c>
    </row>
    <row r="13" spans="1:15" ht="13.5" customHeight="1">
      <c r="B13" s="112" t="s">
        <v>227</v>
      </c>
      <c r="C13" s="109"/>
      <c r="D13" s="110"/>
      <c r="E13" s="110"/>
      <c r="F13" s="111"/>
    </row>
    <row r="14" spans="1:15" ht="13.5" customHeight="1">
      <c r="B14" s="113" t="s">
        <v>252</v>
      </c>
      <c r="C14" s="109"/>
      <c r="D14" s="110"/>
      <c r="E14" s="110"/>
      <c r="F14" s="111"/>
    </row>
    <row r="15" spans="1:15" ht="13.5" customHeight="1">
      <c r="B15" s="113" t="s">
        <v>254</v>
      </c>
      <c r="C15" s="109"/>
      <c r="D15" s="110"/>
      <c r="E15" s="110"/>
      <c r="F15" s="111"/>
    </row>
    <row r="16" spans="1:15">
      <c r="B16" s="79"/>
      <c r="C16" s="80"/>
    </row>
    <row r="17" spans="1:2" ht="16.5" customHeight="1">
      <c r="A17" s="4" t="s">
        <v>305</v>
      </c>
      <c r="B17" s="1"/>
    </row>
    <row r="18" spans="1:2" ht="16.5" customHeight="1">
      <c r="A18" s="4" t="s">
        <v>226</v>
      </c>
    </row>
    <row r="50" spans="2:15" ht="13.5" customHeight="1">
      <c r="B50" s="112" t="s">
        <v>227</v>
      </c>
      <c r="C50" s="109"/>
      <c r="D50" s="110"/>
      <c r="E50" s="110"/>
      <c r="F50" s="111"/>
    </row>
    <row r="51" spans="2:15" ht="13.5" customHeight="1">
      <c r="B51" s="113" t="s">
        <v>252</v>
      </c>
      <c r="C51" s="109"/>
      <c r="D51" s="110"/>
      <c r="E51" s="110"/>
      <c r="F51" s="111"/>
    </row>
    <row r="52" spans="2:15" ht="13.5" customHeight="1">
      <c r="B52" s="113" t="s">
        <v>254</v>
      </c>
      <c r="C52" s="109"/>
      <c r="D52" s="110"/>
      <c r="E52" s="110"/>
      <c r="F52" s="111"/>
      <c r="O52"/>
    </row>
  </sheetData>
  <mergeCells count="13">
    <mergeCell ref="B12:C12"/>
    <mergeCell ref="G3:I3"/>
    <mergeCell ref="J3:L3"/>
    <mergeCell ref="M3:O3"/>
    <mergeCell ref="B10:C10"/>
    <mergeCell ref="B11:C11"/>
    <mergeCell ref="D3:F3"/>
    <mergeCell ref="B3:C4"/>
    <mergeCell ref="B5:C5"/>
    <mergeCell ref="B6:C6"/>
    <mergeCell ref="B7:C7"/>
    <mergeCell ref="B8:C8"/>
    <mergeCell ref="B9:C9"/>
  </mergeCells>
  <phoneticPr fontId="3"/>
  <pageMargins left="0.70866141732283472" right="0.23622047244094491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0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25" style="1" bestFit="1" customWidth="1"/>
    <col min="3" max="3" width="11.375" style="1" bestFit="1" customWidth="1"/>
    <col min="4" max="28" width="9.625" style="1" customWidth="1"/>
    <col min="29" max="30" width="9" style="1"/>
    <col min="31" max="34" width="9" style="11"/>
    <col min="35" max="35" width="9.375" style="11" bestFit="1" customWidth="1"/>
    <col min="36" max="36" width="9.375" style="11" customWidth="1"/>
    <col min="37" max="38" width="9" style="11"/>
    <col min="39" max="16384" width="9" style="1"/>
  </cols>
  <sheetData>
    <row r="1" spans="1:38" ht="16.5" customHeight="1">
      <c r="A1" s="4" t="s">
        <v>256</v>
      </c>
    </row>
    <row r="2" spans="1:38" ht="16.5" customHeight="1">
      <c r="A2" s="4" t="s">
        <v>174</v>
      </c>
      <c r="D2" s="12" t="s">
        <v>217</v>
      </c>
    </row>
    <row r="3" spans="1:38" ht="16.5" customHeight="1">
      <c r="B3" s="273"/>
      <c r="C3" s="274" t="s">
        <v>129</v>
      </c>
      <c r="D3" s="276" t="s">
        <v>87</v>
      </c>
      <c r="E3" s="231" t="s">
        <v>65</v>
      </c>
      <c r="F3" s="244"/>
      <c r="G3" s="245"/>
      <c r="H3" s="226" t="s">
        <v>66</v>
      </c>
      <c r="I3" s="227"/>
      <c r="J3" s="228"/>
      <c r="K3" s="226" t="s">
        <v>67</v>
      </c>
      <c r="L3" s="227"/>
      <c r="M3" s="228"/>
      <c r="N3" s="226" t="s">
        <v>68</v>
      </c>
      <c r="O3" s="227"/>
      <c r="P3" s="228"/>
      <c r="Q3" s="226" t="s">
        <v>69</v>
      </c>
      <c r="R3" s="227"/>
      <c r="S3" s="228"/>
      <c r="T3" s="226" t="s">
        <v>70</v>
      </c>
      <c r="U3" s="227"/>
      <c r="V3" s="228"/>
      <c r="W3" s="226" t="s">
        <v>71</v>
      </c>
      <c r="X3" s="227"/>
      <c r="Y3" s="228"/>
      <c r="Z3" s="226" t="s">
        <v>86</v>
      </c>
      <c r="AA3" s="227"/>
      <c r="AB3" s="228"/>
      <c r="AE3" s="204" t="s">
        <v>275</v>
      </c>
    </row>
    <row r="4" spans="1:38" ht="40.5" customHeight="1">
      <c r="B4" s="273"/>
      <c r="C4" s="275"/>
      <c r="D4" s="277"/>
      <c r="E4" s="6" t="s">
        <v>179</v>
      </c>
      <c r="F4" s="13" t="s">
        <v>73</v>
      </c>
      <c r="G4" s="153" t="s">
        <v>291</v>
      </c>
      <c r="H4" s="6" t="s">
        <v>179</v>
      </c>
      <c r="I4" s="13" t="s">
        <v>73</v>
      </c>
      <c r="J4" s="153" t="s">
        <v>291</v>
      </c>
      <c r="K4" s="6" t="s">
        <v>179</v>
      </c>
      <c r="L4" s="13" t="s">
        <v>73</v>
      </c>
      <c r="M4" s="153" t="s">
        <v>291</v>
      </c>
      <c r="N4" s="6" t="s">
        <v>179</v>
      </c>
      <c r="O4" s="13" t="s">
        <v>73</v>
      </c>
      <c r="P4" s="153" t="s">
        <v>291</v>
      </c>
      <c r="Q4" s="6" t="s">
        <v>179</v>
      </c>
      <c r="R4" s="13" t="s">
        <v>73</v>
      </c>
      <c r="S4" s="153" t="s">
        <v>291</v>
      </c>
      <c r="T4" s="6" t="s">
        <v>179</v>
      </c>
      <c r="U4" s="13" t="s">
        <v>73</v>
      </c>
      <c r="V4" s="153" t="s">
        <v>291</v>
      </c>
      <c r="W4" s="6" t="s">
        <v>179</v>
      </c>
      <c r="X4" s="13" t="s">
        <v>73</v>
      </c>
      <c r="Y4" s="153" t="s">
        <v>291</v>
      </c>
      <c r="Z4" s="6" t="s">
        <v>179</v>
      </c>
      <c r="AA4" s="13" t="s">
        <v>73</v>
      </c>
      <c r="AB4" s="153" t="s">
        <v>291</v>
      </c>
      <c r="AE4" s="264" t="s">
        <v>244</v>
      </c>
      <c r="AF4" s="265"/>
      <c r="AH4" s="229" t="s">
        <v>244</v>
      </c>
      <c r="AI4" s="230"/>
      <c r="AJ4" s="46"/>
      <c r="AK4" s="262" t="s">
        <v>243</v>
      </c>
      <c r="AL4" s="263"/>
    </row>
    <row r="5" spans="1:38" s="20" customFormat="1">
      <c r="B5" s="266">
        <v>1</v>
      </c>
      <c r="C5" s="269" t="s">
        <v>196</v>
      </c>
      <c r="D5" s="170" t="s">
        <v>82</v>
      </c>
      <c r="E5" s="271">
        <v>12</v>
      </c>
      <c r="F5" s="14">
        <v>9</v>
      </c>
      <c r="G5" s="171">
        <f>IFERROR(F5/E5,"-")</f>
        <v>0.75</v>
      </c>
      <c r="H5" s="271">
        <v>28</v>
      </c>
      <c r="I5" s="14">
        <v>19</v>
      </c>
      <c r="J5" s="171">
        <f>IFERROR(I5/H5,"-")</f>
        <v>0.6785714285714286</v>
      </c>
      <c r="K5" s="271">
        <v>11266</v>
      </c>
      <c r="L5" s="14">
        <v>8533</v>
      </c>
      <c r="M5" s="171">
        <f>IFERROR(L5/K5,"-")</f>
        <v>0.75741168116456592</v>
      </c>
      <c r="N5" s="271">
        <v>7413</v>
      </c>
      <c r="O5" s="14">
        <v>5226</v>
      </c>
      <c r="P5" s="171">
        <f>IFERROR(O5/N5,"-")</f>
        <v>0.70497774180493722</v>
      </c>
      <c r="Q5" s="271">
        <v>3298</v>
      </c>
      <c r="R5" s="14">
        <v>2198</v>
      </c>
      <c r="S5" s="171">
        <f>IFERROR(R5/Q5,"-")</f>
        <v>0.66646452395391143</v>
      </c>
      <c r="T5" s="271">
        <v>867</v>
      </c>
      <c r="U5" s="14">
        <v>524</v>
      </c>
      <c r="V5" s="171">
        <f>IFERROR(U5/T5,"-")</f>
        <v>0.60438292964244522</v>
      </c>
      <c r="W5" s="271">
        <v>117</v>
      </c>
      <c r="X5" s="14">
        <v>65</v>
      </c>
      <c r="Y5" s="171">
        <f>IFERROR(X5/W5,"-")</f>
        <v>0.55555555555555558</v>
      </c>
      <c r="Z5" s="271">
        <f>SUM(E5,H5,K5,N5,Q5,T5,W5)</f>
        <v>23001</v>
      </c>
      <c r="AA5" s="14">
        <f>SUM(F5,I5,L5,O5,R5,U5,X5)</f>
        <v>16574</v>
      </c>
      <c r="AB5" s="171">
        <f>IFERROR(AA5/Z5,"-")</f>
        <v>0.7205773662014695</v>
      </c>
      <c r="AD5" s="20">
        <v>1</v>
      </c>
      <c r="AE5" s="102" t="s">
        <v>193</v>
      </c>
      <c r="AF5" s="118">
        <f t="shared" ref="AF5:AF12" si="0">INDEX($AB:$AB,(ROW()+($AD5-1)*3)+3)</f>
        <v>0.10416938393982871</v>
      </c>
      <c r="AG5" s="16"/>
      <c r="AH5" s="99" t="str">
        <f t="shared" ref="AH5:AH12" si="1">INDEX($AE$5:$AE$12,MATCH(AI5,AF$5:AF$12,0))</f>
        <v>大阪市医療圏</v>
      </c>
      <c r="AI5" s="101">
        <f t="shared" ref="AI5:AI12" si="2">LARGE(AF$5:AF$12,ROW(A1))</f>
        <v>0.11093710416618686</v>
      </c>
      <c r="AJ5" s="116"/>
      <c r="AK5" s="172">
        <f>$AB$40</f>
        <v>0.10635907817061684</v>
      </c>
      <c r="AL5" s="119">
        <v>0</v>
      </c>
    </row>
    <row r="6" spans="1:38" s="20" customFormat="1">
      <c r="B6" s="267"/>
      <c r="C6" s="270"/>
      <c r="D6" s="24" t="s">
        <v>83</v>
      </c>
      <c r="E6" s="272"/>
      <c r="F6" s="17">
        <v>0</v>
      </c>
      <c r="G6" s="25">
        <f>IFERROR(F6/E5,"-")</f>
        <v>0</v>
      </c>
      <c r="H6" s="272"/>
      <c r="I6" s="17">
        <v>3</v>
      </c>
      <c r="J6" s="25">
        <f>IFERROR(I6/H5,"-")</f>
        <v>0.10714285714285714</v>
      </c>
      <c r="K6" s="272"/>
      <c r="L6" s="17">
        <v>1221</v>
      </c>
      <c r="M6" s="25">
        <f>IFERROR(L6/K5,"-")</f>
        <v>0.10837919403515001</v>
      </c>
      <c r="N6" s="272"/>
      <c r="O6" s="17">
        <v>881</v>
      </c>
      <c r="P6" s="25">
        <f>IFERROR(O6/N5,"-")</f>
        <v>0.11884527181977607</v>
      </c>
      <c r="Q6" s="272"/>
      <c r="R6" s="17">
        <v>413</v>
      </c>
      <c r="S6" s="25">
        <f>IFERROR(R6/Q5,"-")</f>
        <v>0.12522741055184961</v>
      </c>
      <c r="T6" s="272"/>
      <c r="U6" s="17">
        <v>114</v>
      </c>
      <c r="V6" s="25">
        <f>IFERROR(U6/T5,"-")</f>
        <v>0.13148788927335639</v>
      </c>
      <c r="W6" s="272"/>
      <c r="X6" s="17">
        <v>18</v>
      </c>
      <c r="Y6" s="25">
        <f>IFERROR(X6/W5,"-")</f>
        <v>0.15384615384615385</v>
      </c>
      <c r="Z6" s="272"/>
      <c r="AA6" s="17">
        <f>SUM(F6,I6,L6,O6,R6,U6,X6)</f>
        <v>2650</v>
      </c>
      <c r="AB6" s="25">
        <f>IFERROR(AA6/Z5,"-")</f>
        <v>0.11521238207034477</v>
      </c>
      <c r="AD6" s="20">
        <v>2</v>
      </c>
      <c r="AE6" s="102" t="s">
        <v>7</v>
      </c>
      <c r="AF6" s="118">
        <f t="shared" si="0"/>
        <v>0.10206968823683521</v>
      </c>
      <c r="AG6" s="16"/>
      <c r="AH6" s="99" t="str">
        <f t="shared" si="1"/>
        <v>泉州医療圏</v>
      </c>
      <c r="AI6" s="101">
        <f t="shared" si="2"/>
        <v>0.10825082508250825</v>
      </c>
      <c r="AJ6" s="116"/>
      <c r="AK6" s="172">
        <f t="shared" ref="AK6:AK12" si="3">$AB$40</f>
        <v>0.10635907817061684</v>
      </c>
      <c r="AL6" s="119">
        <v>0</v>
      </c>
    </row>
    <row r="7" spans="1:38" s="20" customFormat="1">
      <c r="B7" s="267"/>
      <c r="C7" s="270"/>
      <c r="D7" s="24" t="s">
        <v>84</v>
      </c>
      <c r="E7" s="272"/>
      <c r="F7" s="17">
        <v>0</v>
      </c>
      <c r="G7" s="25">
        <f>IFERROR(F7/E5,"-")</f>
        <v>0</v>
      </c>
      <c r="H7" s="272"/>
      <c r="I7" s="17">
        <v>1</v>
      </c>
      <c r="J7" s="25">
        <f>IFERROR(I7/H5,"-")</f>
        <v>3.5714285714285712E-2</v>
      </c>
      <c r="K7" s="272"/>
      <c r="L7" s="17">
        <v>619</v>
      </c>
      <c r="M7" s="25">
        <f>IFERROR(L7/K5,"-")</f>
        <v>5.4944079531333213E-2</v>
      </c>
      <c r="N7" s="272"/>
      <c r="O7" s="17">
        <v>489</v>
      </c>
      <c r="P7" s="25">
        <f>IFERROR(O7/N5,"-")</f>
        <v>6.5965196276811008E-2</v>
      </c>
      <c r="Q7" s="272"/>
      <c r="R7" s="17">
        <v>206</v>
      </c>
      <c r="S7" s="25">
        <f>IFERROR(R7/Q5,"-")</f>
        <v>6.2462098241358399E-2</v>
      </c>
      <c r="T7" s="272"/>
      <c r="U7" s="17">
        <v>57</v>
      </c>
      <c r="V7" s="25">
        <f>IFERROR(U7/T5,"-")</f>
        <v>6.5743944636678195E-2</v>
      </c>
      <c r="W7" s="272"/>
      <c r="X7" s="17">
        <v>9</v>
      </c>
      <c r="Y7" s="25">
        <f>IFERROR(X7/W5,"-")</f>
        <v>7.6923076923076927E-2</v>
      </c>
      <c r="Z7" s="272"/>
      <c r="AA7" s="17">
        <f>SUM(F7,I7,L7,O7,R7,U7,X7)</f>
        <v>1381</v>
      </c>
      <c r="AB7" s="25">
        <f>IFERROR(AA7/Z5,"-")</f>
        <v>6.004086778835703E-2</v>
      </c>
      <c r="AD7" s="20">
        <v>3</v>
      </c>
      <c r="AE7" s="102" t="s">
        <v>12</v>
      </c>
      <c r="AF7" s="118">
        <f t="shared" si="0"/>
        <v>0.10224814222556673</v>
      </c>
      <c r="AG7" s="16"/>
      <c r="AH7" s="99" t="str">
        <f t="shared" si="1"/>
        <v>南河内医療圏</v>
      </c>
      <c r="AI7" s="101">
        <f t="shared" si="2"/>
        <v>0.10737889214417115</v>
      </c>
      <c r="AJ7" s="116"/>
      <c r="AK7" s="172">
        <f t="shared" si="3"/>
        <v>0.10635907817061684</v>
      </c>
      <c r="AL7" s="119">
        <v>0</v>
      </c>
    </row>
    <row r="8" spans="1:38" s="20" customFormat="1">
      <c r="B8" s="268"/>
      <c r="C8" s="270"/>
      <c r="D8" s="26" t="s">
        <v>85</v>
      </c>
      <c r="E8" s="272"/>
      <c r="F8" s="18">
        <v>3</v>
      </c>
      <c r="G8" s="27">
        <f>IFERROR(F8/E5,"-")</f>
        <v>0.25</v>
      </c>
      <c r="H8" s="272"/>
      <c r="I8" s="18">
        <v>5</v>
      </c>
      <c r="J8" s="27">
        <f>IFERROR(I8/H5,"-")</f>
        <v>0.17857142857142858</v>
      </c>
      <c r="K8" s="272"/>
      <c r="L8" s="18">
        <v>893</v>
      </c>
      <c r="M8" s="27">
        <f>IFERROR(L8/K5,"-")</f>
        <v>7.9265045268950826E-2</v>
      </c>
      <c r="N8" s="272"/>
      <c r="O8" s="18">
        <v>817</v>
      </c>
      <c r="P8" s="27">
        <f>IFERROR(O8/N5,"-")</f>
        <v>0.11021179009847565</v>
      </c>
      <c r="Q8" s="272"/>
      <c r="R8" s="18">
        <v>481</v>
      </c>
      <c r="S8" s="27">
        <f>IFERROR(R8/Q5,"-")</f>
        <v>0.14584596725288054</v>
      </c>
      <c r="T8" s="272"/>
      <c r="U8" s="18">
        <v>172</v>
      </c>
      <c r="V8" s="27">
        <f>IFERROR(U8/T5,"-")</f>
        <v>0.19838523644752018</v>
      </c>
      <c r="W8" s="272"/>
      <c r="X8" s="18">
        <v>25</v>
      </c>
      <c r="Y8" s="27">
        <f>IFERROR(X8/W5,"-")</f>
        <v>0.21367521367521367</v>
      </c>
      <c r="Z8" s="278"/>
      <c r="AA8" s="18">
        <f>SUM(F8,I8,L8,O8,R8,U8,X8)</f>
        <v>2396</v>
      </c>
      <c r="AB8" s="27">
        <f>IFERROR(AA8/Z5,"-")</f>
        <v>0.10416938393982871</v>
      </c>
      <c r="AD8" s="20">
        <v>4</v>
      </c>
      <c r="AE8" s="102" t="s">
        <v>20</v>
      </c>
      <c r="AF8" s="118">
        <f t="shared" si="0"/>
        <v>0.10628973222885764</v>
      </c>
      <c r="AG8" s="16"/>
      <c r="AH8" s="99" t="str">
        <f t="shared" si="1"/>
        <v>中河内医療圏</v>
      </c>
      <c r="AI8" s="101">
        <f t="shared" si="2"/>
        <v>0.10628973222885764</v>
      </c>
      <c r="AJ8" s="116"/>
      <c r="AK8" s="172">
        <f t="shared" si="3"/>
        <v>0.10635907817061684</v>
      </c>
      <c r="AL8" s="119">
        <v>0</v>
      </c>
    </row>
    <row r="9" spans="1:38" s="20" customFormat="1">
      <c r="B9" s="266">
        <v>2</v>
      </c>
      <c r="C9" s="269" t="s">
        <v>88</v>
      </c>
      <c r="D9" s="170" t="s">
        <v>82</v>
      </c>
      <c r="E9" s="271">
        <v>28</v>
      </c>
      <c r="F9" s="14">
        <v>17</v>
      </c>
      <c r="G9" s="171">
        <f>IFERROR(F9/E9,"-")</f>
        <v>0.6071428571428571</v>
      </c>
      <c r="H9" s="271">
        <v>44</v>
      </c>
      <c r="I9" s="14">
        <v>26</v>
      </c>
      <c r="J9" s="171">
        <f>IFERROR(I9/H9,"-")</f>
        <v>0.59090909090909094</v>
      </c>
      <c r="K9" s="271">
        <v>9611</v>
      </c>
      <c r="L9" s="14">
        <v>7304</v>
      </c>
      <c r="M9" s="171">
        <f>IFERROR(L9/K9,"-")</f>
        <v>0.75996254291957133</v>
      </c>
      <c r="N9" s="271">
        <v>6088</v>
      </c>
      <c r="O9" s="14">
        <v>4418</v>
      </c>
      <c r="P9" s="171">
        <f>IFERROR(O9/N9,"-")</f>
        <v>0.72568988173455984</v>
      </c>
      <c r="Q9" s="271">
        <v>2565</v>
      </c>
      <c r="R9" s="14">
        <v>1799</v>
      </c>
      <c r="S9" s="171">
        <f>IFERROR(R9/Q9,"-")</f>
        <v>0.70136452241715397</v>
      </c>
      <c r="T9" s="271">
        <v>649</v>
      </c>
      <c r="U9" s="14">
        <v>402</v>
      </c>
      <c r="V9" s="171">
        <f>IFERROR(U9/T9,"-")</f>
        <v>0.61941448382126352</v>
      </c>
      <c r="W9" s="271">
        <v>100</v>
      </c>
      <c r="X9" s="14">
        <v>62</v>
      </c>
      <c r="Y9" s="171">
        <f>IFERROR(X9/W9,"-")</f>
        <v>0.62</v>
      </c>
      <c r="Z9" s="271">
        <f>SUM(E9,H9,K9,N9,Q9,T9,W9)</f>
        <v>19085</v>
      </c>
      <c r="AA9" s="14">
        <f>SUM(F9,I9,L9,O9,R9,U9,X9)</f>
        <v>14028</v>
      </c>
      <c r="AB9" s="171">
        <f>IFERROR(AA9/Z9,"-")</f>
        <v>0.73502750851454024</v>
      </c>
      <c r="AD9" s="20">
        <v>5</v>
      </c>
      <c r="AE9" s="102" t="s">
        <v>24</v>
      </c>
      <c r="AF9" s="118">
        <f t="shared" si="0"/>
        <v>0.10737889214417115</v>
      </c>
      <c r="AG9" s="16"/>
      <c r="AH9" s="99" t="str">
        <f t="shared" si="1"/>
        <v>豊能医療圏</v>
      </c>
      <c r="AI9" s="101">
        <f t="shared" si="2"/>
        <v>0.10416938393982871</v>
      </c>
      <c r="AJ9" s="116"/>
      <c r="AK9" s="172">
        <f t="shared" si="3"/>
        <v>0.10635907817061684</v>
      </c>
      <c r="AL9" s="119">
        <v>0</v>
      </c>
    </row>
    <row r="10" spans="1:38" s="20" customFormat="1">
      <c r="B10" s="267"/>
      <c r="C10" s="270"/>
      <c r="D10" s="24" t="s">
        <v>83</v>
      </c>
      <c r="E10" s="272"/>
      <c r="F10" s="17">
        <v>3</v>
      </c>
      <c r="G10" s="25">
        <f>IFERROR(F10/E9,"-")</f>
        <v>0.10714285714285714</v>
      </c>
      <c r="H10" s="272"/>
      <c r="I10" s="17">
        <v>7</v>
      </c>
      <c r="J10" s="25">
        <f>IFERROR(I10/H9,"-")</f>
        <v>0.15909090909090909</v>
      </c>
      <c r="K10" s="272"/>
      <c r="L10" s="17">
        <v>982</v>
      </c>
      <c r="M10" s="25">
        <f>IFERROR(L10/K9,"-")</f>
        <v>0.10217459161377589</v>
      </c>
      <c r="N10" s="272"/>
      <c r="O10" s="17">
        <v>642</v>
      </c>
      <c r="P10" s="25">
        <f>IFERROR(O10/N9,"-")</f>
        <v>0.10545335085413929</v>
      </c>
      <c r="Q10" s="272"/>
      <c r="R10" s="17">
        <v>269</v>
      </c>
      <c r="S10" s="25">
        <f>IFERROR(R10/Q9,"-")</f>
        <v>0.10487329434697856</v>
      </c>
      <c r="T10" s="272"/>
      <c r="U10" s="17">
        <v>61</v>
      </c>
      <c r="V10" s="25">
        <f>IFERROR(U10/T9,"-")</f>
        <v>9.3990755007704166E-2</v>
      </c>
      <c r="W10" s="272"/>
      <c r="X10" s="17">
        <v>8</v>
      </c>
      <c r="Y10" s="25">
        <f>IFERROR(X10/W9,"-")</f>
        <v>0.08</v>
      </c>
      <c r="Z10" s="272"/>
      <c r="AA10" s="17">
        <f>SUM(F10,I10,L10,O10,R10,U10,X10)</f>
        <v>1972</v>
      </c>
      <c r="AB10" s="25">
        <f>IFERROR(AA10/Z9,"-")</f>
        <v>0.10332722033010218</v>
      </c>
      <c r="AD10" s="20">
        <v>6</v>
      </c>
      <c r="AE10" s="102" t="s">
        <v>34</v>
      </c>
      <c r="AF10" s="118">
        <f t="shared" si="0"/>
        <v>0.10378881397777989</v>
      </c>
      <c r="AG10" s="16"/>
      <c r="AH10" s="99" t="str">
        <f t="shared" si="1"/>
        <v>堺市医療圏</v>
      </c>
      <c r="AI10" s="101">
        <f t="shared" si="2"/>
        <v>0.10378881397777989</v>
      </c>
      <c r="AJ10" s="116"/>
      <c r="AK10" s="172">
        <f t="shared" si="3"/>
        <v>0.10635907817061684</v>
      </c>
      <c r="AL10" s="119">
        <v>0</v>
      </c>
    </row>
    <row r="11" spans="1:38" s="20" customFormat="1">
      <c r="B11" s="267"/>
      <c r="C11" s="270"/>
      <c r="D11" s="24" t="s">
        <v>84</v>
      </c>
      <c r="E11" s="272"/>
      <c r="F11" s="17">
        <v>4</v>
      </c>
      <c r="G11" s="25">
        <f>IFERROR(F11/E9,"-")</f>
        <v>0.14285714285714285</v>
      </c>
      <c r="H11" s="272"/>
      <c r="I11" s="17">
        <v>5</v>
      </c>
      <c r="J11" s="25">
        <f>IFERROR(I11/H9,"-")</f>
        <v>0.11363636363636363</v>
      </c>
      <c r="K11" s="272"/>
      <c r="L11" s="17">
        <v>533</v>
      </c>
      <c r="M11" s="25">
        <f>IFERROR(L11/K9,"-")</f>
        <v>5.5457288523566746E-2</v>
      </c>
      <c r="N11" s="272"/>
      <c r="O11" s="17">
        <v>379</v>
      </c>
      <c r="P11" s="25">
        <f>IFERROR(O11/N9,"-")</f>
        <v>6.2253613666228648E-2</v>
      </c>
      <c r="Q11" s="272"/>
      <c r="R11" s="17">
        <v>156</v>
      </c>
      <c r="S11" s="25">
        <f>IFERROR(R11/Q9,"-")</f>
        <v>6.0818713450292397E-2</v>
      </c>
      <c r="T11" s="272"/>
      <c r="U11" s="17">
        <v>51</v>
      </c>
      <c r="V11" s="25">
        <f>IFERROR(U11/T9,"-")</f>
        <v>7.8582434514637908E-2</v>
      </c>
      <c r="W11" s="272"/>
      <c r="X11" s="17">
        <v>9</v>
      </c>
      <c r="Y11" s="25">
        <f>IFERROR(X11/W9,"-")</f>
        <v>0.09</v>
      </c>
      <c r="Z11" s="272"/>
      <c r="AA11" s="17">
        <f t="shared" ref="AA11:AA36" si="4">SUM(F11,I11,L11,O11,R11,U11,X11)</f>
        <v>1137</v>
      </c>
      <c r="AB11" s="25">
        <f>IFERROR(AA11/Z9,"-")</f>
        <v>5.9575582918522399E-2</v>
      </c>
      <c r="AD11" s="20">
        <v>7</v>
      </c>
      <c r="AE11" s="102" t="s">
        <v>43</v>
      </c>
      <c r="AF11" s="118">
        <f t="shared" si="0"/>
        <v>0.10825082508250825</v>
      </c>
      <c r="AG11" s="16"/>
      <c r="AH11" s="99" t="str">
        <f t="shared" si="1"/>
        <v>北河内医療圏</v>
      </c>
      <c r="AI11" s="101">
        <f t="shared" si="2"/>
        <v>0.10224814222556673</v>
      </c>
      <c r="AJ11" s="116"/>
      <c r="AK11" s="172">
        <f t="shared" si="3"/>
        <v>0.10635907817061684</v>
      </c>
      <c r="AL11" s="119">
        <v>0</v>
      </c>
    </row>
    <row r="12" spans="1:38" s="20" customFormat="1">
      <c r="B12" s="268"/>
      <c r="C12" s="270"/>
      <c r="D12" s="26" t="s">
        <v>85</v>
      </c>
      <c r="E12" s="272"/>
      <c r="F12" s="18">
        <v>4</v>
      </c>
      <c r="G12" s="27">
        <f>IFERROR(F12/E9,"-")</f>
        <v>0.14285714285714285</v>
      </c>
      <c r="H12" s="272"/>
      <c r="I12" s="18">
        <v>6</v>
      </c>
      <c r="J12" s="27">
        <f>IFERROR(I12/H9,"-")</f>
        <v>0.13636363636363635</v>
      </c>
      <c r="K12" s="272"/>
      <c r="L12" s="18">
        <v>792</v>
      </c>
      <c r="M12" s="27">
        <f>IFERROR(L12/K9,"-")</f>
        <v>8.2405576943086048E-2</v>
      </c>
      <c r="N12" s="272"/>
      <c r="O12" s="18">
        <v>649</v>
      </c>
      <c r="P12" s="27">
        <f>IFERROR(O12/N9,"-")</f>
        <v>0.10660315374507227</v>
      </c>
      <c r="Q12" s="272"/>
      <c r="R12" s="18">
        <v>341</v>
      </c>
      <c r="S12" s="27">
        <f>IFERROR(R12/Q9,"-")</f>
        <v>0.13294346978557506</v>
      </c>
      <c r="T12" s="272"/>
      <c r="U12" s="18">
        <v>135</v>
      </c>
      <c r="V12" s="27">
        <f>IFERROR(U12/T9,"-")</f>
        <v>0.20801232665639446</v>
      </c>
      <c r="W12" s="272"/>
      <c r="X12" s="18">
        <v>21</v>
      </c>
      <c r="Y12" s="27">
        <f>IFERROR(X12/W9,"-")</f>
        <v>0.21</v>
      </c>
      <c r="Z12" s="278"/>
      <c r="AA12" s="18">
        <f t="shared" si="4"/>
        <v>1948</v>
      </c>
      <c r="AB12" s="27">
        <f>IFERROR(AA12/Z9,"-")</f>
        <v>0.10206968823683521</v>
      </c>
      <c r="AD12" s="20">
        <v>8</v>
      </c>
      <c r="AE12" s="102" t="s">
        <v>56</v>
      </c>
      <c r="AF12" s="118">
        <f t="shared" si="0"/>
        <v>0.11093710416618686</v>
      </c>
      <c r="AG12" s="16"/>
      <c r="AH12" s="99" t="str">
        <f t="shared" si="1"/>
        <v>三島医療圏</v>
      </c>
      <c r="AI12" s="101">
        <f t="shared" si="2"/>
        <v>0.10206968823683521</v>
      </c>
      <c r="AJ12" s="116"/>
      <c r="AK12" s="172">
        <f t="shared" si="3"/>
        <v>0.10635907817061684</v>
      </c>
      <c r="AL12" s="119">
        <v>999</v>
      </c>
    </row>
    <row r="13" spans="1:38" s="20" customFormat="1">
      <c r="B13" s="266">
        <v>3</v>
      </c>
      <c r="C13" s="269" t="s">
        <v>89</v>
      </c>
      <c r="D13" s="170" t="s">
        <v>82</v>
      </c>
      <c r="E13" s="271">
        <v>50</v>
      </c>
      <c r="F13" s="14">
        <v>34</v>
      </c>
      <c r="G13" s="171">
        <f>IFERROR(F13/E13,"-")</f>
        <v>0.68</v>
      </c>
      <c r="H13" s="271">
        <v>102</v>
      </c>
      <c r="I13" s="14">
        <v>68</v>
      </c>
      <c r="J13" s="171">
        <f>IFERROR(I13/H13,"-")</f>
        <v>0.66666666666666663</v>
      </c>
      <c r="K13" s="271">
        <v>11218</v>
      </c>
      <c r="L13" s="14">
        <v>8358</v>
      </c>
      <c r="M13" s="171">
        <f>IFERROR(L13/K13,"-")</f>
        <v>0.74505259404528434</v>
      </c>
      <c r="N13" s="271">
        <v>6680</v>
      </c>
      <c r="O13" s="14">
        <v>4733</v>
      </c>
      <c r="P13" s="171">
        <f>IFERROR(O13/N13,"-")</f>
        <v>0.70853293413173657</v>
      </c>
      <c r="Q13" s="271">
        <v>2536</v>
      </c>
      <c r="R13" s="14">
        <v>1770</v>
      </c>
      <c r="S13" s="171">
        <f>IFERROR(R13/Q13,"-")</f>
        <v>0.69794952681388012</v>
      </c>
      <c r="T13" s="271">
        <v>589</v>
      </c>
      <c r="U13" s="14">
        <v>363</v>
      </c>
      <c r="V13" s="171">
        <f>IFERROR(U13/T13,"-")</f>
        <v>0.61629881154499155</v>
      </c>
      <c r="W13" s="271">
        <v>87</v>
      </c>
      <c r="X13" s="14">
        <v>59</v>
      </c>
      <c r="Y13" s="171">
        <f>IFERROR(X13/W13,"-")</f>
        <v>0.67816091954022983</v>
      </c>
      <c r="Z13" s="271">
        <f>SUM(E13,H13,K13,N13,Q13,T13,W13)</f>
        <v>21262</v>
      </c>
      <c r="AA13" s="14">
        <f t="shared" si="4"/>
        <v>15385</v>
      </c>
      <c r="AB13" s="171">
        <f>IFERROR(AA13/Z13,"-")</f>
        <v>0.72359138368921083</v>
      </c>
    </row>
    <row r="14" spans="1:38" s="20" customFormat="1">
      <c r="B14" s="267"/>
      <c r="C14" s="270"/>
      <c r="D14" s="24" t="s">
        <v>83</v>
      </c>
      <c r="E14" s="272"/>
      <c r="F14" s="17">
        <v>6</v>
      </c>
      <c r="G14" s="25">
        <f>IFERROR(F14/E13,"-")</f>
        <v>0.12</v>
      </c>
      <c r="H14" s="272"/>
      <c r="I14" s="17">
        <v>12</v>
      </c>
      <c r="J14" s="25">
        <f>IFERROR(I14/H13,"-")</f>
        <v>0.11764705882352941</v>
      </c>
      <c r="K14" s="272"/>
      <c r="L14" s="17">
        <v>1238</v>
      </c>
      <c r="M14" s="25">
        <f>IFERROR(L14/K13,"-")</f>
        <v>0.11035835264753076</v>
      </c>
      <c r="N14" s="272"/>
      <c r="O14" s="17">
        <v>761</v>
      </c>
      <c r="P14" s="25">
        <f>IFERROR(O14/N13,"-")</f>
        <v>0.11392215568862275</v>
      </c>
      <c r="Q14" s="272"/>
      <c r="R14" s="17">
        <v>255</v>
      </c>
      <c r="S14" s="25">
        <f>IFERROR(R14/Q13,"-")</f>
        <v>0.10055205047318612</v>
      </c>
      <c r="T14" s="272"/>
      <c r="U14" s="17">
        <v>70</v>
      </c>
      <c r="V14" s="25">
        <f>IFERROR(U14/T13,"-")</f>
        <v>0.11884550084889643</v>
      </c>
      <c r="W14" s="272"/>
      <c r="X14" s="17">
        <v>10</v>
      </c>
      <c r="Y14" s="25">
        <f>IFERROR(X14/W13,"-")</f>
        <v>0.11494252873563218</v>
      </c>
      <c r="Z14" s="272"/>
      <c r="AA14" s="17">
        <f t="shared" si="4"/>
        <v>2352</v>
      </c>
      <c r="AB14" s="25">
        <f>IFERROR(AA14/Z13,"-")</f>
        <v>0.11061988524127551</v>
      </c>
    </row>
    <row r="15" spans="1:38" s="20" customFormat="1">
      <c r="B15" s="267"/>
      <c r="C15" s="270"/>
      <c r="D15" s="24" t="s">
        <v>84</v>
      </c>
      <c r="E15" s="272"/>
      <c r="F15" s="17">
        <v>6</v>
      </c>
      <c r="G15" s="25">
        <f>IFERROR(F15/E13,"-")</f>
        <v>0.12</v>
      </c>
      <c r="H15" s="272"/>
      <c r="I15" s="17">
        <v>8</v>
      </c>
      <c r="J15" s="25">
        <f>IFERROR(I15/H13,"-")</f>
        <v>7.8431372549019607E-2</v>
      </c>
      <c r="K15" s="272"/>
      <c r="L15" s="17">
        <v>660</v>
      </c>
      <c r="M15" s="25">
        <f>IFERROR(L15/K13,"-")</f>
        <v>5.8834016758780534E-2</v>
      </c>
      <c r="N15" s="272"/>
      <c r="O15" s="17">
        <v>446</v>
      </c>
      <c r="P15" s="25">
        <f>IFERROR(O15/N13,"-")</f>
        <v>6.6766467065868265E-2</v>
      </c>
      <c r="Q15" s="272"/>
      <c r="R15" s="17">
        <v>178</v>
      </c>
      <c r="S15" s="25">
        <f>IFERROR(R15/Q13,"-")</f>
        <v>7.0189274447949521E-2</v>
      </c>
      <c r="T15" s="272"/>
      <c r="U15" s="17">
        <v>49</v>
      </c>
      <c r="V15" s="25">
        <f>IFERROR(U15/T13,"-")</f>
        <v>8.3191850594227498E-2</v>
      </c>
      <c r="W15" s="272"/>
      <c r="X15" s="17">
        <v>4</v>
      </c>
      <c r="Y15" s="25">
        <f>IFERROR(X15/W13,"-")</f>
        <v>4.5977011494252873E-2</v>
      </c>
      <c r="Z15" s="272"/>
      <c r="AA15" s="17">
        <f t="shared" si="4"/>
        <v>1351</v>
      </c>
      <c r="AB15" s="25">
        <f>IFERROR(AA15/Z13,"-")</f>
        <v>6.3540588843946949E-2</v>
      </c>
    </row>
    <row r="16" spans="1:38" s="20" customFormat="1">
      <c r="B16" s="268"/>
      <c r="C16" s="270"/>
      <c r="D16" s="26" t="s">
        <v>85</v>
      </c>
      <c r="E16" s="272"/>
      <c r="F16" s="18">
        <v>4</v>
      </c>
      <c r="G16" s="27">
        <f>IFERROR(F16/E13,"-")</f>
        <v>0.08</v>
      </c>
      <c r="H16" s="272"/>
      <c r="I16" s="18">
        <v>14</v>
      </c>
      <c r="J16" s="27">
        <f>IFERROR(I16/H13,"-")</f>
        <v>0.13725490196078433</v>
      </c>
      <c r="K16" s="272"/>
      <c r="L16" s="18">
        <v>962</v>
      </c>
      <c r="M16" s="27">
        <f>IFERROR(L16/K13,"-")</f>
        <v>8.5755036548404356E-2</v>
      </c>
      <c r="N16" s="272"/>
      <c r="O16" s="18">
        <v>740</v>
      </c>
      <c r="P16" s="27">
        <f>IFERROR(O16/N13,"-")</f>
        <v>0.11077844311377245</v>
      </c>
      <c r="Q16" s="272"/>
      <c r="R16" s="18">
        <v>333</v>
      </c>
      <c r="S16" s="27">
        <f>IFERROR(R16/Q13,"-")</f>
        <v>0.13130914826498422</v>
      </c>
      <c r="T16" s="272"/>
      <c r="U16" s="18">
        <v>107</v>
      </c>
      <c r="V16" s="27">
        <f>IFERROR(U16/T13,"-")</f>
        <v>0.18166383701188454</v>
      </c>
      <c r="W16" s="272"/>
      <c r="X16" s="18">
        <v>14</v>
      </c>
      <c r="Y16" s="27">
        <f>IFERROR(X16/W13,"-")</f>
        <v>0.16091954022988506</v>
      </c>
      <c r="Z16" s="278"/>
      <c r="AA16" s="18">
        <f t="shared" si="4"/>
        <v>2174</v>
      </c>
      <c r="AB16" s="27">
        <f>IFERROR(AA16/Z13,"-")</f>
        <v>0.10224814222556673</v>
      </c>
    </row>
    <row r="17" spans="2:28" s="20" customFormat="1">
      <c r="B17" s="266">
        <v>4</v>
      </c>
      <c r="C17" s="269" t="s">
        <v>90</v>
      </c>
      <c r="D17" s="170" t="s">
        <v>82</v>
      </c>
      <c r="E17" s="271">
        <v>24</v>
      </c>
      <c r="F17" s="14">
        <v>15</v>
      </c>
      <c r="G17" s="171">
        <f>IFERROR(F17/E17,"-")</f>
        <v>0.625</v>
      </c>
      <c r="H17" s="271">
        <v>47</v>
      </c>
      <c r="I17" s="14">
        <v>29</v>
      </c>
      <c r="J17" s="171">
        <f>IFERROR(I17/H17,"-")</f>
        <v>0.61702127659574468</v>
      </c>
      <c r="K17" s="271">
        <v>10657</v>
      </c>
      <c r="L17" s="14">
        <v>7949</v>
      </c>
      <c r="M17" s="171">
        <f>IFERROR(L17/K17,"-")</f>
        <v>0.74589471708736044</v>
      </c>
      <c r="N17" s="271">
        <v>6672</v>
      </c>
      <c r="O17" s="14">
        <v>4737</v>
      </c>
      <c r="P17" s="171">
        <f>IFERROR(O17/N17,"-")</f>
        <v>0.70998201438848918</v>
      </c>
      <c r="Q17" s="271">
        <v>2652</v>
      </c>
      <c r="R17" s="14">
        <v>1790</v>
      </c>
      <c r="S17" s="171">
        <f>IFERROR(R17/Q17,"-")</f>
        <v>0.67496229260935148</v>
      </c>
      <c r="T17" s="271">
        <v>626</v>
      </c>
      <c r="U17" s="14">
        <v>363</v>
      </c>
      <c r="V17" s="171">
        <f>IFERROR(U17/T17,"-")</f>
        <v>0.57987220447284349</v>
      </c>
      <c r="W17" s="271">
        <v>86</v>
      </c>
      <c r="X17" s="14">
        <v>42</v>
      </c>
      <c r="Y17" s="171">
        <f>IFERROR(X17/W17,"-")</f>
        <v>0.48837209302325579</v>
      </c>
      <c r="Z17" s="271">
        <f>SUM(E17,H17,K17,N17,Q17,T17,W17)</f>
        <v>20764</v>
      </c>
      <c r="AA17" s="14">
        <f t="shared" si="4"/>
        <v>14925</v>
      </c>
      <c r="AB17" s="171">
        <f>IFERROR(AA17/Z17,"-")</f>
        <v>0.71879214024272775</v>
      </c>
    </row>
    <row r="18" spans="2:28" s="20" customFormat="1">
      <c r="B18" s="267"/>
      <c r="C18" s="270"/>
      <c r="D18" s="24" t="s">
        <v>83</v>
      </c>
      <c r="E18" s="272"/>
      <c r="F18" s="17">
        <v>1</v>
      </c>
      <c r="G18" s="25">
        <f>IFERROR(F18/E17,"-")</f>
        <v>4.1666666666666664E-2</v>
      </c>
      <c r="H18" s="272"/>
      <c r="I18" s="17">
        <v>4</v>
      </c>
      <c r="J18" s="25">
        <f>IFERROR(I18/H17,"-")</f>
        <v>8.5106382978723402E-2</v>
      </c>
      <c r="K18" s="272"/>
      <c r="L18" s="17">
        <v>1176</v>
      </c>
      <c r="M18" s="25">
        <f>IFERROR(L18/K17,"-")</f>
        <v>0.11035000469175189</v>
      </c>
      <c r="N18" s="272"/>
      <c r="O18" s="17">
        <v>758</v>
      </c>
      <c r="P18" s="25">
        <f>IFERROR(O18/N17,"-")</f>
        <v>0.11360911270983214</v>
      </c>
      <c r="Q18" s="272"/>
      <c r="R18" s="17">
        <v>305</v>
      </c>
      <c r="S18" s="25">
        <f>IFERROR(R18/Q17,"-")</f>
        <v>0.11500754147812971</v>
      </c>
      <c r="T18" s="272"/>
      <c r="U18" s="17">
        <v>67</v>
      </c>
      <c r="V18" s="25">
        <f>IFERROR(U18/T17,"-")</f>
        <v>0.10702875399361023</v>
      </c>
      <c r="W18" s="272"/>
      <c r="X18" s="17">
        <v>8</v>
      </c>
      <c r="Y18" s="25">
        <f>IFERROR(X18/W17,"-")</f>
        <v>9.3023255813953487E-2</v>
      </c>
      <c r="Z18" s="272"/>
      <c r="AA18" s="17">
        <f t="shared" si="4"/>
        <v>2319</v>
      </c>
      <c r="AB18" s="25">
        <f>IFERROR(AA18/Z17,"-")</f>
        <v>0.1116836832980158</v>
      </c>
    </row>
    <row r="19" spans="2:28" s="20" customFormat="1">
      <c r="B19" s="267"/>
      <c r="C19" s="270"/>
      <c r="D19" s="24" t="s">
        <v>84</v>
      </c>
      <c r="E19" s="272"/>
      <c r="F19" s="17">
        <v>1</v>
      </c>
      <c r="G19" s="25">
        <f>IFERROR(F19/E17,"-")</f>
        <v>4.1666666666666664E-2</v>
      </c>
      <c r="H19" s="272"/>
      <c r="I19" s="17">
        <v>3</v>
      </c>
      <c r="J19" s="25">
        <f>IFERROR(I19/H17,"-")</f>
        <v>6.3829787234042548E-2</v>
      </c>
      <c r="K19" s="272"/>
      <c r="L19" s="17">
        <v>602</v>
      </c>
      <c r="M19" s="25">
        <f>IFERROR(L19/K17,"-")</f>
        <v>5.6488692877920618E-2</v>
      </c>
      <c r="N19" s="272"/>
      <c r="O19" s="17">
        <v>465</v>
      </c>
      <c r="P19" s="25">
        <f>IFERROR(O19/N17,"-")</f>
        <v>6.9694244604316544E-2</v>
      </c>
      <c r="Q19" s="272"/>
      <c r="R19" s="17">
        <v>180</v>
      </c>
      <c r="S19" s="25">
        <f>IFERROR(R19/Q17,"-")</f>
        <v>6.7873303167420809E-2</v>
      </c>
      <c r="T19" s="272"/>
      <c r="U19" s="17">
        <v>54</v>
      </c>
      <c r="V19" s="25">
        <f>IFERROR(U19/T17,"-")</f>
        <v>8.6261980830670923E-2</v>
      </c>
      <c r="W19" s="272"/>
      <c r="X19" s="17">
        <v>8</v>
      </c>
      <c r="Y19" s="25">
        <f>IFERROR(X19/W17,"-")</f>
        <v>9.3023255813953487E-2</v>
      </c>
      <c r="Z19" s="272"/>
      <c r="AA19" s="17">
        <f t="shared" si="4"/>
        <v>1313</v>
      </c>
      <c r="AB19" s="25">
        <f>IFERROR(AA19/Z17,"-")</f>
        <v>6.323444423039877E-2</v>
      </c>
    </row>
    <row r="20" spans="2:28" s="20" customFormat="1">
      <c r="B20" s="268"/>
      <c r="C20" s="270"/>
      <c r="D20" s="26" t="s">
        <v>85</v>
      </c>
      <c r="E20" s="272"/>
      <c r="F20" s="18">
        <v>7</v>
      </c>
      <c r="G20" s="27">
        <f>IFERROR(F20/E17,"-")</f>
        <v>0.29166666666666669</v>
      </c>
      <c r="H20" s="272"/>
      <c r="I20" s="18">
        <v>11</v>
      </c>
      <c r="J20" s="27">
        <f>IFERROR(I20/H17,"-")</f>
        <v>0.23404255319148937</v>
      </c>
      <c r="K20" s="272"/>
      <c r="L20" s="18">
        <v>930</v>
      </c>
      <c r="M20" s="27">
        <f>IFERROR(L20/K17,"-")</f>
        <v>8.7266585342967065E-2</v>
      </c>
      <c r="N20" s="272"/>
      <c r="O20" s="18">
        <v>712</v>
      </c>
      <c r="P20" s="27">
        <f>IFERROR(O20/N17,"-")</f>
        <v>0.10671462829736211</v>
      </c>
      <c r="Q20" s="272"/>
      <c r="R20" s="18">
        <v>377</v>
      </c>
      <c r="S20" s="27">
        <f>IFERROR(R20/Q17,"-")</f>
        <v>0.14215686274509803</v>
      </c>
      <c r="T20" s="272"/>
      <c r="U20" s="18">
        <v>142</v>
      </c>
      <c r="V20" s="27">
        <f>IFERROR(U20/T17,"-")</f>
        <v>0.2268370607028754</v>
      </c>
      <c r="W20" s="272"/>
      <c r="X20" s="18">
        <v>28</v>
      </c>
      <c r="Y20" s="27">
        <f>IFERROR(X20/W17,"-")</f>
        <v>0.32558139534883723</v>
      </c>
      <c r="Z20" s="278"/>
      <c r="AA20" s="18">
        <f t="shared" si="4"/>
        <v>2207</v>
      </c>
      <c r="AB20" s="27">
        <f>IFERROR(AA20/Z17,"-")</f>
        <v>0.10628973222885764</v>
      </c>
    </row>
    <row r="21" spans="2:28" s="20" customFormat="1">
      <c r="B21" s="266">
        <v>5</v>
      </c>
      <c r="C21" s="269" t="s">
        <v>167</v>
      </c>
      <c r="D21" s="170" t="s">
        <v>82</v>
      </c>
      <c r="E21" s="271">
        <v>27</v>
      </c>
      <c r="F21" s="14">
        <v>16</v>
      </c>
      <c r="G21" s="171">
        <f>IFERROR(F21/E21,"-")</f>
        <v>0.59259259259259256</v>
      </c>
      <c r="H21" s="271">
        <v>62</v>
      </c>
      <c r="I21" s="14">
        <v>40</v>
      </c>
      <c r="J21" s="171">
        <f>IFERROR(I21/H21,"-")</f>
        <v>0.64516129032258063</v>
      </c>
      <c r="K21" s="271">
        <v>7627</v>
      </c>
      <c r="L21" s="14">
        <v>5753</v>
      </c>
      <c r="M21" s="171">
        <f>IFERROR(L21/K21,"-")</f>
        <v>0.75429395568375512</v>
      </c>
      <c r="N21" s="271">
        <v>4451</v>
      </c>
      <c r="O21" s="14">
        <v>3149</v>
      </c>
      <c r="P21" s="171">
        <f>IFERROR(O21/N21,"-")</f>
        <v>0.70748146483936192</v>
      </c>
      <c r="Q21" s="271">
        <v>1929</v>
      </c>
      <c r="R21" s="14">
        <v>1254</v>
      </c>
      <c r="S21" s="171">
        <f>IFERROR(R21/Q21,"-")</f>
        <v>0.65007776049766719</v>
      </c>
      <c r="T21" s="271">
        <v>521</v>
      </c>
      <c r="U21" s="14">
        <v>321</v>
      </c>
      <c r="V21" s="171">
        <f>IFERROR(U21/T21,"-")</f>
        <v>0.61612284069097889</v>
      </c>
      <c r="W21" s="271">
        <v>60</v>
      </c>
      <c r="X21" s="14">
        <v>28</v>
      </c>
      <c r="Y21" s="171">
        <f>IFERROR(X21/W21,"-")</f>
        <v>0.46666666666666667</v>
      </c>
      <c r="Z21" s="271">
        <f>SUM(E21,H21,K21,N21,Q21,T21,W21)</f>
        <v>14677</v>
      </c>
      <c r="AA21" s="14">
        <f t="shared" si="4"/>
        <v>10561</v>
      </c>
      <c r="AB21" s="171">
        <f>IFERROR(AA21/Z21,"-")</f>
        <v>0.71956121823260888</v>
      </c>
    </row>
    <row r="22" spans="2:28" s="20" customFormat="1">
      <c r="B22" s="267"/>
      <c r="C22" s="270"/>
      <c r="D22" s="24" t="s">
        <v>83</v>
      </c>
      <c r="E22" s="272"/>
      <c r="F22" s="17">
        <v>7</v>
      </c>
      <c r="G22" s="25">
        <f>IFERROR(F22/E21,"-")</f>
        <v>0.25925925925925924</v>
      </c>
      <c r="H22" s="272"/>
      <c r="I22" s="17">
        <v>8</v>
      </c>
      <c r="J22" s="25">
        <f>IFERROR(I22/H21,"-")</f>
        <v>0.12903225806451613</v>
      </c>
      <c r="K22" s="272"/>
      <c r="L22" s="17">
        <v>807</v>
      </c>
      <c r="M22" s="25">
        <f>IFERROR(L22/K21,"-")</f>
        <v>0.10580831257375115</v>
      </c>
      <c r="N22" s="272"/>
      <c r="O22" s="17">
        <v>496</v>
      </c>
      <c r="P22" s="25">
        <f>IFERROR(O22/N21,"-")</f>
        <v>0.11143563244214783</v>
      </c>
      <c r="Q22" s="272"/>
      <c r="R22" s="17">
        <v>218</v>
      </c>
      <c r="S22" s="25">
        <f>IFERROR(R22/Q21,"-")</f>
        <v>0.11301192327630896</v>
      </c>
      <c r="T22" s="272"/>
      <c r="U22" s="17">
        <v>52</v>
      </c>
      <c r="V22" s="25">
        <f>IFERROR(U22/T21,"-")</f>
        <v>9.9808061420345484E-2</v>
      </c>
      <c r="W22" s="272"/>
      <c r="X22" s="17">
        <v>4</v>
      </c>
      <c r="Y22" s="25">
        <f>IFERROR(X22/W21,"-")</f>
        <v>6.6666666666666666E-2</v>
      </c>
      <c r="Z22" s="272"/>
      <c r="AA22" s="17">
        <f t="shared" si="4"/>
        <v>1592</v>
      </c>
      <c r="AB22" s="25">
        <f>IFERROR(AA22/Z21,"-")</f>
        <v>0.10846903318116781</v>
      </c>
    </row>
    <row r="23" spans="2:28" s="20" customFormat="1">
      <c r="B23" s="267"/>
      <c r="C23" s="270"/>
      <c r="D23" s="24" t="s">
        <v>84</v>
      </c>
      <c r="E23" s="272"/>
      <c r="F23" s="17">
        <v>2</v>
      </c>
      <c r="G23" s="25">
        <f>IFERROR(F23/E21,"-")</f>
        <v>7.407407407407407E-2</v>
      </c>
      <c r="H23" s="272"/>
      <c r="I23" s="17">
        <v>5</v>
      </c>
      <c r="J23" s="25">
        <f>IFERROR(I23/H21,"-")</f>
        <v>8.0645161290322578E-2</v>
      </c>
      <c r="K23" s="272"/>
      <c r="L23" s="17">
        <v>433</v>
      </c>
      <c r="M23" s="25">
        <f>IFERROR(L23/K21,"-")</f>
        <v>5.6771994231021375E-2</v>
      </c>
      <c r="N23" s="272"/>
      <c r="O23" s="17">
        <v>312</v>
      </c>
      <c r="P23" s="25">
        <f>IFERROR(O23/N21,"-")</f>
        <v>7.0096607503931707E-2</v>
      </c>
      <c r="Q23" s="272"/>
      <c r="R23" s="17">
        <v>150</v>
      </c>
      <c r="S23" s="25">
        <f>IFERROR(R23/Q21,"-")</f>
        <v>7.7760497667185069E-2</v>
      </c>
      <c r="T23" s="272"/>
      <c r="U23" s="17">
        <v>37</v>
      </c>
      <c r="V23" s="25">
        <f>IFERROR(U23/T21,"-")</f>
        <v>7.1017274472168906E-2</v>
      </c>
      <c r="W23" s="272"/>
      <c r="X23" s="17">
        <v>9</v>
      </c>
      <c r="Y23" s="25">
        <f>IFERROR(X23/W21,"-")</f>
        <v>0.15</v>
      </c>
      <c r="Z23" s="272"/>
      <c r="AA23" s="17">
        <f t="shared" si="4"/>
        <v>948</v>
      </c>
      <c r="AB23" s="25">
        <f>IFERROR(AA23/Z21,"-")</f>
        <v>6.4590856442052189E-2</v>
      </c>
    </row>
    <row r="24" spans="2:28" s="20" customFormat="1">
      <c r="B24" s="268"/>
      <c r="C24" s="270"/>
      <c r="D24" s="26" t="s">
        <v>85</v>
      </c>
      <c r="E24" s="272"/>
      <c r="F24" s="18">
        <v>2</v>
      </c>
      <c r="G24" s="27">
        <f>IFERROR(F24/E21,"-")</f>
        <v>7.407407407407407E-2</v>
      </c>
      <c r="H24" s="272"/>
      <c r="I24" s="18">
        <v>9</v>
      </c>
      <c r="J24" s="27">
        <f>IFERROR(I24/H21,"-")</f>
        <v>0.14516129032258066</v>
      </c>
      <c r="K24" s="272"/>
      <c r="L24" s="18">
        <v>634</v>
      </c>
      <c r="M24" s="27">
        <f>IFERROR(L24/K21,"-")</f>
        <v>8.3125737511472397E-2</v>
      </c>
      <c r="N24" s="272"/>
      <c r="O24" s="18">
        <v>494</v>
      </c>
      <c r="P24" s="27">
        <f>IFERROR(O24/N21,"-")</f>
        <v>0.11098629521455852</v>
      </c>
      <c r="Q24" s="272"/>
      <c r="R24" s="18">
        <v>307</v>
      </c>
      <c r="S24" s="27">
        <f>IFERROR(R24/Q21,"-")</f>
        <v>0.15914981855883878</v>
      </c>
      <c r="T24" s="272"/>
      <c r="U24" s="18">
        <v>111</v>
      </c>
      <c r="V24" s="27">
        <f>IFERROR(U24/T21,"-")</f>
        <v>0.21305182341650672</v>
      </c>
      <c r="W24" s="272"/>
      <c r="X24" s="18">
        <v>19</v>
      </c>
      <c r="Y24" s="27">
        <f>IFERROR(X24/W21,"-")</f>
        <v>0.31666666666666665</v>
      </c>
      <c r="Z24" s="278"/>
      <c r="AA24" s="18">
        <f t="shared" si="4"/>
        <v>1576</v>
      </c>
      <c r="AB24" s="27">
        <f>IFERROR(AA24/Z21,"-")</f>
        <v>0.10737889214417115</v>
      </c>
    </row>
    <row r="25" spans="2:28" s="20" customFormat="1">
      <c r="B25" s="266">
        <v>6</v>
      </c>
      <c r="C25" s="269" t="s">
        <v>169</v>
      </c>
      <c r="D25" s="170" t="s">
        <v>82</v>
      </c>
      <c r="E25" s="271">
        <v>36</v>
      </c>
      <c r="F25" s="14">
        <v>27</v>
      </c>
      <c r="G25" s="171">
        <f>IFERROR(F25/E25,"-")</f>
        <v>0.75</v>
      </c>
      <c r="H25" s="271">
        <v>76</v>
      </c>
      <c r="I25" s="14">
        <v>49</v>
      </c>
      <c r="J25" s="171">
        <f>IFERROR(I25/H25,"-")</f>
        <v>0.64473684210526316</v>
      </c>
      <c r="K25" s="271">
        <v>5464</v>
      </c>
      <c r="L25" s="14">
        <v>4080</v>
      </c>
      <c r="M25" s="171">
        <f>IFERROR(L25/K25,"-")</f>
        <v>0.74670571010248898</v>
      </c>
      <c r="N25" s="271">
        <v>3293</v>
      </c>
      <c r="O25" s="14">
        <v>2267</v>
      </c>
      <c r="P25" s="171">
        <f>IFERROR(O25/N25,"-")</f>
        <v>0.68843000303674462</v>
      </c>
      <c r="Q25" s="271">
        <v>1309</v>
      </c>
      <c r="R25" s="14">
        <v>859</v>
      </c>
      <c r="S25" s="171">
        <f>IFERROR(R25/Q25,"-")</f>
        <v>0.6562261268143621</v>
      </c>
      <c r="T25" s="271">
        <v>299</v>
      </c>
      <c r="U25" s="14">
        <v>177</v>
      </c>
      <c r="V25" s="171">
        <f>IFERROR(U25/T25,"-")</f>
        <v>0.59197324414715724</v>
      </c>
      <c r="W25" s="271">
        <v>54</v>
      </c>
      <c r="X25" s="14">
        <v>35</v>
      </c>
      <c r="Y25" s="171">
        <f>IFERROR(X25/W25,"-")</f>
        <v>0.64814814814814814</v>
      </c>
      <c r="Z25" s="271">
        <f>SUM(E25,H25,K25,N25,Q25,T25,W25)</f>
        <v>10531</v>
      </c>
      <c r="AA25" s="14">
        <f t="shared" si="4"/>
        <v>7494</v>
      </c>
      <c r="AB25" s="171">
        <f>IFERROR(AA25/Z25,"-")</f>
        <v>0.7116133320672301</v>
      </c>
    </row>
    <row r="26" spans="2:28" s="20" customFormat="1">
      <c r="B26" s="267"/>
      <c r="C26" s="270"/>
      <c r="D26" s="24" t="s">
        <v>83</v>
      </c>
      <c r="E26" s="272"/>
      <c r="F26" s="17">
        <v>3</v>
      </c>
      <c r="G26" s="25">
        <f>IFERROR(F26/E25,"-")</f>
        <v>8.3333333333333329E-2</v>
      </c>
      <c r="H26" s="272"/>
      <c r="I26" s="17">
        <v>8</v>
      </c>
      <c r="J26" s="25">
        <f>IFERROR(I26/H25,"-")</f>
        <v>0.10526315789473684</v>
      </c>
      <c r="K26" s="272"/>
      <c r="L26" s="17">
        <v>606</v>
      </c>
      <c r="M26" s="25">
        <f>IFERROR(L26/K25,"-")</f>
        <v>0.11090775988286969</v>
      </c>
      <c r="N26" s="272"/>
      <c r="O26" s="17">
        <v>413</v>
      </c>
      <c r="P26" s="25">
        <f>IFERROR(O26/N25,"-")</f>
        <v>0.12541755238384453</v>
      </c>
      <c r="Q26" s="272"/>
      <c r="R26" s="17">
        <v>152</v>
      </c>
      <c r="S26" s="25">
        <f>IFERROR(R26/Q25,"-")</f>
        <v>0.11611917494270435</v>
      </c>
      <c r="T26" s="272"/>
      <c r="U26" s="17">
        <v>35</v>
      </c>
      <c r="V26" s="25">
        <f>IFERROR(U26/T25,"-")</f>
        <v>0.11705685618729098</v>
      </c>
      <c r="W26" s="272"/>
      <c r="X26" s="17">
        <v>4</v>
      </c>
      <c r="Y26" s="25">
        <f>IFERROR(X26/W25,"-")</f>
        <v>7.407407407407407E-2</v>
      </c>
      <c r="Z26" s="272"/>
      <c r="AA26" s="17">
        <f t="shared" si="4"/>
        <v>1221</v>
      </c>
      <c r="AB26" s="25">
        <f>IFERROR(AA26/Z25,"-")</f>
        <v>0.11594340518469282</v>
      </c>
    </row>
    <row r="27" spans="2:28" s="20" customFormat="1">
      <c r="B27" s="267"/>
      <c r="C27" s="270"/>
      <c r="D27" s="24" t="s">
        <v>84</v>
      </c>
      <c r="E27" s="272"/>
      <c r="F27" s="17">
        <v>3</v>
      </c>
      <c r="G27" s="25">
        <f>IFERROR(F27/E25,"-")</f>
        <v>8.3333333333333329E-2</v>
      </c>
      <c r="H27" s="272"/>
      <c r="I27" s="17">
        <v>7</v>
      </c>
      <c r="J27" s="25">
        <f>IFERROR(I27/H25,"-")</f>
        <v>9.2105263157894732E-2</v>
      </c>
      <c r="K27" s="272"/>
      <c r="L27" s="17">
        <v>329</v>
      </c>
      <c r="M27" s="25">
        <f>IFERROR(L27/K25,"-")</f>
        <v>6.0212298682284039E-2</v>
      </c>
      <c r="N27" s="272"/>
      <c r="O27" s="17">
        <v>237</v>
      </c>
      <c r="P27" s="25">
        <f>IFERROR(O27/N25,"-")</f>
        <v>7.1970847251746128E-2</v>
      </c>
      <c r="Q27" s="272"/>
      <c r="R27" s="17">
        <v>115</v>
      </c>
      <c r="S27" s="25">
        <f>IFERROR(R27/Q25,"-")</f>
        <v>8.7853323147440793E-2</v>
      </c>
      <c r="T27" s="272"/>
      <c r="U27" s="17">
        <v>28</v>
      </c>
      <c r="V27" s="25">
        <f>IFERROR(U27/T25,"-")</f>
        <v>9.3645484949832769E-2</v>
      </c>
      <c r="W27" s="272"/>
      <c r="X27" s="17">
        <v>4</v>
      </c>
      <c r="Y27" s="25">
        <f>IFERROR(X27/W25,"-")</f>
        <v>7.407407407407407E-2</v>
      </c>
      <c r="Z27" s="272"/>
      <c r="AA27" s="17">
        <f t="shared" si="4"/>
        <v>723</v>
      </c>
      <c r="AB27" s="25">
        <f>IFERROR(AA27/Z25,"-")</f>
        <v>6.8654448770297222E-2</v>
      </c>
    </row>
    <row r="28" spans="2:28" s="20" customFormat="1">
      <c r="B28" s="268"/>
      <c r="C28" s="270"/>
      <c r="D28" s="26" t="s">
        <v>85</v>
      </c>
      <c r="E28" s="272"/>
      <c r="F28" s="18">
        <v>3</v>
      </c>
      <c r="G28" s="27">
        <f>IFERROR(F28/E25,"-")</f>
        <v>8.3333333333333329E-2</v>
      </c>
      <c r="H28" s="272"/>
      <c r="I28" s="18">
        <v>12</v>
      </c>
      <c r="J28" s="27">
        <f>IFERROR(I28/H25,"-")</f>
        <v>0.15789473684210525</v>
      </c>
      <c r="K28" s="272"/>
      <c r="L28" s="18">
        <v>449</v>
      </c>
      <c r="M28" s="27">
        <f>IFERROR(L28/K25,"-")</f>
        <v>8.2174231332357253E-2</v>
      </c>
      <c r="N28" s="272"/>
      <c r="O28" s="18">
        <v>376</v>
      </c>
      <c r="P28" s="27">
        <f>IFERROR(O28/N25,"-")</f>
        <v>0.11418159732766474</v>
      </c>
      <c r="Q28" s="272"/>
      <c r="R28" s="18">
        <v>183</v>
      </c>
      <c r="S28" s="27">
        <f>IFERROR(R28/Q25,"-")</f>
        <v>0.13980137509549273</v>
      </c>
      <c r="T28" s="272"/>
      <c r="U28" s="18">
        <v>59</v>
      </c>
      <c r="V28" s="27">
        <f>IFERROR(U28/T25,"-")</f>
        <v>0.19732441471571907</v>
      </c>
      <c r="W28" s="272"/>
      <c r="X28" s="18">
        <v>11</v>
      </c>
      <c r="Y28" s="27">
        <f>IFERROR(X28/W25,"-")</f>
        <v>0.20370370370370369</v>
      </c>
      <c r="Z28" s="278"/>
      <c r="AA28" s="18">
        <f t="shared" si="4"/>
        <v>1093</v>
      </c>
      <c r="AB28" s="27">
        <f>IFERROR(AA28/Z25,"-")</f>
        <v>0.10378881397777989</v>
      </c>
    </row>
    <row r="29" spans="2:28" s="20" customFormat="1">
      <c r="B29" s="266">
        <v>7</v>
      </c>
      <c r="C29" s="269" t="s">
        <v>170</v>
      </c>
      <c r="D29" s="170" t="s">
        <v>82</v>
      </c>
      <c r="E29" s="271">
        <v>69</v>
      </c>
      <c r="F29" s="14">
        <v>51</v>
      </c>
      <c r="G29" s="171">
        <f>IFERROR(F29/E29,"-")</f>
        <v>0.73913043478260865</v>
      </c>
      <c r="H29" s="271">
        <v>141</v>
      </c>
      <c r="I29" s="14">
        <v>91</v>
      </c>
      <c r="J29" s="171">
        <f>IFERROR(I29/H29,"-")</f>
        <v>0.64539007092198586</v>
      </c>
      <c r="K29" s="271">
        <v>9300</v>
      </c>
      <c r="L29" s="14">
        <v>6957</v>
      </c>
      <c r="M29" s="171">
        <f>IFERROR(L29/K29,"-")</f>
        <v>0.74806451612903224</v>
      </c>
      <c r="N29" s="271">
        <v>5651</v>
      </c>
      <c r="O29" s="14">
        <v>4040</v>
      </c>
      <c r="P29" s="171">
        <f>IFERROR(O29/N29,"-")</f>
        <v>0.71491771367899482</v>
      </c>
      <c r="Q29" s="271">
        <v>2339</v>
      </c>
      <c r="R29" s="14">
        <v>1553</v>
      </c>
      <c r="S29" s="171">
        <f>IFERROR(R29/Q29,"-")</f>
        <v>0.66395895681915351</v>
      </c>
      <c r="T29" s="271">
        <v>583</v>
      </c>
      <c r="U29" s="14">
        <v>361</v>
      </c>
      <c r="V29" s="171">
        <f>IFERROR(U29/T29,"-")</f>
        <v>0.61921097770154376</v>
      </c>
      <c r="W29" s="271">
        <v>97</v>
      </c>
      <c r="X29" s="14">
        <v>47</v>
      </c>
      <c r="Y29" s="171">
        <f>IFERROR(X29/W29,"-")</f>
        <v>0.4845360824742268</v>
      </c>
      <c r="Z29" s="271">
        <f>SUM(E29,H29,K29,N29,Q29,T29,W29)</f>
        <v>18180</v>
      </c>
      <c r="AA29" s="14">
        <f t="shared" si="4"/>
        <v>13100</v>
      </c>
      <c r="AB29" s="171">
        <f>IFERROR(AA29/Z29,"-")</f>
        <v>0.7205720572057206</v>
      </c>
    </row>
    <row r="30" spans="2:28" s="20" customFormat="1">
      <c r="B30" s="267"/>
      <c r="C30" s="270"/>
      <c r="D30" s="24" t="s">
        <v>83</v>
      </c>
      <c r="E30" s="272"/>
      <c r="F30" s="17">
        <v>5</v>
      </c>
      <c r="G30" s="25">
        <f>IFERROR(F30/E29,"-")</f>
        <v>7.2463768115942032E-2</v>
      </c>
      <c r="H30" s="272"/>
      <c r="I30" s="17">
        <v>16</v>
      </c>
      <c r="J30" s="25">
        <f>IFERROR(I30/H29,"-")</f>
        <v>0.11347517730496454</v>
      </c>
      <c r="K30" s="272"/>
      <c r="L30" s="17">
        <v>956</v>
      </c>
      <c r="M30" s="25">
        <f>IFERROR(L30/K29,"-")</f>
        <v>0.10279569892473119</v>
      </c>
      <c r="N30" s="272"/>
      <c r="O30" s="17">
        <v>606</v>
      </c>
      <c r="P30" s="25">
        <f>IFERROR(O30/N29,"-")</f>
        <v>0.10723765705184923</v>
      </c>
      <c r="Q30" s="272"/>
      <c r="R30" s="17">
        <v>272</v>
      </c>
      <c r="S30" s="25">
        <f>IFERROR(R30/Q29,"-")</f>
        <v>0.11628901239846089</v>
      </c>
      <c r="T30" s="272"/>
      <c r="U30" s="17">
        <v>59</v>
      </c>
      <c r="V30" s="25">
        <f>IFERROR(U30/T29,"-")</f>
        <v>0.10120068610634649</v>
      </c>
      <c r="W30" s="272"/>
      <c r="X30" s="17">
        <v>10</v>
      </c>
      <c r="Y30" s="25">
        <f>IFERROR(X30/W29,"-")</f>
        <v>0.10309278350515463</v>
      </c>
      <c r="Z30" s="272"/>
      <c r="AA30" s="17">
        <f t="shared" si="4"/>
        <v>1924</v>
      </c>
      <c r="AB30" s="25">
        <f>IFERROR(AA30/Z29,"-")</f>
        <v>0.10583058305830582</v>
      </c>
    </row>
    <row r="31" spans="2:28" s="20" customFormat="1">
      <c r="B31" s="267"/>
      <c r="C31" s="270"/>
      <c r="D31" s="24" t="s">
        <v>84</v>
      </c>
      <c r="E31" s="272"/>
      <c r="F31" s="17">
        <v>6</v>
      </c>
      <c r="G31" s="25">
        <f>IFERROR(F31/E29,"-")</f>
        <v>8.6956521739130432E-2</v>
      </c>
      <c r="H31" s="272"/>
      <c r="I31" s="17">
        <v>13</v>
      </c>
      <c r="J31" s="25">
        <f>IFERROR(I31/H29,"-")</f>
        <v>9.2198581560283682E-2</v>
      </c>
      <c r="K31" s="272"/>
      <c r="L31" s="17">
        <v>568</v>
      </c>
      <c r="M31" s="25">
        <f>IFERROR(L31/K29,"-")</f>
        <v>6.1075268817204299E-2</v>
      </c>
      <c r="N31" s="272"/>
      <c r="O31" s="17">
        <v>385</v>
      </c>
      <c r="P31" s="25">
        <f>IFERROR(O31/N29,"-")</f>
        <v>6.8129534595646787E-2</v>
      </c>
      <c r="Q31" s="272"/>
      <c r="R31" s="17">
        <v>166</v>
      </c>
      <c r="S31" s="25">
        <f>IFERROR(R31/Q29,"-")</f>
        <v>7.0970500213766566E-2</v>
      </c>
      <c r="T31" s="272"/>
      <c r="U31" s="17">
        <v>39</v>
      </c>
      <c r="V31" s="25">
        <f>IFERROR(U31/T29,"-")</f>
        <v>6.6895368782161235E-2</v>
      </c>
      <c r="W31" s="272"/>
      <c r="X31" s="17">
        <v>11</v>
      </c>
      <c r="Y31" s="25">
        <f>IFERROR(X31/W29,"-")</f>
        <v>0.1134020618556701</v>
      </c>
      <c r="Z31" s="272"/>
      <c r="AA31" s="17">
        <f t="shared" si="4"/>
        <v>1188</v>
      </c>
      <c r="AB31" s="25">
        <f>IFERROR(AA31/Z29,"-")</f>
        <v>6.5346534653465349E-2</v>
      </c>
    </row>
    <row r="32" spans="2:28" s="20" customFormat="1">
      <c r="B32" s="268"/>
      <c r="C32" s="270"/>
      <c r="D32" s="26" t="s">
        <v>85</v>
      </c>
      <c r="E32" s="272"/>
      <c r="F32" s="18">
        <v>7</v>
      </c>
      <c r="G32" s="27">
        <f>IFERROR(F32/E29,"-")</f>
        <v>0.10144927536231885</v>
      </c>
      <c r="H32" s="272"/>
      <c r="I32" s="18">
        <v>21</v>
      </c>
      <c r="J32" s="27">
        <f>IFERROR(I32/H29,"-")</f>
        <v>0.14893617021276595</v>
      </c>
      <c r="K32" s="272"/>
      <c r="L32" s="18">
        <v>819</v>
      </c>
      <c r="M32" s="27">
        <f>IFERROR(L32/K29,"-")</f>
        <v>8.8064516129032253E-2</v>
      </c>
      <c r="N32" s="272"/>
      <c r="O32" s="18">
        <v>620</v>
      </c>
      <c r="P32" s="27">
        <f>IFERROR(O32/N29,"-")</f>
        <v>0.10971509467350911</v>
      </c>
      <c r="Q32" s="272"/>
      <c r="R32" s="18">
        <v>348</v>
      </c>
      <c r="S32" s="27">
        <f>IFERROR(R32/Q29,"-")</f>
        <v>0.14878153056861906</v>
      </c>
      <c r="T32" s="272"/>
      <c r="U32" s="18">
        <v>124</v>
      </c>
      <c r="V32" s="27">
        <f>IFERROR(U32/T29,"-")</f>
        <v>0.21269296740994853</v>
      </c>
      <c r="W32" s="272"/>
      <c r="X32" s="18">
        <v>29</v>
      </c>
      <c r="Y32" s="27">
        <f>IFERROR(X32/W29,"-")</f>
        <v>0.29896907216494845</v>
      </c>
      <c r="Z32" s="278"/>
      <c r="AA32" s="18">
        <f t="shared" si="4"/>
        <v>1968</v>
      </c>
      <c r="AB32" s="27">
        <f>IFERROR(AA32/Z29,"-")</f>
        <v>0.10825082508250825</v>
      </c>
    </row>
    <row r="33" spans="2:29" s="20" customFormat="1">
      <c r="B33" s="266">
        <v>8</v>
      </c>
      <c r="C33" s="269" t="s">
        <v>172</v>
      </c>
      <c r="D33" s="170" t="s">
        <v>82</v>
      </c>
      <c r="E33" s="271">
        <v>127</v>
      </c>
      <c r="F33" s="14">
        <v>87</v>
      </c>
      <c r="G33" s="171">
        <f>IFERROR(F33/E33,"-")</f>
        <v>0.68503937007874016</v>
      </c>
      <c r="H33" s="271">
        <v>243</v>
      </c>
      <c r="I33" s="14">
        <v>138</v>
      </c>
      <c r="J33" s="171">
        <f>IFERROR(I33/H33,"-")</f>
        <v>0.5679012345679012</v>
      </c>
      <c r="K33" s="271">
        <v>19941</v>
      </c>
      <c r="L33" s="14">
        <v>14756</v>
      </c>
      <c r="M33" s="171">
        <f>IFERROR(L33/K33,"-")</f>
        <v>0.73998294970161982</v>
      </c>
      <c r="N33" s="271">
        <v>14006</v>
      </c>
      <c r="O33" s="14">
        <v>9837</v>
      </c>
      <c r="P33" s="171">
        <f>IFERROR(O33/N33,"-")</f>
        <v>0.7023418534913608</v>
      </c>
      <c r="Q33" s="271">
        <v>6919</v>
      </c>
      <c r="R33" s="14">
        <v>4692</v>
      </c>
      <c r="S33" s="171">
        <f>IFERROR(R33/Q33,"-")</f>
        <v>0.67813267813267808</v>
      </c>
      <c r="T33" s="271">
        <v>1890</v>
      </c>
      <c r="U33" s="14">
        <v>1139</v>
      </c>
      <c r="V33" s="171">
        <f>IFERROR(U33/T33,"-")</f>
        <v>0.60264550264550265</v>
      </c>
      <c r="W33" s="271">
        <v>295</v>
      </c>
      <c r="X33" s="14">
        <v>173</v>
      </c>
      <c r="Y33" s="171">
        <f>IFERROR(X33/W33,"-")</f>
        <v>0.58644067796610166</v>
      </c>
      <c r="Z33" s="271">
        <f>SUM(E33,H33,K33,N33,Q33,T33,W33)</f>
        <v>43421</v>
      </c>
      <c r="AA33" s="14">
        <f t="shared" si="4"/>
        <v>30822</v>
      </c>
      <c r="AB33" s="171">
        <f>IFERROR(AA33/Z33,"-")</f>
        <v>0.70984086041316419</v>
      </c>
    </row>
    <row r="34" spans="2:29" s="20" customFormat="1">
      <c r="B34" s="267"/>
      <c r="C34" s="270"/>
      <c r="D34" s="24" t="s">
        <v>83</v>
      </c>
      <c r="E34" s="272"/>
      <c r="F34" s="17">
        <v>12</v>
      </c>
      <c r="G34" s="25">
        <f>IFERROR(F34/E33,"-")</f>
        <v>9.4488188976377951E-2</v>
      </c>
      <c r="H34" s="272"/>
      <c r="I34" s="17">
        <v>36</v>
      </c>
      <c r="J34" s="25">
        <f>IFERROR(I34/H33,"-")</f>
        <v>0.14814814814814814</v>
      </c>
      <c r="K34" s="272"/>
      <c r="L34" s="17">
        <v>2175</v>
      </c>
      <c r="M34" s="25">
        <f>IFERROR(L34/K33,"-")</f>
        <v>0.10907176169700616</v>
      </c>
      <c r="N34" s="272"/>
      <c r="O34" s="17">
        <v>1623</v>
      </c>
      <c r="P34" s="25">
        <f>IFERROR(O34/N33,"-")</f>
        <v>0.11587890903898329</v>
      </c>
      <c r="Q34" s="272"/>
      <c r="R34" s="17">
        <v>799</v>
      </c>
      <c r="S34" s="25">
        <f>IFERROR(R34/Q33,"-")</f>
        <v>0.11547911547911548</v>
      </c>
      <c r="T34" s="272"/>
      <c r="U34" s="17">
        <v>218</v>
      </c>
      <c r="V34" s="25">
        <f>IFERROR(U34/T33,"-")</f>
        <v>0.11534391534391535</v>
      </c>
      <c r="W34" s="272"/>
      <c r="X34" s="17">
        <v>24</v>
      </c>
      <c r="Y34" s="25">
        <f>IFERROR(X34/W33,"-")</f>
        <v>8.1355932203389825E-2</v>
      </c>
      <c r="Z34" s="272"/>
      <c r="AA34" s="17">
        <f t="shared" si="4"/>
        <v>4887</v>
      </c>
      <c r="AB34" s="25">
        <f>IFERROR(AA34/Z33,"-")</f>
        <v>0.11254922733239676</v>
      </c>
    </row>
    <row r="35" spans="2:29" s="20" customFormat="1">
      <c r="B35" s="267"/>
      <c r="C35" s="270"/>
      <c r="D35" s="24" t="s">
        <v>84</v>
      </c>
      <c r="E35" s="272"/>
      <c r="F35" s="17">
        <v>7</v>
      </c>
      <c r="G35" s="25">
        <f>IFERROR(F35/E33,"-")</f>
        <v>5.5118110236220472E-2</v>
      </c>
      <c r="H35" s="272"/>
      <c r="I35" s="17">
        <v>25</v>
      </c>
      <c r="J35" s="25">
        <f>IFERROR(I35/H33,"-")</f>
        <v>0.102880658436214</v>
      </c>
      <c r="K35" s="272"/>
      <c r="L35" s="17">
        <v>1246</v>
      </c>
      <c r="M35" s="25">
        <f>IFERROR(L35/K33,"-")</f>
        <v>6.2484328769871117E-2</v>
      </c>
      <c r="N35" s="272"/>
      <c r="O35" s="17">
        <v>966</v>
      </c>
      <c r="P35" s="25">
        <f>IFERROR(O35/N33,"-")</f>
        <v>6.8970441239468799E-2</v>
      </c>
      <c r="Q35" s="272"/>
      <c r="R35" s="17">
        <v>471</v>
      </c>
      <c r="S35" s="25">
        <f>IFERROR(R35/Q33,"-")</f>
        <v>6.8073421014597485E-2</v>
      </c>
      <c r="T35" s="272"/>
      <c r="U35" s="17">
        <v>156</v>
      </c>
      <c r="V35" s="25">
        <f>IFERROR(U35/T33,"-")</f>
        <v>8.2539682539682538E-2</v>
      </c>
      <c r="W35" s="272"/>
      <c r="X35" s="17">
        <v>24</v>
      </c>
      <c r="Y35" s="25">
        <f>IFERROR(X35/W33,"-")</f>
        <v>8.1355932203389825E-2</v>
      </c>
      <c r="Z35" s="272"/>
      <c r="AA35" s="17">
        <f t="shared" si="4"/>
        <v>2895</v>
      </c>
      <c r="AB35" s="25">
        <f>IFERROR(AA35/Z33,"-")</f>
        <v>6.6672808088252225E-2</v>
      </c>
    </row>
    <row r="36" spans="2:29" s="20" customFormat="1" ht="14.25" thickBot="1">
      <c r="B36" s="267"/>
      <c r="C36" s="270"/>
      <c r="D36" s="173" t="s">
        <v>85</v>
      </c>
      <c r="E36" s="272"/>
      <c r="F36" s="18">
        <v>21</v>
      </c>
      <c r="G36" s="27">
        <f>IFERROR(F36/E33,"-")</f>
        <v>0.16535433070866143</v>
      </c>
      <c r="H36" s="272"/>
      <c r="I36" s="18">
        <v>44</v>
      </c>
      <c r="J36" s="27">
        <f>IFERROR(I36/H33,"-")</f>
        <v>0.18106995884773663</v>
      </c>
      <c r="K36" s="272"/>
      <c r="L36" s="18">
        <v>1764</v>
      </c>
      <c r="M36" s="27">
        <f>IFERROR(L36/K33,"-")</f>
        <v>8.8460959831502928E-2</v>
      </c>
      <c r="N36" s="272"/>
      <c r="O36" s="18">
        <v>1580</v>
      </c>
      <c r="P36" s="27">
        <f>IFERROR(O36/N33,"-")</f>
        <v>0.11280879623018707</v>
      </c>
      <c r="Q36" s="272"/>
      <c r="R36" s="18">
        <v>957</v>
      </c>
      <c r="S36" s="27">
        <f>IFERROR(R36/Q33,"-")</f>
        <v>0.13831478537360889</v>
      </c>
      <c r="T36" s="272"/>
      <c r="U36" s="18">
        <v>377</v>
      </c>
      <c r="V36" s="27">
        <f>IFERROR(U36/T33,"-")</f>
        <v>0.19947089947089947</v>
      </c>
      <c r="W36" s="272"/>
      <c r="X36" s="18">
        <v>74</v>
      </c>
      <c r="Y36" s="27">
        <f>IFERROR(X36/W33,"-")</f>
        <v>0.25084745762711863</v>
      </c>
      <c r="Z36" s="279"/>
      <c r="AA36" s="18">
        <f t="shared" si="4"/>
        <v>4817</v>
      </c>
      <c r="AB36" s="27">
        <f>IFERROR(AA36/Z33,"-")</f>
        <v>0.11093710416618686</v>
      </c>
    </row>
    <row r="37" spans="2:29" s="20" customFormat="1" ht="14.25" thickTop="1">
      <c r="B37" s="284" t="s">
        <v>148</v>
      </c>
      <c r="C37" s="285"/>
      <c r="D37" s="21" t="s">
        <v>82</v>
      </c>
      <c r="E37" s="280">
        <f>SUM(E5:E36)</f>
        <v>373</v>
      </c>
      <c r="F37" s="22">
        <f>SUM(F5,F9,F13,F17,F21,F25,F29,F33)</f>
        <v>256</v>
      </c>
      <c r="G37" s="23">
        <f>IFERROR(F37/E37,"-")</f>
        <v>0.68632707774798929</v>
      </c>
      <c r="H37" s="280">
        <f>SUM(H5:H36)</f>
        <v>743</v>
      </c>
      <c r="I37" s="22">
        <f>SUM(I5,I9,I13,I17,I21,I25,I29,I33)</f>
        <v>460</v>
      </c>
      <c r="J37" s="23">
        <f>IFERROR(I37/H37,"-")</f>
        <v>0.61911170928667569</v>
      </c>
      <c r="K37" s="280">
        <f>SUM(K5:K36)</f>
        <v>85084</v>
      </c>
      <c r="L37" s="22">
        <f>SUM(L5,L9,L13,L17,L21,L25,L29,L33)</f>
        <v>63690</v>
      </c>
      <c r="M37" s="23">
        <f>IFERROR(L37/K37,"-")</f>
        <v>0.74855436979925716</v>
      </c>
      <c r="N37" s="280">
        <f>SUM(N5:N36)</f>
        <v>54254</v>
      </c>
      <c r="O37" s="22">
        <f>SUM(O5,O9,O13,O17,O21,O25,O29,O33)</f>
        <v>38407</v>
      </c>
      <c r="P37" s="23">
        <f>IFERROR(O37/N37,"-")</f>
        <v>0.70791093744240052</v>
      </c>
      <c r="Q37" s="280">
        <f>SUM(Q5:Q36)</f>
        <v>23547</v>
      </c>
      <c r="R37" s="22">
        <f>SUM(R5,R9,R13,R17,R21,R25,R29,R33)</f>
        <v>15915</v>
      </c>
      <c r="S37" s="23">
        <f>IFERROR(R37/Q37,"-")</f>
        <v>0.67588227799719713</v>
      </c>
      <c r="T37" s="280">
        <f>SUM(T5:T36)</f>
        <v>6024</v>
      </c>
      <c r="U37" s="22">
        <f>SUM(U5,U9,U13,U17,U21,U25,U29,U33)</f>
        <v>3650</v>
      </c>
      <c r="V37" s="23">
        <f>IFERROR(U37/T37,"-")</f>
        <v>0.6059096945551129</v>
      </c>
      <c r="W37" s="280">
        <f>SUM(W5:W36)</f>
        <v>896</v>
      </c>
      <c r="X37" s="22">
        <f>SUM(X5,X9,X13,X17,X21,X25,X29,X33)</f>
        <v>511</v>
      </c>
      <c r="Y37" s="23">
        <f>IFERROR(X37/W37,"-")</f>
        <v>0.5703125</v>
      </c>
      <c r="Z37" s="281">
        <f>SUM(Z5:Z36)</f>
        <v>170921</v>
      </c>
      <c r="AA37" s="22">
        <f>SUM(AA5,AA9,AA13,AA17,AA21,AA25,AA29,AA33)</f>
        <v>122889</v>
      </c>
      <c r="AB37" s="23">
        <f>IFERROR(AA37/Z37,"-")</f>
        <v>0.7189812837509727</v>
      </c>
      <c r="AC37" s="1"/>
    </row>
    <row r="38" spans="2:29" s="20" customFormat="1">
      <c r="B38" s="286"/>
      <c r="C38" s="287"/>
      <c r="D38" s="24" t="s">
        <v>83</v>
      </c>
      <c r="E38" s="272"/>
      <c r="F38" s="17">
        <f>SUM(F6,F10,F14,F18,F22,F26,F30,F34)</f>
        <v>37</v>
      </c>
      <c r="G38" s="25">
        <f>IFERROR(F38/E37,"-")</f>
        <v>9.9195710455764072E-2</v>
      </c>
      <c r="H38" s="272"/>
      <c r="I38" s="17">
        <f>SUM(I6,I10,I14,I18,I22,I26,I30,I34)</f>
        <v>94</v>
      </c>
      <c r="J38" s="25">
        <f>IFERROR(I38/H37,"-")</f>
        <v>0.12651413189771199</v>
      </c>
      <c r="K38" s="272"/>
      <c r="L38" s="17">
        <f>SUM(L6,L10,L14,L18,L22,L26,L30,L34)</f>
        <v>9161</v>
      </c>
      <c r="M38" s="25">
        <f>IFERROR(L38/K37,"-")</f>
        <v>0.10767006722768088</v>
      </c>
      <c r="N38" s="272"/>
      <c r="O38" s="17">
        <f>SUM(O6,O10,O14,O18,O22,O26,O30,O34)</f>
        <v>6180</v>
      </c>
      <c r="P38" s="25">
        <f>IFERROR(O38/N37,"-")</f>
        <v>0.11390865189663435</v>
      </c>
      <c r="Q38" s="272"/>
      <c r="R38" s="17">
        <f>SUM(R6,R10,R14,R18,R22,R26,R30,R34)</f>
        <v>2683</v>
      </c>
      <c r="S38" s="25">
        <f>IFERROR(R38/Q37,"-")</f>
        <v>0.11394232810973796</v>
      </c>
      <c r="T38" s="272"/>
      <c r="U38" s="17">
        <f>SUM(U6,U10,U14,U18,U22,U26,U30,U34)</f>
        <v>676</v>
      </c>
      <c r="V38" s="25">
        <f>IFERROR(U38/T37,"-")</f>
        <v>0.11221779548472775</v>
      </c>
      <c r="W38" s="272"/>
      <c r="X38" s="17">
        <f>SUM(X6,X10,X14,X18,X22,X26,X30,X34)</f>
        <v>86</v>
      </c>
      <c r="Y38" s="25">
        <f>IFERROR(X38/W37,"-")</f>
        <v>9.5982142857142863E-2</v>
      </c>
      <c r="Z38" s="282"/>
      <c r="AA38" s="17">
        <f>SUM(AA6,AA10,AA14,AA18,AA22,AA26,AA30,AA34)</f>
        <v>18917</v>
      </c>
      <c r="AB38" s="25">
        <f>IFERROR(AA38/Z37,"-")</f>
        <v>0.1106768624101193</v>
      </c>
    </row>
    <row r="39" spans="2:29" s="20" customFormat="1">
      <c r="B39" s="286"/>
      <c r="C39" s="287"/>
      <c r="D39" s="24" t="s">
        <v>84</v>
      </c>
      <c r="E39" s="272"/>
      <c r="F39" s="17">
        <f>SUM(F7,F11,F15,F19,F23,F27,F31,F35)</f>
        <v>29</v>
      </c>
      <c r="G39" s="25">
        <f>IFERROR(F39/E37,"-")</f>
        <v>7.7747989276139406E-2</v>
      </c>
      <c r="H39" s="272"/>
      <c r="I39" s="17">
        <f>SUM(I7,I11,I15,I19,I23,I27,I31,I35)</f>
        <v>67</v>
      </c>
      <c r="J39" s="25">
        <f>IFERROR(I39/H37,"-")</f>
        <v>9.0174966352624494E-2</v>
      </c>
      <c r="K39" s="272"/>
      <c r="L39" s="17">
        <f>SUM(L7,L11,L15,L19,L23,L27,L31,L35)</f>
        <v>4990</v>
      </c>
      <c r="M39" s="25">
        <f>IFERROR(L39/K37,"-")</f>
        <v>5.8647924404118285E-2</v>
      </c>
      <c r="N39" s="272"/>
      <c r="O39" s="17">
        <f>SUM(O7,O11,O15,O19,O23,O27,O31,O35)</f>
        <v>3679</v>
      </c>
      <c r="P39" s="25">
        <f>IFERROR(O39/N37,"-")</f>
        <v>6.7810668337818417E-2</v>
      </c>
      <c r="Q39" s="272"/>
      <c r="R39" s="17">
        <f>SUM(R7,R11,R15,R19,R23,R27,R31,R35)</f>
        <v>1622</v>
      </c>
      <c r="S39" s="25">
        <f>IFERROR(R39/Q37,"-")</f>
        <v>6.8883509576591492E-2</v>
      </c>
      <c r="T39" s="272"/>
      <c r="U39" s="17">
        <f>SUM(U7,U11,U15,U19,U23,U27,U31,U35)</f>
        <v>471</v>
      </c>
      <c r="V39" s="25">
        <f>IFERROR(U39/T37,"-")</f>
        <v>7.8187250996015936E-2</v>
      </c>
      <c r="W39" s="272"/>
      <c r="X39" s="17">
        <f>SUM(X7,X11,X15,X19,X23,X27,X31,X35)</f>
        <v>78</v>
      </c>
      <c r="Y39" s="25">
        <f>IFERROR(X39/W37,"-")</f>
        <v>8.7053571428571425E-2</v>
      </c>
      <c r="Z39" s="282"/>
      <c r="AA39" s="17">
        <f>SUM(AA7,AA11,AA15,AA19,AA23,AA27,AA31,AA35)</f>
        <v>10936</v>
      </c>
      <c r="AB39" s="25">
        <f>IFERROR(AA39/Z37,"-")</f>
        <v>6.3982775668291206E-2</v>
      </c>
    </row>
    <row r="40" spans="2:29" s="20" customFormat="1">
      <c r="B40" s="288"/>
      <c r="C40" s="289"/>
      <c r="D40" s="26" t="s">
        <v>85</v>
      </c>
      <c r="E40" s="278"/>
      <c r="F40" s="18">
        <f>SUM(F8,F12,F16,F20,F24,F28,F32,F36)</f>
        <v>51</v>
      </c>
      <c r="G40" s="27">
        <f>IFERROR(F40/E37,"-")</f>
        <v>0.13672922252010725</v>
      </c>
      <c r="H40" s="278"/>
      <c r="I40" s="18">
        <f>SUM(I8,I12,I16,I20,I24,I28,I32,I36)</f>
        <v>122</v>
      </c>
      <c r="J40" s="27">
        <f>IFERROR(I40/H37,"-")</f>
        <v>0.16419919246298789</v>
      </c>
      <c r="K40" s="278"/>
      <c r="L40" s="18">
        <f>SUM(L8,L12,L16,L20,L24,L28,L32,L36)</f>
        <v>7243</v>
      </c>
      <c r="M40" s="27">
        <f>IFERROR(L40/K37,"-")</f>
        <v>8.5127638568943634E-2</v>
      </c>
      <c r="N40" s="278"/>
      <c r="O40" s="18">
        <f>SUM(O8,O12,O16,O20,O24,O28,O32,O36)</f>
        <v>5988</v>
      </c>
      <c r="P40" s="27">
        <f>IFERROR(O40/N37,"-")</f>
        <v>0.11036974232314668</v>
      </c>
      <c r="Q40" s="278"/>
      <c r="R40" s="18">
        <f>SUM(R8,R12,R16,R20,R24,R28,R32,R36)</f>
        <v>3327</v>
      </c>
      <c r="S40" s="27">
        <f>IFERROR(R40/Q37,"-")</f>
        <v>0.14129188431647344</v>
      </c>
      <c r="T40" s="278"/>
      <c r="U40" s="18">
        <f>SUM(U8,U12,U16,U20,U24,U28,U32,U36)</f>
        <v>1227</v>
      </c>
      <c r="V40" s="27">
        <f>IFERROR(U40/T37,"-")</f>
        <v>0.20368525896414344</v>
      </c>
      <c r="W40" s="278"/>
      <c r="X40" s="18">
        <f>SUM(X8,X12,X16,X20,X24,X28,X32,X36)</f>
        <v>221</v>
      </c>
      <c r="Y40" s="27">
        <f>IFERROR(X40/W37,"-")</f>
        <v>0.24665178571428573</v>
      </c>
      <c r="Z40" s="283"/>
      <c r="AA40" s="18">
        <f>SUM(AA8,AA12,AA16,AA20,AA24,AA28,AA32,AA36)</f>
        <v>18179</v>
      </c>
      <c r="AB40" s="27">
        <f>IFERROR(AA40/Z37,"-")</f>
        <v>0.10635907817061684</v>
      </c>
    </row>
  </sheetData>
  <mergeCells count="103">
    <mergeCell ref="Q37:Q40"/>
    <mergeCell ref="T37:T40"/>
    <mergeCell ref="W37:W40"/>
    <mergeCell ref="Z37:Z40"/>
    <mergeCell ref="B37:C40"/>
    <mergeCell ref="E37:E40"/>
    <mergeCell ref="H37:H40"/>
    <mergeCell ref="K37:K40"/>
    <mergeCell ref="N37:N40"/>
    <mergeCell ref="N5:N8"/>
    <mergeCell ref="Q5:Q8"/>
    <mergeCell ref="T5:T8"/>
    <mergeCell ref="W5:W8"/>
    <mergeCell ref="Z5:Z8"/>
    <mergeCell ref="B5:B8"/>
    <mergeCell ref="C5:C8"/>
    <mergeCell ref="E5:E8"/>
    <mergeCell ref="H5:H8"/>
    <mergeCell ref="K5:K8"/>
    <mergeCell ref="B29:B32"/>
    <mergeCell ref="C29:C32"/>
    <mergeCell ref="E29:E32"/>
    <mergeCell ref="H29:H32"/>
    <mergeCell ref="K29:K32"/>
    <mergeCell ref="Z33:Z36"/>
    <mergeCell ref="N29:N32"/>
    <mergeCell ref="Q29:Q32"/>
    <mergeCell ref="T29:T32"/>
    <mergeCell ref="W29:W32"/>
    <mergeCell ref="Z29:Z32"/>
    <mergeCell ref="B33:B36"/>
    <mergeCell ref="C33:C36"/>
    <mergeCell ref="E33:E36"/>
    <mergeCell ref="H33:H36"/>
    <mergeCell ref="K33:K36"/>
    <mergeCell ref="N33:N36"/>
    <mergeCell ref="Q33:Q36"/>
    <mergeCell ref="T33:T36"/>
    <mergeCell ref="W33:W36"/>
    <mergeCell ref="Z21:Z24"/>
    <mergeCell ref="B25:B28"/>
    <mergeCell ref="C25:C28"/>
    <mergeCell ref="E25:E28"/>
    <mergeCell ref="H25:H28"/>
    <mergeCell ref="K25:K28"/>
    <mergeCell ref="N25:N28"/>
    <mergeCell ref="Q25:Q28"/>
    <mergeCell ref="T25:T28"/>
    <mergeCell ref="W25:W28"/>
    <mergeCell ref="Z25:Z28"/>
    <mergeCell ref="B21:B24"/>
    <mergeCell ref="C21:C24"/>
    <mergeCell ref="E21:E24"/>
    <mergeCell ref="H21:H24"/>
    <mergeCell ref="K21:K24"/>
    <mergeCell ref="N21:N24"/>
    <mergeCell ref="Q21:Q24"/>
    <mergeCell ref="T21:T24"/>
    <mergeCell ref="W21:W24"/>
    <mergeCell ref="Z13:Z16"/>
    <mergeCell ref="B17:B20"/>
    <mergeCell ref="C17:C20"/>
    <mergeCell ref="E17:E20"/>
    <mergeCell ref="H17:H20"/>
    <mergeCell ref="K17:K20"/>
    <mergeCell ref="N17:N20"/>
    <mergeCell ref="Q17:Q20"/>
    <mergeCell ref="T17:T20"/>
    <mergeCell ref="W17:W20"/>
    <mergeCell ref="Z17:Z20"/>
    <mergeCell ref="B13:B16"/>
    <mergeCell ref="C13:C16"/>
    <mergeCell ref="E13:E16"/>
    <mergeCell ref="H13:H16"/>
    <mergeCell ref="K13:K16"/>
    <mergeCell ref="N13:N16"/>
    <mergeCell ref="Q13:Q16"/>
    <mergeCell ref="T13:T16"/>
    <mergeCell ref="W13:W16"/>
    <mergeCell ref="AK4:AL4"/>
    <mergeCell ref="AE4:AF4"/>
    <mergeCell ref="AH4:AI4"/>
    <mergeCell ref="N3:P3"/>
    <mergeCell ref="Q3:S3"/>
    <mergeCell ref="T3:V3"/>
    <mergeCell ref="W3:Y3"/>
    <mergeCell ref="Z3:AB3"/>
    <mergeCell ref="B9:B12"/>
    <mergeCell ref="C9:C12"/>
    <mergeCell ref="E9:E12"/>
    <mergeCell ref="H9:H12"/>
    <mergeCell ref="K9:K12"/>
    <mergeCell ref="K3:M3"/>
    <mergeCell ref="B3:B4"/>
    <mergeCell ref="C3:C4"/>
    <mergeCell ref="D3:D4"/>
    <mergeCell ref="E3:G3"/>
    <mergeCell ref="H3:J3"/>
    <mergeCell ref="N9:N12"/>
    <mergeCell ref="Q9:Q12"/>
    <mergeCell ref="T9:T12"/>
    <mergeCell ref="W9:W12"/>
    <mergeCell ref="Z9:Z12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2-6.歯科健診分析</oddHeader>
  </headerFooter>
  <ignoredErrors>
    <ignoredError sqref="AF5:AF12 AI7:AI12 E37 H37 K37 N37 Q37 T37 W37 Z37" emptyCellReference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6384" width="9" style="1"/>
  </cols>
  <sheetData>
    <row r="1" spans="1:12" ht="16.5" customHeight="1">
      <c r="A1" s="4" t="s">
        <v>245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260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04"/>
  <sheetViews>
    <sheetView showGridLines="0" zoomScaleNormal="100" zoomScaleSheetLayoutView="100" workbookViewId="0"/>
  </sheetViews>
  <sheetFormatPr defaultRowHeight="13.5"/>
  <cols>
    <col min="1" max="1" width="4.625" style="20" customWidth="1"/>
    <col min="2" max="2" width="3.375" style="20" customWidth="1"/>
    <col min="3" max="29" width="9.625" style="20" customWidth="1"/>
    <col min="30" max="30" width="9" style="20"/>
    <col min="31" max="34" width="9" style="175"/>
    <col min="35" max="35" width="9.375" style="175" bestFit="1" customWidth="1"/>
    <col min="36" max="36" width="9.375" style="175" customWidth="1"/>
    <col min="37" max="38" width="9" style="175"/>
    <col min="39" max="16384" width="9" style="20"/>
  </cols>
  <sheetData>
    <row r="1" spans="1:38" s="1" customFormat="1" ht="16.5" customHeight="1">
      <c r="A1" s="4" t="s">
        <v>256</v>
      </c>
      <c r="AC1" s="20"/>
      <c r="AE1" s="11"/>
      <c r="AF1" s="11"/>
      <c r="AG1" s="11"/>
      <c r="AH1" s="11"/>
      <c r="AI1" s="11"/>
      <c r="AJ1" s="11"/>
      <c r="AK1" s="11"/>
      <c r="AL1" s="11"/>
    </row>
    <row r="2" spans="1:38" s="1" customFormat="1" ht="16.5" customHeight="1">
      <c r="A2" s="4" t="s">
        <v>219</v>
      </c>
      <c r="D2" s="12" t="s">
        <v>217</v>
      </c>
      <c r="AC2" s="20"/>
      <c r="AE2" s="11"/>
      <c r="AF2" s="11"/>
      <c r="AG2" s="11"/>
      <c r="AH2" s="11"/>
      <c r="AI2" s="11"/>
      <c r="AJ2" s="11"/>
      <c r="AK2" s="11"/>
      <c r="AL2" s="11"/>
    </row>
    <row r="3" spans="1:38" s="1" customFormat="1" ht="16.5" customHeight="1">
      <c r="B3" s="273"/>
      <c r="C3" s="274" t="s">
        <v>192</v>
      </c>
      <c r="D3" s="276" t="s">
        <v>87</v>
      </c>
      <c r="E3" s="231" t="s">
        <v>65</v>
      </c>
      <c r="F3" s="244"/>
      <c r="G3" s="245"/>
      <c r="H3" s="226" t="s">
        <v>66</v>
      </c>
      <c r="I3" s="227"/>
      <c r="J3" s="228"/>
      <c r="K3" s="226" t="s">
        <v>67</v>
      </c>
      <c r="L3" s="227"/>
      <c r="M3" s="228"/>
      <c r="N3" s="226" t="s">
        <v>68</v>
      </c>
      <c r="O3" s="227"/>
      <c r="P3" s="228"/>
      <c r="Q3" s="226" t="s">
        <v>69</v>
      </c>
      <c r="R3" s="227"/>
      <c r="S3" s="228"/>
      <c r="T3" s="226" t="s">
        <v>70</v>
      </c>
      <c r="U3" s="227"/>
      <c r="V3" s="228"/>
      <c r="W3" s="226" t="s">
        <v>71</v>
      </c>
      <c r="X3" s="227"/>
      <c r="Y3" s="228"/>
      <c r="Z3" s="226" t="s">
        <v>86</v>
      </c>
      <c r="AA3" s="227"/>
      <c r="AB3" s="228"/>
      <c r="AC3" s="2"/>
      <c r="AE3" s="204" t="s">
        <v>275</v>
      </c>
      <c r="AF3" s="11"/>
      <c r="AG3" s="11"/>
      <c r="AH3" s="11"/>
      <c r="AI3" s="11"/>
      <c r="AJ3" s="11"/>
      <c r="AK3" s="11"/>
      <c r="AL3" s="11"/>
    </row>
    <row r="4" spans="1:38" s="1" customFormat="1" ht="40.5" customHeight="1">
      <c r="B4" s="273"/>
      <c r="C4" s="275"/>
      <c r="D4" s="277"/>
      <c r="E4" s="6" t="s">
        <v>179</v>
      </c>
      <c r="F4" s="13" t="s">
        <v>73</v>
      </c>
      <c r="G4" s="153" t="s">
        <v>291</v>
      </c>
      <c r="H4" s="6" t="s">
        <v>179</v>
      </c>
      <c r="I4" s="13" t="s">
        <v>73</v>
      </c>
      <c r="J4" s="153" t="s">
        <v>291</v>
      </c>
      <c r="K4" s="6" t="s">
        <v>179</v>
      </c>
      <c r="L4" s="13" t="s">
        <v>73</v>
      </c>
      <c r="M4" s="153" t="s">
        <v>291</v>
      </c>
      <c r="N4" s="6" t="s">
        <v>179</v>
      </c>
      <c r="O4" s="13" t="s">
        <v>73</v>
      </c>
      <c r="P4" s="153" t="s">
        <v>291</v>
      </c>
      <c r="Q4" s="6" t="s">
        <v>179</v>
      </c>
      <c r="R4" s="13" t="s">
        <v>73</v>
      </c>
      <c r="S4" s="153" t="s">
        <v>291</v>
      </c>
      <c r="T4" s="6" t="s">
        <v>179</v>
      </c>
      <c r="U4" s="13" t="s">
        <v>73</v>
      </c>
      <c r="V4" s="153" t="s">
        <v>291</v>
      </c>
      <c r="W4" s="6" t="s">
        <v>179</v>
      </c>
      <c r="X4" s="13" t="s">
        <v>73</v>
      </c>
      <c r="Y4" s="153" t="s">
        <v>291</v>
      </c>
      <c r="Z4" s="6" t="s">
        <v>179</v>
      </c>
      <c r="AA4" s="13" t="s">
        <v>73</v>
      </c>
      <c r="AB4" s="153" t="s">
        <v>291</v>
      </c>
      <c r="AC4" s="120"/>
      <c r="AE4" s="264" t="s">
        <v>244</v>
      </c>
      <c r="AF4" s="265"/>
      <c r="AG4" s="11"/>
      <c r="AH4" s="229" t="s">
        <v>244</v>
      </c>
      <c r="AI4" s="230"/>
      <c r="AJ4" s="46"/>
      <c r="AK4" s="262" t="s">
        <v>243</v>
      </c>
      <c r="AL4" s="263"/>
    </row>
    <row r="5" spans="1:38">
      <c r="B5" s="266">
        <v>1</v>
      </c>
      <c r="C5" s="296" t="s">
        <v>57</v>
      </c>
      <c r="D5" s="170" t="s">
        <v>82</v>
      </c>
      <c r="E5" s="271">
        <v>127</v>
      </c>
      <c r="F5" s="14">
        <v>87</v>
      </c>
      <c r="G5" s="171">
        <f>IFERROR(F5/E5,"-")</f>
        <v>0.68503937007874016</v>
      </c>
      <c r="H5" s="271">
        <v>243</v>
      </c>
      <c r="I5" s="14">
        <v>138</v>
      </c>
      <c r="J5" s="171">
        <f>IFERROR(I5/H5,"-")</f>
        <v>0.5679012345679012</v>
      </c>
      <c r="K5" s="271">
        <v>19941</v>
      </c>
      <c r="L5" s="14">
        <v>14756</v>
      </c>
      <c r="M5" s="171">
        <f>IFERROR(L5/K5,"-")</f>
        <v>0.73998294970161982</v>
      </c>
      <c r="N5" s="271">
        <v>14006</v>
      </c>
      <c r="O5" s="14">
        <v>9837</v>
      </c>
      <c r="P5" s="171">
        <f>IFERROR(O5/N5,"-")</f>
        <v>0.7023418534913608</v>
      </c>
      <c r="Q5" s="271">
        <v>6919</v>
      </c>
      <c r="R5" s="14">
        <v>4692</v>
      </c>
      <c r="S5" s="171">
        <f>IFERROR(R5/Q5,"-")</f>
        <v>0.67813267813267808</v>
      </c>
      <c r="T5" s="271">
        <v>1890</v>
      </c>
      <c r="U5" s="14">
        <v>1139</v>
      </c>
      <c r="V5" s="171">
        <f>IFERROR(U5/T5,"-")</f>
        <v>0.60264550264550265</v>
      </c>
      <c r="W5" s="271">
        <v>295</v>
      </c>
      <c r="X5" s="14">
        <v>173</v>
      </c>
      <c r="Y5" s="171">
        <f>IFERROR(X5/W5,"-")</f>
        <v>0.58644067796610166</v>
      </c>
      <c r="Z5" s="271">
        <f>SUM(E5,H5,K5,N5,Q5,T5,W5)</f>
        <v>43421</v>
      </c>
      <c r="AA5" s="14">
        <f>SUM(F5,I5,L5,O5,R5,U5,X5)</f>
        <v>30822</v>
      </c>
      <c r="AB5" s="171">
        <f>IFERROR(AA5/Z5,"-")</f>
        <v>0.70984086041316419</v>
      </c>
      <c r="AC5" s="15"/>
      <c r="AD5" s="20">
        <v>1</v>
      </c>
      <c r="AE5" s="117" t="s">
        <v>57</v>
      </c>
      <c r="AF5" s="118">
        <f t="shared" ref="AF5:AF36" si="0">INDEX($AB:$AB,(ROW()+($AD5-1)*3)+3)</f>
        <v>0.11093710416618686</v>
      </c>
      <c r="AG5" s="16"/>
      <c r="AH5" s="99" t="str">
        <f>INDEX($AE$5:$AE$78,MATCH(AI5,AF$5:AF$78,0))</f>
        <v>能勢町</v>
      </c>
      <c r="AI5" s="101">
        <f>LARGE(AF$5:AF$78,ROW(A1))</f>
        <v>0.16279069767441862</v>
      </c>
      <c r="AJ5" s="116"/>
      <c r="AK5" s="172">
        <f>$AB$304</f>
        <v>0.10635907817061684</v>
      </c>
      <c r="AL5" s="119">
        <v>0</v>
      </c>
    </row>
    <row r="6" spans="1:38">
      <c r="B6" s="267"/>
      <c r="C6" s="297"/>
      <c r="D6" s="24" t="s">
        <v>83</v>
      </c>
      <c r="E6" s="272"/>
      <c r="F6" s="17">
        <v>12</v>
      </c>
      <c r="G6" s="25">
        <f>IFERROR(F6/E5,"-")</f>
        <v>9.4488188976377951E-2</v>
      </c>
      <c r="H6" s="272"/>
      <c r="I6" s="17">
        <v>36</v>
      </c>
      <c r="J6" s="25">
        <f>IFERROR(I6/H5,"-")</f>
        <v>0.14814814814814814</v>
      </c>
      <c r="K6" s="272"/>
      <c r="L6" s="17">
        <v>2175</v>
      </c>
      <c r="M6" s="25">
        <f>IFERROR(L6/K5,"-")</f>
        <v>0.10907176169700616</v>
      </c>
      <c r="N6" s="272"/>
      <c r="O6" s="17">
        <v>1623</v>
      </c>
      <c r="P6" s="25">
        <f>IFERROR(O6/N5,"-")</f>
        <v>0.11587890903898329</v>
      </c>
      <c r="Q6" s="272"/>
      <c r="R6" s="17">
        <v>799</v>
      </c>
      <c r="S6" s="25">
        <f>IFERROR(R6/Q5,"-")</f>
        <v>0.11547911547911548</v>
      </c>
      <c r="T6" s="272"/>
      <c r="U6" s="17">
        <v>218</v>
      </c>
      <c r="V6" s="25">
        <f>IFERROR(U6/T5,"-")</f>
        <v>0.11534391534391535</v>
      </c>
      <c r="W6" s="272"/>
      <c r="X6" s="17">
        <v>24</v>
      </c>
      <c r="Y6" s="25">
        <f>IFERROR(X6/W5,"-")</f>
        <v>8.1355932203389825E-2</v>
      </c>
      <c r="Z6" s="272"/>
      <c r="AA6" s="17">
        <f t="shared" ref="AA6:AA69" si="1">SUM(F6,I6,L6,O6,R6,U6,X6)</f>
        <v>4887</v>
      </c>
      <c r="AB6" s="25">
        <f>IFERROR(AA6/Z5,"-")</f>
        <v>0.11254922733239676</v>
      </c>
      <c r="AC6" s="15"/>
      <c r="AD6" s="20">
        <v>2</v>
      </c>
      <c r="AE6" s="117" t="s">
        <v>130</v>
      </c>
      <c r="AF6" s="118">
        <f t="shared" si="0"/>
        <v>0.11377930245854774</v>
      </c>
      <c r="AG6" s="16"/>
      <c r="AH6" s="99" t="str">
        <f t="shared" ref="AH6:AH69" si="2">INDEX($AE$5:$AE$78,MATCH(AI6,AF$5:AF$78,0))</f>
        <v>西成区</v>
      </c>
      <c r="AI6" s="101">
        <f t="shared" ref="AI6:AI69" si="3">LARGE(AF$5:AF$78,ROW(A2))</f>
        <v>0.15489130434782608</v>
      </c>
      <c r="AJ6" s="116"/>
      <c r="AK6" s="172">
        <f t="shared" ref="AK6:AK69" si="4">$AB$304</f>
        <v>0.10635907817061684</v>
      </c>
      <c r="AL6" s="119">
        <v>0</v>
      </c>
    </row>
    <row r="7" spans="1:38">
      <c r="B7" s="267"/>
      <c r="C7" s="297"/>
      <c r="D7" s="24" t="s">
        <v>84</v>
      </c>
      <c r="E7" s="272"/>
      <c r="F7" s="17">
        <v>7</v>
      </c>
      <c r="G7" s="25">
        <f>IFERROR(F7/E5,"-")</f>
        <v>5.5118110236220472E-2</v>
      </c>
      <c r="H7" s="272"/>
      <c r="I7" s="17">
        <v>25</v>
      </c>
      <c r="J7" s="25">
        <f>IFERROR(I7/H5,"-")</f>
        <v>0.102880658436214</v>
      </c>
      <c r="K7" s="272"/>
      <c r="L7" s="17">
        <v>1246</v>
      </c>
      <c r="M7" s="25">
        <f>IFERROR(L7/K5,"-")</f>
        <v>6.2484328769871117E-2</v>
      </c>
      <c r="N7" s="272"/>
      <c r="O7" s="17">
        <v>966</v>
      </c>
      <c r="P7" s="25">
        <f>IFERROR(O7/N5,"-")</f>
        <v>6.8970441239468799E-2</v>
      </c>
      <c r="Q7" s="272"/>
      <c r="R7" s="17">
        <v>471</v>
      </c>
      <c r="S7" s="25">
        <f>IFERROR(R7/Q5,"-")</f>
        <v>6.8073421014597485E-2</v>
      </c>
      <c r="T7" s="272"/>
      <c r="U7" s="17">
        <v>156</v>
      </c>
      <c r="V7" s="25">
        <f>IFERROR(U7/T5,"-")</f>
        <v>8.2539682539682538E-2</v>
      </c>
      <c r="W7" s="272"/>
      <c r="X7" s="17">
        <v>24</v>
      </c>
      <c r="Y7" s="25">
        <f>IFERROR(X7/W5,"-")</f>
        <v>8.1355932203389825E-2</v>
      </c>
      <c r="Z7" s="272"/>
      <c r="AA7" s="17">
        <f t="shared" si="1"/>
        <v>2895</v>
      </c>
      <c r="AB7" s="25">
        <f>IFERROR(AA7/Z5,"-")</f>
        <v>6.6672808088252225E-2</v>
      </c>
      <c r="AC7" s="15"/>
      <c r="AD7" s="20">
        <v>3</v>
      </c>
      <c r="AE7" s="117" t="s">
        <v>131</v>
      </c>
      <c r="AF7" s="118">
        <f t="shared" si="0"/>
        <v>0.11086717892425905</v>
      </c>
      <c r="AG7" s="16"/>
      <c r="AH7" s="99" t="str">
        <f t="shared" si="2"/>
        <v>浪速区</v>
      </c>
      <c r="AI7" s="101">
        <f t="shared" si="3"/>
        <v>0.13705583756345177</v>
      </c>
      <c r="AJ7" s="116"/>
      <c r="AK7" s="172">
        <f t="shared" si="4"/>
        <v>0.10635907817061684</v>
      </c>
      <c r="AL7" s="119">
        <v>0</v>
      </c>
    </row>
    <row r="8" spans="1:38">
      <c r="B8" s="268"/>
      <c r="C8" s="298"/>
      <c r="D8" s="26" t="s">
        <v>85</v>
      </c>
      <c r="E8" s="278"/>
      <c r="F8" s="18">
        <v>21</v>
      </c>
      <c r="G8" s="27">
        <f>IFERROR(F8/E5,"-")</f>
        <v>0.16535433070866143</v>
      </c>
      <c r="H8" s="278"/>
      <c r="I8" s="18">
        <v>44</v>
      </c>
      <c r="J8" s="27">
        <f>IFERROR(I8/H5,"-")</f>
        <v>0.18106995884773663</v>
      </c>
      <c r="K8" s="278"/>
      <c r="L8" s="18">
        <v>1764</v>
      </c>
      <c r="M8" s="27">
        <f>IFERROR(L8/K5,"-")</f>
        <v>8.8460959831502928E-2</v>
      </c>
      <c r="N8" s="278"/>
      <c r="O8" s="18">
        <v>1580</v>
      </c>
      <c r="P8" s="27">
        <f>IFERROR(O8/N5,"-")</f>
        <v>0.11280879623018707</v>
      </c>
      <c r="Q8" s="278"/>
      <c r="R8" s="18">
        <v>957</v>
      </c>
      <c r="S8" s="27">
        <f>IFERROR(R8/Q5,"-")</f>
        <v>0.13831478537360889</v>
      </c>
      <c r="T8" s="278"/>
      <c r="U8" s="18">
        <v>377</v>
      </c>
      <c r="V8" s="27">
        <f>IFERROR(U8/T5,"-")</f>
        <v>0.19947089947089947</v>
      </c>
      <c r="W8" s="278"/>
      <c r="X8" s="18">
        <v>74</v>
      </c>
      <c r="Y8" s="27">
        <f>IFERROR(X8/W5,"-")</f>
        <v>0.25084745762711863</v>
      </c>
      <c r="Z8" s="278"/>
      <c r="AA8" s="18">
        <f t="shared" si="1"/>
        <v>4817</v>
      </c>
      <c r="AB8" s="27">
        <f>IFERROR(AA8/Z5,"-")</f>
        <v>0.11093710416618686</v>
      </c>
      <c r="AC8" s="15"/>
      <c r="AD8" s="20">
        <v>4</v>
      </c>
      <c r="AE8" s="117" t="s">
        <v>132</v>
      </c>
      <c r="AF8" s="118">
        <f t="shared" si="0"/>
        <v>0.11686991869918699</v>
      </c>
      <c r="AG8" s="16"/>
      <c r="AH8" s="99" t="str">
        <f t="shared" si="2"/>
        <v>生野区</v>
      </c>
      <c r="AI8" s="101">
        <f t="shared" si="3"/>
        <v>0.13613445378151259</v>
      </c>
      <c r="AJ8" s="116"/>
      <c r="AK8" s="172">
        <f t="shared" si="4"/>
        <v>0.10635907817061684</v>
      </c>
      <c r="AL8" s="119">
        <v>0</v>
      </c>
    </row>
    <row r="9" spans="1:38">
      <c r="B9" s="266">
        <v>2</v>
      </c>
      <c r="C9" s="296" t="s">
        <v>130</v>
      </c>
      <c r="D9" s="170" t="s">
        <v>82</v>
      </c>
      <c r="E9" s="271">
        <v>6</v>
      </c>
      <c r="F9" s="14">
        <v>5</v>
      </c>
      <c r="G9" s="171">
        <f>IFERROR(F9/E9,"-")</f>
        <v>0.83333333333333337</v>
      </c>
      <c r="H9" s="271">
        <v>9</v>
      </c>
      <c r="I9" s="14">
        <v>7</v>
      </c>
      <c r="J9" s="171">
        <f>IFERROR(I9/H9,"-")</f>
        <v>0.77777777777777779</v>
      </c>
      <c r="K9" s="271">
        <v>814</v>
      </c>
      <c r="L9" s="14">
        <v>600</v>
      </c>
      <c r="M9" s="171">
        <f>IFERROR(L9/K9,"-")</f>
        <v>0.73710073710073709</v>
      </c>
      <c r="N9" s="271">
        <v>589</v>
      </c>
      <c r="O9" s="14">
        <v>384</v>
      </c>
      <c r="P9" s="171">
        <f>IFERROR(O9/N9,"-")</f>
        <v>0.65195246179966049</v>
      </c>
      <c r="Q9" s="271">
        <v>246</v>
      </c>
      <c r="R9" s="14">
        <v>163</v>
      </c>
      <c r="S9" s="171">
        <f>IFERROR(R9/Q9,"-")</f>
        <v>0.66260162601626016</v>
      </c>
      <c r="T9" s="271">
        <v>77</v>
      </c>
      <c r="U9" s="14">
        <v>49</v>
      </c>
      <c r="V9" s="171">
        <f>IFERROR(U9/T9,"-")</f>
        <v>0.63636363636363635</v>
      </c>
      <c r="W9" s="271">
        <v>8</v>
      </c>
      <c r="X9" s="14">
        <v>6</v>
      </c>
      <c r="Y9" s="171">
        <f>IFERROR(X9/W9,"-")</f>
        <v>0.75</v>
      </c>
      <c r="Z9" s="271">
        <f>SUM(E9,H9,K9,N9,Q9,T9,W9)</f>
        <v>1749</v>
      </c>
      <c r="AA9" s="14">
        <f t="shared" si="1"/>
        <v>1214</v>
      </c>
      <c r="AB9" s="171">
        <f>IFERROR(AA9/Z9,"-")</f>
        <v>0.69411092052601486</v>
      </c>
      <c r="AC9" s="15"/>
      <c r="AD9" s="20">
        <v>5</v>
      </c>
      <c r="AE9" s="117" t="s">
        <v>133</v>
      </c>
      <c r="AF9" s="118">
        <f t="shared" si="0"/>
        <v>8.6175942549371637E-2</v>
      </c>
      <c r="AG9" s="16"/>
      <c r="AH9" s="99" t="str">
        <f t="shared" si="2"/>
        <v>柏原市</v>
      </c>
      <c r="AI9" s="101">
        <f t="shared" si="3"/>
        <v>0.13128205128205128</v>
      </c>
      <c r="AJ9" s="116"/>
      <c r="AK9" s="172">
        <f t="shared" si="4"/>
        <v>0.10635907817061684</v>
      </c>
      <c r="AL9" s="119">
        <v>0</v>
      </c>
    </row>
    <row r="10" spans="1:38">
      <c r="B10" s="267"/>
      <c r="C10" s="297"/>
      <c r="D10" s="24" t="s">
        <v>83</v>
      </c>
      <c r="E10" s="272"/>
      <c r="F10" s="17">
        <v>1</v>
      </c>
      <c r="G10" s="25">
        <f>IFERROR(F10/E9,"-")</f>
        <v>0.16666666666666666</v>
      </c>
      <c r="H10" s="272"/>
      <c r="I10" s="17">
        <v>0</v>
      </c>
      <c r="J10" s="25">
        <f>IFERROR(I10/H9,"-")</f>
        <v>0</v>
      </c>
      <c r="K10" s="272"/>
      <c r="L10" s="17">
        <v>95</v>
      </c>
      <c r="M10" s="25">
        <f>IFERROR(L10/K9,"-")</f>
        <v>0.1167076167076167</v>
      </c>
      <c r="N10" s="272"/>
      <c r="O10" s="17">
        <v>92</v>
      </c>
      <c r="P10" s="25">
        <f>IFERROR(O10/N9,"-")</f>
        <v>0.15619694397283532</v>
      </c>
      <c r="Q10" s="272"/>
      <c r="R10" s="17">
        <v>38</v>
      </c>
      <c r="S10" s="25">
        <f>IFERROR(R10/Q9,"-")</f>
        <v>0.15447154471544716</v>
      </c>
      <c r="T10" s="272"/>
      <c r="U10" s="17">
        <v>8</v>
      </c>
      <c r="V10" s="25">
        <f>IFERROR(U10/T9,"-")</f>
        <v>0.1038961038961039</v>
      </c>
      <c r="W10" s="272"/>
      <c r="X10" s="17">
        <v>0</v>
      </c>
      <c r="Y10" s="25">
        <f>IFERROR(X10/W9,"-")</f>
        <v>0</v>
      </c>
      <c r="Z10" s="272"/>
      <c r="AA10" s="17">
        <f t="shared" si="1"/>
        <v>234</v>
      </c>
      <c r="AB10" s="25">
        <f>IFERROR(AA10/Z9,"-")</f>
        <v>0.13379073756432247</v>
      </c>
      <c r="AC10" s="15"/>
      <c r="AD10" s="20">
        <v>6</v>
      </c>
      <c r="AE10" s="117" t="s">
        <v>134</v>
      </c>
      <c r="AF10" s="118">
        <f t="shared" si="0"/>
        <v>9.7504621072088724E-2</v>
      </c>
      <c r="AG10" s="16"/>
      <c r="AH10" s="99" t="str">
        <f t="shared" si="2"/>
        <v>城東区</v>
      </c>
      <c r="AI10" s="101">
        <f t="shared" si="3"/>
        <v>0.12757562472599737</v>
      </c>
      <c r="AJ10" s="116"/>
      <c r="AK10" s="172">
        <f t="shared" si="4"/>
        <v>0.10635907817061684</v>
      </c>
      <c r="AL10" s="119">
        <v>0</v>
      </c>
    </row>
    <row r="11" spans="1:38">
      <c r="B11" s="267"/>
      <c r="C11" s="297"/>
      <c r="D11" s="24" t="s">
        <v>84</v>
      </c>
      <c r="E11" s="272"/>
      <c r="F11" s="17">
        <v>0</v>
      </c>
      <c r="G11" s="25">
        <f>IFERROR(F11/E9,"-")</f>
        <v>0</v>
      </c>
      <c r="H11" s="272"/>
      <c r="I11" s="17">
        <v>2</v>
      </c>
      <c r="J11" s="25">
        <f>IFERROR(I11/H9,"-")</f>
        <v>0.22222222222222221</v>
      </c>
      <c r="K11" s="272"/>
      <c r="L11" s="17">
        <v>53</v>
      </c>
      <c r="M11" s="25">
        <f>IFERROR(L11/K9,"-")</f>
        <v>6.5110565110565108E-2</v>
      </c>
      <c r="N11" s="272"/>
      <c r="O11" s="17">
        <v>32</v>
      </c>
      <c r="P11" s="25">
        <f>IFERROR(O11/N9,"-")</f>
        <v>5.4329371816638369E-2</v>
      </c>
      <c r="Q11" s="272"/>
      <c r="R11" s="17">
        <v>11</v>
      </c>
      <c r="S11" s="25">
        <f>IFERROR(R11/Q9,"-")</f>
        <v>4.4715447154471545E-2</v>
      </c>
      <c r="T11" s="272"/>
      <c r="U11" s="17">
        <v>3</v>
      </c>
      <c r="V11" s="25">
        <f>IFERROR(U11/T9,"-")</f>
        <v>3.896103896103896E-2</v>
      </c>
      <c r="W11" s="272"/>
      <c r="X11" s="17">
        <v>1</v>
      </c>
      <c r="Y11" s="25">
        <f>IFERROR(X11/W9,"-")</f>
        <v>0.125</v>
      </c>
      <c r="Z11" s="272"/>
      <c r="AA11" s="17">
        <f t="shared" si="1"/>
        <v>102</v>
      </c>
      <c r="AB11" s="25">
        <f>IFERROR(AA11/Z9,"-")</f>
        <v>5.8319039451114926E-2</v>
      </c>
      <c r="AC11" s="15"/>
      <c r="AD11" s="20">
        <v>7</v>
      </c>
      <c r="AE11" s="117" t="s">
        <v>135</v>
      </c>
      <c r="AF11" s="118">
        <f t="shared" si="0"/>
        <v>9.6965210954848266E-2</v>
      </c>
      <c r="AG11" s="16"/>
      <c r="AH11" s="99" t="str">
        <f t="shared" si="2"/>
        <v>東淀川区</v>
      </c>
      <c r="AI11" s="101">
        <f t="shared" si="3"/>
        <v>0.12484076433121019</v>
      </c>
      <c r="AJ11" s="116"/>
      <c r="AK11" s="172">
        <f t="shared" si="4"/>
        <v>0.10635907817061684</v>
      </c>
      <c r="AL11" s="119">
        <v>0</v>
      </c>
    </row>
    <row r="12" spans="1:38">
      <c r="B12" s="268"/>
      <c r="C12" s="298"/>
      <c r="D12" s="26" t="s">
        <v>85</v>
      </c>
      <c r="E12" s="278"/>
      <c r="F12" s="18">
        <v>0</v>
      </c>
      <c r="G12" s="27">
        <f>IFERROR(F12/E9,"-")</f>
        <v>0</v>
      </c>
      <c r="H12" s="278"/>
      <c r="I12" s="18">
        <v>0</v>
      </c>
      <c r="J12" s="27">
        <f>IFERROR(I12/H9,"-")</f>
        <v>0</v>
      </c>
      <c r="K12" s="278"/>
      <c r="L12" s="18">
        <v>66</v>
      </c>
      <c r="M12" s="27">
        <f>IFERROR(L12/K9,"-")</f>
        <v>8.1081081081081086E-2</v>
      </c>
      <c r="N12" s="278"/>
      <c r="O12" s="18">
        <v>81</v>
      </c>
      <c r="P12" s="27">
        <f>IFERROR(O12/N9,"-")</f>
        <v>0.13752122241086587</v>
      </c>
      <c r="Q12" s="278"/>
      <c r="R12" s="18">
        <v>34</v>
      </c>
      <c r="S12" s="27">
        <f>IFERROR(R12/Q9,"-")</f>
        <v>0.13821138211382114</v>
      </c>
      <c r="T12" s="278"/>
      <c r="U12" s="18">
        <v>17</v>
      </c>
      <c r="V12" s="27">
        <f>IFERROR(U12/T9,"-")</f>
        <v>0.22077922077922077</v>
      </c>
      <c r="W12" s="278"/>
      <c r="X12" s="18">
        <v>1</v>
      </c>
      <c r="Y12" s="27">
        <f>IFERROR(X12/W9,"-")</f>
        <v>0.125</v>
      </c>
      <c r="Z12" s="278"/>
      <c r="AA12" s="18">
        <f t="shared" si="1"/>
        <v>199</v>
      </c>
      <c r="AB12" s="27">
        <f>IFERROR(AA12/Z9,"-")</f>
        <v>0.11377930245854774</v>
      </c>
      <c r="AC12" s="15"/>
      <c r="AD12" s="20">
        <v>8</v>
      </c>
      <c r="AE12" s="117" t="s">
        <v>58</v>
      </c>
      <c r="AF12" s="118">
        <f t="shared" si="0"/>
        <v>9.6870342771982115E-2</v>
      </c>
      <c r="AG12" s="16"/>
      <c r="AH12" s="99" t="str">
        <f t="shared" si="2"/>
        <v>藤井寺市</v>
      </c>
      <c r="AI12" s="101">
        <f t="shared" si="3"/>
        <v>0.12437810945273632</v>
      </c>
      <c r="AJ12" s="116"/>
      <c r="AK12" s="172">
        <f t="shared" si="4"/>
        <v>0.10635907817061684</v>
      </c>
      <c r="AL12" s="119">
        <v>0</v>
      </c>
    </row>
    <row r="13" spans="1:38">
      <c r="B13" s="266">
        <v>3</v>
      </c>
      <c r="C13" s="296" t="s">
        <v>131</v>
      </c>
      <c r="D13" s="170" t="s">
        <v>82</v>
      </c>
      <c r="E13" s="271">
        <v>3</v>
      </c>
      <c r="F13" s="14">
        <v>1</v>
      </c>
      <c r="G13" s="171">
        <f>IFERROR(F13/E13,"-")</f>
        <v>0.33333333333333331</v>
      </c>
      <c r="H13" s="271">
        <v>5</v>
      </c>
      <c r="I13" s="14">
        <v>2</v>
      </c>
      <c r="J13" s="171">
        <f>IFERROR(I13/H13,"-")</f>
        <v>0.4</v>
      </c>
      <c r="K13" s="271">
        <v>404</v>
      </c>
      <c r="L13" s="14">
        <v>307</v>
      </c>
      <c r="M13" s="171">
        <f>IFERROR(L13/K13,"-")</f>
        <v>0.75990099009900991</v>
      </c>
      <c r="N13" s="271">
        <v>280</v>
      </c>
      <c r="O13" s="14">
        <v>214</v>
      </c>
      <c r="P13" s="171">
        <f>IFERROR(O13/N13,"-")</f>
        <v>0.76428571428571423</v>
      </c>
      <c r="Q13" s="271">
        <v>163</v>
      </c>
      <c r="R13" s="14">
        <v>112</v>
      </c>
      <c r="S13" s="171">
        <f>IFERROR(R13/Q13,"-")</f>
        <v>0.68711656441717794</v>
      </c>
      <c r="T13" s="271">
        <v>47</v>
      </c>
      <c r="U13" s="14">
        <v>28</v>
      </c>
      <c r="V13" s="171">
        <f>IFERROR(U13/T13,"-")</f>
        <v>0.5957446808510638</v>
      </c>
      <c r="W13" s="271">
        <v>9</v>
      </c>
      <c r="X13" s="14">
        <v>6</v>
      </c>
      <c r="Y13" s="171">
        <f>IFERROR(X13/W13,"-")</f>
        <v>0.66666666666666663</v>
      </c>
      <c r="Z13" s="271">
        <f>SUM(E13,H13,K13,N13,Q13,T13,W13)</f>
        <v>911</v>
      </c>
      <c r="AA13" s="14">
        <f t="shared" si="1"/>
        <v>670</v>
      </c>
      <c r="AB13" s="171">
        <f>IFERROR(AA13/Z13,"-")</f>
        <v>0.73545554335894625</v>
      </c>
      <c r="AC13" s="15"/>
      <c r="AD13" s="20">
        <v>9</v>
      </c>
      <c r="AE13" s="117" t="s">
        <v>136</v>
      </c>
      <c r="AF13" s="118">
        <f t="shared" si="0"/>
        <v>0.13705583756345177</v>
      </c>
      <c r="AG13" s="16"/>
      <c r="AH13" s="99" t="str">
        <f t="shared" si="2"/>
        <v>阪南市</v>
      </c>
      <c r="AI13" s="101">
        <f t="shared" si="3"/>
        <v>0.12352309344790548</v>
      </c>
      <c r="AJ13" s="116"/>
      <c r="AK13" s="172">
        <f t="shared" si="4"/>
        <v>0.10635907817061684</v>
      </c>
      <c r="AL13" s="119">
        <v>0</v>
      </c>
    </row>
    <row r="14" spans="1:38">
      <c r="B14" s="267"/>
      <c r="C14" s="297"/>
      <c r="D14" s="24" t="s">
        <v>83</v>
      </c>
      <c r="E14" s="272"/>
      <c r="F14" s="17">
        <v>0</v>
      </c>
      <c r="G14" s="25">
        <f>IFERROR(F14/E13,"-")</f>
        <v>0</v>
      </c>
      <c r="H14" s="272"/>
      <c r="I14" s="17">
        <v>2</v>
      </c>
      <c r="J14" s="25">
        <f>IFERROR(I14/H13,"-")</f>
        <v>0.4</v>
      </c>
      <c r="K14" s="272"/>
      <c r="L14" s="17">
        <v>37</v>
      </c>
      <c r="M14" s="25">
        <f>IFERROR(L14/K13,"-")</f>
        <v>9.1584158415841582E-2</v>
      </c>
      <c r="N14" s="272"/>
      <c r="O14" s="17">
        <v>26</v>
      </c>
      <c r="P14" s="25">
        <f>IFERROR(O14/N13,"-")</f>
        <v>9.285714285714286E-2</v>
      </c>
      <c r="Q14" s="272"/>
      <c r="R14" s="17">
        <v>17</v>
      </c>
      <c r="S14" s="25">
        <f>IFERROR(R14/Q13,"-")</f>
        <v>0.10429447852760736</v>
      </c>
      <c r="T14" s="272"/>
      <c r="U14" s="17">
        <v>5</v>
      </c>
      <c r="V14" s="25">
        <f>IFERROR(U14/T13,"-")</f>
        <v>0.10638297872340426</v>
      </c>
      <c r="W14" s="272"/>
      <c r="X14" s="17">
        <v>0</v>
      </c>
      <c r="Y14" s="25">
        <f>IFERROR(X14/W13,"-")</f>
        <v>0</v>
      </c>
      <c r="Z14" s="272"/>
      <c r="AA14" s="17">
        <f t="shared" si="1"/>
        <v>87</v>
      </c>
      <c r="AB14" s="25">
        <f>IFERROR(AA14/Z13,"-")</f>
        <v>9.5499451152579587E-2</v>
      </c>
      <c r="AC14" s="15"/>
      <c r="AD14" s="20">
        <v>10</v>
      </c>
      <c r="AE14" s="117" t="s">
        <v>59</v>
      </c>
      <c r="AF14" s="118">
        <f t="shared" si="0"/>
        <v>0.11165730337078651</v>
      </c>
      <c r="AG14" s="16"/>
      <c r="AH14" s="99" t="str">
        <f t="shared" si="2"/>
        <v>和泉市</v>
      </c>
      <c r="AI14" s="101">
        <f t="shared" si="3"/>
        <v>0.11917098445595854</v>
      </c>
      <c r="AJ14" s="116"/>
      <c r="AK14" s="172">
        <f t="shared" si="4"/>
        <v>0.10635907817061684</v>
      </c>
      <c r="AL14" s="119">
        <v>0</v>
      </c>
    </row>
    <row r="15" spans="1:38">
      <c r="B15" s="267"/>
      <c r="C15" s="297"/>
      <c r="D15" s="24" t="s">
        <v>84</v>
      </c>
      <c r="E15" s="272"/>
      <c r="F15" s="17">
        <v>0</v>
      </c>
      <c r="G15" s="25">
        <f>IFERROR(F15/E13,"-")</f>
        <v>0</v>
      </c>
      <c r="H15" s="272"/>
      <c r="I15" s="17">
        <v>1</v>
      </c>
      <c r="J15" s="25">
        <f>IFERROR(I15/H13,"-")</f>
        <v>0.2</v>
      </c>
      <c r="K15" s="272"/>
      <c r="L15" s="17">
        <v>21</v>
      </c>
      <c r="M15" s="25">
        <f>IFERROR(L15/K13,"-")</f>
        <v>5.1980198019801978E-2</v>
      </c>
      <c r="N15" s="272"/>
      <c r="O15" s="17">
        <v>17</v>
      </c>
      <c r="P15" s="25">
        <f>IFERROR(O15/N13,"-")</f>
        <v>6.0714285714285714E-2</v>
      </c>
      <c r="Q15" s="272"/>
      <c r="R15" s="17">
        <v>9</v>
      </c>
      <c r="S15" s="25">
        <f>IFERROR(R15/Q13,"-")</f>
        <v>5.5214723926380369E-2</v>
      </c>
      <c r="T15" s="272"/>
      <c r="U15" s="17">
        <v>5</v>
      </c>
      <c r="V15" s="25">
        <f>IFERROR(U15/T13,"-")</f>
        <v>0.10638297872340426</v>
      </c>
      <c r="W15" s="272"/>
      <c r="X15" s="17">
        <v>0</v>
      </c>
      <c r="Y15" s="25">
        <f>IFERROR(X15/W13,"-")</f>
        <v>0</v>
      </c>
      <c r="Z15" s="272"/>
      <c r="AA15" s="17">
        <f t="shared" si="1"/>
        <v>53</v>
      </c>
      <c r="AB15" s="25">
        <f>IFERROR(AA15/Z13,"-")</f>
        <v>5.8177826564215149E-2</v>
      </c>
      <c r="AC15" s="15"/>
      <c r="AD15" s="20">
        <v>11</v>
      </c>
      <c r="AE15" s="117" t="s">
        <v>60</v>
      </c>
      <c r="AF15" s="118">
        <f t="shared" si="0"/>
        <v>0.12484076433121019</v>
      </c>
      <c r="AG15" s="16"/>
      <c r="AH15" s="99" t="str">
        <f t="shared" si="2"/>
        <v>大阪狭山市</v>
      </c>
      <c r="AI15" s="101">
        <f t="shared" si="3"/>
        <v>0.11822222222222223</v>
      </c>
      <c r="AJ15" s="116"/>
      <c r="AK15" s="172">
        <f t="shared" si="4"/>
        <v>0.10635907817061684</v>
      </c>
      <c r="AL15" s="119">
        <v>0</v>
      </c>
    </row>
    <row r="16" spans="1:38">
      <c r="B16" s="268"/>
      <c r="C16" s="298"/>
      <c r="D16" s="26" t="s">
        <v>85</v>
      </c>
      <c r="E16" s="278"/>
      <c r="F16" s="18">
        <v>2</v>
      </c>
      <c r="G16" s="27">
        <f>IFERROR(F16/E13,"-")</f>
        <v>0.66666666666666663</v>
      </c>
      <c r="H16" s="278"/>
      <c r="I16" s="18">
        <v>0</v>
      </c>
      <c r="J16" s="27">
        <f>IFERROR(I16/H13,"-")</f>
        <v>0</v>
      </c>
      <c r="K16" s="278"/>
      <c r="L16" s="18">
        <v>39</v>
      </c>
      <c r="M16" s="27">
        <f>IFERROR(L16/K13,"-")</f>
        <v>9.6534653465346537E-2</v>
      </c>
      <c r="N16" s="278"/>
      <c r="O16" s="18">
        <v>23</v>
      </c>
      <c r="P16" s="27">
        <f>IFERROR(O16/N13,"-")</f>
        <v>8.2142857142857142E-2</v>
      </c>
      <c r="Q16" s="278"/>
      <c r="R16" s="18">
        <v>25</v>
      </c>
      <c r="S16" s="27">
        <f>IFERROR(R16/Q13,"-")</f>
        <v>0.15337423312883436</v>
      </c>
      <c r="T16" s="278"/>
      <c r="U16" s="18">
        <v>9</v>
      </c>
      <c r="V16" s="27">
        <f>IFERROR(U16/T13,"-")</f>
        <v>0.19148936170212766</v>
      </c>
      <c r="W16" s="278"/>
      <c r="X16" s="18">
        <v>3</v>
      </c>
      <c r="Y16" s="27">
        <f>IFERROR(X16/W13,"-")</f>
        <v>0.33333333333333331</v>
      </c>
      <c r="Z16" s="278"/>
      <c r="AA16" s="18">
        <f t="shared" si="1"/>
        <v>101</v>
      </c>
      <c r="AB16" s="27">
        <f>IFERROR(AA16/Z13,"-")</f>
        <v>0.11086717892425905</v>
      </c>
      <c r="AC16" s="15"/>
      <c r="AD16" s="20">
        <v>12</v>
      </c>
      <c r="AE16" s="117" t="s">
        <v>137</v>
      </c>
      <c r="AF16" s="118">
        <f t="shared" si="0"/>
        <v>0.10882708585247884</v>
      </c>
      <c r="AG16" s="16"/>
      <c r="AH16" s="99" t="str">
        <f t="shared" si="2"/>
        <v>泉大津市</v>
      </c>
      <c r="AI16" s="101">
        <f t="shared" si="3"/>
        <v>0.11730013106159895</v>
      </c>
      <c r="AJ16" s="116"/>
      <c r="AK16" s="172">
        <f t="shared" si="4"/>
        <v>0.10635907817061684</v>
      </c>
      <c r="AL16" s="119">
        <v>0</v>
      </c>
    </row>
    <row r="17" spans="2:38">
      <c r="B17" s="266">
        <v>4</v>
      </c>
      <c r="C17" s="296" t="s">
        <v>132</v>
      </c>
      <c r="D17" s="170" t="s">
        <v>82</v>
      </c>
      <c r="E17" s="271">
        <v>5</v>
      </c>
      <c r="F17" s="14">
        <v>3</v>
      </c>
      <c r="G17" s="171">
        <f>IFERROR(F17/E17,"-")</f>
        <v>0.6</v>
      </c>
      <c r="H17" s="271">
        <v>4</v>
      </c>
      <c r="I17" s="14">
        <v>2</v>
      </c>
      <c r="J17" s="171">
        <f>IFERROR(I17/H17,"-")</f>
        <v>0.5</v>
      </c>
      <c r="K17" s="271">
        <v>446</v>
      </c>
      <c r="L17" s="14">
        <v>344</v>
      </c>
      <c r="M17" s="171">
        <f>IFERROR(L17/K17,"-")</f>
        <v>0.77130044843049328</v>
      </c>
      <c r="N17" s="271">
        <v>315</v>
      </c>
      <c r="O17" s="14">
        <v>224</v>
      </c>
      <c r="P17" s="171">
        <f>IFERROR(O17/N17,"-")</f>
        <v>0.71111111111111114</v>
      </c>
      <c r="Q17" s="271">
        <v>155</v>
      </c>
      <c r="R17" s="14">
        <v>93</v>
      </c>
      <c r="S17" s="171">
        <f>IFERROR(R17/Q17,"-")</f>
        <v>0.6</v>
      </c>
      <c r="T17" s="271">
        <v>48</v>
      </c>
      <c r="U17" s="14">
        <v>20</v>
      </c>
      <c r="V17" s="171">
        <f>IFERROR(U17/T17,"-")</f>
        <v>0.41666666666666669</v>
      </c>
      <c r="W17" s="271">
        <v>11</v>
      </c>
      <c r="X17" s="14">
        <v>7</v>
      </c>
      <c r="Y17" s="171">
        <f>IFERROR(X17/W17,"-")</f>
        <v>0.63636363636363635</v>
      </c>
      <c r="Z17" s="271">
        <f>SUM(E17,H17,K17,N17,Q17,T17,W17)</f>
        <v>984</v>
      </c>
      <c r="AA17" s="14">
        <f t="shared" si="1"/>
        <v>693</v>
      </c>
      <c r="AB17" s="171">
        <f>IFERROR(AA17/Z17,"-")</f>
        <v>0.70426829268292679</v>
      </c>
      <c r="AC17" s="15"/>
      <c r="AD17" s="20">
        <v>13</v>
      </c>
      <c r="AE17" s="117" t="s">
        <v>138</v>
      </c>
      <c r="AF17" s="118">
        <f t="shared" si="0"/>
        <v>0.13613445378151259</v>
      </c>
      <c r="AG17" s="16"/>
      <c r="AH17" s="99" t="str">
        <f t="shared" si="2"/>
        <v>千早赤阪村</v>
      </c>
      <c r="AI17" s="101">
        <f t="shared" si="3"/>
        <v>0.11688311688311688</v>
      </c>
      <c r="AJ17" s="116"/>
      <c r="AK17" s="172">
        <f t="shared" si="4"/>
        <v>0.10635907817061684</v>
      </c>
      <c r="AL17" s="119">
        <v>0</v>
      </c>
    </row>
    <row r="18" spans="2:38">
      <c r="B18" s="267"/>
      <c r="C18" s="297"/>
      <c r="D18" s="24" t="s">
        <v>83</v>
      </c>
      <c r="E18" s="272"/>
      <c r="F18" s="17">
        <v>0</v>
      </c>
      <c r="G18" s="25">
        <f>IFERROR(F18/E17,"-")</f>
        <v>0</v>
      </c>
      <c r="H18" s="272"/>
      <c r="I18" s="17">
        <v>2</v>
      </c>
      <c r="J18" s="25">
        <f>IFERROR(I18/H17,"-")</f>
        <v>0.5</v>
      </c>
      <c r="K18" s="272"/>
      <c r="L18" s="17">
        <v>49</v>
      </c>
      <c r="M18" s="25">
        <f>IFERROR(L18/K17,"-")</f>
        <v>0.10986547085201794</v>
      </c>
      <c r="N18" s="272"/>
      <c r="O18" s="17">
        <v>34</v>
      </c>
      <c r="P18" s="25">
        <f>IFERROR(O18/N17,"-")</f>
        <v>0.10793650793650794</v>
      </c>
      <c r="Q18" s="272"/>
      <c r="R18" s="17">
        <v>22</v>
      </c>
      <c r="S18" s="25">
        <f>IFERROR(R18/Q17,"-")</f>
        <v>0.14193548387096774</v>
      </c>
      <c r="T18" s="272"/>
      <c r="U18" s="17">
        <v>5</v>
      </c>
      <c r="V18" s="25">
        <f>IFERROR(U18/T17,"-")</f>
        <v>0.10416666666666667</v>
      </c>
      <c r="W18" s="272"/>
      <c r="X18" s="17">
        <v>0</v>
      </c>
      <c r="Y18" s="25">
        <f>IFERROR(X18/W17,"-")</f>
        <v>0</v>
      </c>
      <c r="Z18" s="272"/>
      <c r="AA18" s="17">
        <f t="shared" si="1"/>
        <v>112</v>
      </c>
      <c r="AB18" s="25">
        <f>IFERROR(AA18/Z17,"-")</f>
        <v>0.11382113821138211</v>
      </c>
      <c r="AC18" s="15"/>
      <c r="AD18" s="20">
        <v>14</v>
      </c>
      <c r="AE18" s="117" t="s">
        <v>139</v>
      </c>
      <c r="AF18" s="118">
        <f t="shared" si="0"/>
        <v>0.1013437849944009</v>
      </c>
      <c r="AG18" s="16"/>
      <c r="AH18" s="99" t="str">
        <f t="shared" si="2"/>
        <v>此花区</v>
      </c>
      <c r="AI18" s="101">
        <f t="shared" si="3"/>
        <v>0.11686991869918699</v>
      </c>
      <c r="AJ18" s="116"/>
      <c r="AK18" s="172">
        <f t="shared" si="4"/>
        <v>0.10635907817061684</v>
      </c>
      <c r="AL18" s="119">
        <v>0</v>
      </c>
    </row>
    <row r="19" spans="2:38">
      <c r="B19" s="267"/>
      <c r="C19" s="297"/>
      <c r="D19" s="24" t="s">
        <v>84</v>
      </c>
      <c r="E19" s="272"/>
      <c r="F19" s="17">
        <v>1</v>
      </c>
      <c r="G19" s="25">
        <f>IFERROR(F19/E17,"-")</f>
        <v>0.2</v>
      </c>
      <c r="H19" s="272"/>
      <c r="I19" s="17">
        <v>0</v>
      </c>
      <c r="J19" s="25">
        <f>IFERROR(I19/H17,"-")</f>
        <v>0</v>
      </c>
      <c r="K19" s="272"/>
      <c r="L19" s="17">
        <v>24</v>
      </c>
      <c r="M19" s="25">
        <f>IFERROR(L19/K17,"-")</f>
        <v>5.3811659192825115E-2</v>
      </c>
      <c r="N19" s="272"/>
      <c r="O19" s="17">
        <v>18</v>
      </c>
      <c r="P19" s="25">
        <f>IFERROR(O19/N17,"-")</f>
        <v>5.7142857142857141E-2</v>
      </c>
      <c r="Q19" s="272"/>
      <c r="R19" s="17">
        <v>12</v>
      </c>
      <c r="S19" s="25">
        <f>IFERROR(R19/Q17,"-")</f>
        <v>7.7419354838709681E-2</v>
      </c>
      <c r="T19" s="272"/>
      <c r="U19" s="17">
        <v>8</v>
      </c>
      <c r="V19" s="25">
        <f>IFERROR(U19/T17,"-")</f>
        <v>0.16666666666666666</v>
      </c>
      <c r="W19" s="272"/>
      <c r="X19" s="17">
        <v>1</v>
      </c>
      <c r="Y19" s="25">
        <f>IFERROR(X19/W17,"-")</f>
        <v>9.0909090909090912E-2</v>
      </c>
      <c r="Z19" s="272"/>
      <c r="AA19" s="17">
        <f t="shared" si="1"/>
        <v>64</v>
      </c>
      <c r="AB19" s="25">
        <f>IFERROR(AA19/Z17,"-")</f>
        <v>6.5040650406504072E-2</v>
      </c>
      <c r="AC19" s="15"/>
      <c r="AD19" s="20">
        <v>15</v>
      </c>
      <c r="AE19" s="117" t="s">
        <v>140</v>
      </c>
      <c r="AF19" s="118">
        <f t="shared" si="0"/>
        <v>0.12757562472599737</v>
      </c>
      <c r="AG19" s="16"/>
      <c r="AH19" s="99" t="str">
        <f t="shared" si="2"/>
        <v>堺市美原区</v>
      </c>
      <c r="AI19" s="101">
        <f t="shared" si="3"/>
        <v>0.11553030303030302</v>
      </c>
      <c r="AJ19" s="116"/>
      <c r="AK19" s="172">
        <f t="shared" si="4"/>
        <v>0.10635907817061684</v>
      </c>
      <c r="AL19" s="119">
        <v>0</v>
      </c>
    </row>
    <row r="20" spans="2:38">
      <c r="B20" s="268"/>
      <c r="C20" s="298"/>
      <c r="D20" s="26" t="s">
        <v>85</v>
      </c>
      <c r="E20" s="278"/>
      <c r="F20" s="18">
        <v>1</v>
      </c>
      <c r="G20" s="27">
        <f>IFERROR(F20/E17,"-")</f>
        <v>0.2</v>
      </c>
      <c r="H20" s="278"/>
      <c r="I20" s="18">
        <v>0</v>
      </c>
      <c r="J20" s="27">
        <f>IFERROR(I20/H17,"-")</f>
        <v>0</v>
      </c>
      <c r="K20" s="278"/>
      <c r="L20" s="18">
        <v>29</v>
      </c>
      <c r="M20" s="27">
        <f>IFERROR(L20/K17,"-")</f>
        <v>6.5022421524663671E-2</v>
      </c>
      <c r="N20" s="278"/>
      <c r="O20" s="18">
        <v>39</v>
      </c>
      <c r="P20" s="27">
        <f>IFERROR(O20/N17,"-")</f>
        <v>0.12380952380952381</v>
      </c>
      <c r="Q20" s="278"/>
      <c r="R20" s="18">
        <v>28</v>
      </c>
      <c r="S20" s="27">
        <f>IFERROR(R20/Q17,"-")</f>
        <v>0.18064516129032257</v>
      </c>
      <c r="T20" s="278"/>
      <c r="U20" s="18">
        <v>15</v>
      </c>
      <c r="V20" s="27">
        <f>IFERROR(U20/T17,"-")</f>
        <v>0.3125</v>
      </c>
      <c r="W20" s="278"/>
      <c r="X20" s="18">
        <v>3</v>
      </c>
      <c r="Y20" s="27">
        <f>IFERROR(X20/W17,"-")</f>
        <v>0.27272727272727271</v>
      </c>
      <c r="Z20" s="278"/>
      <c r="AA20" s="18">
        <f t="shared" si="1"/>
        <v>115</v>
      </c>
      <c r="AB20" s="27">
        <f>IFERROR(AA20/Z17,"-")</f>
        <v>0.11686991869918699</v>
      </c>
      <c r="AC20" s="15"/>
      <c r="AD20" s="20">
        <v>16</v>
      </c>
      <c r="AE20" s="117" t="s">
        <v>61</v>
      </c>
      <c r="AF20" s="118">
        <f t="shared" si="0"/>
        <v>0.11151264842540011</v>
      </c>
      <c r="AG20" s="16"/>
      <c r="AH20" s="99" t="str">
        <f t="shared" si="2"/>
        <v>摂津市</v>
      </c>
      <c r="AI20" s="101">
        <f t="shared" si="3"/>
        <v>0.11474358974358974</v>
      </c>
      <c r="AJ20" s="116"/>
      <c r="AK20" s="172">
        <f t="shared" si="4"/>
        <v>0.10635907817061684</v>
      </c>
      <c r="AL20" s="119">
        <v>0</v>
      </c>
    </row>
    <row r="21" spans="2:38">
      <c r="B21" s="266">
        <v>5</v>
      </c>
      <c r="C21" s="296" t="s">
        <v>133</v>
      </c>
      <c r="D21" s="170" t="s">
        <v>82</v>
      </c>
      <c r="E21" s="271">
        <v>2</v>
      </c>
      <c r="F21" s="14">
        <v>1</v>
      </c>
      <c r="G21" s="171">
        <f>IFERROR(F21/E21,"-")</f>
        <v>0.5</v>
      </c>
      <c r="H21" s="271">
        <v>8</v>
      </c>
      <c r="I21" s="14">
        <v>6</v>
      </c>
      <c r="J21" s="171">
        <f>IFERROR(I21/H21,"-")</f>
        <v>0.75</v>
      </c>
      <c r="K21" s="271">
        <v>497</v>
      </c>
      <c r="L21" s="14">
        <v>373</v>
      </c>
      <c r="M21" s="171">
        <f>IFERROR(L21/K21,"-")</f>
        <v>0.75050301810865194</v>
      </c>
      <c r="N21" s="271">
        <v>378</v>
      </c>
      <c r="O21" s="14">
        <v>275</v>
      </c>
      <c r="P21" s="171">
        <f>IFERROR(O21/N21,"-")</f>
        <v>0.72751322751322756</v>
      </c>
      <c r="Q21" s="271">
        <v>171</v>
      </c>
      <c r="R21" s="14">
        <v>132</v>
      </c>
      <c r="S21" s="171">
        <f>IFERROR(R21/Q21,"-")</f>
        <v>0.77192982456140347</v>
      </c>
      <c r="T21" s="271">
        <v>49</v>
      </c>
      <c r="U21" s="14">
        <v>30</v>
      </c>
      <c r="V21" s="171">
        <f>IFERROR(U21/T21,"-")</f>
        <v>0.61224489795918369</v>
      </c>
      <c r="W21" s="271">
        <v>9</v>
      </c>
      <c r="X21" s="14">
        <v>8</v>
      </c>
      <c r="Y21" s="171">
        <f>IFERROR(X21/W21,"-")</f>
        <v>0.88888888888888884</v>
      </c>
      <c r="Z21" s="271">
        <f>SUM(E21,H21,K21,N21,Q21,T21,W21)</f>
        <v>1114</v>
      </c>
      <c r="AA21" s="14">
        <f t="shared" si="1"/>
        <v>825</v>
      </c>
      <c r="AB21" s="171">
        <f>IFERROR(AA21/Z21,"-")</f>
        <v>0.7405745062836625</v>
      </c>
      <c r="AC21" s="15"/>
      <c r="AD21" s="20">
        <v>17</v>
      </c>
      <c r="AE21" s="117" t="s">
        <v>141</v>
      </c>
      <c r="AF21" s="118">
        <f t="shared" si="0"/>
        <v>0.11216481360366252</v>
      </c>
      <c r="AG21" s="16"/>
      <c r="AH21" s="99" t="str">
        <f t="shared" si="2"/>
        <v>堺市中区</v>
      </c>
      <c r="AI21" s="101">
        <f t="shared" si="3"/>
        <v>0.11388196176226101</v>
      </c>
      <c r="AJ21" s="116"/>
      <c r="AK21" s="172">
        <f t="shared" si="4"/>
        <v>0.10635907817061684</v>
      </c>
      <c r="AL21" s="119">
        <v>0</v>
      </c>
    </row>
    <row r="22" spans="2:38">
      <c r="B22" s="267"/>
      <c r="C22" s="297"/>
      <c r="D22" s="24" t="s">
        <v>83</v>
      </c>
      <c r="E22" s="272"/>
      <c r="F22" s="17">
        <v>0</v>
      </c>
      <c r="G22" s="25">
        <f>IFERROR(F22/E21,"-")</f>
        <v>0</v>
      </c>
      <c r="H22" s="272"/>
      <c r="I22" s="17">
        <v>2</v>
      </c>
      <c r="J22" s="25">
        <f>IFERROR(I22/H21,"-")</f>
        <v>0.25</v>
      </c>
      <c r="K22" s="272"/>
      <c r="L22" s="17">
        <v>56</v>
      </c>
      <c r="M22" s="25">
        <f>IFERROR(L22/K21,"-")</f>
        <v>0.11267605633802817</v>
      </c>
      <c r="N22" s="272"/>
      <c r="O22" s="17">
        <v>38</v>
      </c>
      <c r="P22" s="25">
        <f>IFERROR(O22/N21,"-")</f>
        <v>0.10052910052910052</v>
      </c>
      <c r="Q22" s="272"/>
      <c r="R22" s="17">
        <v>19</v>
      </c>
      <c r="S22" s="25">
        <f>IFERROR(R22/Q21,"-")</f>
        <v>0.1111111111111111</v>
      </c>
      <c r="T22" s="272"/>
      <c r="U22" s="17">
        <v>7</v>
      </c>
      <c r="V22" s="25">
        <f>IFERROR(U22/T21,"-")</f>
        <v>0.14285714285714285</v>
      </c>
      <c r="W22" s="272"/>
      <c r="X22" s="17">
        <v>0</v>
      </c>
      <c r="Y22" s="25">
        <f>IFERROR(X22/W21,"-")</f>
        <v>0</v>
      </c>
      <c r="Z22" s="272"/>
      <c r="AA22" s="17">
        <f t="shared" si="1"/>
        <v>122</v>
      </c>
      <c r="AB22" s="25">
        <f>IFERROR(AA22/Z21,"-")</f>
        <v>0.10951526032315978</v>
      </c>
      <c r="AC22" s="15"/>
      <c r="AD22" s="20">
        <v>18</v>
      </c>
      <c r="AE22" s="117" t="s">
        <v>62</v>
      </c>
      <c r="AF22" s="118">
        <f t="shared" si="0"/>
        <v>0.10740740740740741</v>
      </c>
      <c r="AG22" s="16"/>
      <c r="AH22" s="99" t="str">
        <f t="shared" si="2"/>
        <v>都島区</v>
      </c>
      <c r="AI22" s="101">
        <f t="shared" si="3"/>
        <v>0.11377930245854774</v>
      </c>
      <c r="AJ22" s="116"/>
      <c r="AK22" s="172">
        <f t="shared" si="4"/>
        <v>0.10635907817061684</v>
      </c>
      <c r="AL22" s="119">
        <v>0</v>
      </c>
    </row>
    <row r="23" spans="2:38">
      <c r="B23" s="267"/>
      <c r="C23" s="297"/>
      <c r="D23" s="24" t="s">
        <v>84</v>
      </c>
      <c r="E23" s="272"/>
      <c r="F23" s="17">
        <v>0</v>
      </c>
      <c r="G23" s="25">
        <f>IFERROR(F23/E21,"-")</f>
        <v>0</v>
      </c>
      <c r="H23" s="272"/>
      <c r="I23" s="17">
        <v>0</v>
      </c>
      <c r="J23" s="25">
        <f>IFERROR(I23/H21,"-")</f>
        <v>0</v>
      </c>
      <c r="K23" s="272"/>
      <c r="L23" s="17">
        <v>30</v>
      </c>
      <c r="M23" s="25">
        <f>IFERROR(L23/K21,"-")</f>
        <v>6.0362173038229376E-2</v>
      </c>
      <c r="N23" s="272"/>
      <c r="O23" s="17">
        <v>29</v>
      </c>
      <c r="P23" s="25">
        <f>IFERROR(O23/N21,"-")</f>
        <v>7.6719576719576715E-2</v>
      </c>
      <c r="Q23" s="272"/>
      <c r="R23" s="17">
        <v>6</v>
      </c>
      <c r="S23" s="25">
        <f>IFERROR(R23/Q21,"-")</f>
        <v>3.5087719298245612E-2</v>
      </c>
      <c r="T23" s="272"/>
      <c r="U23" s="17">
        <v>5</v>
      </c>
      <c r="V23" s="25">
        <f>IFERROR(U23/T21,"-")</f>
        <v>0.10204081632653061</v>
      </c>
      <c r="W23" s="272"/>
      <c r="X23" s="17">
        <v>1</v>
      </c>
      <c r="Y23" s="25">
        <f>IFERROR(X23/W21,"-")</f>
        <v>0.1111111111111111</v>
      </c>
      <c r="Z23" s="272"/>
      <c r="AA23" s="17">
        <f t="shared" si="1"/>
        <v>71</v>
      </c>
      <c r="AB23" s="25">
        <f>IFERROR(AA23/Z21,"-")</f>
        <v>6.3734290843806107E-2</v>
      </c>
      <c r="AC23" s="15"/>
      <c r="AD23" s="20">
        <v>19</v>
      </c>
      <c r="AE23" s="117" t="s">
        <v>142</v>
      </c>
      <c r="AF23" s="118">
        <f t="shared" si="0"/>
        <v>0.15489130434782608</v>
      </c>
      <c r="AG23" s="16"/>
      <c r="AH23" s="99" t="str">
        <f t="shared" si="2"/>
        <v>羽曳野市</v>
      </c>
      <c r="AI23" s="101">
        <f t="shared" si="3"/>
        <v>0.11292834890965732</v>
      </c>
      <c r="AJ23" s="116"/>
      <c r="AK23" s="172">
        <f t="shared" si="4"/>
        <v>0.10635907817061684</v>
      </c>
      <c r="AL23" s="119">
        <v>0</v>
      </c>
    </row>
    <row r="24" spans="2:38">
      <c r="B24" s="268"/>
      <c r="C24" s="298"/>
      <c r="D24" s="26" t="s">
        <v>85</v>
      </c>
      <c r="E24" s="278"/>
      <c r="F24" s="18">
        <v>1</v>
      </c>
      <c r="G24" s="27">
        <f>IFERROR(F24/E21,"-")</f>
        <v>0.5</v>
      </c>
      <c r="H24" s="278"/>
      <c r="I24" s="18">
        <v>0</v>
      </c>
      <c r="J24" s="27">
        <f>IFERROR(I24/H21,"-")</f>
        <v>0</v>
      </c>
      <c r="K24" s="278"/>
      <c r="L24" s="18">
        <v>38</v>
      </c>
      <c r="M24" s="27">
        <f>IFERROR(L24/K21,"-")</f>
        <v>7.6458752515090544E-2</v>
      </c>
      <c r="N24" s="278"/>
      <c r="O24" s="18">
        <v>36</v>
      </c>
      <c r="P24" s="27">
        <f>IFERROR(O24/N21,"-")</f>
        <v>9.5238095238095233E-2</v>
      </c>
      <c r="Q24" s="278"/>
      <c r="R24" s="18">
        <v>14</v>
      </c>
      <c r="S24" s="27">
        <f>IFERROR(R24/Q21,"-")</f>
        <v>8.1871345029239762E-2</v>
      </c>
      <c r="T24" s="278"/>
      <c r="U24" s="18">
        <v>7</v>
      </c>
      <c r="V24" s="27">
        <f>IFERROR(U24/T21,"-")</f>
        <v>0.14285714285714285</v>
      </c>
      <c r="W24" s="278"/>
      <c r="X24" s="18">
        <v>0</v>
      </c>
      <c r="Y24" s="27">
        <f>IFERROR(X24/W21,"-")</f>
        <v>0</v>
      </c>
      <c r="Z24" s="278"/>
      <c r="AA24" s="18">
        <f t="shared" si="1"/>
        <v>96</v>
      </c>
      <c r="AB24" s="27">
        <f>IFERROR(AA24/Z21,"-")</f>
        <v>8.6175942549371637E-2</v>
      </c>
      <c r="AC24" s="15"/>
      <c r="AD24" s="20">
        <v>20</v>
      </c>
      <c r="AE24" s="117" t="s">
        <v>143</v>
      </c>
      <c r="AF24" s="118">
        <f t="shared" si="0"/>
        <v>0.10111966410076977</v>
      </c>
      <c r="AG24" s="16"/>
      <c r="AH24" s="99" t="str">
        <f t="shared" si="2"/>
        <v>住吉区</v>
      </c>
      <c r="AI24" s="101">
        <f t="shared" si="3"/>
        <v>0.11216481360366252</v>
      </c>
      <c r="AJ24" s="116"/>
      <c r="AK24" s="172">
        <f t="shared" si="4"/>
        <v>0.10635907817061684</v>
      </c>
      <c r="AL24" s="119">
        <v>0</v>
      </c>
    </row>
    <row r="25" spans="2:38">
      <c r="B25" s="266">
        <v>6</v>
      </c>
      <c r="C25" s="296" t="s">
        <v>134</v>
      </c>
      <c r="D25" s="170" t="s">
        <v>82</v>
      </c>
      <c r="E25" s="271">
        <v>5</v>
      </c>
      <c r="F25" s="14">
        <v>3</v>
      </c>
      <c r="G25" s="171">
        <f>IFERROR(F25/E25,"-")</f>
        <v>0.6</v>
      </c>
      <c r="H25" s="271">
        <v>17</v>
      </c>
      <c r="I25" s="14">
        <v>7</v>
      </c>
      <c r="J25" s="171">
        <f>IFERROR(I25/H25,"-")</f>
        <v>0.41176470588235292</v>
      </c>
      <c r="K25" s="271">
        <v>1040</v>
      </c>
      <c r="L25" s="14">
        <v>811</v>
      </c>
      <c r="M25" s="171">
        <f>IFERROR(L25/K25,"-")</f>
        <v>0.77980769230769231</v>
      </c>
      <c r="N25" s="271">
        <v>679</v>
      </c>
      <c r="O25" s="14">
        <v>487</v>
      </c>
      <c r="P25" s="171">
        <f>IFERROR(O25/N25,"-")</f>
        <v>0.71723122238586157</v>
      </c>
      <c r="Q25" s="271">
        <v>329</v>
      </c>
      <c r="R25" s="14">
        <v>225</v>
      </c>
      <c r="S25" s="171">
        <f>IFERROR(R25/Q25,"-")</f>
        <v>0.68389057750759874</v>
      </c>
      <c r="T25" s="271">
        <v>81</v>
      </c>
      <c r="U25" s="14">
        <v>47</v>
      </c>
      <c r="V25" s="171">
        <f>IFERROR(U25/T25,"-")</f>
        <v>0.58024691358024694</v>
      </c>
      <c r="W25" s="271">
        <v>13</v>
      </c>
      <c r="X25" s="14">
        <v>6</v>
      </c>
      <c r="Y25" s="171">
        <f>IFERROR(X25/W25,"-")</f>
        <v>0.46153846153846156</v>
      </c>
      <c r="Z25" s="271">
        <f>SUM(E25,H25,K25,N25,Q25,T25,W25)</f>
        <v>2164</v>
      </c>
      <c r="AA25" s="14">
        <f t="shared" si="1"/>
        <v>1586</v>
      </c>
      <c r="AB25" s="171">
        <f>IFERROR(AA25/Z25,"-")</f>
        <v>0.73290203327171899</v>
      </c>
      <c r="AC25" s="15"/>
      <c r="AD25" s="20">
        <v>21</v>
      </c>
      <c r="AE25" s="117" t="s">
        <v>144</v>
      </c>
      <c r="AF25" s="118">
        <f t="shared" si="0"/>
        <v>0.10016330974414807</v>
      </c>
      <c r="AG25" s="16"/>
      <c r="AH25" s="99" t="str">
        <f t="shared" si="2"/>
        <v>西淀川区</v>
      </c>
      <c r="AI25" s="101">
        <f t="shared" si="3"/>
        <v>0.11165730337078651</v>
      </c>
      <c r="AJ25" s="116"/>
      <c r="AK25" s="172">
        <f t="shared" si="4"/>
        <v>0.10635907817061684</v>
      </c>
      <c r="AL25" s="119">
        <v>0</v>
      </c>
    </row>
    <row r="26" spans="2:38">
      <c r="B26" s="267"/>
      <c r="C26" s="297"/>
      <c r="D26" s="24" t="s">
        <v>83</v>
      </c>
      <c r="E26" s="272"/>
      <c r="F26" s="17">
        <v>0</v>
      </c>
      <c r="G26" s="25">
        <f>IFERROR(F26/E25,"-")</f>
        <v>0</v>
      </c>
      <c r="H26" s="272"/>
      <c r="I26" s="17">
        <v>3</v>
      </c>
      <c r="J26" s="25">
        <f>IFERROR(I26/H25,"-")</f>
        <v>0.17647058823529413</v>
      </c>
      <c r="K26" s="272"/>
      <c r="L26" s="17">
        <v>99</v>
      </c>
      <c r="M26" s="25">
        <f>IFERROR(L26/K25,"-")</f>
        <v>9.5192307692307687E-2</v>
      </c>
      <c r="N26" s="272"/>
      <c r="O26" s="17">
        <v>86</v>
      </c>
      <c r="P26" s="25">
        <f>IFERROR(O26/N25,"-")</f>
        <v>0.12665684830633284</v>
      </c>
      <c r="Q26" s="272"/>
      <c r="R26" s="17">
        <v>40</v>
      </c>
      <c r="S26" s="25">
        <f>IFERROR(R26/Q25,"-")</f>
        <v>0.12158054711246201</v>
      </c>
      <c r="T26" s="272"/>
      <c r="U26" s="17">
        <v>10</v>
      </c>
      <c r="V26" s="25">
        <f>IFERROR(U26/T25,"-")</f>
        <v>0.12345679012345678</v>
      </c>
      <c r="W26" s="272"/>
      <c r="X26" s="17">
        <v>2</v>
      </c>
      <c r="Y26" s="25">
        <f>IFERROR(X26/W25,"-")</f>
        <v>0.15384615384615385</v>
      </c>
      <c r="Z26" s="272"/>
      <c r="AA26" s="17">
        <f t="shared" si="1"/>
        <v>240</v>
      </c>
      <c r="AB26" s="25">
        <f>IFERROR(AA26/Z25,"-")</f>
        <v>0.11090573012939002</v>
      </c>
      <c r="AC26" s="15"/>
      <c r="AD26" s="20">
        <v>22</v>
      </c>
      <c r="AE26" s="117" t="s">
        <v>63</v>
      </c>
      <c r="AF26" s="118">
        <f t="shared" si="0"/>
        <v>0.10679611650485436</v>
      </c>
      <c r="AG26" s="16"/>
      <c r="AH26" s="99" t="str">
        <f t="shared" si="2"/>
        <v>阿倍野区</v>
      </c>
      <c r="AI26" s="101">
        <f t="shared" si="3"/>
        <v>0.11151264842540011</v>
      </c>
      <c r="AJ26" s="116"/>
      <c r="AK26" s="172">
        <f t="shared" si="4"/>
        <v>0.10635907817061684</v>
      </c>
      <c r="AL26" s="119">
        <v>0</v>
      </c>
    </row>
    <row r="27" spans="2:38">
      <c r="B27" s="267"/>
      <c r="C27" s="297"/>
      <c r="D27" s="24" t="s">
        <v>84</v>
      </c>
      <c r="E27" s="272"/>
      <c r="F27" s="17">
        <v>0</v>
      </c>
      <c r="G27" s="25">
        <f>IFERROR(F27/E25,"-")</f>
        <v>0</v>
      </c>
      <c r="H27" s="272"/>
      <c r="I27" s="17">
        <v>2</v>
      </c>
      <c r="J27" s="25">
        <f>IFERROR(I27/H25,"-")</f>
        <v>0.11764705882352941</v>
      </c>
      <c r="K27" s="272"/>
      <c r="L27" s="17">
        <v>57</v>
      </c>
      <c r="M27" s="25">
        <f>IFERROR(L27/K25,"-")</f>
        <v>5.4807692307692307E-2</v>
      </c>
      <c r="N27" s="272"/>
      <c r="O27" s="17">
        <v>40</v>
      </c>
      <c r="P27" s="25">
        <f>IFERROR(O27/N25,"-")</f>
        <v>5.8910162002945507E-2</v>
      </c>
      <c r="Q27" s="272"/>
      <c r="R27" s="17">
        <v>22</v>
      </c>
      <c r="S27" s="25">
        <f>IFERROR(R27/Q25,"-")</f>
        <v>6.6869300911854099E-2</v>
      </c>
      <c r="T27" s="272"/>
      <c r="U27" s="17">
        <v>6</v>
      </c>
      <c r="V27" s="25">
        <f>IFERROR(U27/T25,"-")</f>
        <v>7.407407407407407E-2</v>
      </c>
      <c r="W27" s="272"/>
      <c r="X27" s="17">
        <v>0</v>
      </c>
      <c r="Y27" s="25">
        <f>IFERROR(X27/W25,"-")</f>
        <v>0</v>
      </c>
      <c r="Z27" s="272"/>
      <c r="AA27" s="17">
        <f t="shared" si="1"/>
        <v>127</v>
      </c>
      <c r="AB27" s="25">
        <f>IFERROR(AA27/Z25,"-")</f>
        <v>5.8687615526802218E-2</v>
      </c>
      <c r="AC27" s="15"/>
      <c r="AD27" s="20">
        <v>23</v>
      </c>
      <c r="AE27" s="117" t="s">
        <v>145</v>
      </c>
      <c r="AF27" s="118">
        <f t="shared" si="0"/>
        <v>0.10904255319148937</v>
      </c>
      <c r="AG27" s="16"/>
      <c r="AH27" s="99" t="str">
        <f t="shared" si="2"/>
        <v>箕面市</v>
      </c>
      <c r="AI27" s="101">
        <f t="shared" si="3"/>
        <v>0.11098158078806249</v>
      </c>
      <c r="AJ27" s="116"/>
      <c r="AK27" s="172">
        <f t="shared" si="4"/>
        <v>0.10635907817061684</v>
      </c>
      <c r="AL27" s="119">
        <v>0</v>
      </c>
    </row>
    <row r="28" spans="2:38">
      <c r="B28" s="268"/>
      <c r="C28" s="298"/>
      <c r="D28" s="26" t="s">
        <v>85</v>
      </c>
      <c r="E28" s="278"/>
      <c r="F28" s="18">
        <v>2</v>
      </c>
      <c r="G28" s="27">
        <f>IFERROR(F28/E25,"-")</f>
        <v>0.4</v>
      </c>
      <c r="H28" s="278"/>
      <c r="I28" s="18">
        <v>5</v>
      </c>
      <c r="J28" s="27">
        <f>IFERROR(I28/H25,"-")</f>
        <v>0.29411764705882354</v>
      </c>
      <c r="K28" s="278"/>
      <c r="L28" s="18">
        <v>73</v>
      </c>
      <c r="M28" s="27">
        <f>IFERROR(L28/K25,"-")</f>
        <v>7.0192307692307693E-2</v>
      </c>
      <c r="N28" s="278"/>
      <c r="O28" s="18">
        <v>66</v>
      </c>
      <c r="P28" s="27">
        <f>IFERROR(O28/N25,"-")</f>
        <v>9.720176730486009E-2</v>
      </c>
      <c r="Q28" s="278"/>
      <c r="R28" s="18">
        <v>42</v>
      </c>
      <c r="S28" s="27">
        <f>IFERROR(R28/Q25,"-")</f>
        <v>0.1276595744680851</v>
      </c>
      <c r="T28" s="278"/>
      <c r="U28" s="18">
        <v>18</v>
      </c>
      <c r="V28" s="27">
        <f>IFERROR(U28/T25,"-")</f>
        <v>0.22222222222222221</v>
      </c>
      <c r="W28" s="278"/>
      <c r="X28" s="18">
        <v>5</v>
      </c>
      <c r="Y28" s="27">
        <f>IFERROR(X28/W25,"-")</f>
        <v>0.38461538461538464</v>
      </c>
      <c r="Z28" s="278"/>
      <c r="AA28" s="18">
        <f t="shared" si="1"/>
        <v>211</v>
      </c>
      <c r="AB28" s="27">
        <f>IFERROR(AA28/Z25,"-")</f>
        <v>9.7504621072088724E-2</v>
      </c>
      <c r="AC28" s="15"/>
      <c r="AD28" s="20">
        <v>24</v>
      </c>
      <c r="AE28" s="117" t="s">
        <v>146</v>
      </c>
      <c r="AF28" s="118">
        <f t="shared" si="0"/>
        <v>9.926677946982515E-2</v>
      </c>
      <c r="AG28" s="16"/>
      <c r="AH28" s="99" t="str">
        <f t="shared" si="2"/>
        <v>大阪市</v>
      </c>
      <c r="AI28" s="101">
        <f t="shared" si="3"/>
        <v>0.11093710416618686</v>
      </c>
      <c r="AJ28" s="116"/>
      <c r="AK28" s="172">
        <f t="shared" si="4"/>
        <v>0.10635907817061684</v>
      </c>
      <c r="AL28" s="119">
        <v>0</v>
      </c>
    </row>
    <row r="29" spans="2:38">
      <c r="B29" s="266">
        <v>7</v>
      </c>
      <c r="C29" s="296" t="s">
        <v>135</v>
      </c>
      <c r="D29" s="170" t="s">
        <v>82</v>
      </c>
      <c r="E29" s="271">
        <v>4</v>
      </c>
      <c r="F29" s="14">
        <v>3</v>
      </c>
      <c r="G29" s="171">
        <f>IFERROR(F29/E29,"-")</f>
        <v>0.75</v>
      </c>
      <c r="H29" s="271">
        <v>8</v>
      </c>
      <c r="I29" s="14">
        <v>3</v>
      </c>
      <c r="J29" s="171">
        <f>IFERROR(I29/H29,"-")</f>
        <v>0.375</v>
      </c>
      <c r="K29" s="271">
        <v>637</v>
      </c>
      <c r="L29" s="14">
        <v>482</v>
      </c>
      <c r="M29" s="171">
        <f>IFERROR(L29/K29,"-")</f>
        <v>0.75667189952904235</v>
      </c>
      <c r="N29" s="271">
        <v>460</v>
      </c>
      <c r="O29" s="14">
        <v>343</v>
      </c>
      <c r="P29" s="171">
        <f>IFERROR(O29/N29,"-")</f>
        <v>0.7456521739130435</v>
      </c>
      <c r="Q29" s="271">
        <v>183</v>
      </c>
      <c r="R29" s="14">
        <v>135</v>
      </c>
      <c r="S29" s="171">
        <f>IFERROR(R29/Q29,"-")</f>
        <v>0.73770491803278693</v>
      </c>
      <c r="T29" s="271">
        <v>47</v>
      </c>
      <c r="U29" s="14">
        <v>31</v>
      </c>
      <c r="V29" s="171">
        <f>IFERROR(U29/T29,"-")</f>
        <v>0.65957446808510634</v>
      </c>
      <c r="W29" s="271">
        <v>12</v>
      </c>
      <c r="X29" s="14">
        <v>7</v>
      </c>
      <c r="Y29" s="171">
        <f>IFERROR(X29/W29,"-")</f>
        <v>0.58333333333333337</v>
      </c>
      <c r="Z29" s="271">
        <f>SUM(E29,H29,K29,N29,Q29,T29,W29)</f>
        <v>1351</v>
      </c>
      <c r="AA29" s="14">
        <f t="shared" si="1"/>
        <v>1004</v>
      </c>
      <c r="AB29" s="171">
        <f>IFERROR(AA29/Z29,"-")</f>
        <v>0.74315321983715765</v>
      </c>
      <c r="AC29" s="15"/>
      <c r="AD29" s="20">
        <v>25</v>
      </c>
      <c r="AE29" s="117" t="s">
        <v>147</v>
      </c>
      <c r="AF29" s="118">
        <f t="shared" si="0"/>
        <v>0.10066476733143399</v>
      </c>
      <c r="AG29" s="16"/>
      <c r="AH29" s="99" t="str">
        <f t="shared" si="2"/>
        <v>福島区</v>
      </c>
      <c r="AI29" s="101">
        <f t="shared" si="3"/>
        <v>0.11086717892425905</v>
      </c>
      <c r="AJ29" s="116"/>
      <c r="AK29" s="172">
        <f t="shared" si="4"/>
        <v>0.10635907817061684</v>
      </c>
      <c r="AL29" s="119">
        <v>0</v>
      </c>
    </row>
    <row r="30" spans="2:38">
      <c r="B30" s="267"/>
      <c r="C30" s="297"/>
      <c r="D30" s="24" t="s">
        <v>83</v>
      </c>
      <c r="E30" s="272"/>
      <c r="F30" s="17">
        <v>0</v>
      </c>
      <c r="G30" s="25">
        <f>IFERROR(F30/E29,"-")</f>
        <v>0</v>
      </c>
      <c r="H30" s="272"/>
      <c r="I30" s="17">
        <v>3</v>
      </c>
      <c r="J30" s="25">
        <f>IFERROR(I30/H29,"-")</f>
        <v>0.375</v>
      </c>
      <c r="K30" s="272"/>
      <c r="L30" s="17">
        <v>64</v>
      </c>
      <c r="M30" s="25">
        <f>IFERROR(L30/K29,"-")</f>
        <v>0.10047095761381476</v>
      </c>
      <c r="N30" s="272"/>
      <c r="O30" s="17">
        <v>46</v>
      </c>
      <c r="P30" s="25">
        <f>IFERROR(O30/N29,"-")</f>
        <v>0.1</v>
      </c>
      <c r="Q30" s="272"/>
      <c r="R30" s="17">
        <v>20</v>
      </c>
      <c r="S30" s="25">
        <f>IFERROR(R30/Q29,"-")</f>
        <v>0.10928961748633879</v>
      </c>
      <c r="T30" s="272"/>
      <c r="U30" s="17">
        <v>3</v>
      </c>
      <c r="V30" s="25">
        <f>IFERROR(U30/T29,"-")</f>
        <v>6.3829787234042548E-2</v>
      </c>
      <c r="W30" s="272"/>
      <c r="X30" s="17">
        <v>0</v>
      </c>
      <c r="Y30" s="25">
        <f>IFERROR(X30/W29,"-")</f>
        <v>0</v>
      </c>
      <c r="Z30" s="272"/>
      <c r="AA30" s="17">
        <f t="shared" si="1"/>
        <v>136</v>
      </c>
      <c r="AB30" s="25">
        <f>IFERROR(AA30/Z29,"-")</f>
        <v>0.10066617320503331</v>
      </c>
      <c r="AC30" s="15"/>
      <c r="AD30" s="20">
        <v>26</v>
      </c>
      <c r="AE30" s="117" t="s">
        <v>35</v>
      </c>
      <c r="AF30" s="118">
        <f t="shared" si="0"/>
        <v>0.10378881397777989</v>
      </c>
      <c r="AG30" s="16"/>
      <c r="AH30" s="99" t="str">
        <f t="shared" si="2"/>
        <v>平野区</v>
      </c>
      <c r="AI30" s="101">
        <f t="shared" si="3"/>
        <v>0.10904255319148937</v>
      </c>
      <c r="AJ30" s="116"/>
      <c r="AK30" s="172">
        <f t="shared" si="4"/>
        <v>0.10635907817061684</v>
      </c>
      <c r="AL30" s="119">
        <v>0</v>
      </c>
    </row>
    <row r="31" spans="2:38">
      <c r="B31" s="267"/>
      <c r="C31" s="297"/>
      <c r="D31" s="24" t="s">
        <v>84</v>
      </c>
      <c r="E31" s="272"/>
      <c r="F31" s="17">
        <v>0</v>
      </c>
      <c r="G31" s="25">
        <f>IFERROR(F31/E29,"-")</f>
        <v>0</v>
      </c>
      <c r="H31" s="272"/>
      <c r="I31" s="17">
        <v>1</v>
      </c>
      <c r="J31" s="25">
        <f>IFERROR(I31/H29,"-")</f>
        <v>0.125</v>
      </c>
      <c r="K31" s="272"/>
      <c r="L31" s="17">
        <v>36</v>
      </c>
      <c r="M31" s="25">
        <f>IFERROR(L31/K29,"-")</f>
        <v>5.6514913657770803E-2</v>
      </c>
      <c r="N31" s="272"/>
      <c r="O31" s="17">
        <v>27</v>
      </c>
      <c r="P31" s="25">
        <f>IFERROR(O31/N29,"-")</f>
        <v>5.8695652173913045E-2</v>
      </c>
      <c r="Q31" s="272"/>
      <c r="R31" s="17">
        <v>12</v>
      </c>
      <c r="S31" s="25">
        <f>IFERROR(R31/Q29,"-")</f>
        <v>6.5573770491803282E-2</v>
      </c>
      <c r="T31" s="272"/>
      <c r="U31" s="17">
        <v>3</v>
      </c>
      <c r="V31" s="25">
        <f>IFERROR(U31/T29,"-")</f>
        <v>6.3829787234042548E-2</v>
      </c>
      <c r="W31" s="272"/>
      <c r="X31" s="17">
        <v>1</v>
      </c>
      <c r="Y31" s="25">
        <f>IFERROR(X31/W29,"-")</f>
        <v>8.3333333333333329E-2</v>
      </c>
      <c r="Z31" s="272"/>
      <c r="AA31" s="17">
        <f t="shared" si="1"/>
        <v>80</v>
      </c>
      <c r="AB31" s="25">
        <f>IFERROR(AA31/Z29,"-")</f>
        <v>5.9215396002960767E-2</v>
      </c>
      <c r="AC31" s="15"/>
      <c r="AD31" s="20">
        <v>27</v>
      </c>
      <c r="AE31" s="117" t="s">
        <v>36</v>
      </c>
      <c r="AF31" s="118">
        <f t="shared" si="0"/>
        <v>0.10372340425531915</v>
      </c>
      <c r="AG31" s="16"/>
      <c r="AH31" s="99" t="str">
        <f t="shared" si="2"/>
        <v>東成区</v>
      </c>
      <c r="AI31" s="101">
        <f t="shared" si="3"/>
        <v>0.10882708585247884</v>
      </c>
      <c r="AJ31" s="116"/>
      <c r="AK31" s="172">
        <f t="shared" si="4"/>
        <v>0.10635907817061684</v>
      </c>
      <c r="AL31" s="119">
        <v>0</v>
      </c>
    </row>
    <row r="32" spans="2:38">
      <c r="B32" s="268"/>
      <c r="C32" s="298"/>
      <c r="D32" s="26" t="s">
        <v>85</v>
      </c>
      <c r="E32" s="278"/>
      <c r="F32" s="18">
        <v>1</v>
      </c>
      <c r="G32" s="27">
        <f>IFERROR(F32/E29,"-")</f>
        <v>0.25</v>
      </c>
      <c r="H32" s="278"/>
      <c r="I32" s="18">
        <v>1</v>
      </c>
      <c r="J32" s="27">
        <f>IFERROR(I32/H29,"-")</f>
        <v>0.125</v>
      </c>
      <c r="K32" s="278"/>
      <c r="L32" s="18">
        <v>55</v>
      </c>
      <c r="M32" s="27">
        <f>IFERROR(L32/K29,"-")</f>
        <v>8.6342229199372053E-2</v>
      </c>
      <c r="N32" s="278"/>
      <c r="O32" s="18">
        <v>44</v>
      </c>
      <c r="P32" s="27">
        <f>IFERROR(O32/N29,"-")</f>
        <v>9.5652173913043481E-2</v>
      </c>
      <c r="Q32" s="278"/>
      <c r="R32" s="18">
        <v>16</v>
      </c>
      <c r="S32" s="27">
        <f>IFERROR(R32/Q29,"-")</f>
        <v>8.7431693989071038E-2</v>
      </c>
      <c r="T32" s="278"/>
      <c r="U32" s="18">
        <v>10</v>
      </c>
      <c r="V32" s="27">
        <f>IFERROR(U32/T29,"-")</f>
        <v>0.21276595744680851</v>
      </c>
      <c r="W32" s="278"/>
      <c r="X32" s="18">
        <v>4</v>
      </c>
      <c r="Y32" s="27">
        <f>IFERROR(X32/W29,"-")</f>
        <v>0.33333333333333331</v>
      </c>
      <c r="Z32" s="278"/>
      <c r="AA32" s="18">
        <f t="shared" si="1"/>
        <v>131</v>
      </c>
      <c r="AB32" s="27">
        <f>IFERROR(AA32/Z29,"-")</f>
        <v>9.6965210954848266E-2</v>
      </c>
      <c r="AC32" s="15"/>
      <c r="AD32" s="20">
        <v>28</v>
      </c>
      <c r="AE32" s="117" t="s">
        <v>37</v>
      </c>
      <c r="AF32" s="118">
        <f t="shared" si="0"/>
        <v>0.11388196176226101</v>
      </c>
      <c r="AG32" s="16"/>
      <c r="AH32" s="99" t="str">
        <f t="shared" si="2"/>
        <v>吹田市</v>
      </c>
      <c r="AI32" s="101">
        <f t="shared" si="3"/>
        <v>0.1087281795511222</v>
      </c>
      <c r="AJ32" s="116"/>
      <c r="AK32" s="172">
        <f t="shared" si="4"/>
        <v>0.10635907817061684</v>
      </c>
      <c r="AL32" s="119">
        <v>0</v>
      </c>
    </row>
    <row r="33" spans="2:38">
      <c r="B33" s="266">
        <v>8</v>
      </c>
      <c r="C33" s="296" t="s">
        <v>58</v>
      </c>
      <c r="D33" s="170" t="s">
        <v>82</v>
      </c>
      <c r="E33" s="271">
        <v>1</v>
      </c>
      <c r="F33" s="14">
        <v>1</v>
      </c>
      <c r="G33" s="171">
        <f>IFERROR(F33/E33,"-")</f>
        <v>1</v>
      </c>
      <c r="H33" s="271">
        <v>5</v>
      </c>
      <c r="I33" s="14">
        <v>4</v>
      </c>
      <c r="J33" s="171">
        <f>IFERROR(I33/H33,"-")</f>
        <v>0.8</v>
      </c>
      <c r="K33" s="271">
        <v>297</v>
      </c>
      <c r="L33" s="14">
        <v>221</v>
      </c>
      <c r="M33" s="171">
        <f>IFERROR(L33/K33,"-")</f>
        <v>0.74410774410774416</v>
      </c>
      <c r="N33" s="271">
        <v>233</v>
      </c>
      <c r="O33" s="14">
        <v>171</v>
      </c>
      <c r="P33" s="171">
        <f>IFERROR(O33/N33,"-")</f>
        <v>0.73390557939914158</v>
      </c>
      <c r="Q33" s="271">
        <v>98</v>
      </c>
      <c r="R33" s="14">
        <v>65</v>
      </c>
      <c r="S33" s="171">
        <f>IFERROR(R33/Q33,"-")</f>
        <v>0.66326530612244894</v>
      </c>
      <c r="T33" s="271">
        <v>33</v>
      </c>
      <c r="U33" s="14">
        <v>17</v>
      </c>
      <c r="V33" s="171">
        <f>IFERROR(U33/T33,"-")</f>
        <v>0.51515151515151514</v>
      </c>
      <c r="W33" s="271">
        <v>4</v>
      </c>
      <c r="X33" s="14">
        <v>2</v>
      </c>
      <c r="Y33" s="171">
        <f>IFERROR(X33/W33,"-")</f>
        <v>0.5</v>
      </c>
      <c r="Z33" s="271">
        <f>SUM(E33,H33,K33,N33,Q33,T33,W33)</f>
        <v>671</v>
      </c>
      <c r="AA33" s="14">
        <f t="shared" si="1"/>
        <v>481</v>
      </c>
      <c r="AB33" s="171">
        <f>IFERROR(AA33/Z33,"-")</f>
        <v>0.71684053651266766</v>
      </c>
      <c r="AC33" s="15"/>
      <c r="AD33" s="20">
        <v>29</v>
      </c>
      <c r="AE33" s="117" t="s">
        <v>38</v>
      </c>
      <c r="AF33" s="118">
        <f t="shared" si="0"/>
        <v>8.964316797214969E-2</v>
      </c>
      <c r="AG33" s="16"/>
      <c r="AH33" s="99" t="str">
        <f t="shared" si="2"/>
        <v>太子町</v>
      </c>
      <c r="AI33" s="101">
        <f t="shared" si="3"/>
        <v>0.10849056603773585</v>
      </c>
      <c r="AJ33" s="116"/>
      <c r="AK33" s="172">
        <f t="shared" si="4"/>
        <v>0.10635907817061684</v>
      </c>
      <c r="AL33" s="119">
        <v>0</v>
      </c>
    </row>
    <row r="34" spans="2:38">
      <c r="B34" s="267"/>
      <c r="C34" s="297"/>
      <c r="D34" s="24" t="s">
        <v>83</v>
      </c>
      <c r="E34" s="272"/>
      <c r="F34" s="17">
        <v>0</v>
      </c>
      <c r="G34" s="25">
        <f>IFERROR(F34/E33,"-")</f>
        <v>0</v>
      </c>
      <c r="H34" s="272"/>
      <c r="I34" s="17">
        <v>1</v>
      </c>
      <c r="J34" s="25">
        <f>IFERROR(I34/H33,"-")</f>
        <v>0.2</v>
      </c>
      <c r="K34" s="272"/>
      <c r="L34" s="17">
        <v>32</v>
      </c>
      <c r="M34" s="25">
        <f>IFERROR(L34/K33,"-")</f>
        <v>0.10774410774410774</v>
      </c>
      <c r="N34" s="272"/>
      <c r="O34" s="17">
        <v>26</v>
      </c>
      <c r="P34" s="25">
        <f>IFERROR(O34/N33,"-")</f>
        <v>0.11158798283261803</v>
      </c>
      <c r="Q34" s="272"/>
      <c r="R34" s="17">
        <v>7</v>
      </c>
      <c r="S34" s="25">
        <f>IFERROR(R34/Q33,"-")</f>
        <v>7.1428571428571425E-2</v>
      </c>
      <c r="T34" s="272"/>
      <c r="U34" s="17">
        <v>3</v>
      </c>
      <c r="V34" s="25">
        <f>IFERROR(U34/T33,"-")</f>
        <v>9.0909090909090912E-2</v>
      </c>
      <c r="W34" s="272"/>
      <c r="X34" s="17">
        <v>1</v>
      </c>
      <c r="Y34" s="25">
        <f>IFERROR(X34/W33,"-")</f>
        <v>0.25</v>
      </c>
      <c r="Z34" s="272"/>
      <c r="AA34" s="17">
        <f t="shared" si="1"/>
        <v>70</v>
      </c>
      <c r="AB34" s="25">
        <f>IFERROR(AA34/Z33,"-")</f>
        <v>0.10432190760059612</v>
      </c>
      <c r="AC34" s="15"/>
      <c r="AD34" s="20">
        <v>30</v>
      </c>
      <c r="AE34" s="117" t="s">
        <v>39</v>
      </c>
      <c r="AF34" s="118">
        <f t="shared" si="0"/>
        <v>9.812235009085403E-2</v>
      </c>
      <c r="AG34" s="16"/>
      <c r="AH34" s="99" t="str">
        <f t="shared" si="2"/>
        <v>堺市北区</v>
      </c>
      <c r="AI34" s="101">
        <f t="shared" si="3"/>
        <v>0.10754553339115351</v>
      </c>
      <c r="AJ34" s="116"/>
      <c r="AK34" s="172">
        <f t="shared" si="4"/>
        <v>0.10635907817061684</v>
      </c>
      <c r="AL34" s="119">
        <v>0</v>
      </c>
    </row>
    <row r="35" spans="2:38">
      <c r="B35" s="267"/>
      <c r="C35" s="297"/>
      <c r="D35" s="24" t="s">
        <v>84</v>
      </c>
      <c r="E35" s="272"/>
      <c r="F35" s="17">
        <v>0</v>
      </c>
      <c r="G35" s="25">
        <f>IFERROR(F35/E33,"-")</f>
        <v>0</v>
      </c>
      <c r="H35" s="272"/>
      <c r="I35" s="17">
        <v>0</v>
      </c>
      <c r="J35" s="25">
        <f>IFERROR(I35/H33,"-")</f>
        <v>0</v>
      </c>
      <c r="K35" s="272"/>
      <c r="L35" s="17">
        <v>24</v>
      </c>
      <c r="M35" s="25">
        <f>IFERROR(L35/K33,"-")</f>
        <v>8.0808080808080815E-2</v>
      </c>
      <c r="N35" s="272"/>
      <c r="O35" s="17">
        <v>16</v>
      </c>
      <c r="P35" s="25">
        <f>IFERROR(O35/N33,"-")</f>
        <v>6.8669527896995708E-2</v>
      </c>
      <c r="Q35" s="272"/>
      <c r="R35" s="17">
        <v>9</v>
      </c>
      <c r="S35" s="25">
        <f>IFERROR(R35/Q33,"-")</f>
        <v>9.1836734693877556E-2</v>
      </c>
      <c r="T35" s="272"/>
      <c r="U35" s="17">
        <v>5</v>
      </c>
      <c r="V35" s="25">
        <f>IFERROR(U35/T33,"-")</f>
        <v>0.15151515151515152</v>
      </c>
      <c r="W35" s="272"/>
      <c r="X35" s="17">
        <v>1</v>
      </c>
      <c r="Y35" s="25">
        <f>IFERROR(X35/W33,"-")</f>
        <v>0.25</v>
      </c>
      <c r="Z35" s="272"/>
      <c r="AA35" s="17">
        <f t="shared" si="1"/>
        <v>55</v>
      </c>
      <c r="AB35" s="25">
        <f>IFERROR(AA35/Z33,"-")</f>
        <v>8.1967213114754092E-2</v>
      </c>
      <c r="AC35" s="15"/>
      <c r="AD35" s="20">
        <v>31</v>
      </c>
      <c r="AE35" s="117" t="s">
        <v>40</v>
      </c>
      <c r="AF35" s="118">
        <f t="shared" si="0"/>
        <v>0.10319634703196347</v>
      </c>
      <c r="AG35" s="16"/>
      <c r="AH35" s="99" t="str">
        <f t="shared" si="2"/>
        <v>東住吉区</v>
      </c>
      <c r="AI35" s="101">
        <f t="shared" si="3"/>
        <v>0.10740740740740741</v>
      </c>
      <c r="AJ35" s="116"/>
      <c r="AK35" s="172">
        <f t="shared" si="4"/>
        <v>0.10635907817061684</v>
      </c>
      <c r="AL35" s="119">
        <v>0</v>
      </c>
    </row>
    <row r="36" spans="2:38">
      <c r="B36" s="268"/>
      <c r="C36" s="298"/>
      <c r="D36" s="26" t="s">
        <v>85</v>
      </c>
      <c r="E36" s="278"/>
      <c r="F36" s="18">
        <v>0</v>
      </c>
      <c r="G36" s="27">
        <f>IFERROR(F36/E33,"-")</f>
        <v>0</v>
      </c>
      <c r="H36" s="278"/>
      <c r="I36" s="18">
        <v>0</v>
      </c>
      <c r="J36" s="27">
        <f>IFERROR(I36/H33,"-")</f>
        <v>0</v>
      </c>
      <c r="K36" s="278"/>
      <c r="L36" s="18">
        <v>20</v>
      </c>
      <c r="M36" s="27">
        <f>IFERROR(L36/K33,"-")</f>
        <v>6.7340067340067339E-2</v>
      </c>
      <c r="N36" s="278"/>
      <c r="O36" s="18">
        <v>20</v>
      </c>
      <c r="P36" s="27">
        <f>IFERROR(O36/N33,"-")</f>
        <v>8.5836909871244635E-2</v>
      </c>
      <c r="Q36" s="278"/>
      <c r="R36" s="18">
        <v>17</v>
      </c>
      <c r="S36" s="27">
        <f>IFERROR(R36/Q33,"-")</f>
        <v>0.17346938775510204</v>
      </c>
      <c r="T36" s="278"/>
      <c r="U36" s="18">
        <v>8</v>
      </c>
      <c r="V36" s="27">
        <f>IFERROR(U36/T33,"-")</f>
        <v>0.24242424242424243</v>
      </c>
      <c r="W36" s="278"/>
      <c r="X36" s="18">
        <v>0</v>
      </c>
      <c r="Y36" s="27">
        <f>IFERROR(X36/W33,"-")</f>
        <v>0</v>
      </c>
      <c r="Z36" s="278"/>
      <c r="AA36" s="18">
        <f t="shared" si="1"/>
        <v>65</v>
      </c>
      <c r="AB36" s="27">
        <f>IFERROR(AA36/Z33,"-")</f>
        <v>9.6870342771982115E-2</v>
      </c>
      <c r="AC36" s="15"/>
      <c r="AD36" s="20">
        <v>32</v>
      </c>
      <c r="AE36" s="117" t="s">
        <v>41</v>
      </c>
      <c r="AF36" s="118">
        <f t="shared" si="0"/>
        <v>0.10754553339115351</v>
      </c>
      <c r="AG36" s="16"/>
      <c r="AH36" s="99" t="str">
        <f t="shared" si="2"/>
        <v>高石市</v>
      </c>
      <c r="AI36" s="101">
        <f t="shared" si="3"/>
        <v>0.10716871832005793</v>
      </c>
      <c r="AJ36" s="116"/>
      <c r="AK36" s="172">
        <f t="shared" si="4"/>
        <v>0.10635907817061684</v>
      </c>
      <c r="AL36" s="119">
        <v>0</v>
      </c>
    </row>
    <row r="37" spans="2:38">
      <c r="B37" s="266">
        <v>9</v>
      </c>
      <c r="C37" s="296" t="s">
        <v>136</v>
      </c>
      <c r="D37" s="170" t="s">
        <v>82</v>
      </c>
      <c r="E37" s="271">
        <v>0</v>
      </c>
      <c r="F37" s="14">
        <v>0</v>
      </c>
      <c r="G37" s="171" t="str">
        <f>IFERROR(F37/E37,"-")</f>
        <v>-</v>
      </c>
      <c r="H37" s="271">
        <v>6</v>
      </c>
      <c r="I37" s="14">
        <v>4</v>
      </c>
      <c r="J37" s="171">
        <f>IFERROR(I37/H37,"-")</f>
        <v>0.66666666666666663</v>
      </c>
      <c r="K37" s="271">
        <v>278</v>
      </c>
      <c r="L37" s="14">
        <v>194</v>
      </c>
      <c r="M37" s="171">
        <f>IFERROR(L37/K37,"-")</f>
        <v>0.69784172661870503</v>
      </c>
      <c r="N37" s="271">
        <v>189</v>
      </c>
      <c r="O37" s="14">
        <v>125</v>
      </c>
      <c r="P37" s="171">
        <f>IFERROR(O37/N37,"-")</f>
        <v>0.66137566137566139</v>
      </c>
      <c r="Q37" s="271">
        <v>79</v>
      </c>
      <c r="R37" s="14">
        <v>59</v>
      </c>
      <c r="S37" s="171">
        <f>IFERROR(R37/Q37,"-")</f>
        <v>0.74683544303797467</v>
      </c>
      <c r="T37" s="271">
        <v>36</v>
      </c>
      <c r="U37" s="14">
        <v>24</v>
      </c>
      <c r="V37" s="171">
        <f>IFERROR(U37/T37,"-")</f>
        <v>0.66666666666666663</v>
      </c>
      <c r="W37" s="271">
        <v>3</v>
      </c>
      <c r="X37" s="14">
        <v>1</v>
      </c>
      <c r="Y37" s="171">
        <f>IFERROR(X37/W37,"-")</f>
        <v>0.33333333333333331</v>
      </c>
      <c r="Z37" s="271">
        <f>SUM(E37,H37,K37,N37,Q37,T37,W37)</f>
        <v>591</v>
      </c>
      <c r="AA37" s="14">
        <f t="shared" si="1"/>
        <v>407</v>
      </c>
      <c r="AB37" s="171">
        <f>IFERROR(AA37/Z37,"-")</f>
        <v>0.68866328257191201</v>
      </c>
      <c r="AC37" s="15"/>
      <c r="AD37" s="20">
        <v>33</v>
      </c>
      <c r="AE37" s="117" t="s">
        <v>42</v>
      </c>
      <c r="AF37" s="118">
        <f t="shared" ref="AF37:AF68" si="5">INDEX($AB:$AB,(ROW()+($AD37-1)*3)+3)</f>
        <v>0.11553030303030302</v>
      </c>
      <c r="AG37" s="16"/>
      <c r="AH37" s="99" t="str">
        <f t="shared" si="2"/>
        <v>住之江区</v>
      </c>
      <c r="AI37" s="101">
        <f t="shared" si="3"/>
        <v>0.10679611650485436</v>
      </c>
      <c r="AJ37" s="116"/>
      <c r="AK37" s="172">
        <f t="shared" si="4"/>
        <v>0.10635907817061684</v>
      </c>
      <c r="AL37" s="119">
        <v>0</v>
      </c>
    </row>
    <row r="38" spans="2:38">
      <c r="B38" s="267"/>
      <c r="C38" s="297"/>
      <c r="D38" s="24" t="s">
        <v>83</v>
      </c>
      <c r="E38" s="272"/>
      <c r="F38" s="17">
        <v>0</v>
      </c>
      <c r="G38" s="25" t="str">
        <f>IFERROR(F38/E37,"-")</f>
        <v>-</v>
      </c>
      <c r="H38" s="272"/>
      <c r="I38" s="17">
        <v>1</v>
      </c>
      <c r="J38" s="25">
        <f>IFERROR(I38/H37,"-")</f>
        <v>0.16666666666666666</v>
      </c>
      <c r="K38" s="272"/>
      <c r="L38" s="17">
        <v>34</v>
      </c>
      <c r="M38" s="25">
        <f>IFERROR(L38/K37,"-")</f>
        <v>0.1223021582733813</v>
      </c>
      <c r="N38" s="272"/>
      <c r="O38" s="17">
        <v>20</v>
      </c>
      <c r="P38" s="25">
        <f>IFERROR(O38/N37,"-")</f>
        <v>0.10582010582010581</v>
      </c>
      <c r="Q38" s="272"/>
      <c r="R38" s="17">
        <v>5</v>
      </c>
      <c r="S38" s="25">
        <f>IFERROR(R38/Q37,"-")</f>
        <v>6.3291139240506333E-2</v>
      </c>
      <c r="T38" s="272"/>
      <c r="U38" s="17">
        <v>5</v>
      </c>
      <c r="V38" s="25">
        <f>IFERROR(U38/T37,"-")</f>
        <v>0.1388888888888889</v>
      </c>
      <c r="W38" s="272"/>
      <c r="X38" s="17">
        <v>1</v>
      </c>
      <c r="Y38" s="25">
        <f>IFERROR(X38/W37,"-")</f>
        <v>0.33333333333333331</v>
      </c>
      <c r="Z38" s="272"/>
      <c r="AA38" s="17">
        <f t="shared" si="1"/>
        <v>66</v>
      </c>
      <c r="AB38" s="25">
        <f>IFERROR(AA38/Z37,"-")</f>
        <v>0.1116751269035533</v>
      </c>
      <c r="AC38" s="15"/>
      <c r="AD38" s="20">
        <v>34</v>
      </c>
      <c r="AE38" s="117" t="s">
        <v>44</v>
      </c>
      <c r="AF38" s="118">
        <f t="shared" si="5"/>
        <v>0.1027060270602706</v>
      </c>
      <c r="AG38" s="16"/>
      <c r="AH38" s="99" t="str">
        <f t="shared" si="2"/>
        <v>枚方市</v>
      </c>
      <c r="AI38" s="101">
        <f t="shared" si="3"/>
        <v>0.10633340393984325</v>
      </c>
      <c r="AJ38" s="116"/>
      <c r="AK38" s="172">
        <f t="shared" si="4"/>
        <v>0.10635907817061684</v>
      </c>
      <c r="AL38" s="119">
        <v>0</v>
      </c>
    </row>
    <row r="39" spans="2:38">
      <c r="B39" s="267"/>
      <c r="C39" s="297"/>
      <c r="D39" s="24" t="s">
        <v>84</v>
      </c>
      <c r="E39" s="272"/>
      <c r="F39" s="17">
        <v>0</v>
      </c>
      <c r="G39" s="25" t="str">
        <f>IFERROR(F39/E37,"-")</f>
        <v>-</v>
      </c>
      <c r="H39" s="272"/>
      <c r="I39" s="17">
        <v>0</v>
      </c>
      <c r="J39" s="25">
        <f>IFERROR(I39/H37,"-")</f>
        <v>0</v>
      </c>
      <c r="K39" s="272"/>
      <c r="L39" s="17">
        <v>20</v>
      </c>
      <c r="M39" s="25">
        <f>IFERROR(L39/K37,"-")</f>
        <v>7.1942446043165464E-2</v>
      </c>
      <c r="N39" s="272"/>
      <c r="O39" s="17">
        <v>9</v>
      </c>
      <c r="P39" s="25">
        <f>IFERROR(O39/N37,"-")</f>
        <v>4.7619047619047616E-2</v>
      </c>
      <c r="Q39" s="272"/>
      <c r="R39" s="17">
        <v>6</v>
      </c>
      <c r="S39" s="25">
        <f>IFERROR(R39/Q37,"-")</f>
        <v>7.5949367088607597E-2</v>
      </c>
      <c r="T39" s="272"/>
      <c r="U39" s="17">
        <v>1</v>
      </c>
      <c r="V39" s="25">
        <f>IFERROR(U39/T37,"-")</f>
        <v>2.7777777777777776E-2</v>
      </c>
      <c r="W39" s="272"/>
      <c r="X39" s="17">
        <v>1</v>
      </c>
      <c r="Y39" s="25">
        <f>IFERROR(X39/W37,"-")</f>
        <v>0.33333333333333331</v>
      </c>
      <c r="Z39" s="272"/>
      <c r="AA39" s="17">
        <f t="shared" si="1"/>
        <v>37</v>
      </c>
      <c r="AB39" s="25">
        <f>IFERROR(AA39/Z37,"-")</f>
        <v>6.2605752961082908E-2</v>
      </c>
      <c r="AC39" s="15"/>
      <c r="AD39" s="20">
        <v>35</v>
      </c>
      <c r="AE39" s="117" t="s">
        <v>1</v>
      </c>
      <c r="AF39" s="118">
        <f t="shared" si="5"/>
        <v>9.8942802927622656E-2</v>
      </c>
      <c r="AG39" s="16"/>
      <c r="AH39" s="99" t="str">
        <f t="shared" si="2"/>
        <v>東大阪市</v>
      </c>
      <c r="AI39" s="101">
        <f t="shared" si="3"/>
        <v>0.10605632476217387</v>
      </c>
      <c r="AJ39" s="116"/>
      <c r="AK39" s="172">
        <f t="shared" si="4"/>
        <v>0.10635907817061684</v>
      </c>
      <c r="AL39" s="119">
        <v>0</v>
      </c>
    </row>
    <row r="40" spans="2:38">
      <c r="B40" s="268"/>
      <c r="C40" s="298"/>
      <c r="D40" s="26" t="s">
        <v>85</v>
      </c>
      <c r="E40" s="278"/>
      <c r="F40" s="18">
        <v>0</v>
      </c>
      <c r="G40" s="27" t="str">
        <f>IFERROR(F40/E37,"-")</f>
        <v>-</v>
      </c>
      <c r="H40" s="278"/>
      <c r="I40" s="18">
        <v>1</v>
      </c>
      <c r="J40" s="27">
        <f>IFERROR(I40/H37,"-")</f>
        <v>0.16666666666666666</v>
      </c>
      <c r="K40" s="278"/>
      <c r="L40" s="18">
        <v>30</v>
      </c>
      <c r="M40" s="27">
        <f>IFERROR(L40/K37,"-")</f>
        <v>0.1079136690647482</v>
      </c>
      <c r="N40" s="278"/>
      <c r="O40" s="18">
        <v>35</v>
      </c>
      <c r="P40" s="27">
        <f>IFERROR(O40/N37,"-")</f>
        <v>0.18518518518518517</v>
      </c>
      <c r="Q40" s="278"/>
      <c r="R40" s="18">
        <v>9</v>
      </c>
      <c r="S40" s="27">
        <f>IFERROR(R40/Q37,"-")</f>
        <v>0.11392405063291139</v>
      </c>
      <c r="T40" s="278"/>
      <c r="U40" s="18">
        <v>6</v>
      </c>
      <c r="V40" s="27">
        <f>IFERROR(U40/T37,"-")</f>
        <v>0.16666666666666666</v>
      </c>
      <c r="W40" s="278"/>
      <c r="X40" s="18">
        <v>0</v>
      </c>
      <c r="Y40" s="27">
        <f>IFERROR(X40/W37,"-")</f>
        <v>0</v>
      </c>
      <c r="Z40" s="278"/>
      <c r="AA40" s="18">
        <f t="shared" si="1"/>
        <v>81</v>
      </c>
      <c r="AB40" s="27">
        <f>IFERROR(AA40/Z37,"-")</f>
        <v>0.13705583756345177</v>
      </c>
      <c r="AC40" s="15"/>
      <c r="AD40" s="20">
        <v>36</v>
      </c>
      <c r="AE40" s="117" t="s">
        <v>2</v>
      </c>
      <c r="AF40" s="118">
        <f t="shared" si="5"/>
        <v>9.787588504789671E-2</v>
      </c>
      <c r="AG40" s="16"/>
      <c r="AH40" s="99" t="str">
        <f t="shared" si="2"/>
        <v>守口市</v>
      </c>
      <c r="AI40" s="101">
        <f t="shared" si="3"/>
        <v>0.10560281607509533</v>
      </c>
      <c r="AJ40" s="116"/>
      <c r="AK40" s="172">
        <f t="shared" si="4"/>
        <v>0.10635907817061684</v>
      </c>
      <c r="AL40" s="119">
        <v>0</v>
      </c>
    </row>
    <row r="41" spans="2:38">
      <c r="B41" s="266">
        <v>10</v>
      </c>
      <c r="C41" s="296" t="s">
        <v>59</v>
      </c>
      <c r="D41" s="170" t="s">
        <v>82</v>
      </c>
      <c r="E41" s="271">
        <v>7</v>
      </c>
      <c r="F41" s="14">
        <v>2</v>
      </c>
      <c r="G41" s="171">
        <f>IFERROR(F41/E41,"-")</f>
        <v>0.2857142857142857</v>
      </c>
      <c r="H41" s="271">
        <v>7</v>
      </c>
      <c r="I41" s="14">
        <v>4</v>
      </c>
      <c r="J41" s="171">
        <f>IFERROR(I41/H41,"-")</f>
        <v>0.5714285714285714</v>
      </c>
      <c r="K41" s="271">
        <v>693</v>
      </c>
      <c r="L41" s="14">
        <v>503</v>
      </c>
      <c r="M41" s="171">
        <f>IFERROR(L41/K41,"-")</f>
        <v>0.72582972582972582</v>
      </c>
      <c r="N41" s="271">
        <v>441</v>
      </c>
      <c r="O41" s="14">
        <v>324</v>
      </c>
      <c r="P41" s="171">
        <f>IFERROR(O41/N41,"-")</f>
        <v>0.73469387755102045</v>
      </c>
      <c r="Q41" s="271">
        <v>212</v>
      </c>
      <c r="R41" s="14">
        <v>144</v>
      </c>
      <c r="S41" s="171">
        <f>IFERROR(R41/Q41,"-")</f>
        <v>0.67924528301886788</v>
      </c>
      <c r="T41" s="271">
        <v>57</v>
      </c>
      <c r="U41" s="14">
        <v>33</v>
      </c>
      <c r="V41" s="171">
        <f>IFERROR(U41/T41,"-")</f>
        <v>0.57894736842105265</v>
      </c>
      <c r="W41" s="271">
        <v>7</v>
      </c>
      <c r="X41" s="14">
        <v>5</v>
      </c>
      <c r="Y41" s="171">
        <f>IFERROR(X41/W41,"-")</f>
        <v>0.7142857142857143</v>
      </c>
      <c r="Z41" s="271">
        <f>SUM(E41,H41,K41,N41,Q41,T41,W41)</f>
        <v>1424</v>
      </c>
      <c r="AA41" s="14">
        <f t="shared" si="1"/>
        <v>1015</v>
      </c>
      <c r="AB41" s="171">
        <f>IFERROR(AA41/Z41,"-")</f>
        <v>0.7127808988764045</v>
      </c>
      <c r="AC41" s="15"/>
      <c r="AD41" s="20">
        <v>37</v>
      </c>
      <c r="AE41" s="117" t="s">
        <v>3</v>
      </c>
      <c r="AF41" s="118">
        <f t="shared" si="5"/>
        <v>0.1087281795511222</v>
      </c>
      <c r="AG41" s="16"/>
      <c r="AH41" s="99" t="str">
        <f t="shared" si="2"/>
        <v>泉南市</v>
      </c>
      <c r="AI41" s="101">
        <f t="shared" si="3"/>
        <v>0.10545454545454545</v>
      </c>
      <c r="AJ41" s="116"/>
      <c r="AK41" s="172">
        <f t="shared" si="4"/>
        <v>0.10635907817061684</v>
      </c>
      <c r="AL41" s="119">
        <v>0</v>
      </c>
    </row>
    <row r="42" spans="2:38">
      <c r="B42" s="267"/>
      <c r="C42" s="297"/>
      <c r="D42" s="24" t="s">
        <v>83</v>
      </c>
      <c r="E42" s="272"/>
      <c r="F42" s="17">
        <v>1</v>
      </c>
      <c r="G42" s="25">
        <f>IFERROR(F42/E41,"-")</f>
        <v>0.14285714285714285</v>
      </c>
      <c r="H42" s="272"/>
      <c r="I42" s="17">
        <v>0</v>
      </c>
      <c r="J42" s="25">
        <f>IFERROR(I42/H41,"-")</f>
        <v>0</v>
      </c>
      <c r="K42" s="272"/>
      <c r="L42" s="17">
        <v>76</v>
      </c>
      <c r="M42" s="25">
        <f>IFERROR(L42/K41,"-")</f>
        <v>0.10966810966810966</v>
      </c>
      <c r="N42" s="272"/>
      <c r="O42" s="17">
        <v>47</v>
      </c>
      <c r="P42" s="25">
        <f>IFERROR(O42/N41,"-")</f>
        <v>0.10657596371882086</v>
      </c>
      <c r="Q42" s="272"/>
      <c r="R42" s="17">
        <v>22</v>
      </c>
      <c r="S42" s="25">
        <f>IFERROR(R42/Q41,"-")</f>
        <v>0.10377358490566038</v>
      </c>
      <c r="T42" s="272"/>
      <c r="U42" s="17">
        <v>4</v>
      </c>
      <c r="V42" s="25">
        <f>IFERROR(U42/T41,"-")</f>
        <v>7.0175438596491224E-2</v>
      </c>
      <c r="W42" s="272"/>
      <c r="X42" s="17">
        <v>1</v>
      </c>
      <c r="Y42" s="25">
        <f>IFERROR(X42/W41,"-")</f>
        <v>0.14285714285714285</v>
      </c>
      <c r="Z42" s="272"/>
      <c r="AA42" s="17">
        <f t="shared" si="1"/>
        <v>151</v>
      </c>
      <c r="AB42" s="25">
        <f>IFERROR(AA42/Z41,"-")</f>
        <v>0.10603932584269662</v>
      </c>
      <c r="AC42" s="15"/>
      <c r="AD42" s="20">
        <v>38</v>
      </c>
      <c r="AE42" s="174" t="s">
        <v>45</v>
      </c>
      <c r="AF42" s="118">
        <f t="shared" si="5"/>
        <v>0.11730013106159895</v>
      </c>
      <c r="AG42" s="16"/>
      <c r="AH42" s="99" t="str">
        <f t="shared" si="2"/>
        <v>貝塚市</v>
      </c>
      <c r="AI42" s="101">
        <f t="shared" si="3"/>
        <v>0.10537634408602151</v>
      </c>
      <c r="AJ42" s="116"/>
      <c r="AK42" s="172">
        <f t="shared" si="4"/>
        <v>0.10635907817061684</v>
      </c>
      <c r="AL42" s="119">
        <v>0</v>
      </c>
    </row>
    <row r="43" spans="2:38">
      <c r="B43" s="267"/>
      <c r="C43" s="297"/>
      <c r="D43" s="24" t="s">
        <v>84</v>
      </c>
      <c r="E43" s="272"/>
      <c r="F43" s="17">
        <v>2</v>
      </c>
      <c r="G43" s="25">
        <f>IFERROR(F43/E41,"-")</f>
        <v>0.2857142857142857</v>
      </c>
      <c r="H43" s="272"/>
      <c r="I43" s="17">
        <v>0</v>
      </c>
      <c r="J43" s="25">
        <f>IFERROR(I43/H41,"-")</f>
        <v>0</v>
      </c>
      <c r="K43" s="272"/>
      <c r="L43" s="17">
        <v>51</v>
      </c>
      <c r="M43" s="25">
        <f>IFERROR(L43/K41,"-")</f>
        <v>7.3593073593073599E-2</v>
      </c>
      <c r="N43" s="272"/>
      <c r="O43" s="17">
        <v>23</v>
      </c>
      <c r="P43" s="25">
        <f>IFERROR(O43/N41,"-")</f>
        <v>5.2154195011337869E-2</v>
      </c>
      <c r="Q43" s="272"/>
      <c r="R43" s="17">
        <v>16</v>
      </c>
      <c r="S43" s="25">
        <f>IFERROR(R43/Q41,"-")</f>
        <v>7.5471698113207544E-2</v>
      </c>
      <c r="T43" s="272"/>
      <c r="U43" s="17">
        <v>7</v>
      </c>
      <c r="V43" s="25">
        <f>IFERROR(U43/T41,"-")</f>
        <v>0.12280701754385964</v>
      </c>
      <c r="W43" s="272"/>
      <c r="X43" s="17">
        <v>0</v>
      </c>
      <c r="Y43" s="25">
        <f>IFERROR(X43/W41,"-")</f>
        <v>0</v>
      </c>
      <c r="Z43" s="272"/>
      <c r="AA43" s="17">
        <f t="shared" si="1"/>
        <v>99</v>
      </c>
      <c r="AB43" s="25">
        <f>IFERROR(AA43/Z41,"-")</f>
        <v>6.9522471910112363E-2</v>
      </c>
      <c r="AC43" s="15"/>
      <c r="AD43" s="20">
        <v>39</v>
      </c>
      <c r="AE43" s="174" t="s">
        <v>8</v>
      </c>
      <c r="AF43" s="118">
        <f t="shared" si="5"/>
        <v>0.10243958839172158</v>
      </c>
      <c r="AG43" s="16"/>
      <c r="AH43" s="99" t="str">
        <f t="shared" si="2"/>
        <v>寝屋川市</v>
      </c>
      <c r="AI43" s="101">
        <f t="shared" si="3"/>
        <v>0.10398078242964996</v>
      </c>
      <c r="AJ43" s="116"/>
      <c r="AK43" s="172">
        <f t="shared" si="4"/>
        <v>0.10635907817061684</v>
      </c>
      <c r="AL43" s="119">
        <v>0</v>
      </c>
    </row>
    <row r="44" spans="2:38">
      <c r="B44" s="268"/>
      <c r="C44" s="298"/>
      <c r="D44" s="26" t="s">
        <v>85</v>
      </c>
      <c r="E44" s="278"/>
      <c r="F44" s="18">
        <v>2</v>
      </c>
      <c r="G44" s="27">
        <f>IFERROR(F44/E41,"-")</f>
        <v>0.2857142857142857</v>
      </c>
      <c r="H44" s="278"/>
      <c r="I44" s="18">
        <v>3</v>
      </c>
      <c r="J44" s="27">
        <f>IFERROR(I44/H41,"-")</f>
        <v>0.42857142857142855</v>
      </c>
      <c r="K44" s="278"/>
      <c r="L44" s="18">
        <v>63</v>
      </c>
      <c r="M44" s="27">
        <f>IFERROR(L44/K41,"-")</f>
        <v>9.0909090909090912E-2</v>
      </c>
      <c r="N44" s="278"/>
      <c r="O44" s="18">
        <v>47</v>
      </c>
      <c r="P44" s="27">
        <f>IFERROR(O44/N41,"-")</f>
        <v>0.10657596371882086</v>
      </c>
      <c r="Q44" s="278"/>
      <c r="R44" s="18">
        <v>30</v>
      </c>
      <c r="S44" s="27">
        <f>IFERROR(R44/Q41,"-")</f>
        <v>0.14150943396226415</v>
      </c>
      <c r="T44" s="278"/>
      <c r="U44" s="18">
        <v>13</v>
      </c>
      <c r="V44" s="27">
        <f>IFERROR(U44/T41,"-")</f>
        <v>0.22807017543859648</v>
      </c>
      <c r="W44" s="278"/>
      <c r="X44" s="18">
        <v>1</v>
      </c>
      <c r="Y44" s="27">
        <f>IFERROR(X44/W41,"-")</f>
        <v>0.14285714285714285</v>
      </c>
      <c r="Z44" s="278"/>
      <c r="AA44" s="18">
        <f t="shared" si="1"/>
        <v>159</v>
      </c>
      <c r="AB44" s="27">
        <f>IFERROR(AA44/Z41,"-")</f>
        <v>0.11165730337078651</v>
      </c>
      <c r="AC44" s="15"/>
      <c r="AD44" s="20">
        <v>40</v>
      </c>
      <c r="AE44" s="174" t="s">
        <v>46</v>
      </c>
      <c r="AF44" s="118">
        <f t="shared" si="5"/>
        <v>0.10537634408602151</v>
      </c>
      <c r="AG44" s="16"/>
      <c r="AH44" s="99" t="str">
        <f t="shared" si="2"/>
        <v>堺市</v>
      </c>
      <c r="AI44" s="101">
        <f t="shared" si="3"/>
        <v>0.10378881397777989</v>
      </c>
      <c r="AJ44" s="116"/>
      <c r="AK44" s="172">
        <f t="shared" si="4"/>
        <v>0.10635907817061684</v>
      </c>
      <c r="AL44" s="119">
        <v>0</v>
      </c>
    </row>
    <row r="45" spans="2:38">
      <c r="B45" s="266">
        <v>11</v>
      </c>
      <c r="C45" s="296" t="s">
        <v>60</v>
      </c>
      <c r="D45" s="170" t="s">
        <v>82</v>
      </c>
      <c r="E45" s="271">
        <v>6</v>
      </c>
      <c r="F45" s="14">
        <v>4</v>
      </c>
      <c r="G45" s="171">
        <f>IFERROR(F45/E45,"-")</f>
        <v>0.66666666666666663</v>
      </c>
      <c r="H45" s="271">
        <v>11</v>
      </c>
      <c r="I45" s="14">
        <v>7</v>
      </c>
      <c r="J45" s="171">
        <f>IFERROR(I45/H45,"-")</f>
        <v>0.63636363636363635</v>
      </c>
      <c r="K45" s="271">
        <v>1124</v>
      </c>
      <c r="L45" s="14">
        <v>808</v>
      </c>
      <c r="M45" s="171">
        <f>IFERROR(L45/K45,"-")</f>
        <v>0.71886120996441283</v>
      </c>
      <c r="N45" s="271">
        <v>732</v>
      </c>
      <c r="O45" s="14">
        <v>492</v>
      </c>
      <c r="P45" s="171">
        <f>IFERROR(O45/N45,"-")</f>
        <v>0.67213114754098358</v>
      </c>
      <c r="Q45" s="271">
        <v>363</v>
      </c>
      <c r="R45" s="14">
        <v>250</v>
      </c>
      <c r="S45" s="171">
        <f>IFERROR(R45/Q45,"-")</f>
        <v>0.68870523415977958</v>
      </c>
      <c r="T45" s="271">
        <v>104</v>
      </c>
      <c r="U45" s="14">
        <v>63</v>
      </c>
      <c r="V45" s="171">
        <f>IFERROR(U45/T45,"-")</f>
        <v>0.60576923076923073</v>
      </c>
      <c r="W45" s="271">
        <v>15</v>
      </c>
      <c r="X45" s="14">
        <v>7</v>
      </c>
      <c r="Y45" s="171">
        <f>IFERROR(X45/W45,"-")</f>
        <v>0.46666666666666667</v>
      </c>
      <c r="Z45" s="271">
        <f>SUM(E45,H45,K45,N45,Q45,T45,W45)</f>
        <v>2355</v>
      </c>
      <c r="AA45" s="14">
        <f t="shared" si="1"/>
        <v>1631</v>
      </c>
      <c r="AB45" s="171">
        <f>IFERROR(AA45/Z45,"-")</f>
        <v>0.69256900212314221</v>
      </c>
      <c r="AC45" s="15"/>
      <c r="AD45" s="20">
        <v>41</v>
      </c>
      <c r="AE45" s="174" t="s">
        <v>13</v>
      </c>
      <c r="AF45" s="118">
        <f t="shared" si="5"/>
        <v>0.10560281607509533</v>
      </c>
      <c r="AG45" s="16"/>
      <c r="AH45" s="99" t="str">
        <f t="shared" si="2"/>
        <v>堺市堺区</v>
      </c>
      <c r="AI45" s="101">
        <f t="shared" si="3"/>
        <v>0.10372340425531915</v>
      </c>
      <c r="AJ45" s="116"/>
      <c r="AK45" s="172">
        <f t="shared" si="4"/>
        <v>0.10635907817061684</v>
      </c>
      <c r="AL45" s="119">
        <v>0</v>
      </c>
    </row>
    <row r="46" spans="2:38">
      <c r="B46" s="267"/>
      <c r="C46" s="297"/>
      <c r="D46" s="24" t="s">
        <v>83</v>
      </c>
      <c r="E46" s="272"/>
      <c r="F46" s="17">
        <v>2</v>
      </c>
      <c r="G46" s="25">
        <f>IFERROR(F46/E45,"-")</f>
        <v>0.33333333333333331</v>
      </c>
      <c r="H46" s="272"/>
      <c r="I46" s="17">
        <v>0</v>
      </c>
      <c r="J46" s="25">
        <f>IFERROR(I46/H45,"-")</f>
        <v>0</v>
      </c>
      <c r="K46" s="272"/>
      <c r="L46" s="17">
        <v>122</v>
      </c>
      <c r="M46" s="25">
        <f>IFERROR(L46/K45,"-")</f>
        <v>0.10854092526690391</v>
      </c>
      <c r="N46" s="272"/>
      <c r="O46" s="17">
        <v>85</v>
      </c>
      <c r="P46" s="25">
        <f>IFERROR(O46/N45,"-")</f>
        <v>0.11612021857923498</v>
      </c>
      <c r="Q46" s="272"/>
      <c r="R46" s="17">
        <v>38</v>
      </c>
      <c r="S46" s="25">
        <f>IFERROR(R46/Q45,"-")</f>
        <v>0.1046831955922865</v>
      </c>
      <c r="T46" s="272"/>
      <c r="U46" s="17">
        <v>9</v>
      </c>
      <c r="V46" s="25">
        <f>IFERROR(U46/T45,"-")</f>
        <v>8.6538461538461536E-2</v>
      </c>
      <c r="W46" s="272"/>
      <c r="X46" s="17">
        <v>3</v>
      </c>
      <c r="Y46" s="25">
        <f>IFERROR(X46/W45,"-")</f>
        <v>0.2</v>
      </c>
      <c r="Z46" s="272"/>
      <c r="AA46" s="17">
        <f t="shared" si="1"/>
        <v>259</v>
      </c>
      <c r="AB46" s="25">
        <f>IFERROR(AA46/Z45,"-")</f>
        <v>0.1099787685774947</v>
      </c>
      <c r="AC46" s="15"/>
      <c r="AD46" s="20">
        <v>42</v>
      </c>
      <c r="AE46" s="174" t="s">
        <v>14</v>
      </c>
      <c r="AF46" s="118">
        <f t="shared" si="5"/>
        <v>0.10633340393984325</v>
      </c>
      <c r="AG46" s="16"/>
      <c r="AH46" s="99" t="str">
        <f t="shared" si="2"/>
        <v>松原市</v>
      </c>
      <c r="AI46" s="101">
        <f t="shared" si="3"/>
        <v>0.10352725606962895</v>
      </c>
      <c r="AJ46" s="116"/>
      <c r="AK46" s="172">
        <f t="shared" si="4"/>
        <v>0.10635907817061684</v>
      </c>
      <c r="AL46" s="119">
        <v>0</v>
      </c>
    </row>
    <row r="47" spans="2:38">
      <c r="B47" s="267"/>
      <c r="C47" s="297"/>
      <c r="D47" s="24" t="s">
        <v>84</v>
      </c>
      <c r="E47" s="272"/>
      <c r="F47" s="17">
        <v>0</v>
      </c>
      <c r="G47" s="25">
        <f>IFERROR(F47/E45,"-")</f>
        <v>0</v>
      </c>
      <c r="H47" s="272"/>
      <c r="I47" s="17">
        <v>2</v>
      </c>
      <c r="J47" s="25">
        <f>IFERROR(I47/H45,"-")</f>
        <v>0.18181818181818182</v>
      </c>
      <c r="K47" s="272"/>
      <c r="L47" s="17">
        <v>77</v>
      </c>
      <c r="M47" s="25">
        <f>IFERROR(L47/K45,"-")</f>
        <v>6.8505338078291816E-2</v>
      </c>
      <c r="N47" s="272"/>
      <c r="O47" s="17">
        <v>53</v>
      </c>
      <c r="P47" s="25">
        <f>IFERROR(O47/N45,"-")</f>
        <v>7.2404371584699451E-2</v>
      </c>
      <c r="Q47" s="272"/>
      <c r="R47" s="17">
        <v>26</v>
      </c>
      <c r="S47" s="25">
        <f>IFERROR(R47/Q45,"-")</f>
        <v>7.1625344352617082E-2</v>
      </c>
      <c r="T47" s="272"/>
      <c r="U47" s="17">
        <v>10</v>
      </c>
      <c r="V47" s="25">
        <f>IFERROR(U47/T45,"-")</f>
        <v>9.6153846153846159E-2</v>
      </c>
      <c r="W47" s="272"/>
      <c r="X47" s="17">
        <v>3</v>
      </c>
      <c r="Y47" s="25">
        <f>IFERROR(X47/W45,"-")</f>
        <v>0.2</v>
      </c>
      <c r="Z47" s="272"/>
      <c r="AA47" s="17">
        <f t="shared" si="1"/>
        <v>171</v>
      </c>
      <c r="AB47" s="25">
        <f>IFERROR(AA47/Z45,"-")</f>
        <v>7.2611464968152864E-2</v>
      </c>
      <c r="AC47" s="15"/>
      <c r="AD47" s="20">
        <v>43</v>
      </c>
      <c r="AE47" s="174" t="s">
        <v>9</v>
      </c>
      <c r="AF47" s="118">
        <f t="shared" si="5"/>
        <v>0.10145815463791202</v>
      </c>
      <c r="AG47" s="16"/>
      <c r="AH47" s="99" t="str">
        <f t="shared" si="2"/>
        <v>堺市南区</v>
      </c>
      <c r="AI47" s="101">
        <f t="shared" si="3"/>
        <v>0.10319634703196347</v>
      </c>
      <c r="AJ47" s="116"/>
      <c r="AK47" s="172">
        <f t="shared" si="4"/>
        <v>0.10635907817061684</v>
      </c>
      <c r="AL47" s="119">
        <v>0</v>
      </c>
    </row>
    <row r="48" spans="2:38">
      <c r="B48" s="268"/>
      <c r="C48" s="298"/>
      <c r="D48" s="26" t="s">
        <v>85</v>
      </c>
      <c r="E48" s="278"/>
      <c r="F48" s="18">
        <v>0</v>
      </c>
      <c r="G48" s="27">
        <f>IFERROR(F48/E45,"-")</f>
        <v>0</v>
      </c>
      <c r="H48" s="278"/>
      <c r="I48" s="18">
        <v>2</v>
      </c>
      <c r="J48" s="27">
        <f>IFERROR(I48/H45,"-")</f>
        <v>0.18181818181818182</v>
      </c>
      <c r="K48" s="278"/>
      <c r="L48" s="18">
        <v>117</v>
      </c>
      <c r="M48" s="27">
        <f>IFERROR(L48/K45,"-")</f>
        <v>0.10409252669039146</v>
      </c>
      <c r="N48" s="278"/>
      <c r="O48" s="18">
        <v>102</v>
      </c>
      <c r="P48" s="27">
        <f>IFERROR(O48/N45,"-")</f>
        <v>0.13934426229508196</v>
      </c>
      <c r="Q48" s="278"/>
      <c r="R48" s="18">
        <v>49</v>
      </c>
      <c r="S48" s="27">
        <f>IFERROR(R48/Q45,"-")</f>
        <v>0.13498622589531681</v>
      </c>
      <c r="T48" s="278"/>
      <c r="U48" s="18">
        <v>22</v>
      </c>
      <c r="V48" s="27">
        <f>IFERROR(U48/T45,"-")</f>
        <v>0.21153846153846154</v>
      </c>
      <c r="W48" s="278"/>
      <c r="X48" s="18">
        <v>2</v>
      </c>
      <c r="Y48" s="27">
        <f>IFERROR(X48/W45,"-")</f>
        <v>0.13333333333333333</v>
      </c>
      <c r="Z48" s="278"/>
      <c r="AA48" s="18">
        <f t="shared" si="1"/>
        <v>294</v>
      </c>
      <c r="AB48" s="27">
        <f>IFERROR(AA48/Z45,"-")</f>
        <v>0.12484076433121019</v>
      </c>
      <c r="AC48" s="15"/>
      <c r="AD48" s="20">
        <v>44</v>
      </c>
      <c r="AE48" s="174" t="s">
        <v>21</v>
      </c>
      <c r="AF48" s="118">
        <f t="shared" si="5"/>
        <v>0.10064657801634744</v>
      </c>
      <c r="AG48" s="16"/>
      <c r="AH48" s="99" t="str">
        <f t="shared" si="2"/>
        <v>岸和田市</v>
      </c>
      <c r="AI48" s="101">
        <f t="shared" si="3"/>
        <v>0.1027060270602706</v>
      </c>
      <c r="AJ48" s="116"/>
      <c r="AK48" s="172">
        <f t="shared" si="4"/>
        <v>0.10635907817061684</v>
      </c>
      <c r="AL48" s="119">
        <v>0</v>
      </c>
    </row>
    <row r="49" spans="2:38">
      <c r="B49" s="266">
        <v>12</v>
      </c>
      <c r="C49" s="296" t="s">
        <v>137</v>
      </c>
      <c r="D49" s="170" t="s">
        <v>82</v>
      </c>
      <c r="E49" s="271">
        <v>5</v>
      </c>
      <c r="F49" s="14">
        <v>4</v>
      </c>
      <c r="G49" s="171">
        <f>IFERROR(F49/E49,"-")</f>
        <v>0.8</v>
      </c>
      <c r="H49" s="271">
        <v>3</v>
      </c>
      <c r="I49" s="14">
        <v>2</v>
      </c>
      <c r="J49" s="171">
        <f>IFERROR(I49/H49,"-")</f>
        <v>0.66666666666666663</v>
      </c>
      <c r="K49" s="271">
        <v>688</v>
      </c>
      <c r="L49" s="14">
        <v>503</v>
      </c>
      <c r="M49" s="171">
        <f>IFERROR(L49/K49,"-")</f>
        <v>0.73110465116279066</v>
      </c>
      <c r="N49" s="271">
        <v>533</v>
      </c>
      <c r="O49" s="14">
        <v>366</v>
      </c>
      <c r="P49" s="171">
        <f>IFERROR(O49/N49,"-")</f>
        <v>0.68667917448405258</v>
      </c>
      <c r="Q49" s="271">
        <v>310</v>
      </c>
      <c r="R49" s="14">
        <v>210</v>
      </c>
      <c r="S49" s="171">
        <f>IFERROR(R49/Q49,"-")</f>
        <v>0.67741935483870963</v>
      </c>
      <c r="T49" s="271">
        <v>103</v>
      </c>
      <c r="U49" s="14">
        <v>62</v>
      </c>
      <c r="V49" s="171">
        <f>IFERROR(U49/T49,"-")</f>
        <v>0.60194174757281549</v>
      </c>
      <c r="W49" s="271">
        <v>12</v>
      </c>
      <c r="X49" s="14">
        <v>9</v>
      </c>
      <c r="Y49" s="171">
        <f>IFERROR(X49/W49,"-")</f>
        <v>0.75</v>
      </c>
      <c r="Z49" s="271">
        <f>SUM(E49,H49,K49,N49,Q49,T49,W49)</f>
        <v>1654</v>
      </c>
      <c r="AA49" s="14">
        <f t="shared" si="1"/>
        <v>1156</v>
      </c>
      <c r="AB49" s="171">
        <f>IFERROR(AA49/Z49,"-")</f>
        <v>0.69891172914147526</v>
      </c>
      <c r="AC49" s="15"/>
      <c r="AD49" s="20">
        <v>45</v>
      </c>
      <c r="AE49" s="174" t="s">
        <v>47</v>
      </c>
      <c r="AF49" s="118">
        <f t="shared" si="5"/>
        <v>9.1509913573970508E-2</v>
      </c>
      <c r="AG49" s="16"/>
      <c r="AH49" s="99" t="str">
        <f t="shared" si="2"/>
        <v>高槻市</v>
      </c>
      <c r="AI49" s="101">
        <f t="shared" si="3"/>
        <v>0.10243958839172158</v>
      </c>
      <c r="AJ49" s="116"/>
      <c r="AK49" s="172">
        <f t="shared" si="4"/>
        <v>0.10635907817061684</v>
      </c>
      <c r="AL49" s="119">
        <v>0</v>
      </c>
    </row>
    <row r="50" spans="2:38">
      <c r="B50" s="267"/>
      <c r="C50" s="297"/>
      <c r="D50" s="24" t="s">
        <v>83</v>
      </c>
      <c r="E50" s="272"/>
      <c r="F50" s="17">
        <v>0</v>
      </c>
      <c r="G50" s="25">
        <f>IFERROR(F50/E49,"-")</f>
        <v>0</v>
      </c>
      <c r="H50" s="272"/>
      <c r="I50" s="17">
        <v>0</v>
      </c>
      <c r="J50" s="25">
        <f>IFERROR(I50/H49,"-")</f>
        <v>0</v>
      </c>
      <c r="K50" s="272"/>
      <c r="L50" s="17">
        <v>87</v>
      </c>
      <c r="M50" s="25">
        <f>IFERROR(L50/K49,"-")</f>
        <v>0.12645348837209303</v>
      </c>
      <c r="N50" s="272"/>
      <c r="O50" s="17">
        <v>70</v>
      </c>
      <c r="P50" s="25">
        <f>IFERROR(O50/N49,"-")</f>
        <v>0.13133208255159476</v>
      </c>
      <c r="Q50" s="272"/>
      <c r="R50" s="17">
        <v>34</v>
      </c>
      <c r="S50" s="25">
        <f>IFERROR(R50/Q49,"-")</f>
        <v>0.10967741935483871</v>
      </c>
      <c r="T50" s="272"/>
      <c r="U50" s="17">
        <v>11</v>
      </c>
      <c r="V50" s="25">
        <f>IFERROR(U50/T49,"-")</f>
        <v>0.10679611650485436</v>
      </c>
      <c r="W50" s="272"/>
      <c r="X50" s="17">
        <v>1</v>
      </c>
      <c r="Y50" s="25">
        <f>IFERROR(X50/W49,"-")</f>
        <v>8.3333333333333329E-2</v>
      </c>
      <c r="Z50" s="272"/>
      <c r="AA50" s="17">
        <f t="shared" si="1"/>
        <v>203</v>
      </c>
      <c r="AB50" s="25">
        <f>IFERROR(AA50/Z49,"-")</f>
        <v>0.12273276904474002</v>
      </c>
      <c r="AC50" s="15"/>
      <c r="AD50" s="20">
        <v>46</v>
      </c>
      <c r="AE50" s="174" t="s">
        <v>25</v>
      </c>
      <c r="AF50" s="118">
        <f t="shared" si="5"/>
        <v>0.10084033613445378</v>
      </c>
      <c r="AG50" s="16"/>
      <c r="AH50" s="99" t="str">
        <f t="shared" si="2"/>
        <v>河内長野市</v>
      </c>
      <c r="AI50" s="101">
        <f t="shared" si="3"/>
        <v>0.10173410404624278</v>
      </c>
      <c r="AJ50" s="116"/>
      <c r="AK50" s="172">
        <f t="shared" si="4"/>
        <v>0.10635907817061684</v>
      </c>
      <c r="AL50" s="119">
        <v>0</v>
      </c>
    </row>
    <row r="51" spans="2:38">
      <c r="B51" s="267"/>
      <c r="C51" s="297"/>
      <c r="D51" s="24" t="s">
        <v>84</v>
      </c>
      <c r="E51" s="272"/>
      <c r="F51" s="17">
        <v>0</v>
      </c>
      <c r="G51" s="25">
        <f>IFERROR(F51/E49,"-")</f>
        <v>0</v>
      </c>
      <c r="H51" s="272"/>
      <c r="I51" s="17">
        <v>1</v>
      </c>
      <c r="J51" s="25">
        <f>IFERROR(I51/H49,"-")</f>
        <v>0.33333333333333331</v>
      </c>
      <c r="K51" s="272"/>
      <c r="L51" s="17">
        <v>46</v>
      </c>
      <c r="M51" s="25">
        <f>IFERROR(L51/K49,"-")</f>
        <v>6.6860465116279064E-2</v>
      </c>
      <c r="N51" s="272"/>
      <c r="O51" s="17">
        <v>34</v>
      </c>
      <c r="P51" s="25">
        <f>IFERROR(O51/N49,"-")</f>
        <v>6.3789868667917443E-2</v>
      </c>
      <c r="Q51" s="272"/>
      <c r="R51" s="17">
        <v>24</v>
      </c>
      <c r="S51" s="25">
        <f>IFERROR(R51/Q49,"-")</f>
        <v>7.7419354838709681E-2</v>
      </c>
      <c r="T51" s="272"/>
      <c r="U51" s="17">
        <v>9</v>
      </c>
      <c r="V51" s="25">
        <f>IFERROR(U51/T49,"-")</f>
        <v>8.7378640776699032E-2</v>
      </c>
      <c r="W51" s="272"/>
      <c r="X51" s="17">
        <v>1</v>
      </c>
      <c r="Y51" s="25">
        <f>IFERROR(X51/W49,"-")</f>
        <v>8.3333333333333329E-2</v>
      </c>
      <c r="Z51" s="272"/>
      <c r="AA51" s="17">
        <f t="shared" si="1"/>
        <v>115</v>
      </c>
      <c r="AB51" s="25">
        <f>IFERROR(AA51/Z49,"-")</f>
        <v>6.952841596130592E-2</v>
      </c>
      <c r="AC51" s="15"/>
      <c r="AD51" s="20">
        <v>47</v>
      </c>
      <c r="AE51" s="174" t="s">
        <v>15</v>
      </c>
      <c r="AF51" s="118">
        <f t="shared" si="5"/>
        <v>0.10398078242964996</v>
      </c>
      <c r="AG51" s="16"/>
      <c r="AH51" s="99" t="str">
        <f t="shared" si="2"/>
        <v>田尻町</v>
      </c>
      <c r="AI51" s="101">
        <f t="shared" si="3"/>
        <v>0.10169491525423729</v>
      </c>
      <c r="AJ51" s="116"/>
      <c r="AK51" s="172">
        <f t="shared" si="4"/>
        <v>0.10635907817061684</v>
      </c>
      <c r="AL51" s="119">
        <v>0</v>
      </c>
    </row>
    <row r="52" spans="2:38">
      <c r="B52" s="268"/>
      <c r="C52" s="298"/>
      <c r="D52" s="26" t="s">
        <v>85</v>
      </c>
      <c r="E52" s="278"/>
      <c r="F52" s="18">
        <v>1</v>
      </c>
      <c r="G52" s="27">
        <f>IFERROR(F52/E49,"-")</f>
        <v>0.2</v>
      </c>
      <c r="H52" s="278"/>
      <c r="I52" s="18">
        <v>0</v>
      </c>
      <c r="J52" s="27">
        <f>IFERROR(I52/H49,"-")</f>
        <v>0</v>
      </c>
      <c r="K52" s="278"/>
      <c r="L52" s="18">
        <v>52</v>
      </c>
      <c r="M52" s="27">
        <f>IFERROR(L52/K49,"-")</f>
        <v>7.5581395348837205E-2</v>
      </c>
      <c r="N52" s="278"/>
      <c r="O52" s="18">
        <v>63</v>
      </c>
      <c r="P52" s="27">
        <f>IFERROR(O52/N49,"-")</f>
        <v>0.11819887429643527</v>
      </c>
      <c r="Q52" s="278"/>
      <c r="R52" s="18">
        <v>42</v>
      </c>
      <c r="S52" s="27">
        <f>IFERROR(R52/Q49,"-")</f>
        <v>0.13548387096774195</v>
      </c>
      <c r="T52" s="278"/>
      <c r="U52" s="18">
        <v>21</v>
      </c>
      <c r="V52" s="27">
        <f>IFERROR(U52/T49,"-")</f>
        <v>0.20388349514563106</v>
      </c>
      <c r="W52" s="278"/>
      <c r="X52" s="18">
        <v>1</v>
      </c>
      <c r="Y52" s="27">
        <f>IFERROR(X52/W49,"-")</f>
        <v>8.3333333333333329E-2</v>
      </c>
      <c r="Z52" s="278"/>
      <c r="AA52" s="18">
        <f t="shared" si="1"/>
        <v>180</v>
      </c>
      <c r="AB52" s="27">
        <f>IFERROR(AA52/Z49,"-")</f>
        <v>0.10882708585247884</v>
      </c>
      <c r="AC52" s="15"/>
      <c r="AD52" s="20">
        <v>48</v>
      </c>
      <c r="AE52" s="174" t="s">
        <v>26</v>
      </c>
      <c r="AF52" s="118">
        <f t="shared" si="5"/>
        <v>0.10173410404624278</v>
      </c>
      <c r="AG52" s="16"/>
      <c r="AH52" s="99" t="str">
        <f t="shared" si="2"/>
        <v>茨木市</v>
      </c>
      <c r="AI52" s="101">
        <f t="shared" si="3"/>
        <v>0.10145815463791202</v>
      </c>
      <c r="AJ52" s="116"/>
      <c r="AK52" s="172">
        <f t="shared" si="4"/>
        <v>0.10635907817061684</v>
      </c>
      <c r="AL52" s="119">
        <v>0</v>
      </c>
    </row>
    <row r="53" spans="2:38">
      <c r="B53" s="266">
        <v>13</v>
      </c>
      <c r="C53" s="296" t="s">
        <v>138</v>
      </c>
      <c r="D53" s="170" t="s">
        <v>82</v>
      </c>
      <c r="E53" s="271">
        <v>12</v>
      </c>
      <c r="F53" s="14">
        <v>9</v>
      </c>
      <c r="G53" s="171">
        <f>IFERROR(F53/E53,"-")</f>
        <v>0.75</v>
      </c>
      <c r="H53" s="271">
        <v>20</v>
      </c>
      <c r="I53" s="14">
        <v>14</v>
      </c>
      <c r="J53" s="171">
        <f>IFERROR(I53/H53,"-")</f>
        <v>0.7</v>
      </c>
      <c r="K53" s="271">
        <v>1080</v>
      </c>
      <c r="L53" s="14">
        <v>793</v>
      </c>
      <c r="M53" s="171">
        <f>IFERROR(L53/K53,"-")</f>
        <v>0.73425925925925928</v>
      </c>
      <c r="N53" s="271">
        <v>788</v>
      </c>
      <c r="O53" s="14">
        <v>557</v>
      </c>
      <c r="P53" s="171">
        <f>IFERROR(O53/N53,"-")</f>
        <v>0.70685279187817263</v>
      </c>
      <c r="Q53" s="271">
        <v>369</v>
      </c>
      <c r="R53" s="14">
        <v>242</v>
      </c>
      <c r="S53" s="171">
        <f>IFERROR(R53/Q53,"-")</f>
        <v>0.65582655826558267</v>
      </c>
      <c r="T53" s="271">
        <v>94</v>
      </c>
      <c r="U53" s="14">
        <v>55</v>
      </c>
      <c r="V53" s="171">
        <f>IFERROR(U53/T53,"-")</f>
        <v>0.58510638297872342</v>
      </c>
      <c r="W53" s="271">
        <v>17</v>
      </c>
      <c r="X53" s="14">
        <v>11</v>
      </c>
      <c r="Y53" s="171">
        <f>IFERROR(X53/W53,"-")</f>
        <v>0.6470588235294118</v>
      </c>
      <c r="Z53" s="271">
        <f>SUM(E53,H53,K53,N53,Q53,T53,W53)</f>
        <v>2380</v>
      </c>
      <c r="AA53" s="14">
        <f t="shared" si="1"/>
        <v>1681</v>
      </c>
      <c r="AB53" s="171">
        <f>IFERROR(AA53/Z53,"-")</f>
        <v>0.70630252100840341</v>
      </c>
      <c r="AC53" s="15"/>
      <c r="AD53" s="20">
        <v>49</v>
      </c>
      <c r="AE53" s="174" t="s">
        <v>27</v>
      </c>
      <c r="AF53" s="118">
        <f t="shared" si="5"/>
        <v>0.10352725606962895</v>
      </c>
      <c r="AG53" s="16"/>
      <c r="AH53" s="99" t="str">
        <f t="shared" si="2"/>
        <v>旭区</v>
      </c>
      <c r="AI53" s="101">
        <f t="shared" si="3"/>
        <v>0.1013437849944009</v>
      </c>
      <c r="AJ53" s="116"/>
      <c r="AK53" s="172">
        <f t="shared" si="4"/>
        <v>0.10635907817061684</v>
      </c>
      <c r="AL53" s="119">
        <v>0</v>
      </c>
    </row>
    <row r="54" spans="2:38">
      <c r="B54" s="267"/>
      <c r="C54" s="297"/>
      <c r="D54" s="24" t="s">
        <v>83</v>
      </c>
      <c r="E54" s="272"/>
      <c r="F54" s="17">
        <v>0</v>
      </c>
      <c r="G54" s="25">
        <f>IFERROR(F54/E53,"-")</f>
        <v>0</v>
      </c>
      <c r="H54" s="272"/>
      <c r="I54" s="17">
        <v>1</v>
      </c>
      <c r="J54" s="25">
        <f>IFERROR(I54/H53,"-")</f>
        <v>0.05</v>
      </c>
      <c r="K54" s="272"/>
      <c r="L54" s="17">
        <v>103</v>
      </c>
      <c r="M54" s="25">
        <f>IFERROR(L54/K53,"-")</f>
        <v>9.5370370370370369E-2</v>
      </c>
      <c r="N54" s="272"/>
      <c r="O54" s="17">
        <v>78</v>
      </c>
      <c r="P54" s="25">
        <f>IFERROR(O54/N53,"-")</f>
        <v>9.8984771573604066E-2</v>
      </c>
      <c r="Q54" s="272"/>
      <c r="R54" s="17">
        <v>31</v>
      </c>
      <c r="S54" s="25">
        <f>IFERROR(R54/Q53,"-")</f>
        <v>8.4010840108401083E-2</v>
      </c>
      <c r="T54" s="272"/>
      <c r="U54" s="17">
        <v>13</v>
      </c>
      <c r="V54" s="25">
        <f>IFERROR(U54/T53,"-")</f>
        <v>0.13829787234042554</v>
      </c>
      <c r="W54" s="272"/>
      <c r="X54" s="17">
        <v>0</v>
      </c>
      <c r="Y54" s="25">
        <f>IFERROR(X54/W53,"-")</f>
        <v>0</v>
      </c>
      <c r="Z54" s="272"/>
      <c r="AA54" s="17">
        <f t="shared" si="1"/>
        <v>226</v>
      </c>
      <c r="AB54" s="25">
        <f>IFERROR(AA54/Z53,"-")</f>
        <v>9.4957983193277307E-2</v>
      </c>
      <c r="AC54" s="15"/>
      <c r="AD54" s="20">
        <v>50</v>
      </c>
      <c r="AE54" s="174" t="s">
        <v>16</v>
      </c>
      <c r="AF54" s="118">
        <f t="shared" si="5"/>
        <v>0.10063176895306859</v>
      </c>
      <c r="AG54" s="16"/>
      <c r="AH54" s="99" t="str">
        <f t="shared" si="2"/>
        <v>淀川区</v>
      </c>
      <c r="AI54" s="101">
        <f t="shared" si="3"/>
        <v>0.10111966410076977</v>
      </c>
      <c r="AJ54" s="116"/>
      <c r="AK54" s="172">
        <f t="shared" si="4"/>
        <v>0.10635907817061684</v>
      </c>
      <c r="AL54" s="119">
        <v>0</v>
      </c>
    </row>
    <row r="55" spans="2:38">
      <c r="B55" s="267"/>
      <c r="C55" s="297"/>
      <c r="D55" s="24" t="s">
        <v>84</v>
      </c>
      <c r="E55" s="272"/>
      <c r="F55" s="17">
        <v>2</v>
      </c>
      <c r="G55" s="25">
        <f>IFERROR(F55/E53,"-")</f>
        <v>0.16666666666666666</v>
      </c>
      <c r="H55" s="272"/>
      <c r="I55" s="17">
        <v>0</v>
      </c>
      <c r="J55" s="25">
        <f>IFERROR(I55/H53,"-")</f>
        <v>0</v>
      </c>
      <c r="K55" s="272"/>
      <c r="L55" s="17">
        <v>66</v>
      </c>
      <c r="M55" s="25">
        <f>IFERROR(L55/K53,"-")</f>
        <v>6.1111111111111109E-2</v>
      </c>
      <c r="N55" s="272"/>
      <c r="O55" s="17">
        <v>47</v>
      </c>
      <c r="P55" s="25">
        <f>IFERROR(O55/N53,"-")</f>
        <v>5.964467005076142E-2</v>
      </c>
      <c r="Q55" s="272"/>
      <c r="R55" s="17">
        <v>21</v>
      </c>
      <c r="S55" s="25">
        <f>IFERROR(R55/Q53,"-")</f>
        <v>5.6910569105691054E-2</v>
      </c>
      <c r="T55" s="272"/>
      <c r="U55" s="17">
        <v>11</v>
      </c>
      <c r="V55" s="25">
        <f>IFERROR(U55/T53,"-")</f>
        <v>0.11702127659574468</v>
      </c>
      <c r="W55" s="272"/>
      <c r="X55" s="17">
        <v>2</v>
      </c>
      <c r="Y55" s="25">
        <f>IFERROR(X55/W53,"-")</f>
        <v>0.11764705882352941</v>
      </c>
      <c r="Z55" s="272"/>
      <c r="AA55" s="17">
        <f t="shared" si="1"/>
        <v>149</v>
      </c>
      <c r="AB55" s="25">
        <f>IFERROR(AA55/Z53,"-")</f>
        <v>6.2605042016806722E-2</v>
      </c>
      <c r="AC55" s="15"/>
      <c r="AD55" s="20">
        <v>51</v>
      </c>
      <c r="AE55" s="174" t="s">
        <v>48</v>
      </c>
      <c r="AF55" s="118">
        <f t="shared" si="5"/>
        <v>0.11917098445595854</v>
      </c>
      <c r="AG55" s="16"/>
      <c r="AH55" s="99" t="str">
        <f t="shared" si="2"/>
        <v>富田林市</v>
      </c>
      <c r="AI55" s="101">
        <f t="shared" si="3"/>
        <v>0.10084033613445378</v>
      </c>
      <c r="AJ55" s="116"/>
      <c r="AK55" s="172">
        <f t="shared" si="4"/>
        <v>0.10635907817061684</v>
      </c>
      <c r="AL55" s="119">
        <v>0</v>
      </c>
    </row>
    <row r="56" spans="2:38">
      <c r="B56" s="268"/>
      <c r="C56" s="298"/>
      <c r="D56" s="26" t="s">
        <v>85</v>
      </c>
      <c r="E56" s="278"/>
      <c r="F56" s="18">
        <v>1</v>
      </c>
      <c r="G56" s="27">
        <f>IFERROR(F56/E53,"-")</f>
        <v>8.3333333333333329E-2</v>
      </c>
      <c r="H56" s="278"/>
      <c r="I56" s="18">
        <v>5</v>
      </c>
      <c r="J56" s="27">
        <f>IFERROR(I56/H53,"-")</f>
        <v>0.25</v>
      </c>
      <c r="K56" s="278"/>
      <c r="L56" s="18">
        <v>118</v>
      </c>
      <c r="M56" s="27">
        <f>IFERROR(L56/K53,"-")</f>
        <v>0.10925925925925926</v>
      </c>
      <c r="N56" s="278"/>
      <c r="O56" s="18">
        <v>106</v>
      </c>
      <c r="P56" s="27">
        <f>IFERROR(O56/N53,"-")</f>
        <v>0.13451776649746192</v>
      </c>
      <c r="Q56" s="278"/>
      <c r="R56" s="18">
        <v>75</v>
      </c>
      <c r="S56" s="27">
        <f>IFERROR(R56/Q53,"-")</f>
        <v>0.2032520325203252</v>
      </c>
      <c r="T56" s="278"/>
      <c r="U56" s="18">
        <v>15</v>
      </c>
      <c r="V56" s="27">
        <f>IFERROR(U56/T53,"-")</f>
        <v>0.15957446808510639</v>
      </c>
      <c r="W56" s="278"/>
      <c r="X56" s="18">
        <v>4</v>
      </c>
      <c r="Y56" s="27">
        <f>IFERROR(X56/W53,"-")</f>
        <v>0.23529411764705882</v>
      </c>
      <c r="Z56" s="278"/>
      <c r="AA56" s="18">
        <f t="shared" si="1"/>
        <v>324</v>
      </c>
      <c r="AB56" s="27">
        <f>IFERROR(AA56/Z53,"-")</f>
        <v>0.13613445378151259</v>
      </c>
      <c r="AC56" s="15"/>
      <c r="AD56" s="20">
        <v>52</v>
      </c>
      <c r="AE56" s="174" t="s">
        <v>4</v>
      </c>
      <c r="AF56" s="118">
        <f t="shared" si="5"/>
        <v>0.11098158078806249</v>
      </c>
      <c r="AG56" s="16"/>
      <c r="AH56" s="99" t="str">
        <f t="shared" si="2"/>
        <v>熊取町</v>
      </c>
      <c r="AI56" s="101">
        <f t="shared" si="3"/>
        <v>0.10074626865671642</v>
      </c>
      <c r="AJ56" s="116"/>
      <c r="AK56" s="172">
        <f t="shared" si="4"/>
        <v>0.10635907817061684</v>
      </c>
      <c r="AL56" s="119">
        <v>0</v>
      </c>
    </row>
    <row r="57" spans="2:38">
      <c r="B57" s="266">
        <v>14</v>
      </c>
      <c r="C57" s="296" t="s">
        <v>139</v>
      </c>
      <c r="D57" s="170" t="s">
        <v>82</v>
      </c>
      <c r="E57" s="271">
        <v>3</v>
      </c>
      <c r="F57" s="14">
        <v>3</v>
      </c>
      <c r="G57" s="171">
        <f>IFERROR(F57/E57,"-")</f>
        <v>1</v>
      </c>
      <c r="H57" s="271">
        <v>9</v>
      </c>
      <c r="I57" s="14">
        <v>3</v>
      </c>
      <c r="J57" s="171">
        <f>IFERROR(I57/H57,"-")</f>
        <v>0.33333333333333331</v>
      </c>
      <c r="K57" s="271">
        <v>779</v>
      </c>
      <c r="L57" s="14">
        <v>581</v>
      </c>
      <c r="M57" s="171">
        <f>IFERROR(L57/K57,"-")</f>
        <v>0.74582798459563548</v>
      </c>
      <c r="N57" s="271">
        <v>575</v>
      </c>
      <c r="O57" s="14">
        <v>405</v>
      </c>
      <c r="P57" s="171">
        <f>IFERROR(O57/N57,"-")</f>
        <v>0.70434782608695656</v>
      </c>
      <c r="Q57" s="271">
        <v>313</v>
      </c>
      <c r="R57" s="14">
        <v>226</v>
      </c>
      <c r="S57" s="171">
        <f>IFERROR(R57/Q57,"-")</f>
        <v>0.72204472843450485</v>
      </c>
      <c r="T57" s="271">
        <v>92</v>
      </c>
      <c r="U57" s="14">
        <v>52</v>
      </c>
      <c r="V57" s="171">
        <f>IFERROR(U57/T57,"-")</f>
        <v>0.56521739130434778</v>
      </c>
      <c r="W57" s="271">
        <v>15</v>
      </c>
      <c r="X57" s="14">
        <v>11</v>
      </c>
      <c r="Y57" s="171">
        <f>IFERROR(X57/W57,"-")</f>
        <v>0.73333333333333328</v>
      </c>
      <c r="Z57" s="271">
        <f>SUM(E57,H57,K57,N57,Q57,T57,W57)</f>
        <v>1786</v>
      </c>
      <c r="AA57" s="14">
        <f t="shared" si="1"/>
        <v>1281</v>
      </c>
      <c r="AB57" s="171">
        <f>IFERROR(AA57/Z57,"-")</f>
        <v>0.71724524076147811</v>
      </c>
      <c r="AC57" s="15"/>
      <c r="AD57" s="20">
        <v>53</v>
      </c>
      <c r="AE57" s="174" t="s">
        <v>22</v>
      </c>
      <c r="AF57" s="118">
        <f t="shared" si="5"/>
        <v>0.13128205128205128</v>
      </c>
      <c r="AG57" s="16"/>
      <c r="AH57" s="99" t="str">
        <f t="shared" si="2"/>
        <v>門真市</v>
      </c>
      <c r="AI57" s="101">
        <f t="shared" si="3"/>
        <v>0.10067873303167421</v>
      </c>
      <c r="AJ57" s="116"/>
      <c r="AK57" s="172">
        <f t="shared" si="4"/>
        <v>0.10635907817061684</v>
      </c>
      <c r="AL57" s="119">
        <v>0</v>
      </c>
    </row>
    <row r="58" spans="2:38">
      <c r="B58" s="267"/>
      <c r="C58" s="297"/>
      <c r="D58" s="24" t="s">
        <v>83</v>
      </c>
      <c r="E58" s="272"/>
      <c r="F58" s="17">
        <v>0</v>
      </c>
      <c r="G58" s="25">
        <f>IFERROR(F58/E57,"-")</f>
        <v>0</v>
      </c>
      <c r="H58" s="272"/>
      <c r="I58" s="17">
        <v>1</v>
      </c>
      <c r="J58" s="25">
        <f>IFERROR(I58/H57,"-")</f>
        <v>0.1111111111111111</v>
      </c>
      <c r="K58" s="272"/>
      <c r="L58" s="17">
        <v>87</v>
      </c>
      <c r="M58" s="25">
        <f>IFERROR(L58/K57,"-")</f>
        <v>0.1116816431322208</v>
      </c>
      <c r="N58" s="272"/>
      <c r="O58" s="17">
        <v>75</v>
      </c>
      <c r="P58" s="25">
        <f>IFERROR(O58/N57,"-")</f>
        <v>0.13043478260869565</v>
      </c>
      <c r="Q58" s="272"/>
      <c r="R58" s="17">
        <v>36</v>
      </c>
      <c r="S58" s="25">
        <f>IFERROR(R58/Q57,"-")</f>
        <v>0.11501597444089456</v>
      </c>
      <c r="T58" s="272"/>
      <c r="U58" s="17">
        <v>13</v>
      </c>
      <c r="V58" s="25">
        <f>IFERROR(U58/T57,"-")</f>
        <v>0.14130434782608695</v>
      </c>
      <c r="W58" s="272"/>
      <c r="X58" s="17">
        <v>1</v>
      </c>
      <c r="Y58" s="25">
        <f>IFERROR(X58/W57,"-")</f>
        <v>6.6666666666666666E-2</v>
      </c>
      <c r="Z58" s="272"/>
      <c r="AA58" s="17">
        <f t="shared" si="1"/>
        <v>213</v>
      </c>
      <c r="AB58" s="25">
        <f>IFERROR(AA58/Z57,"-")</f>
        <v>0.11926091825307951</v>
      </c>
      <c r="AC58" s="15"/>
      <c r="AD58" s="20">
        <v>54</v>
      </c>
      <c r="AE58" s="174" t="s">
        <v>28</v>
      </c>
      <c r="AF58" s="118">
        <f t="shared" si="5"/>
        <v>0.11292834890965732</v>
      </c>
      <c r="AG58" s="16"/>
      <c r="AH58" s="99" t="str">
        <f t="shared" si="2"/>
        <v>中央区</v>
      </c>
      <c r="AI58" s="101">
        <f t="shared" si="3"/>
        <v>0.10066476733143399</v>
      </c>
      <c r="AJ58" s="116"/>
      <c r="AK58" s="172">
        <f t="shared" si="4"/>
        <v>0.10635907817061684</v>
      </c>
      <c r="AL58" s="119">
        <v>0</v>
      </c>
    </row>
    <row r="59" spans="2:38">
      <c r="B59" s="267"/>
      <c r="C59" s="297"/>
      <c r="D59" s="24" t="s">
        <v>84</v>
      </c>
      <c r="E59" s="272"/>
      <c r="F59" s="17">
        <v>0</v>
      </c>
      <c r="G59" s="25">
        <f>IFERROR(F59/E57,"-")</f>
        <v>0</v>
      </c>
      <c r="H59" s="272"/>
      <c r="I59" s="17">
        <v>2</v>
      </c>
      <c r="J59" s="25">
        <f>IFERROR(I59/H57,"-")</f>
        <v>0.22222222222222221</v>
      </c>
      <c r="K59" s="272"/>
      <c r="L59" s="17">
        <v>43</v>
      </c>
      <c r="M59" s="25">
        <f>IFERROR(L59/K57,"-")</f>
        <v>5.5198973042362001E-2</v>
      </c>
      <c r="N59" s="272"/>
      <c r="O59" s="17">
        <v>42</v>
      </c>
      <c r="P59" s="25">
        <f>IFERROR(O59/N57,"-")</f>
        <v>7.3043478260869571E-2</v>
      </c>
      <c r="Q59" s="272"/>
      <c r="R59" s="17">
        <v>19</v>
      </c>
      <c r="S59" s="25">
        <f>IFERROR(R59/Q57,"-")</f>
        <v>6.070287539936102E-2</v>
      </c>
      <c r="T59" s="272"/>
      <c r="U59" s="17">
        <v>5</v>
      </c>
      <c r="V59" s="25">
        <f>IFERROR(U59/T57,"-")</f>
        <v>5.434782608695652E-2</v>
      </c>
      <c r="W59" s="272"/>
      <c r="X59" s="17">
        <v>0</v>
      </c>
      <c r="Y59" s="25">
        <f>IFERROR(X59/W57,"-")</f>
        <v>0</v>
      </c>
      <c r="Z59" s="272"/>
      <c r="AA59" s="17">
        <f t="shared" si="1"/>
        <v>111</v>
      </c>
      <c r="AB59" s="25">
        <f>IFERROR(AA59/Z57,"-")</f>
        <v>6.2150055991041432E-2</v>
      </c>
      <c r="AC59" s="15"/>
      <c r="AD59" s="20">
        <v>55</v>
      </c>
      <c r="AE59" s="174" t="s">
        <v>17</v>
      </c>
      <c r="AF59" s="118">
        <f t="shared" si="5"/>
        <v>0.10067873303167421</v>
      </c>
      <c r="AG59" s="16"/>
      <c r="AH59" s="99" t="str">
        <f t="shared" si="2"/>
        <v>八尾市</v>
      </c>
      <c r="AI59" s="101">
        <f t="shared" si="3"/>
        <v>0.10064657801634744</v>
      </c>
      <c r="AJ59" s="116"/>
      <c r="AK59" s="172">
        <f t="shared" si="4"/>
        <v>0.10635907817061684</v>
      </c>
      <c r="AL59" s="119">
        <v>0</v>
      </c>
    </row>
    <row r="60" spans="2:38">
      <c r="B60" s="268"/>
      <c r="C60" s="298"/>
      <c r="D60" s="26" t="s">
        <v>85</v>
      </c>
      <c r="E60" s="278"/>
      <c r="F60" s="18">
        <v>0</v>
      </c>
      <c r="G60" s="27">
        <f>IFERROR(F60/E57,"-")</f>
        <v>0</v>
      </c>
      <c r="H60" s="278"/>
      <c r="I60" s="18">
        <v>3</v>
      </c>
      <c r="J60" s="27">
        <f>IFERROR(I60/H57,"-")</f>
        <v>0.33333333333333331</v>
      </c>
      <c r="K60" s="278"/>
      <c r="L60" s="18">
        <v>68</v>
      </c>
      <c r="M60" s="27">
        <f>IFERROR(L60/K57,"-")</f>
        <v>8.7291399229781769E-2</v>
      </c>
      <c r="N60" s="278"/>
      <c r="O60" s="18">
        <v>53</v>
      </c>
      <c r="P60" s="27">
        <f>IFERROR(O60/N57,"-")</f>
        <v>9.2173913043478259E-2</v>
      </c>
      <c r="Q60" s="278"/>
      <c r="R60" s="18">
        <v>32</v>
      </c>
      <c r="S60" s="27">
        <f>IFERROR(R60/Q57,"-")</f>
        <v>0.10223642172523961</v>
      </c>
      <c r="T60" s="278"/>
      <c r="U60" s="18">
        <v>22</v>
      </c>
      <c r="V60" s="27">
        <f>IFERROR(U60/T57,"-")</f>
        <v>0.2391304347826087</v>
      </c>
      <c r="W60" s="278"/>
      <c r="X60" s="18">
        <v>3</v>
      </c>
      <c r="Y60" s="27">
        <f>IFERROR(X60/W57,"-")</f>
        <v>0.2</v>
      </c>
      <c r="Z60" s="278"/>
      <c r="AA60" s="18">
        <f t="shared" si="1"/>
        <v>181</v>
      </c>
      <c r="AB60" s="27">
        <f>IFERROR(AA60/Z57,"-")</f>
        <v>0.1013437849944009</v>
      </c>
      <c r="AC60" s="15"/>
      <c r="AD60" s="20">
        <v>56</v>
      </c>
      <c r="AE60" s="174" t="s">
        <v>10</v>
      </c>
      <c r="AF60" s="118">
        <f t="shared" si="5"/>
        <v>0.11474358974358974</v>
      </c>
      <c r="AG60" s="16"/>
      <c r="AH60" s="99" t="str">
        <f t="shared" si="2"/>
        <v>大東市</v>
      </c>
      <c r="AI60" s="101">
        <f t="shared" si="3"/>
        <v>0.10063176895306859</v>
      </c>
      <c r="AJ60" s="116"/>
      <c r="AK60" s="172">
        <f t="shared" si="4"/>
        <v>0.10635907817061684</v>
      </c>
      <c r="AL60" s="119">
        <v>0</v>
      </c>
    </row>
    <row r="61" spans="2:38">
      <c r="B61" s="266">
        <v>15</v>
      </c>
      <c r="C61" s="296" t="s">
        <v>140</v>
      </c>
      <c r="D61" s="170" t="s">
        <v>82</v>
      </c>
      <c r="E61" s="271">
        <v>8</v>
      </c>
      <c r="F61" s="14">
        <v>6</v>
      </c>
      <c r="G61" s="171">
        <f>IFERROR(F61/E61,"-")</f>
        <v>0.75</v>
      </c>
      <c r="H61" s="271">
        <v>21</v>
      </c>
      <c r="I61" s="14">
        <v>13</v>
      </c>
      <c r="J61" s="171">
        <f>IFERROR(I61/H61,"-")</f>
        <v>0.61904761904761907</v>
      </c>
      <c r="K61" s="271">
        <v>1077</v>
      </c>
      <c r="L61" s="14">
        <v>782</v>
      </c>
      <c r="M61" s="171">
        <f>IFERROR(L61/K61,"-")</f>
        <v>0.72609099350046424</v>
      </c>
      <c r="N61" s="271">
        <v>740</v>
      </c>
      <c r="O61" s="14">
        <v>485</v>
      </c>
      <c r="P61" s="171">
        <f>IFERROR(O61/N61,"-")</f>
        <v>0.65540540540540537</v>
      </c>
      <c r="Q61" s="271">
        <v>345</v>
      </c>
      <c r="R61" s="14">
        <v>223</v>
      </c>
      <c r="S61" s="171">
        <f>IFERROR(R61/Q61,"-")</f>
        <v>0.6463768115942029</v>
      </c>
      <c r="T61" s="271">
        <v>79</v>
      </c>
      <c r="U61" s="14">
        <v>49</v>
      </c>
      <c r="V61" s="171">
        <f>IFERROR(U61/T61,"-")</f>
        <v>0.620253164556962</v>
      </c>
      <c r="W61" s="271">
        <v>11</v>
      </c>
      <c r="X61" s="14">
        <v>8</v>
      </c>
      <c r="Y61" s="171">
        <f>IFERROR(X61/W61,"-")</f>
        <v>0.72727272727272729</v>
      </c>
      <c r="Z61" s="271">
        <f>SUM(E61,H61,K61,N61,Q61,T61,W61)</f>
        <v>2281</v>
      </c>
      <c r="AA61" s="14">
        <f t="shared" si="1"/>
        <v>1566</v>
      </c>
      <c r="AB61" s="171">
        <f>IFERROR(AA61/Z61,"-")</f>
        <v>0.68654099079351161</v>
      </c>
      <c r="AC61" s="15"/>
      <c r="AD61" s="20">
        <v>57</v>
      </c>
      <c r="AE61" s="174" t="s">
        <v>49</v>
      </c>
      <c r="AF61" s="118">
        <f t="shared" si="5"/>
        <v>0.10716871832005793</v>
      </c>
      <c r="AG61" s="16"/>
      <c r="AH61" s="99" t="str">
        <f t="shared" si="2"/>
        <v>鶴見区</v>
      </c>
      <c r="AI61" s="101">
        <f t="shared" si="3"/>
        <v>0.10016330974414807</v>
      </c>
      <c r="AJ61" s="116"/>
      <c r="AK61" s="172">
        <f t="shared" si="4"/>
        <v>0.10635907817061684</v>
      </c>
      <c r="AL61" s="119">
        <v>0</v>
      </c>
    </row>
    <row r="62" spans="2:38">
      <c r="B62" s="267"/>
      <c r="C62" s="297"/>
      <c r="D62" s="24" t="s">
        <v>83</v>
      </c>
      <c r="E62" s="272"/>
      <c r="F62" s="17">
        <v>1</v>
      </c>
      <c r="G62" s="25">
        <f>IFERROR(F62/E61,"-")</f>
        <v>0.125</v>
      </c>
      <c r="H62" s="272"/>
      <c r="I62" s="17">
        <v>2</v>
      </c>
      <c r="J62" s="25">
        <f>IFERROR(I62/H61,"-")</f>
        <v>9.5238095238095233E-2</v>
      </c>
      <c r="K62" s="272"/>
      <c r="L62" s="17">
        <v>118</v>
      </c>
      <c r="M62" s="25">
        <f>IFERROR(L62/K61,"-")</f>
        <v>0.10956360259981431</v>
      </c>
      <c r="N62" s="272"/>
      <c r="O62" s="17">
        <v>87</v>
      </c>
      <c r="P62" s="25">
        <f>IFERROR(O62/N61,"-")</f>
        <v>0.11756756756756757</v>
      </c>
      <c r="Q62" s="272"/>
      <c r="R62" s="17">
        <v>41</v>
      </c>
      <c r="S62" s="25">
        <f>IFERROR(R62/Q61,"-")</f>
        <v>0.11884057971014493</v>
      </c>
      <c r="T62" s="272"/>
      <c r="U62" s="17">
        <v>9</v>
      </c>
      <c r="V62" s="25">
        <f>IFERROR(U62/T61,"-")</f>
        <v>0.11392405063291139</v>
      </c>
      <c r="W62" s="272"/>
      <c r="X62" s="17">
        <v>0</v>
      </c>
      <c r="Y62" s="25">
        <f>IFERROR(X62/W61,"-")</f>
        <v>0</v>
      </c>
      <c r="Z62" s="272"/>
      <c r="AA62" s="17">
        <f t="shared" si="1"/>
        <v>258</v>
      </c>
      <c r="AB62" s="25">
        <f>IFERROR(AA62/Z61,"-")</f>
        <v>0.11310828583954406</v>
      </c>
      <c r="AC62" s="15"/>
      <c r="AD62" s="20">
        <v>58</v>
      </c>
      <c r="AE62" s="174" t="s">
        <v>29</v>
      </c>
      <c r="AF62" s="118">
        <f t="shared" si="5"/>
        <v>0.12437810945273632</v>
      </c>
      <c r="AG62" s="16"/>
      <c r="AH62" s="99" t="str">
        <f t="shared" si="2"/>
        <v>北区</v>
      </c>
      <c r="AI62" s="101">
        <f t="shared" si="3"/>
        <v>9.926677946982515E-2</v>
      </c>
      <c r="AJ62" s="116"/>
      <c r="AK62" s="172">
        <f t="shared" si="4"/>
        <v>0.10635907817061684</v>
      </c>
      <c r="AL62" s="119">
        <v>0</v>
      </c>
    </row>
    <row r="63" spans="2:38">
      <c r="B63" s="267"/>
      <c r="C63" s="297"/>
      <c r="D63" s="24" t="s">
        <v>84</v>
      </c>
      <c r="E63" s="272"/>
      <c r="F63" s="17">
        <v>0</v>
      </c>
      <c r="G63" s="25">
        <f>IFERROR(F63/E61,"-")</f>
        <v>0</v>
      </c>
      <c r="H63" s="272"/>
      <c r="I63" s="17">
        <v>2</v>
      </c>
      <c r="J63" s="25">
        <f>IFERROR(I63/H61,"-")</f>
        <v>9.5238095238095233E-2</v>
      </c>
      <c r="K63" s="272"/>
      <c r="L63" s="17">
        <v>74</v>
      </c>
      <c r="M63" s="25">
        <f>IFERROR(L63/K61,"-")</f>
        <v>6.8709377901578453E-2</v>
      </c>
      <c r="N63" s="272"/>
      <c r="O63" s="17">
        <v>69</v>
      </c>
      <c r="P63" s="25">
        <f>IFERROR(O63/N61,"-")</f>
        <v>9.3243243243243248E-2</v>
      </c>
      <c r="Q63" s="272"/>
      <c r="R63" s="17">
        <v>16</v>
      </c>
      <c r="S63" s="25">
        <f>IFERROR(R63/Q61,"-")</f>
        <v>4.6376811594202899E-2</v>
      </c>
      <c r="T63" s="272"/>
      <c r="U63" s="17">
        <v>5</v>
      </c>
      <c r="V63" s="25">
        <f>IFERROR(U63/T61,"-")</f>
        <v>6.3291139240506333E-2</v>
      </c>
      <c r="W63" s="272"/>
      <c r="X63" s="17">
        <v>0</v>
      </c>
      <c r="Y63" s="25">
        <f>IFERROR(X63/W61,"-")</f>
        <v>0</v>
      </c>
      <c r="Z63" s="272"/>
      <c r="AA63" s="17">
        <f t="shared" si="1"/>
        <v>166</v>
      </c>
      <c r="AB63" s="25">
        <f>IFERROR(AA63/Z61,"-")</f>
        <v>7.2775098640946959E-2</v>
      </c>
      <c r="AC63" s="15"/>
      <c r="AD63" s="20">
        <v>59</v>
      </c>
      <c r="AE63" s="174" t="s">
        <v>23</v>
      </c>
      <c r="AF63" s="118">
        <f t="shared" si="5"/>
        <v>0.10605632476217387</v>
      </c>
      <c r="AG63" s="16"/>
      <c r="AH63" s="99" t="str">
        <f t="shared" si="2"/>
        <v>豊中市</v>
      </c>
      <c r="AI63" s="101">
        <f t="shared" si="3"/>
        <v>9.8942802927622656E-2</v>
      </c>
      <c r="AJ63" s="116"/>
      <c r="AK63" s="172">
        <f t="shared" si="4"/>
        <v>0.10635907817061684</v>
      </c>
      <c r="AL63" s="119">
        <v>0</v>
      </c>
    </row>
    <row r="64" spans="2:38">
      <c r="B64" s="268"/>
      <c r="C64" s="298"/>
      <c r="D64" s="26" t="s">
        <v>85</v>
      </c>
      <c r="E64" s="278"/>
      <c r="F64" s="18">
        <v>1</v>
      </c>
      <c r="G64" s="27">
        <f>IFERROR(F64/E61,"-")</f>
        <v>0.125</v>
      </c>
      <c r="H64" s="278"/>
      <c r="I64" s="18">
        <v>4</v>
      </c>
      <c r="J64" s="27">
        <f>IFERROR(I64/H61,"-")</f>
        <v>0.19047619047619047</v>
      </c>
      <c r="K64" s="278"/>
      <c r="L64" s="18">
        <v>103</v>
      </c>
      <c r="M64" s="27">
        <f>IFERROR(L64/K61,"-")</f>
        <v>9.5636025998142984E-2</v>
      </c>
      <c r="N64" s="278"/>
      <c r="O64" s="18">
        <v>99</v>
      </c>
      <c r="P64" s="27">
        <f>IFERROR(O64/N61,"-")</f>
        <v>0.13378378378378378</v>
      </c>
      <c r="Q64" s="278"/>
      <c r="R64" s="18">
        <v>65</v>
      </c>
      <c r="S64" s="27">
        <f>IFERROR(R64/Q61,"-")</f>
        <v>0.18840579710144928</v>
      </c>
      <c r="T64" s="278"/>
      <c r="U64" s="18">
        <v>16</v>
      </c>
      <c r="V64" s="27">
        <f>IFERROR(U64/T61,"-")</f>
        <v>0.20253164556962025</v>
      </c>
      <c r="W64" s="278"/>
      <c r="X64" s="18">
        <v>3</v>
      </c>
      <c r="Y64" s="27">
        <f>IFERROR(X64/W61,"-")</f>
        <v>0.27272727272727271</v>
      </c>
      <c r="Z64" s="278"/>
      <c r="AA64" s="18">
        <f t="shared" si="1"/>
        <v>291</v>
      </c>
      <c r="AB64" s="27">
        <f>IFERROR(AA64/Z61,"-")</f>
        <v>0.12757562472599737</v>
      </c>
      <c r="AC64" s="15"/>
      <c r="AD64" s="20">
        <v>60</v>
      </c>
      <c r="AE64" s="174" t="s">
        <v>50</v>
      </c>
      <c r="AF64" s="118">
        <f t="shared" si="5"/>
        <v>0.10545454545454545</v>
      </c>
      <c r="AG64" s="16"/>
      <c r="AH64" s="99" t="str">
        <f t="shared" si="2"/>
        <v>四條畷市</v>
      </c>
      <c r="AI64" s="101">
        <f t="shared" si="3"/>
        <v>9.8659003831417624E-2</v>
      </c>
      <c r="AJ64" s="116"/>
      <c r="AK64" s="172">
        <f t="shared" si="4"/>
        <v>0.10635907817061684</v>
      </c>
      <c r="AL64" s="119">
        <v>0</v>
      </c>
    </row>
    <row r="65" spans="2:38">
      <c r="B65" s="266">
        <v>16</v>
      </c>
      <c r="C65" s="296" t="s">
        <v>61</v>
      </c>
      <c r="D65" s="170" t="s">
        <v>82</v>
      </c>
      <c r="E65" s="271">
        <v>4</v>
      </c>
      <c r="F65" s="14">
        <v>3</v>
      </c>
      <c r="G65" s="171">
        <f>IFERROR(F65/E65,"-")</f>
        <v>0.75</v>
      </c>
      <c r="H65" s="271">
        <v>7</v>
      </c>
      <c r="I65" s="14">
        <v>5</v>
      </c>
      <c r="J65" s="171">
        <f>IFERROR(I65/H65,"-")</f>
        <v>0.7142857142857143</v>
      </c>
      <c r="K65" s="271">
        <v>837</v>
      </c>
      <c r="L65" s="14">
        <v>647</v>
      </c>
      <c r="M65" s="171">
        <f>IFERROR(L65/K65,"-")</f>
        <v>0.77299880525686981</v>
      </c>
      <c r="N65" s="271">
        <v>627</v>
      </c>
      <c r="O65" s="14">
        <v>443</v>
      </c>
      <c r="P65" s="171">
        <f>IFERROR(O65/N65,"-")</f>
        <v>0.70653907496012758</v>
      </c>
      <c r="Q65" s="271">
        <v>340</v>
      </c>
      <c r="R65" s="14">
        <v>225</v>
      </c>
      <c r="S65" s="171">
        <f>IFERROR(R65/Q65,"-")</f>
        <v>0.66176470588235292</v>
      </c>
      <c r="T65" s="271">
        <v>107</v>
      </c>
      <c r="U65" s="14">
        <v>66</v>
      </c>
      <c r="V65" s="171">
        <f>IFERROR(U65/T65,"-")</f>
        <v>0.61682242990654201</v>
      </c>
      <c r="W65" s="271">
        <v>15</v>
      </c>
      <c r="X65" s="14">
        <v>8</v>
      </c>
      <c r="Y65" s="171">
        <f>IFERROR(X65/W65,"-")</f>
        <v>0.53333333333333333</v>
      </c>
      <c r="Z65" s="271">
        <f>SUM(E65,H65,K65,N65,Q65,T65,W65)</f>
        <v>1937</v>
      </c>
      <c r="AA65" s="14">
        <f t="shared" si="1"/>
        <v>1397</v>
      </c>
      <c r="AB65" s="171">
        <f>IFERROR(AA65/Z65,"-")</f>
        <v>0.72121837893649976</v>
      </c>
      <c r="AC65" s="15"/>
      <c r="AD65" s="20">
        <v>61</v>
      </c>
      <c r="AE65" s="174" t="s">
        <v>18</v>
      </c>
      <c r="AF65" s="118">
        <f t="shared" si="5"/>
        <v>9.8659003831417624E-2</v>
      </c>
      <c r="AG65" s="16"/>
      <c r="AH65" s="99" t="str">
        <f t="shared" si="2"/>
        <v>堺市西区</v>
      </c>
      <c r="AI65" s="101">
        <f t="shared" si="3"/>
        <v>9.812235009085403E-2</v>
      </c>
      <c r="AJ65" s="116"/>
      <c r="AK65" s="172">
        <f t="shared" si="4"/>
        <v>0.10635907817061684</v>
      </c>
      <c r="AL65" s="119">
        <v>0</v>
      </c>
    </row>
    <row r="66" spans="2:38">
      <c r="B66" s="267"/>
      <c r="C66" s="297"/>
      <c r="D66" s="24" t="s">
        <v>83</v>
      </c>
      <c r="E66" s="272"/>
      <c r="F66" s="17">
        <v>0</v>
      </c>
      <c r="G66" s="25">
        <f>IFERROR(F66/E65,"-")</f>
        <v>0</v>
      </c>
      <c r="H66" s="272"/>
      <c r="I66" s="17">
        <v>1</v>
      </c>
      <c r="J66" s="25">
        <f>IFERROR(I66/H65,"-")</f>
        <v>0.14285714285714285</v>
      </c>
      <c r="K66" s="272"/>
      <c r="L66" s="17">
        <v>76</v>
      </c>
      <c r="M66" s="25">
        <f>IFERROR(L66/K65,"-")</f>
        <v>9.0800477897252097E-2</v>
      </c>
      <c r="N66" s="272"/>
      <c r="O66" s="17">
        <v>74</v>
      </c>
      <c r="P66" s="25">
        <f>IFERROR(O66/N65,"-")</f>
        <v>0.11802232854864433</v>
      </c>
      <c r="Q66" s="272"/>
      <c r="R66" s="17">
        <v>40</v>
      </c>
      <c r="S66" s="25">
        <f>IFERROR(R66/Q65,"-")</f>
        <v>0.11764705882352941</v>
      </c>
      <c r="T66" s="272"/>
      <c r="U66" s="17">
        <v>14</v>
      </c>
      <c r="V66" s="25">
        <f>IFERROR(U66/T65,"-")</f>
        <v>0.13084112149532709</v>
      </c>
      <c r="W66" s="272"/>
      <c r="X66" s="17">
        <v>1</v>
      </c>
      <c r="Y66" s="25">
        <f>IFERROR(X66/W65,"-")</f>
        <v>6.6666666666666666E-2</v>
      </c>
      <c r="Z66" s="272"/>
      <c r="AA66" s="17">
        <f t="shared" si="1"/>
        <v>206</v>
      </c>
      <c r="AB66" s="25">
        <f>IFERROR(AA66/Z65,"-")</f>
        <v>0.10635002581311306</v>
      </c>
      <c r="AC66" s="15"/>
      <c r="AD66" s="20">
        <v>62</v>
      </c>
      <c r="AE66" s="174" t="s">
        <v>19</v>
      </c>
      <c r="AF66" s="118">
        <f t="shared" si="5"/>
        <v>8.1178160919540235E-2</v>
      </c>
      <c r="AG66" s="16"/>
      <c r="AH66" s="99" t="str">
        <f t="shared" si="2"/>
        <v>池田市</v>
      </c>
      <c r="AI66" s="101">
        <f t="shared" si="3"/>
        <v>9.787588504789671E-2</v>
      </c>
      <c r="AJ66" s="116"/>
      <c r="AK66" s="172">
        <f t="shared" si="4"/>
        <v>0.10635907817061684</v>
      </c>
      <c r="AL66" s="119">
        <v>0</v>
      </c>
    </row>
    <row r="67" spans="2:38">
      <c r="B67" s="267"/>
      <c r="C67" s="297"/>
      <c r="D67" s="24" t="s">
        <v>84</v>
      </c>
      <c r="E67" s="272"/>
      <c r="F67" s="17">
        <v>1</v>
      </c>
      <c r="G67" s="25">
        <f>IFERROR(F67/E65,"-")</f>
        <v>0.25</v>
      </c>
      <c r="H67" s="272"/>
      <c r="I67" s="17">
        <v>0</v>
      </c>
      <c r="J67" s="25">
        <f>IFERROR(I67/H65,"-")</f>
        <v>0</v>
      </c>
      <c r="K67" s="272"/>
      <c r="L67" s="17">
        <v>46</v>
      </c>
      <c r="M67" s="25">
        <f>IFERROR(L67/K65,"-")</f>
        <v>5.4958183990442055E-2</v>
      </c>
      <c r="N67" s="272"/>
      <c r="O67" s="17">
        <v>39</v>
      </c>
      <c r="P67" s="25">
        <f>IFERROR(O67/N65,"-")</f>
        <v>6.2200956937799042E-2</v>
      </c>
      <c r="Q67" s="272"/>
      <c r="R67" s="17">
        <v>25</v>
      </c>
      <c r="S67" s="25">
        <f>IFERROR(R67/Q65,"-")</f>
        <v>7.3529411764705885E-2</v>
      </c>
      <c r="T67" s="272"/>
      <c r="U67" s="17">
        <v>6</v>
      </c>
      <c r="V67" s="25">
        <f>IFERROR(U67/T65,"-")</f>
        <v>5.6074766355140186E-2</v>
      </c>
      <c r="W67" s="272"/>
      <c r="X67" s="17">
        <v>1</v>
      </c>
      <c r="Y67" s="25">
        <f>IFERROR(X67/W65,"-")</f>
        <v>6.6666666666666666E-2</v>
      </c>
      <c r="Z67" s="272"/>
      <c r="AA67" s="17">
        <f t="shared" si="1"/>
        <v>118</v>
      </c>
      <c r="AB67" s="25">
        <f>IFERROR(AA67/Z65,"-")</f>
        <v>6.0918946824987094E-2</v>
      </c>
      <c r="AC67" s="15"/>
      <c r="AD67" s="20">
        <v>63</v>
      </c>
      <c r="AE67" s="174" t="s">
        <v>30</v>
      </c>
      <c r="AF67" s="118">
        <f t="shared" si="5"/>
        <v>0.11822222222222223</v>
      </c>
      <c r="AG67" s="16"/>
      <c r="AH67" s="99" t="str">
        <f t="shared" si="2"/>
        <v>港区</v>
      </c>
      <c r="AI67" s="101">
        <f t="shared" si="3"/>
        <v>9.7504621072088724E-2</v>
      </c>
      <c r="AJ67" s="116"/>
      <c r="AK67" s="172">
        <f t="shared" si="4"/>
        <v>0.10635907817061684</v>
      </c>
      <c r="AL67" s="119">
        <v>0</v>
      </c>
    </row>
    <row r="68" spans="2:38">
      <c r="B68" s="268"/>
      <c r="C68" s="298"/>
      <c r="D68" s="26" t="s">
        <v>85</v>
      </c>
      <c r="E68" s="278"/>
      <c r="F68" s="18">
        <v>0</v>
      </c>
      <c r="G68" s="27">
        <f>IFERROR(F68/E65,"-")</f>
        <v>0</v>
      </c>
      <c r="H68" s="278"/>
      <c r="I68" s="18">
        <v>1</v>
      </c>
      <c r="J68" s="27">
        <f>IFERROR(I68/H65,"-")</f>
        <v>0.14285714285714285</v>
      </c>
      <c r="K68" s="278"/>
      <c r="L68" s="18">
        <v>68</v>
      </c>
      <c r="M68" s="27">
        <f>IFERROR(L68/K65,"-")</f>
        <v>8.1242532855436075E-2</v>
      </c>
      <c r="N68" s="278"/>
      <c r="O68" s="18">
        <v>71</v>
      </c>
      <c r="P68" s="27">
        <f>IFERROR(O68/N65,"-")</f>
        <v>0.11323763955342903</v>
      </c>
      <c r="Q68" s="278"/>
      <c r="R68" s="18">
        <v>50</v>
      </c>
      <c r="S68" s="27">
        <f>IFERROR(R68/Q65,"-")</f>
        <v>0.14705882352941177</v>
      </c>
      <c r="T68" s="278"/>
      <c r="U68" s="18">
        <v>21</v>
      </c>
      <c r="V68" s="27">
        <f>IFERROR(U68/T65,"-")</f>
        <v>0.19626168224299065</v>
      </c>
      <c r="W68" s="278"/>
      <c r="X68" s="18">
        <v>5</v>
      </c>
      <c r="Y68" s="27">
        <f>IFERROR(X68/W65,"-")</f>
        <v>0.33333333333333331</v>
      </c>
      <c r="Z68" s="278"/>
      <c r="AA68" s="18">
        <f t="shared" si="1"/>
        <v>216</v>
      </c>
      <c r="AB68" s="27">
        <f>IFERROR(AA68/Z65,"-")</f>
        <v>0.11151264842540011</v>
      </c>
      <c r="AC68" s="15"/>
      <c r="AD68" s="20">
        <v>64</v>
      </c>
      <c r="AE68" s="174" t="s">
        <v>51</v>
      </c>
      <c r="AF68" s="118">
        <f t="shared" si="5"/>
        <v>0.12352309344790548</v>
      </c>
      <c r="AG68" s="16"/>
      <c r="AH68" s="99" t="str">
        <f t="shared" si="2"/>
        <v>岬町</v>
      </c>
      <c r="AI68" s="101">
        <f t="shared" si="3"/>
        <v>9.7087378640776698E-2</v>
      </c>
      <c r="AJ68" s="116"/>
      <c r="AK68" s="172">
        <f t="shared" si="4"/>
        <v>0.10635907817061684</v>
      </c>
      <c r="AL68" s="119">
        <v>0</v>
      </c>
    </row>
    <row r="69" spans="2:38">
      <c r="B69" s="266">
        <v>17</v>
      </c>
      <c r="C69" s="296" t="s">
        <v>141</v>
      </c>
      <c r="D69" s="170" t="s">
        <v>82</v>
      </c>
      <c r="E69" s="271">
        <v>7</v>
      </c>
      <c r="F69" s="14">
        <v>7</v>
      </c>
      <c r="G69" s="171">
        <f>IFERROR(F69/E69,"-")</f>
        <v>1</v>
      </c>
      <c r="H69" s="271">
        <v>17</v>
      </c>
      <c r="I69" s="14">
        <v>9</v>
      </c>
      <c r="J69" s="171">
        <f>IFERROR(I69/H69,"-")</f>
        <v>0.52941176470588236</v>
      </c>
      <c r="K69" s="271">
        <v>1230</v>
      </c>
      <c r="L69" s="14">
        <v>908</v>
      </c>
      <c r="M69" s="171">
        <f>IFERROR(L69/K69,"-")</f>
        <v>0.73821138211382109</v>
      </c>
      <c r="N69" s="271">
        <v>1033</v>
      </c>
      <c r="O69" s="14">
        <v>721</v>
      </c>
      <c r="P69" s="171">
        <f>IFERROR(O69/N69,"-")</f>
        <v>0.69796708615682479</v>
      </c>
      <c r="Q69" s="271">
        <v>597</v>
      </c>
      <c r="R69" s="14">
        <v>401</v>
      </c>
      <c r="S69" s="171">
        <f>IFERROR(R69/Q69,"-")</f>
        <v>0.67169179229480735</v>
      </c>
      <c r="T69" s="271">
        <v>145</v>
      </c>
      <c r="U69" s="14">
        <v>91</v>
      </c>
      <c r="V69" s="171">
        <f>IFERROR(U69/T69,"-")</f>
        <v>0.62758620689655176</v>
      </c>
      <c r="W69" s="271">
        <v>29</v>
      </c>
      <c r="X69" s="14">
        <v>14</v>
      </c>
      <c r="Y69" s="171">
        <f>IFERROR(X69/W69,"-")</f>
        <v>0.48275862068965519</v>
      </c>
      <c r="Z69" s="271">
        <f>SUM(E69,H69,K69,N69,Q69,T69,W69)</f>
        <v>3058</v>
      </c>
      <c r="AA69" s="14">
        <f t="shared" si="1"/>
        <v>2151</v>
      </c>
      <c r="AB69" s="171">
        <f>IFERROR(AA69/Z69,"-")</f>
        <v>0.7034009156311315</v>
      </c>
      <c r="AC69" s="15"/>
      <c r="AD69" s="20">
        <v>65</v>
      </c>
      <c r="AE69" s="174" t="s">
        <v>11</v>
      </c>
      <c r="AF69" s="118">
        <f t="shared" ref="AF69:AF78" si="6">INDEX($AB:$AB,(ROW()+($AD69-1)*3)+3)</f>
        <v>7.6923076923076927E-2</v>
      </c>
      <c r="AG69" s="16"/>
      <c r="AH69" s="99" t="str">
        <f t="shared" si="2"/>
        <v>大正区</v>
      </c>
      <c r="AI69" s="101">
        <f t="shared" si="3"/>
        <v>9.6965210954848266E-2</v>
      </c>
      <c r="AJ69" s="116"/>
      <c r="AK69" s="172">
        <f t="shared" si="4"/>
        <v>0.10635907817061684</v>
      </c>
      <c r="AL69" s="119">
        <v>0</v>
      </c>
    </row>
    <row r="70" spans="2:38">
      <c r="B70" s="267"/>
      <c r="C70" s="297"/>
      <c r="D70" s="24" t="s">
        <v>83</v>
      </c>
      <c r="E70" s="272"/>
      <c r="F70" s="17">
        <v>0</v>
      </c>
      <c r="G70" s="25">
        <f>IFERROR(F70/E69,"-")</f>
        <v>0</v>
      </c>
      <c r="H70" s="272"/>
      <c r="I70" s="17">
        <v>2</v>
      </c>
      <c r="J70" s="25">
        <f>IFERROR(I70/H69,"-")</f>
        <v>0.11764705882352941</v>
      </c>
      <c r="K70" s="272"/>
      <c r="L70" s="17">
        <v>125</v>
      </c>
      <c r="M70" s="25">
        <f>IFERROR(L70/K69,"-")</f>
        <v>0.1016260162601626</v>
      </c>
      <c r="N70" s="272"/>
      <c r="O70" s="17">
        <v>111</v>
      </c>
      <c r="P70" s="25">
        <f>IFERROR(O70/N69,"-")</f>
        <v>0.1074540174249758</v>
      </c>
      <c r="Q70" s="272"/>
      <c r="R70" s="17">
        <v>81</v>
      </c>
      <c r="S70" s="25">
        <f>IFERROR(R70/Q69,"-")</f>
        <v>0.135678391959799</v>
      </c>
      <c r="T70" s="272"/>
      <c r="U70" s="17">
        <v>23</v>
      </c>
      <c r="V70" s="25">
        <f>IFERROR(U70/T69,"-")</f>
        <v>0.15862068965517243</v>
      </c>
      <c r="W70" s="272"/>
      <c r="X70" s="17">
        <v>2</v>
      </c>
      <c r="Y70" s="25">
        <f>IFERROR(X70/W69,"-")</f>
        <v>6.8965517241379309E-2</v>
      </c>
      <c r="Z70" s="272"/>
      <c r="AA70" s="17">
        <f t="shared" ref="AA70:AA133" si="7">SUM(F70,I70,L70,O70,R70,U70,X70)</f>
        <v>344</v>
      </c>
      <c r="AB70" s="25">
        <f>IFERROR(AA70/Z69,"-")</f>
        <v>0.11249182472204054</v>
      </c>
      <c r="AC70" s="15"/>
      <c r="AD70" s="20">
        <v>66</v>
      </c>
      <c r="AE70" s="174" t="s">
        <v>5</v>
      </c>
      <c r="AF70" s="118">
        <f t="shared" si="6"/>
        <v>7.9081632653061229E-2</v>
      </c>
      <c r="AG70" s="16"/>
      <c r="AH70" s="99" t="str">
        <f t="shared" ref="AH70:AH78" si="8">INDEX($AE$5:$AE$78,MATCH(AI70,AF$5:AF$78,0))</f>
        <v>天王寺区</v>
      </c>
      <c r="AI70" s="101">
        <f t="shared" ref="AI70:AI78" si="9">LARGE(AF$5:AF$78,ROW(A66))</f>
        <v>9.6870342771982115E-2</v>
      </c>
      <c r="AJ70" s="116"/>
      <c r="AK70" s="172">
        <f t="shared" ref="AK70:AK78" si="10">$AB$304</f>
        <v>0.10635907817061684</v>
      </c>
      <c r="AL70" s="119">
        <v>0</v>
      </c>
    </row>
    <row r="71" spans="2:38">
      <c r="B71" s="267"/>
      <c r="C71" s="297"/>
      <c r="D71" s="24" t="s">
        <v>84</v>
      </c>
      <c r="E71" s="272"/>
      <c r="F71" s="17">
        <v>0</v>
      </c>
      <c r="G71" s="25">
        <f>IFERROR(F71/E69,"-")</f>
        <v>0</v>
      </c>
      <c r="H71" s="272"/>
      <c r="I71" s="17">
        <v>3</v>
      </c>
      <c r="J71" s="25">
        <f>IFERROR(I71/H69,"-")</f>
        <v>0.17647058823529413</v>
      </c>
      <c r="K71" s="272"/>
      <c r="L71" s="17">
        <v>78</v>
      </c>
      <c r="M71" s="25">
        <f>IFERROR(L71/K69,"-")</f>
        <v>6.3414634146341464E-2</v>
      </c>
      <c r="N71" s="272"/>
      <c r="O71" s="17">
        <v>94</v>
      </c>
      <c r="P71" s="25">
        <f>IFERROR(O71/N69,"-")</f>
        <v>9.0997095837366898E-2</v>
      </c>
      <c r="Q71" s="272"/>
      <c r="R71" s="17">
        <v>32</v>
      </c>
      <c r="S71" s="25">
        <f>IFERROR(R71/Q69,"-")</f>
        <v>5.3601340033500838E-2</v>
      </c>
      <c r="T71" s="272"/>
      <c r="U71" s="17">
        <v>10</v>
      </c>
      <c r="V71" s="25">
        <f>IFERROR(U71/T69,"-")</f>
        <v>6.8965517241379309E-2</v>
      </c>
      <c r="W71" s="272"/>
      <c r="X71" s="17">
        <v>3</v>
      </c>
      <c r="Y71" s="25">
        <f>IFERROR(X71/W69,"-")</f>
        <v>0.10344827586206896</v>
      </c>
      <c r="Z71" s="272"/>
      <c r="AA71" s="17">
        <f t="shared" si="7"/>
        <v>220</v>
      </c>
      <c r="AB71" s="25">
        <f>IFERROR(AA71/Z69,"-")</f>
        <v>7.1942446043165464E-2</v>
      </c>
      <c r="AC71" s="15"/>
      <c r="AD71" s="20">
        <v>67</v>
      </c>
      <c r="AE71" s="174" t="s">
        <v>6</v>
      </c>
      <c r="AF71" s="118">
        <f t="shared" si="6"/>
        <v>0.16279069767441862</v>
      </c>
      <c r="AG71" s="16"/>
      <c r="AH71" s="99" t="str">
        <f t="shared" si="8"/>
        <v>泉佐野市</v>
      </c>
      <c r="AI71" s="101">
        <f t="shared" si="9"/>
        <v>9.1509913573970508E-2</v>
      </c>
      <c r="AJ71" s="116"/>
      <c r="AK71" s="172">
        <f t="shared" si="10"/>
        <v>0.10635907817061684</v>
      </c>
      <c r="AL71" s="119">
        <v>0</v>
      </c>
    </row>
    <row r="72" spans="2:38">
      <c r="B72" s="268"/>
      <c r="C72" s="298"/>
      <c r="D72" s="26" t="s">
        <v>85</v>
      </c>
      <c r="E72" s="278"/>
      <c r="F72" s="18">
        <v>0</v>
      </c>
      <c r="G72" s="27">
        <f>IFERROR(F72/E69,"-")</f>
        <v>0</v>
      </c>
      <c r="H72" s="278"/>
      <c r="I72" s="18">
        <v>3</v>
      </c>
      <c r="J72" s="27">
        <f>IFERROR(I72/H69,"-")</f>
        <v>0.17647058823529413</v>
      </c>
      <c r="K72" s="278"/>
      <c r="L72" s="18">
        <v>119</v>
      </c>
      <c r="M72" s="27">
        <f>IFERROR(L72/K69,"-")</f>
        <v>9.674796747967479E-2</v>
      </c>
      <c r="N72" s="278"/>
      <c r="O72" s="18">
        <v>107</v>
      </c>
      <c r="P72" s="27">
        <f>IFERROR(O72/N69,"-")</f>
        <v>0.10358180058083252</v>
      </c>
      <c r="Q72" s="278"/>
      <c r="R72" s="18">
        <v>83</v>
      </c>
      <c r="S72" s="27">
        <f>IFERROR(R72/Q69,"-")</f>
        <v>0.13902847571189281</v>
      </c>
      <c r="T72" s="278"/>
      <c r="U72" s="18">
        <v>21</v>
      </c>
      <c r="V72" s="27">
        <f>IFERROR(U72/T69,"-")</f>
        <v>0.14482758620689656</v>
      </c>
      <c r="W72" s="278"/>
      <c r="X72" s="18">
        <v>10</v>
      </c>
      <c r="Y72" s="27">
        <f>IFERROR(X72/W69,"-")</f>
        <v>0.34482758620689657</v>
      </c>
      <c r="Z72" s="278"/>
      <c r="AA72" s="18">
        <f t="shared" si="7"/>
        <v>343</v>
      </c>
      <c r="AB72" s="27">
        <f>IFERROR(AA72/Z69,"-")</f>
        <v>0.11216481360366252</v>
      </c>
      <c r="AC72" s="15"/>
      <c r="AD72" s="20">
        <v>68</v>
      </c>
      <c r="AE72" s="174" t="s">
        <v>52</v>
      </c>
      <c r="AF72" s="118">
        <f t="shared" si="6"/>
        <v>8.4302325581395346E-2</v>
      </c>
      <c r="AG72" s="16"/>
      <c r="AH72" s="99" t="str">
        <f t="shared" si="8"/>
        <v>堺市東区</v>
      </c>
      <c r="AI72" s="101">
        <f t="shared" si="9"/>
        <v>8.964316797214969E-2</v>
      </c>
      <c r="AJ72" s="116"/>
      <c r="AK72" s="172">
        <f t="shared" si="10"/>
        <v>0.10635907817061684</v>
      </c>
      <c r="AL72" s="119">
        <v>0</v>
      </c>
    </row>
    <row r="73" spans="2:38">
      <c r="B73" s="266">
        <v>18</v>
      </c>
      <c r="C73" s="296" t="s">
        <v>62</v>
      </c>
      <c r="D73" s="170" t="s">
        <v>82</v>
      </c>
      <c r="E73" s="271">
        <v>7</v>
      </c>
      <c r="F73" s="14">
        <v>5</v>
      </c>
      <c r="G73" s="171">
        <f>IFERROR(F73/E73,"-")</f>
        <v>0.7142857142857143</v>
      </c>
      <c r="H73" s="271">
        <v>11</v>
      </c>
      <c r="I73" s="14">
        <v>6</v>
      </c>
      <c r="J73" s="171">
        <f>IFERROR(I73/H73,"-")</f>
        <v>0.54545454545454541</v>
      </c>
      <c r="K73" s="271">
        <v>1219</v>
      </c>
      <c r="L73" s="14">
        <v>918</v>
      </c>
      <c r="M73" s="171">
        <f>IFERROR(L73/K73,"-")</f>
        <v>0.75307629204265791</v>
      </c>
      <c r="N73" s="271">
        <v>826</v>
      </c>
      <c r="O73" s="14">
        <v>602</v>
      </c>
      <c r="P73" s="171">
        <f>IFERROR(O73/N73,"-")</f>
        <v>0.72881355932203384</v>
      </c>
      <c r="Q73" s="271">
        <v>475</v>
      </c>
      <c r="R73" s="14">
        <v>347</v>
      </c>
      <c r="S73" s="171">
        <f>IFERROR(R73/Q73,"-")</f>
        <v>0.73052631578947369</v>
      </c>
      <c r="T73" s="271">
        <v>137</v>
      </c>
      <c r="U73" s="14">
        <v>86</v>
      </c>
      <c r="V73" s="171">
        <f>IFERROR(U73/T73,"-")</f>
        <v>0.62773722627737227</v>
      </c>
      <c r="W73" s="271">
        <v>25</v>
      </c>
      <c r="X73" s="14">
        <v>14</v>
      </c>
      <c r="Y73" s="171">
        <f>IFERROR(X73/W73,"-")</f>
        <v>0.56000000000000005</v>
      </c>
      <c r="Z73" s="271">
        <f>SUM(E73,H73,K73,N73,Q73,T73,W73)</f>
        <v>2700</v>
      </c>
      <c r="AA73" s="14">
        <f t="shared" si="7"/>
        <v>1978</v>
      </c>
      <c r="AB73" s="171">
        <f>IFERROR(AA73/Z73,"-")</f>
        <v>0.73259259259259257</v>
      </c>
      <c r="AC73" s="15"/>
      <c r="AD73" s="20">
        <v>69</v>
      </c>
      <c r="AE73" s="174" t="s">
        <v>53</v>
      </c>
      <c r="AF73" s="118">
        <f t="shared" si="6"/>
        <v>0.10074626865671642</v>
      </c>
      <c r="AG73" s="16"/>
      <c r="AH73" s="99" t="str">
        <f t="shared" si="8"/>
        <v>河南町</v>
      </c>
      <c r="AI73" s="101">
        <f t="shared" si="9"/>
        <v>8.673469387755102E-2</v>
      </c>
      <c r="AJ73" s="116"/>
      <c r="AK73" s="172">
        <f t="shared" si="10"/>
        <v>0.10635907817061684</v>
      </c>
      <c r="AL73" s="119">
        <v>0</v>
      </c>
    </row>
    <row r="74" spans="2:38">
      <c r="B74" s="267"/>
      <c r="C74" s="297"/>
      <c r="D74" s="24" t="s">
        <v>83</v>
      </c>
      <c r="E74" s="272"/>
      <c r="F74" s="17">
        <v>1</v>
      </c>
      <c r="G74" s="25">
        <f>IFERROR(F74/E73,"-")</f>
        <v>0.14285714285714285</v>
      </c>
      <c r="H74" s="272"/>
      <c r="I74" s="17">
        <v>4</v>
      </c>
      <c r="J74" s="25">
        <f>IFERROR(I74/H73,"-")</f>
        <v>0.36363636363636365</v>
      </c>
      <c r="K74" s="272"/>
      <c r="L74" s="17">
        <v>115</v>
      </c>
      <c r="M74" s="25">
        <f>IFERROR(L74/K73,"-")</f>
        <v>9.4339622641509441E-2</v>
      </c>
      <c r="N74" s="272"/>
      <c r="O74" s="17">
        <v>70</v>
      </c>
      <c r="P74" s="25">
        <f>IFERROR(O74/N73,"-")</f>
        <v>8.4745762711864403E-2</v>
      </c>
      <c r="Q74" s="272"/>
      <c r="R74" s="17">
        <v>51</v>
      </c>
      <c r="S74" s="25">
        <f>IFERROR(R74/Q73,"-")</f>
        <v>0.10736842105263159</v>
      </c>
      <c r="T74" s="272"/>
      <c r="U74" s="17">
        <v>16</v>
      </c>
      <c r="V74" s="25">
        <f>IFERROR(U74/T73,"-")</f>
        <v>0.11678832116788321</v>
      </c>
      <c r="W74" s="272"/>
      <c r="X74" s="17">
        <v>2</v>
      </c>
      <c r="Y74" s="25">
        <f>IFERROR(X74/W73,"-")</f>
        <v>0.08</v>
      </c>
      <c r="Z74" s="272"/>
      <c r="AA74" s="17">
        <f t="shared" si="7"/>
        <v>259</v>
      </c>
      <c r="AB74" s="25">
        <f>IFERROR(AA74/Z73,"-")</f>
        <v>9.5925925925925928E-2</v>
      </c>
      <c r="AC74" s="15"/>
      <c r="AD74" s="20">
        <v>70</v>
      </c>
      <c r="AE74" s="174" t="s">
        <v>54</v>
      </c>
      <c r="AF74" s="118">
        <f t="shared" si="6"/>
        <v>0.10169491525423729</v>
      </c>
      <c r="AG74" s="16"/>
      <c r="AH74" s="99" t="str">
        <f t="shared" si="8"/>
        <v>西区</v>
      </c>
      <c r="AI74" s="101">
        <f t="shared" si="9"/>
        <v>8.6175942549371637E-2</v>
      </c>
      <c r="AJ74" s="116"/>
      <c r="AK74" s="172">
        <f t="shared" si="10"/>
        <v>0.10635907817061684</v>
      </c>
      <c r="AL74" s="119">
        <v>0</v>
      </c>
    </row>
    <row r="75" spans="2:38">
      <c r="B75" s="267"/>
      <c r="C75" s="297"/>
      <c r="D75" s="24" t="s">
        <v>84</v>
      </c>
      <c r="E75" s="272"/>
      <c r="F75" s="17">
        <v>0</v>
      </c>
      <c r="G75" s="25">
        <f>IFERROR(F75/E73,"-")</f>
        <v>0</v>
      </c>
      <c r="H75" s="272"/>
      <c r="I75" s="17">
        <v>1</v>
      </c>
      <c r="J75" s="25">
        <f>IFERROR(I75/H73,"-")</f>
        <v>9.0909090909090912E-2</v>
      </c>
      <c r="K75" s="272"/>
      <c r="L75" s="17">
        <v>71</v>
      </c>
      <c r="M75" s="25">
        <f>IFERROR(L75/K73,"-")</f>
        <v>5.8244462674323219E-2</v>
      </c>
      <c r="N75" s="272"/>
      <c r="O75" s="17">
        <v>56</v>
      </c>
      <c r="P75" s="25">
        <f>IFERROR(O75/N73,"-")</f>
        <v>6.7796610169491525E-2</v>
      </c>
      <c r="Q75" s="272"/>
      <c r="R75" s="17">
        <v>28</v>
      </c>
      <c r="S75" s="25">
        <f>IFERROR(R75/Q73,"-")</f>
        <v>5.894736842105263E-2</v>
      </c>
      <c r="T75" s="272"/>
      <c r="U75" s="17">
        <v>13</v>
      </c>
      <c r="V75" s="25">
        <f>IFERROR(U75/T73,"-")</f>
        <v>9.4890510948905105E-2</v>
      </c>
      <c r="W75" s="272"/>
      <c r="X75" s="17">
        <v>4</v>
      </c>
      <c r="Y75" s="25">
        <f>IFERROR(X75/W73,"-")</f>
        <v>0.16</v>
      </c>
      <c r="Z75" s="272"/>
      <c r="AA75" s="17">
        <f t="shared" si="7"/>
        <v>173</v>
      </c>
      <c r="AB75" s="25">
        <f>IFERROR(AA75/Z73,"-")</f>
        <v>6.4074074074074075E-2</v>
      </c>
      <c r="AC75" s="15"/>
      <c r="AD75" s="20">
        <v>71</v>
      </c>
      <c r="AE75" s="174" t="s">
        <v>55</v>
      </c>
      <c r="AF75" s="118">
        <f t="shared" si="6"/>
        <v>9.7087378640776698E-2</v>
      </c>
      <c r="AG75" s="16"/>
      <c r="AH75" s="99" t="str">
        <f t="shared" si="8"/>
        <v>忠岡町</v>
      </c>
      <c r="AI75" s="101">
        <f t="shared" si="9"/>
        <v>8.4302325581395346E-2</v>
      </c>
      <c r="AJ75" s="116"/>
      <c r="AK75" s="172">
        <f t="shared" si="10"/>
        <v>0.10635907817061684</v>
      </c>
      <c r="AL75" s="119">
        <v>0</v>
      </c>
    </row>
    <row r="76" spans="2:38">
      <c r="B76" s="268"/>
      <c r="C76" s="298"/>
      <c r="D76" s="26" t="s">
        <v>85</v>
      </c>
      <c r="E76" s="278"/>
      <c r="F76" s="18">
        <v>1</v>
      </c>
      <c r="G76" s="27">
        <f>IFERROR(F76/E73,"-")</f>
        <v>0.14285714285714285</v>
      </c>
      <c r="H76" s="278"/>
      <c r="I76" s="18">
        <v>0</v>
      </c>
      <c r="J76" s="27">
        <f>IFERROR(I76/H73,"-")</f>
        <v>0</v>
      </c>
      <c r="K76" s="278"/>
      <c r="L76" s="18">
        <v>115</v>
      </c>
      <c r="M76" s="27">
        <f>IFERROR(L76/K73,"-")</f>
        <v>9.4339622641509441E-2</v>
      </c>
      <c r="N76" s="278"/>
      <c r="O76" s="18">
        <v>98</v>
      </c>
      <c r="P76" s="27">
        <f>IFERROR(O76/N73,"-")</f>
        <v>0.11864406779661017</v>
      </c>
      <c r="Q76" s="278"/>
      <c r="R76" s="18">
        <v>49</v>
      </c>
      <c r="S76" s="27">
        <f>IFERROR(R76/Q73,"-")</f>
        <v>0.1031578947368421</v>
      </c>
      <c r="T76" s="278"/>
      <c r="U76" s="18">
        <v>22</v>
      </c>
      <c r="V76" s="27">
        <f>IFERROR(U76/T73,"-")</f>
        <v>0.16058394160583941</v>
      </c>
      <c r="W76" s="278"/>
      <c r="X76" s="18">
        <v>5</v>
      </c>
      <c r="Y76" s="27">
        <f>IFERROR(X76/W73,"-")</f>
        <v>0.2</v>
      </c>
      <c r="Z76" s="278"/>
      <c r="AA76" s="18">
        <f t="shared" si="7"/>
        <v>290</v>
      </c>
      <c r="AB76" s="27">
        <f>IFERROR(AA76/Z73,"-")</f>
        <v>0.10740740740740741</v>
      </c>
      <c r="AC76" s="15"/>
      <c r="AD76" s="20">
        <v>72</v>
      </c>
      <c r="AE76" s="174" t="s">
        <v>31</v>
      </c>
      <c r="AF76" s="118">
        <f t="shared" si="6"/>
        <v>0.10849056603773585</v>
      </c>
      <c r="AG76" s="16"/>
      <c r="AH76" s="99" t="str">
        <f t="shared" si="8"/>
        <v>交野市</v>
      </c>
      <c r="AI76" s="101">
        <f t="shared" si="9"/>
        <v>8.1178160919540235E-2</v>
      </c>
      <c r="AJ76" s="116"/>
      <c r="AK76" s="172">
        <f t="shared" si="10"/>
        <v>0.10635907817061684</v>
      </c>
      <c r="AL76" s="119">
        <v>0</v>
      </c>
    </row>
    <row r="77" spans="2:38">
      <c r="B77" s="266">
        <v>19</v>
      </c>
      <c r="C77" s="296" t="s">
        <v>142</v>
      </c>
      <c r="D77" s="170" t="s">
        <v>82</v>
      </c>
      <c r="E77" s="271">
        <v>7</v>
      </c>
      <c r="F77" s="14">
        <v>4</v>
      </c>
      <c r="G77" s="171">
        <f>IFERROR(F77/E77,"-")</f>
        <v>0.5714285714285714</v>
      </c>
      <c r="H77" s="271">
        <v>7</v>
      </c>
      <c r="I77" s="14">
        <v>5</v>
      </c>
      <c r="J77" s="171">
        <f>IFERROR(I77/H77,"-")</f>
        <v>0.7142857142857143</v>
      </c>
      <c r="K77" s="271">
        <v>499</v>
      </c>
      <c r="L77" s="14">
        <v>336</v>
      </c>
      <c r="M77" s="171">
        <f>IFERROR(L77/K77,"-")</f>
        <v>0.67334669338677355</v>
      </c>
      <c r="N77" s="271">
        <v>354</v>
      </c>
      <c r="O77" s="14">
        <v>229</v>
      </c>
      <c r="P77" s="171">
        <f>IFERROR(O77/N77,"-")</f>
        <v>0.64689265536723162</v>
      </c>
      <c r="Q77" s="271">
        <v>180</v>
      </c>
      <c r="R77" s="14">
        <v>114</v>
      </c>
      <c r="S77" s="171">
        <f>IFERROR(R77/Q77,"-")</f>
        <v>0.6333333333333333</v>
      </c>
      <c r="T77" s="271">
        <v>53</v>
      </c>
      <c r="U77" s="14">
        <v>28</v>
      </c>
      <c r="V77" s="171">
        <f>IFERROR(U77/T77,"-")</f>
        <v>0.52830188679245282</v>
      </c>
      <c r="W77" s="271">
        <v>4</v>
      </c>
      <c r="X77" s="14">
        <v>2</v>
      </c>
      <c r="Y77" s="171">
        <f>IFERROR(X77/W77,"-")</f>
        <v>0.5</v>
      </c>
      <c r="Z77" s="271">
        <f>SUM(E77,H77,K77,N77,Q77,T77,W77)</f>
        <v>1104</v>
      </c>
      <c r="AA77" s="14">
        <f t="shared" si="7"/>
        <v>718</v>
      </c>
      <c r="AB77" s="171">
        <f>IFERROR(AA77/Z77,"-")</f>
        <v>0.65036231884057971</v>
      </c>
      <c r="AC77" s="15"/>
      <c r="AD77" s="20">
        <v>73</v>
      </c>
      <c r="AE77" s="174" t="s">
        <v>32</v>
      </c>
      <c r="AF77" s="118">
        <f t="shared" si="6"/>
        <v>8.673469387755102E-2</v>
      </c>
      <c r="AG77" s="16"/>
      <c r="AH77" s="99" t="str">
        <f t="shared" si="8"/>
        <v>豊能町</v>
      </c>
      <c r="AI77" s="101">
        <f t="shared" si="9"/>
        <v>7.9081632653061229E-2</v>
      </c>
      <c r="AJ77" s="116"/>
      <c r="AK77" s="172">
        <f t="shared" si="10"/>
        <v>0.10635907817061684</v>
      </c>
      <c r="AL77" s="119">
        <v>0</v>
      </c>
    </row>
    <row r="78" spans="2:38">
      <c r="B78" s="267"/>
      <c r="C78" s="297"/>
      <c r="D78" s="24" t="s">
        <v>83</v>
      </c>
      <c r="E78" s="272"/>
      <c r="F78" s="17">
        <v>2</v>
      </c>
      <c r="G78" s="25">
        <f>IFERROR(F78/E77,"-")</f>
        <v>0.2857142857142857</v>
      </c>
      <c r="H78" s="272"/>
      <c r="I78" s="17">
        <v>0</v>
      </c>
      <c r="J78" s="25">
        <f>IFERROR(I78/H77,"-")</f>
        <v>0</v>
      </c>
      <c r="K78" s="272"/>
      <c r="L78" s="17">
        <v>67</v>
      </c>
      <c r="M78" s="25">
        <f>IFERROR(L78/K77,"-")</f>
        <v>0.13426853707414829</v>
      </c>
      <c r="N78" s="272"/>
      <c r="O78" s="17">
        <v>43</v>
      </c>
      <c r="P78" s="25">
        <f>IFERROR(O78/N77,"-")</f>
        <v>0.12146892655367232</v>
      </c>
      <c r="Q78" s="272"/>
      <c r="R78" s="17">
        <v>14</v>
      </c>
      <c r="S78" s="25">
        <f>IFERROR(R78/Q77,"-")</f>
        <v>7.7777777777777779E-2</v>
      </c>
      <c r="T78" s="272"/>
      <c r="U78" s="17">
        <v>8</v>
      </c>
      <c r="V78" s="25">
        <f>IFERROR(U78/T77,"-")</f>
        <v>0.15094339622641509</v>
      </c>
      <c r="W78" s="272"/>
      <c r="X78" s="17">
        <v>0</v>
      </c>
      <c r="Y78" s="25">
        <f>IFERROR(X78/W77,"-")</f>
        <v>0</v>
      </c>
      <c r="Z78" s="272"/>
      <c r="AA78" s="17">
        <f t="shared" si="7"/>
        <v>134</v>
      </c>
      <c r="AB78" s="25">
        <f>IFERROR(AA78/Z77,"-")</f>
        <v>0.1213768115942029</v>
      </c>
      <c r="AC78" s="15"/>
      <c r="AD78" s="20">
        <v>74</v>
      </c>
      <c r="AE78" s="174" t="s">
        <v>33</v>
      </c>
      <c r="AF78" s="118">
        <f t="shared" si="6"/>
        <v>0.11688311688311688</v>
      </c>
      <c r="AG78" s="16"/>
      <c r="AH78" s="99" t="str">
        <f t="shared" si="8"/>
        <v>島本町</v>
      </c>
      <c r="AI78" s="101">
        <f t="shared" si="9"/>
        <v>7.6923076923076927E-2</v>
      </c>
      <c r="AJ78" s="116"/>
      <c r="AK78" s="172">
        <f t="shared" si="10"/>
        <v>0.10635907817061684</v>
      </c>
      <c r="AL78" s="119">
        <v>999</v>
      </c>
    </row>
    <row r="79" spans="2:38">
      <c r="B79" s="267"/>
      <c r="C79" s="297"/>
      <c r="D79" s="24" t="s">
        <v>84</v>
      </c>
      <c r="E79" s="272"/>
      <c r="F79" s="17">
        <v>0</v>
      </c>
      <c r="G79" s="25">
        <f>IFERROR(F79/E77,"-")</f>
        <v>0</v>
      </c>
      <c r="H79" s="272"/>
      <c r="I79" s="17">
        <v>1</v>
      </c>
      <c r="J79" s="25">
        <f>IFERROR(I79/H77,"-")</f>
        <v>0.14285714285714285</v>
      </c>
      <c r="K79" s="272"/>
      <c r="L79" s="17">
        <v>37</v>
      </c>
      <c r="M79" s="25">
        <f>IFERROR(L79/K77,"-")</f>
        <v>7.4148296593186377E-2</v>
      </c>
      <c r="N79" s="272"/>
      <c r="O79" s="17">
        <v>30</v>
      </c>
      <c r="P79" s="25">
        <f>IFERROR(O79/N77,"-")</f>
        <v>8.4745762711864403E-2</v>
      </c>
      <c r="Q79" s="272"/>
      <c r="R79" s="17">
        <v>11</v>
      </c>
      <c r="S79" s="25">
        <f>IFERROR(R79/Q77,"-")</f>
        <v>6.1111111111111109E-2</v>
      </c>
      <c r="T79" s="272"/>
      <c r="U79" s="17">
        <v>2</v>
      </c>
      <c r="V79" s="25">
        <f>IFERROR(U79/T77,"-")</f>
        <v>3.7735849056603772E-2</v>
      </c>
      <c r="W79" s="272"/>
      <c r="X79" s="17">
        <v>0</v>
      </c>
      <c r="Y79" s="25">
        <f>IFERROR(X79/W77,"-")</f>
        <v>0</v>
      </c>
      <c r="Z79" s="272"/>
      <c r="AA79" s="17">
        <f t="shared" si="7"/>
        <v>81</v>
      </c>
      <c r="AB79" s="25">
        <f>IFERROR(AA79/Z77,"-")</f>
        <v>7.3369565217391311E-2</v>
      </c>
      <c r="AC79" s="15"/>
      <c r="AF79" s="16"/>
      <c r="AG79" s="16"/>
      <c r="AH79" s="16"/>
      <c r="AI79" s="16"/>
      <c r="AJ79" s="16"/>
    </row>
    <row r="80" spans="2:38">
      <c r="B80" s="268"/>
      <c r="C80" s="298"/>
      <c r="D80" s="26" t="s">
        <v>85</v>
      </c>
      <c r="E80" s="278"/>
      <c r="F80" s="18">
        <v>1</v>
      </c>
      <c r="G80" s="27">
        <f>IFERROR(F80/E77,"-")</f>
        <v>0.14285714285714285</v>
      </c>
      <c r="H80" s="278"/>
      <c r="I80" s="18">
        <v>1</v>
      </c>
      <c r="J80" s="27">
        <f>IFERROR(I80/H77,"-")</f>
        <v>0.14285714285714285</v>
      </c>
      <c r="K80" s="278"/>
      <c r="L80" s="18">
        <v>59</v>
      </c>
      <c r="M80" s="27">
        <f>IFERROR(L80/K77,"-")</f>
        <v>0.11823647294589178</v>
      </c>
      <c r="N80" s="278"/>
      <c r="O80" s="18">
        <v>52</v>
      </c>
      <c r="P80" s="27">
        <f>IFERROR(O80/N77,"-")</f>
        <v>0.14689265536723164</v>
      </c>
      <c r="Q80" s="278"/>
      <c r="R80" s="18">
        <v>41</v>
      </c>
      <c r="S80" s="27">
        <f>IFERROR(R80/Q77,"-")</f>
        <v>0.22777777777777777</v>
      </c>
      <c r="T80" s="278"/>
      <c r="U80" s="18">
        <v>15</v>
      </c>
      <c r="V80" s="27">
        <f>IFERROR(U80/T77,"-")</f>
        <v>0.28301886792452829</v>
      </c>
      <c r="W80" s="278"/>
      <c r="X80" s="18">
        <v>2</v>
      </c>
      <c r="Y80" s="27">
        <f>IFERROR(X80/W77,"-")</f>
        <v>0.5</v>
      </c>
      <c r="Z80" s="278"/>
      <c r="AA80" s="18">
        <f t="shared" si="7"/>
        <v>171</v>
      </c>
      <c r="AB80" s="27">
        <f>IFERROR(AA80/Z77,"-")</f>
        <v>0.15489130434782608</v>
      </c>
    </row>
    <row r="81" spans="2:28">
      <c r="B81" s="266">
        <v>20</v>
      </c>
      <c r="C81" s="296" t="s">
        <v>143</v>
      </c>
      <c r="D81" s="170" t="s">
        <v>82</v>
      </c>
      <c r="E81" s="271">
        <v>2</v>
      </c>
      <c r="F81" s="14">
        <v>2</v>
      </c>
      <c r="G81" s="171">
        <f>IFERROR(F81/E81,"-")</f>
        <v>1</v>
      </c>
      <c r="H81" s="271">
        <v>15</v>
      </c>
      <c r="I81" s="14">
        <v>8</v>
      </c>
      <c r="J81" s="171">
        <f>IFERROR(I81/H81,"-")</f>
        <v>0.53333333333333333</v>
      </c>
      <c r="K81" s="271">
        <v>1337</v>
      </c>
      <c r="L81" s="14">
        <v>1010</v>
      </c>
      <c r="M81" s="171">
        <f>IFERROR(L81/K81,"-")</f>
        <v>0.75542258788332084</v>
      </c>
      <c r="N81" s="271">
        <v>906</v>
      </c>
      <c r="O81" s="14">
        <v>656</v>
      </c>
      <c r="P81" s="171">
        <f>IFERROR(O81/N81,"-")</f>
        <v>0.72406181015452542</v>
      </c>
      <c r="Q81" s="271">
        <v>455</v>
      </c>
      <c r="R81" s="14">
        <v>303</v>
      </c>
      <c r="S81" s="171">
        <f>IFERROR(R81/Q81,"-")</f>
        <v>0.6659340659340659</v>
      </c>
      <c r="T81" s="271">
        <v>123</v>
      </c>
      <c r="U81" s="14">
        <v>76</v>
      </c>
      <c r="V81" s="171">
        <f>IFERROR(U81/T81,"-")</f>
        <v>0.61788617886178865</v>
      </c>
      <c r="W81" s="271">
        <v>20</v>
      </c>
      <c r="X81" s="14">
        <v>11</v>
      </c>
      <c r="Y81" s="171">
        <f>IFERROR(X81/W81,"-")</f>
        <v>0.55000000000000004</v>
      </c>
      <c r="Z81" s="271">
        <f>SUM(E81,H81,K81,N81,Q81,T81,W81)</f>
        <v>2858</v>
      </c>
      <c r="AA81" s="14">
        <f t="shared" si="7"/>
        <v>2066</v>
      </c>
      <c r="AB81" s="171">
        <f>IFERROR(AA81/Z81,"-")</f>
        <v>0.72288313505948221</v>
      </c>
    </row>
    <row r="82" spans="2:28">
      <c r="B82" s="267"/>
      <c r="C82" s="297"/>
      <c r="D82" s="24" t="s">
        <v>83</v>
      </c>
      <c r="E82" s="272"/>
      <c r="F82" s="17">
        <v>0</v>
      </c>
      <c r="G82" s="25">
        <f>IFERROR(F82/E81,"-")</f>
        <v>0</v>
      </c>
      <c r="H82" s="272"/>
      <c r="I82" s="17">
        <v>2</v>
      </c>
      <c r="J82" s="25">
        <f>IFERROR(I82/H81,"-")</f>
        <v>0.13333333333333333</v>
      </c>
      <c r="K82" s="272"/>
      <c r="L82" s="17">
        <v>145</v>
      </c>
      <c r="M82" s="25">
        <f>IFERROR(L82/K81,"-")</f>
        <v>0.10845175766641735</v>
      </c>
      <c r="N82" s="272"/>
      <c r="O82" s="17">
        <v>106</v>
      </c>
      <c r="P82" s="25">
        <f>IFERROR(O82/N81,"-")</f>
        <v>0.11699779249448124</v>
      </c>
      <c r="Q82" s="272"/>
      <c r="R82" s="17">
        <v>48</v>
      </c>
      <c r="S82" s="25">
        <f>IFERROR(R82/Q81,"-")</f>
        <v>0.10549450549450549</v>
      </c>
      <c r="T82" s="272"/>
      <c r="U82" s="17">
        <v>15</v>
      </c>
      <c r="V82" s="25">
        <f>IFERROR(U82/T81,"-")</f>
        <v>0.12195121951219512</v>
      </c>
      <c r="W82" s="272"/>
      <c r="X82" s="17">
        <v>2</v>
      </c>
      <c r="Y82" s="25">
        <f>IFERROR(X82/W81,"-")</f>
        <v>0.1</v>
      </c>
      <c r="Z82" s="272"/>
      <c r="AA82" s="17">
        <f t="shared" si="7"/>
        <v>318</v>
      </c>
      <c r="AB82" s="25">
        <f>IFERROR(AA82/Z81,"-")</f>
        <v>0.1112666200139958</v>
      </c>
    </row>
    <row r="83" spans="2:28">
      <c r="B83" s="267"/>
      <c r="C83" s="297"/>
      <c r="D83" s="24" t="s">
        <v>84</v>
      </c>
      <c r="E83" s="272"/>
      <c r="F83" s="17">
        <v>0</v>
      </c>
      <c r="G83" s="25">
        <f>IFERROR(F83/E81,"-")</f>
        <v>0</v>
      </c>
      <c r="H83" s="272"/>
      <c r="I83" s="17">
        <v>1</v>
      </c>
      <c r="J83" s="25">
        <f>IFERROR(I83/H81,"-")</f>
        <v>6.6666666666666666E-2</v>
      </c>
      <c r="K83" s="272"/>
      <c r="L83" s="17">
        <v>80</v>
      </c>
      <c r="M83" s="25">
        <f>IFERROR(L83/K81,"-")</f>
        <v>5.9835452505609572E-2</v>
      </c>
      <c r="N83" s="272"/>
      <c r="O83" s="17">
        <v>55</v>
      </c>
      <c r="P83" s="25">
        <f>IFERROR(O83/N81,"-")</f>
        <v>6.0706401766004413E-2</v>
      </c>
      <c r="Q83" s="272"/>
      <c r="R83" s="17">
        <v>37</v>
      </c>
      <c r="S83" s="25">
        <f>IFERROR(R83/Q81,"-")</f>
        <v>8.1318681318681321E-2</v>
      </c>
      <c r="T83" s="272"/>
      <c r="U83" s="17">
        <v>12</v>
      </c>
      <c r="V83" s="25">
        <f>IFERROR(U83/T81,"-")</f>
        <v>9.7560975609756101E-2</v>
      </c>
      <c r="W83" s="272"/>
      <c r="X83" s="17">
        <v>0</v>
      </c>
      <c r="Y83" s="25">
        <f>IFERROR(X83/W81,"-")</f>
        <v>0</v>
      </c>
      <c r="Z83" s="272"/>
      <c r="AA83" s="17">
        <f t="shared" si="7"/>
        <v>185</v>
      </c>
      <c r="AB83" s="25">
        <f>IFERROR(AA83/Z81,"-")</f>
        <v>6.4730580825752268E-2</v>
      </c>
    </row>
    <row r="84" spans="2:28">
      <c r="B84" s="268"/>
      <c r="C84" s="298"/>
      <c r="D84" s="26" t="s">
        <v>85</v>
      </c>
      <c r="E84" s="278"/>
      <c r="F84" s="18">
        <v>0</v>
      </c>
      <c r="G84" s="27">
        <f>IFERROR(F84/E81,"-")</f>
        <v>0</v>
      </c>
      <c r="H84" s="278"/>
      <c r="I84" s="18">
        <v>4</v>
      </c>
      <c r="J84" s="27">
        <f>IFERROR(I84/H81,"-")</f>
        <v>0.26666666666666666</v>
      </c>
      <c r="K84" s="278"/>
      <c r="L84" s="18">
        <v>102</v>
      </c>
      <c r="M84" s="27">
        <f>IFERROR(L84/K81,"-")</f>
        <v>7.6290201944652206E-2</v>
      </c>
      <c r="N84" s="278"/>
      <c r="O84" s="18">
        <v>89</v>
      </c>
      <c r="P84" s="27">
        <f>IFERROR(O84/N81,"-")</f>
        <v>9.8233995584988965E-2</v>
      </c>
      <c r="Q84" s="278"/>
      <c r="R84" s="18">
        <v>67</v>
      </c>
      <c r="S84" s="27">
        <f>IFERROR(R84/Q81,"-")</f>
        <v>0.14725274725274726</v>
      </c>
      <c r="T84" s="278"/>
      <c r="U84" s="18">
        <v>20</v>
      </c>
      <c r="V84" s="27">
        <f>IFERROR(U84/T81,"-")</f>
        <v>0.16260162601626016</v>
      </c>
      <c r="W84" s="278"/>
      <c r="X84" s="18">
        <v>7</v>
      </c>
      <c r="Y84" s="27">
        <f>IFERROR(X84/W81,"-")</f>
        <v>0.35</v>
      </c>
      <c r="Z84" s="278"/>
      <c r="AA84" s="18">
        <f t="shared" si="7"/>
        <v>289</v>
      </c>
      <c r="AB84" s="27">
        <f>IFERROR(AA84/Z81,"-")</f>
        <v>0.10111966410076977</v>
      </c>
    </row>
    <row r="85" spans="2:28">
      <c r="B85" s="266">
        <v>21</v>
      </c>
      <c r="C85" s="296" t="s">
        <v>144</v>
      </c>
      <c r="D85" s="170" t="s">
        <v>82</v>
      </c>
      <c r="E85" s="271">
        <v>5</v>
      </c>
      <c r="F85" s="14">
        <v>5</v>
      </c>
      <c r="G85" s="171">
        <f>IFERROR(F85/E85,"-")</f>
        <v>1</v>
      </c>
      <c r="H85" s="271">
        <v>8</v>
      </c>
      <c r="I85" s="14">
        <v>1</v>
      </c>
      <c r="J85" s="171">
        <f>IFERROR(I85/H85,"-")</f>
        <v>0.125</v>
      </c>
      <c r="K85" s="271">
        <v>885</v>
      </c>
      <c r="L85" s="14">
        <v>654</v>
      </c>
      <c r="M85" s="171">
        <f>IFERROR(L85/K85,"-")</f>
        <v>0.73898305084745763</v>
      </c>
      <c r="N85" s="271">
        <v>597</v>
      </c>
      <c r="O85" s="14">
        <v>439</v>
      </c>
      <c r="P85" s="171">
        <f>IFERROR(O85/N85,"-")</f>
        <v>0.73534338358458962</v>
      </c>
      <c r="Q85" s="271">
        <v>274</v>
      </c>
      <c r="R85" s="14">
        <v>185</v>
      </c>
      <c r="S85" s="171">
        <f>IFERROR(R85/Q85,"-")</f>
        <v>0.67518248175182483</v>
      </c>
      <c r="T85" s="271">
        <v>58</v>
      </c>
      <c r="U85" s="14">
        <v>37</v>
      </c>
      <c r="V85" s="171">
        <f>IFERROR(U85/T85,"-")</f>
        <v>0.63793103448275867</v>
      </c>
      <c r="W85" s="271">
        <v>10</v>
      </c>
      <c r="X85" s="14">
        <v>5</v>
      </c>
      <c r="Y85" s="171">
        <f>IFERROR(X85/W85,"-")</f>
        <v>0.5</v>
      </c>
      <c r="Z85" s="271">
        <f>SUM(E85,H85,K85,N85,Q85,T85,W85)</f>
        <v>1837</v>
      </c>
      <c r="AA85" s="14">
        <f t="shared" si="7"/>
        <v>1326</v>
      </c>
      <c r="AB85" s="171">
        <f>IFERROR(AA85/Z85,"-")</f>
        <v>0.72182906913445832</v>
      </c>
    </row>
    <row r="86" spans="2:28">
      <c r="B86" s="267"/>
      <c r="C86" s="297"/>
      <c r="D86" s="24" t="s">
        <v>83</v>
      </c>
      <c r="E86" s="272"/>
      <c r="F86" s="17">
        <v>0</v>
      </c>
      <c r="G86" s="25">
        <f>IFERROR(F86/E85,"-")</f>
        <v>0</v>
      </c>
      <c r="H86" s="272"/>
      <c r="I86" s="17">
        <v>4</v>
      </c>
      <c r="J86" s="25">
        <f>IFERROR(I86/H85,"-")</f>
        <v>0.5</v>
      </c>
      <c r="K86" s="272"/>
      <c r="L86" s="17">
        <v>104</v>
      </c>
      <c r="M86" s="25">
        <f>IFERROR(L86/K85,"-")</f>
        <v>0.11751412429378531</v>
      </c>
      <c r="N86" s="272"/>
      <c r="O86" s="17">
        <v>71</v>
      </c>
      <c r="P86" s="25">
        <f>IFERROR(O86/N85,"-")</f>
        <v>0.11892797319932999</v>
      </c>
      <c r="Q86" s="272"/>
      <c r="R86" s="17">
        <v>36</v>
      </c>
      <c r="S86" s="25">
        <f>IFERROR(R86/Q85,"-")</f>
        <v>0.13138686131386862</v>
      </c>
      <c r="T86" s="272"/>
      <c r="U86" s="17">
        <v>4</v>
      </c>
      <c r="V86" s="25">
        <f>IFERROR(U86/T85,"-")</f>
        <v>6.8965517241379309E-2</v>
      </c>
      <c r="W86" s="272"/>
      <c r="X86" s="17">
        <v>1</v>
      </c>
      <c r="Y86" s="25">
        <f>IFERROR(X86/W85,"-")</f>
        <v>0.1</v>
      </c>
      <c r="Z86" s="272"/>
      <c r="AA86" s="17">
        <f t="shared" si="7"/>
        <v>220</v>
      </c>
      <c r="AB86" s="25">
        <f>IFERROR(AA86/Z85,"-")</f>
        <v>0.11976047904191617</v>
      </c>
    </row>
    <row r="87" spans="2:28">
      <c r="B87" s="267"/>
      <c r="C87" s="297"/>
      <c r="D87" s="24" t="s">
        <v>84</v>
      </c>
      <c r="E87" s="272"/>
      <c r="F87" s="17">
        <v>0</v>
      </c>
      <c r="G87" s="25">
        <f>IFERROR(F87/E85,"-")</f>
        <v>0</v>
      </c>
      <c r="H87" s="272"/>
      <c r="I87" s="17">
        <v>2</v>
      </c>
      <c r="J87" s="25">
        <f>IFERROR(I87/H85,"-")</f>
        <v>0.25</v>
      </c>
      <c r="K87" s="272"/>
      <c r="L87" s="17">
        <v>46</v>
      </c>
      <c r="M87" s="25">
        <f>IFERROR(L87/K85,"-")</f>
        <v>5.19774011299435E-2</v>
      </c>
      <c r="N87" s="272"/>
      <c r="O87" s="17">
        <v>34</v>
      </c>
      <c r="P87" s="25">
        <f>IFERROR(O87/N85,"-")</f>
        <v>5.6951423785594639E-2</v>
      </c>
      <c r="Q87" s="272"/>
      <c r="R87" s="17">
        <v>19</v>
      </c>
      <c r="S87" s="25">
        <f>IFERROR(R87/Q85,"-")</f>
        <v>6.9343065693430656E-2</v>
      </c>
      <c r="T87" s="272"/>
      <c r="U87" s="17">
        <v>5</v>
      </c>
      <c r="V87" s="25">
        <f>IFERROR(U87/T85,"-")</f>
        <v>8.6206896551724144E-2</v>
      </c>
      <c r="W87" s="272"/>
      <c r="X87" s="17">
        <v>1</v>
      </c>
      <c r="Y87" s="25">
        <f>IFERROR(X87/W85,"-")</f>
        <v>0.1</v>
      </c>
      <c r="Z87" s="272"/>
      <c r="AA87" s="17">
        <f t="shared" si="7"/>
        <v>107</v>
      </c>
      <c r="AB87" s="25">
        <f>IFERROR(AA87/Z85,"-")</f>
        <v>5.8247142079477406E-2</v>
      </c>
    </row>
    <row r="88" spans="2:28">
      <c r="B88" s="268"/>
      <c r="C88" s="298"/>
      <c r="D88" s="26" t="s">
        <v>85</v>
      </c>
      <c r="E88" s="278"/>
      <c r="F88" s="18">
        <v>0</v>
      </c>
      <c r="G88" s="27">
        <f>IFERROR(F88/E85,"-")</f>
        <v>0</v>
      </c>
      <c r="H88" s="278"/>
      <c r="I88" s="18">
        <v>1</v>
      </c>
      <c r="J88" s="27">
        <f>IFERROR(I88/H85,"-")</f>
        <v>0.125</v>
      </c>
      <c r="K88" s="278"/>
      <c r="L88" s="18">
        <v>81</v>
      </c>
      <c r="M88" s="27">
        <f>IFERROR(L88/K85,"-")</f>
        <v>9.152542372881356E-2</v>
      </c>
      <c r="N88" s="278"/>
      <c r="O88" s="18">
        <v>53</v>
      </c>
      <c r="P88" s="27">
        <f>IFERROR(O88/N85,"-")</f>
        <v>8.8777219430485763E-2</v>
      </c>
      <c r="Q88" s="278"/>
      <c r="R88" s="18">
        <v>34</v>
      </c>
      <c r="S88" s="27">
        <f>IFERROR(R88/Q85,"-")</f>
        <v>0.12408759124087591</v>
      </c>
      <c r="T88" s="278"/>
      <c r="U88" s="18">
        <v>12</v>
      </c>
      <c r="V88" s="27">
        <f>IFERROR(U88/T85,"-")</f>
        <v>0.20689655172413793</v>
      </c>
      <c r="W88" s="278"/>
      <c r="X88" s="18">
        <v>3</v>
      </c>
      <c r="Y88" s="27">
        <f>IFERROR(X88/W85,"-")</f>
        <v>0.3</v>
      </c>
      <c r="Z88" s="278"/>
      <c r="AA88" s="18">
        <f t="shared" si="7"/>
        <v>184</v>
      </c>
      <c r="AB88" s="27">
        <f>IFERROR(AA88/Z85,"-")</f>
        <v>0.10016330974414807</v>
      </c>
    </row>
    <row r="89" spans="2:28">
      <c r="B89" s="266">
        <v>22</v>
      </c>
      <c r="C89" s="296" t="s">
        <v>63</v>
      </c>
      <c r="D89" s="170" t="s">
        <v>82</v>
      </c>
      <c r="E89" s="271">
        <v>10</v>
      </c>
      <c r="F89" s="14">
        <v>6</v>
      </c>
      <c r="G89" s="171">
        <f>IFERROR(F89/E89,"-")</f>
        <v>0.6</v>
      </c>
      <c r="H89" s="271">
        <v>13</v>
      </c>
      <c r="I89" s="14">
        <v>9</v>
      </c>
      <c r="J89" s="171">
        <f>IFERROR(I89/H89,"-")</f>
        <v>0.69230769230769229</v>
      </c>
      <c r="K89" s="271">
        <v>1310</v>
      </c>
      <c r="L89" s="14">
        <v>916</v>
      </c>
      <c r="M89" s="171">
        <f>IFERROR(L89/K89,"-")</f>
        <v>0.69923664122137408</v>
      </c>
      <c r="N89" s="271">
        <v>852</v>
      </c>
      <c r="O89" s="14">
        <v>588</v>
      </c>
      <c r="P89" s="171">
        <f>IFERROR(O89/N89,"-")</f>
        <v>0.6901408450704225</v>
      </c>
      <c r="Q89" s="271">
        <v>383</v>
      </c>
      <c r="R89" s="14">
        <v>256</v>
      </c>
      <c r="S89" s="171">
        <f>IFERROR(R89/Q89,"-")</f>
        <v>0.66840731070496084</v>
      </c>
      <c r="T89" s="271">
        <v>91</v>
      </c>
      <c r="U89" s="14">
        <v>58</v>
      </c>
      <c r="V89" s="171">
        <f>IFERROR(U89/T89,"-")</f>
        <v>0.63736263736263732</v>
      </c>
      <c r="W89" s="271">
        <v>19</v>
      </c>
      <c r="X89" s="14">
        <v>10</v>
      </c>
      <c r="Y89" s="171">
        <f>IFERROR(X89/W89,"-")</f>
        <v>0.52631578947368418</v>
      </c>
      <c r="Z89" s="271">
        <f>SUM(E89,H89,K89,N89,Q89,T89,W89)</f>
        <v>2678</v>
      </c>
      <c r="AA89" s="14">
        <f t="shared" si="7"/>
        <v>1843</v>
      </c>
      <c r="AB89" s="171">
        <f>IFERROR(AA89/Z89,"-")</f>
        <v>0.68820014936519791</v>
      </c>
    </row>
    <row r="90" spans="2:28">
      <c r="B90" s="267"/>
      <c r="C90" s="297"/>
      <c r="D90" s="24" t="s">
        <v>83</v>
      </c>
      <c r="E90" s="272"/>
      <c r="F90" s="17">
        <v>1</v>
      </c>
      <c r="G90" s="25">
        <f>IFERROR(F90/E89,"-")</f>
        <v>0.1</v>
      </c>
      <c r="H90" s="272"/>
      <c r="I90" s="17">
        <v>3</v>
      </c>
      <c r="J90" s="25">
        <f>IFERROR(I90/H89,"-")</f>
        <v>0.23076923076923078</v>
      </c>
      <c r="K90" s="272"/>
      <c r="L90" s="17">
        <v>161</v>
      </c>
      <c r="M90" s="25">
        <f>IFERROR(L90/K89,"-")</f>
        <v>0.12290076335877863</v>
      </c>
      <c r="N90" s="272"/>
      <c r="O90" s="17">
        <v>105</v>
      </c>
      <c r="P90" s="25">
        <f>IFERROR(O90/N89,"-")</f>
        <v>0.12323943661971831</v>
      </c>
      <c r="Q90" s="272"/>
      <c r="R90" s="17">
        <v>49</v>
      </c>
      <c r="S90" s="25">
        <f>IFERROR(R90/Q89,"-")</f>
        <v>0.12793733681462141</v>
      </c>
      <c r="T90" s="272"/>
      <c r="U90" s="17">
        <v>9</v>
      </c>
      <c r="V90" s="25">
        <f>IFERROR(U90/T89,"-")</f>
        <v>9.8901098901098897E-2</v>
      </c>
      <c r="W90" s="272"/>
      <c r="X90" s="17">
        <v>2</v>
      </c>
      <c r="Y90" s="25">
        <f>IFERROR(X90/W89,"-")</f>
        <v>0.10526315789473684</v>
      </c>
      <c r="Z90" s="272"/>
      <c r="AA90" s="17">
        <f t="shared" si="7"/>
        <v>330</v>
      </c>
      <c r="AB90" s="25">
        <f>IFERROR(AA90/Z89,"-")</f>
        <v>0.12322628827483197</v>
      </c>
    </row>
    <row r="91" spans="2:28">
      <c r="B91" s="267"/>
      <c r="C91" s="297"/>
      <c r="D91" s="24" t="s">
        <v>84</v>
      </c>
      <c r="E91" s="272"/>
      <c r="F91" s="17">
        <v>1</v>
      </c>
      <c r="G91" s="25">
        <f>IFERROR(F91/E89,"-")</f>
        <v>0.1</v>
      </c>
      <c r="H91" s="272"/>
      <c r="I91" s="17">
        <v>1</v>
      </c>
      <c r="J91" s="25">
        <f>IFERROR(I91/H89,"-")</f>
        <v>7.6923076923076927E-2</v>
      </c>
      <c r="K91" s="272"/>
      <c r="L91" s="17">
        <v>108</v>
      </c>
      <c r="M91" s="25">
        <f>IFERROR(L91/K89,"-")</f>
        <v>8.2442748091603055E-2</v>
      </c>
      <c r="N91" s="272"/>
      <c r="O91" s="17">
        <v>71</v>
      </c>
      <c r="P91" s="25">
        <f>IFERROR(O91/N89,"-")</f>
        <v>8.3333333333333329E-2</v>
      </c>
      <c r="Q91" s="272"/>
      <c r="R91" s="17">
        <v>30</v>
      </c>
      <c r="S91" s="25">
        <f>IFERROR(R91/Q89,"-")</f>
        <v>7.8328981723237601E-2</v>
      </c>
      <c r="T91" s="272"/>
      <c r="U91" s="17">
        <v>7</v>
      </c>
      <c r="V91" s="25">
        <f>IFERROR(U91/T89,"-")</f>
        <v>7.6923076923076927E-2</v>
      </c>
      <c r="W91" s="272"/>
      <c r="X91" s="17">
        <v>1</v>
      </c>
      <c r="Y91" s="25">
        <f>IFERROR(X91/W89,"-")</f>
        <v>5.2631578947368418E-2</v>
      </c>
      <c r="Z91" s="272"/>
      <c r="AA91" s="17">
        <f t="shared" si="7"/>
        <v>219</v>
      </c>
      <c r="AB91" s="25">
        <f>IFERROR(AA91/Z89,"-")</f>
        <v>8.177744585511576E-2</v>
      </c>
    </row>
    <row r="92" spans="2:28">
      <c r="B92" s="268"/>
      <c r="C92" s="298"/>
      <c r="D92" s="26" t="s">
        <v>85</v>
      </c>
      <c r="E92" s="278"/>
      <c r="F92" s="18">
        <v>2</v>
      </c>
      <c r="G92" s="27">
        <f>IFERROR(F92/E89,"-")</f>
        <v>0.2</v>
      </c>
      <c r="H92" s="278"/>
      <c r="I92" s="18">
        <v>0</v>
      </c>
      <c r="J92" s="27">
        <f>IFERROR(I92/H89,"-")</f>
        <v>0</v>
      </c>
      <c r="K92" s="278"/>
      <c r="L92" s="18">
        <v>125</v>
      </c>
      <c r="M92" s="27">
        <f>IFERROR(L92/K89,"-")</f>
        <v>9.5419847328244281E-2</v>
      </c>
      <c r="N92" s="278"/>
      <c r="O92" s="18">
        <v>88</v>
      </c>
      <c r="P92" s="27">
        <f>IFERROR(O92/N89,"-")</f>
        <v>0.10328638497652583</v>
      </c>
      <c r="Q92" s="278"/>
      <c r="R92" s="18">
        <v>48</v>
      </c>
      <c r="S92" s="27">
        <f>IFERROR(R92/Q89,"-")</f>
        <v>0.12532637075718014</v>
      </c>
      <c r="T92" s="278"/>
      <c r="U92" s="18">
        <v>17</v>
      </c>
      <c r="V92" s="27">
        <f>IFERROR(U92/T89,"-")</f>
        <v>0.18681318681318682</v>
      </c>
      <c r="W92" s="278"/>
      <c r="X92" s="18">
        <v>6</v>
      </c>
      <c r="Y92" s="27">
        <f>IFERROR(X92/W89,"-")</f>
        <v>0.31578947368421051</v>
      </c>
      <c r="Z92" s="278"/>
      <c r="AA92" s="18">
        <f t="shared" si="7"/>
        <v>286</v>
      </c>
      <c r="AB92" s="27">
        <f>IFERROR(AA92/Z89,"-")</f>
        <v>0.10679611650485436</v>
      </c>
    </row>
    <row r="93" spans="2:28">
      <c r="B93" s="266">
        <v>23</v>
      </c>
      <c r="C93" s="296" t="s">
        <v>145</v>
      </c>
      <c r="D93" s="170" t="s">
        <v>82</v>
      </c>
      <c r="E93" s="271">
        <v>11</v>
      </c>
      <c r="F93" s="14">
        <v>6</v>
      </c>
      <c r="G93" s="171">
        <f>IFERROR(F93/E93,"-")</f>
        <v>0.54545454545454541</v>
      </c>
      <c r="H93" s="271">
        <v>23</v>
      </c>
      <c r="I93" s="14">
        <v>12</v>
      </c>
      <c r="J93" s="171">
        <f>IFERROR(I93/H93,"-")</f>
        <v>0.52173913043478259</v>
      </c>
      <c r="K93" s="271">
        <v>1527</v>
      </c>
      <c r="L93" s="14">
        <v>1133</v>
      </c>
      <c r="M93" s="171">
        <f>IFERROR(L93/K93,"-")</f>
        <v>0.74197773411918799</v>
      </c>
      <c r="N93" s="271">
        <v>949</v>
      </c>
      <c r="O93" s="14">
        <v>635</v>
      </c>
      <c r="P93" s="171">
        <f>IFERROR(O93/N93,"-")</f>
        <v>0.66912539515279246</v>
      </c>
      <c r="Q93" s="271">
        <v>392</v>
      </c>
      <c r="R93" s="14">
        <v>257</v>
      </c>
      <c r="S93" s="171">
        <f>IFERROR(R93/Q93,"-")</f>
        <v>0.65561224489795922</v>
      </c>
      <c r="T93" s="271">
        <v>97</v>
      </c>
      <c r="U93" s="14">
        <v>61</v>
      </c>
      <c r="V93" s="171">
        <f>IFERROR(U93/T93,"-")</f>
        <v>0.62886597938144329</v>
      </c>
      <c r="W93" s="271">
        <v>9</v>
      </c>
      <c r="X93" s="14">
        <v>4</v>
      </c>
      <c r="Y93" s="171">
        <f>IFERROR(X93/W93,"-")</f>
        <v>0.44444444444444442</v>
      </c>
      <c r="Z93" s="271">
        <f>SUM(E93,H93,K93,N93,Q93,T93,W93)</f>
        <v>3008</v>
      </c>
      <c r="AA93" s="14">
        <f t="shared" si="7"/>
        <v>2108</v>
      </c>
      <c r="AB93" s="171">
        <f>IFERROR(AA93/Z93,"-")</f>
        <v>0.70079787234042556</v>
      </c>
    </row>
    <row r="94" spans="2:28">
      <c r="B94" s="267"/>
      <c r="C94" s="297"/>
      <c r="D94" s="24" t="s">
        <v>83</v>
      </c>
      <c r="E94" s="272"/>
      <c r="F94" s="17">
        <v>1</v>
      </c>
      <c r="G94" s="25">
        <f>IFERROR(F94/E93,"-")</f>
        <v>9.0909090909090912E-2</v>
      </c>
      <c r="H94" s="272"/>
      <c r="I94" s="17">
        <v>1</v>
      </c>
      <c r="J94" s="25">
        <f>IFERROR(I94/H93,"-")</f>
        <v>4.3478260869565216E-2</v>
      </c>
      <c r="K94" s="272"/>
      <c r="L94" s="17">
        <v>185</v>
      </c>
      <c r="M94" s="25">
        <f>IFERROR(L94/K93,"-")</f>
        <v>0.12115258677144729</v>
      </c>
      <c r="N94" s="272"/>
      <c r="O94" s="17">
        <v>126</v>
      </c>
      <c r="P94" s="25">
        <f>IFERROR(O94/N93,"-")</f>
        <v>0.13277133825079029</v>
      </c>
      <c r="Q94" s="272"/>
      <c r="R94" s="17">
        <v>47</v>
      </c>
      <c r="S94" s="25">
        <f>IFERROR(R94/Q93,"-")</f>
        <v>0.11989795918367346</v>
      </c>
      <c r="T94" s="272"/>
      <c r="U94" s="17">
        <v>8</v>
      </c>
      <c r="V94" s="25">
        <f>IFERROR(U94/T93,"-")</f>
        <v>8.247422680412371E-2</v>
      </c>
      <c r="W94" s="272"/>
      <c r="X94" s="17">
        <v>2</v>
      </c>
      <c r="Y94" s="25">
        <f>IFERROR(X94/W93,"-")</f>
        <v>0.22222222222222221</v>
      </c>
      <c r="Z94" s="272"/>
      <c r="AA94" s="17">
        <f t="shared" si="7"/>
        <v>370</v>
      </c>
      <c r="AB94" s="25">
        <f>IFERROR(AA94/Z93,"-")</f>
        <v>0.12300531914893617</v>
      </c>
    </row>
    <row r="95" spans="2:28">
      <c r="B95" s="267"/>
      <c r="C95" s="297"/>
      <c r="D95" s="24" t="s">
        <v>84</v>
      </c>
      <c r="E95" s="272"/>
      <c r="F95" s="17">
        <v>0</v>
      </c>
      <c r="G95" s="25">
        <f>IFERROR(F95/E93,"-")</f>
        <v>0</v>
      </c>
      <c r="H95" s="272"/>
      <c r="I95" s="17">
        <v>1</v>
      </c>
      <c r="J95" s="25">
        <f>IFERROR(I95/H93,"-")</f>
        <v>4.3478260869565216E-2</v>
      </c>
      <c r="K95" s="272"/>
      <c r="L95" s="17">
        <v>88</v>
      </c>
      <c r="M95" s="25">
        <f>IFERROR(L95/K93,"-")</f>
        <v>5.762933857236411E-2</v>
      </c>
      <c r="N95" s="272"/>
      <c r="O95" s="17">
        <v>76</v>
      </c>
      <c r="P95" s="25">
        <f>IFERROR(O95/N93,"-")</f>
        <v>8.0084299262381448E-2</v>
      </c>
      <c r="Q95" s="272"/>
      <c r="R95" s="17">
        <v>30</v>
      </c>
      <c r="S95" s="25">
        <f>IFERROR(R95/Q93,"-")</f>
        <v>7.6530612244897961E-2</v>
      </c>
      <c r="T95" s="272"/>
      <c r="U95" s="17">
        <v>6</v>
      </c>
      <c r="V95" s="25">
        <f>IFERROR(U95/T93,"-")</f>
        <v>6.1855670103092786E-2</v>
      </c>
      <c r="W95" s="272"/>
      <c r="X95" s="17">
        <v>1</v>
      </c>
      <c r="Y95" s="25">
        <f>IFERROR(X95/W93,"-")</f>
        <v>0.1111111111111111</v>
      </c>
      <c r="Z95" s="272"/>
      <c r="AA95" s="17">
        <f t="shared" si="7"/>
        <v>202</v>
      </c>
      <c r="AB95" s="25">
        <f>IFERROR(AA95/Z93,"-")</f>
        <v>6.7154255319148939E-2</v>
      </c>
    </row>
    <row r="96" spans="2:28">
      <c r="B96" s="268"/>
      <c r="C96" s="298"/>
      <c r="D96" s="26" t="s">
        <v>85</v>
      </c>
      <c r="E96" s="278"/>
      <c r="F96" s="18">
        <v>4</v>
      </c>
      <c r="G96" s="27">
        <f>IFERROR(F96/E93,"-")</f>
        <v>0.36363636363636365</v>
      </c>
      <c r="H96" s="278"/>
      <c r="I96" s="18">
        <v>9</v>
      </c>
      <c r="J96" s="27">
        <f>IFERROR(I96/H93,"-")</f>
        <v>0.39130434782608697</v>
      </c>
      <c r="K96" s="278"/>
      <c r="L96" s="18">
        <v>121</v>
      </c>
      <c r="M96" s="27">
        <f>IFERROR(L96/K93,"-")</f>
        <v>7.9240340537000659E-2</v>
      </c>
      <c r="N96" s="278"/>
      <c r="O96" s="18">
        <v>112</v>
      </c>
      <c r="P96" s="27">
        <f>IFERROR(O96/N93,"-")</f>
        <v>0.11801896733403583</v>
      </c>
      <c r="Q96" s="278"/>
      <c r="R96" s="18">
        <v>58</v>
      </c>
      <c r="S96" s="27">
        <f>IFERROR(R96/Q93,"-")</f>
        <v>0.14795918367346939</v>
      </c>
      <c r="T96" s="278"/>
      <c r="U96" s="18">
        <v>22</v>
      </c>
      <c r="V96" s="27">
        <f>IFERROR(U96/T93,"-")</f>
        <v>0.22680412371134021</v>
      </c>
      <c r="W96" s="278"/>
      <c r="X96" s="18">
        <v>2</v>
      </c>
      <c r="Y96" s="27">
        <f>IFERROR(X96/W93,"-")</f>
        <v>0.22222222222222221</v>
      </c>
      <c r="Z96" s="278"/>
      <c r="AA96" s="18">
        <f t="shared" si="7"/>
        <v>328</v>
      </c>
      <c r="AB96" s="27">
        <f>IFERROR(AA96/Z93,"-")</f>
        <v>0.10904255319148937</v>
      </c>
    </row>
    <row r="97" spans="2:28">
      <c r="B97" s="266">
        <v>24</v>
      </c>
      <c r="C97" s="296" t="s">
        <v>146</v>
      </c>
      <c r="D97" s="170" t="s">
        <v>82</v>
      </c>
      <c r="E97" s="271">
        <v>5</v>
      </c>
      <c r="F97" s="14">
        <v>3</v>
      </c>
      <c r="G97" s="171">
        <f>IFERROR(F97/E97,"-")</f>
        <v>0.6</v>
      </c>
      <c r="H97" s="271">
        <v>7</v>
      </c>
      <c r="I97" s="14">
        <v>3</v>
      </c>
      <c r="J97" s="171">
        <f>IFERROR(I97/H97,"-")</f>
        <v>0.42857142857142855</v>
      </c>
      <c r="K97" s="271">
        <v>788</v>
      </c>
      <c r="L97" s="14">
        <v>589</v>
      </c>
      <c r="M97" s="171">
        <f>IFERROR(L97/K97,"-")</f>
        <v>0.7474619289340102</v>
      </c>
      <c r="N97" s="271">
        <v>583</v>
      </c>
      <c r="O97" s="14">
        <v>413</v>
      </c>
      <c r="P97" s="171">
        <f>IFERROR(O97/N97,"-")</f>
        <v>0.70840480274442541</v>
      </c>
      <c r="Q97" s="271">
        <v>305</v>
      </c>
      <c r="R97" s="14">
        <v>201</v>
      </c>
      <c r="S97" s="171">
        <f>IFERROR(R97/Q97,"-")</f>
        <v>0.65901639344262297</v>
      </c>
      <c r="T97" s="271">
        <v>78</v>
      </c>
      <c r="U97" s="14">
        <v>42</v>
      </c>
      <c r="V97" s="171">
        <f>IFERROR(U97/T97,"-")</f>
        <v>0.53846153846153844</v>
      </c>
      <c r="W97" s="271">
        <v>7</v>
      </c>
      <c r="X97" s="14">
        <v>5</v>
      </c>
      <c r="Y97" s="171">
        <f>IFERROR(X97/W97,"-")</f>
        <v>0.7142857142857143</v>
      </c>
      <c r="Z97" s="271">
        <f>SUM(E97,H97,K97,N97,Q97,T97,W97)</f>
        <v>1773</v>
      </c>
      <c r="AA97" s="14">
        <f t="shared" si="7"/>
        <v>1256</v>
      </c>
      <c r="AB97" s="171">
        <f>IFERROR(AA97/Z97,"-")</f>
        <v>0.7084038353073886</v>
      </c>
    </row>
    <row r="98" spans="2:28">
      <c r="B98" s="267"/>
      <c r="C98" s="297"/>
      <c r="D98" s="24" t="s">
        <v>83</v>
      </c>
      <c r="E98" s="272"/>
      <c r="F98" s="17">
        <v>1</v>
      </c>
      <c r="G98" s="25">
        <f>IFERROR(F98/E97,"-")</f>
        <v>0.2</v>
      </c>
      <c r="H98" s="272"/>
      <c r="I98" s="17">
        <v>1</v>
      </c>
      <c r="J98" s="25">
        <f>IFERROR(I98/H97,"-")</f>
        <v>0.14285714285714285</v>
      </c>
      <c r="K98" s="272"/>
      <c r="L98" s="17">
        <v>89</v>
      </c>
      <c r="M98" s="25">
        <f>IFERROR(L98/K97,"-")</f>
        <v>0.11294416243654823</v>
      </c>
      <c r="N98" s="272"/>
      <c r="O98" s="17">
        <v>80</v>
      </c>
      <c r="P98" s="25">
        <f>IFERROR(O98/N97,"-")</f>
        <v>0.137221269296741</v>
      </c>
      <c r="Q98" s="272"/>
      <c r="R98" s="17">
        <v>39</v>
      </c>
      <c r="S98" s="25">
        <f>IFERROR(R98/Q97,"-")</f>
        <v>0.12786885245901639</v>
      </c>
      <c r="T98" s="272"/>
      <c r="U98" s="17">
        <v>9</v>
      </c>
      <c r="V98" s="25">
        <f>IFERROR(U98/T97,"-")</f>
        <v>0.11538461538461539</v>
      </c>
      <c r="W98" s="272"/>
      <c r="X98" s="17">
        <v>1</v>
      </c>
      <c r="Y98" s="25">
        <f>IFERROR(X98/W97,"-")</f>
        <v>0.14285714285714285</v>
      </c>
      <c r="Z98" s="272"/>
      <c r="AA98" s="17">
        <f t="shared" si="7"/>
        <v>220</v>
      </c>
      <c r="AB98" s="25">
        <f>IFERROR(AA98/Z97,"-")</f>
        <v>0.12408347433728144</v>
      </c>
    </row>
    <row r="99" spans="2:28">
      <c r="B99" s="267"/>
      <c r="C99" s="297"/>
      <c r="D99" s="24" t="s">
        <v>84</v>
      </c>
      <c r="E99" s="272"/>
      <c r="F99" s="17">
        <v>0</v>
      </c>
      <c r="G99" s="25">
        <f>IFERROR(F99/E97,"-")</f>
        <v>0</v>
      </c>
      <c r="H99" s="272"/>
      <c r="I99" s="17">
        <v>2</v>
      </c>
      <c r="J99" s="25">
        <f>IFERROR(I99/H97,"-")</f>
        <v>0.2857142857142857</v>
      </c>
      <c r="K99" s="272"/>
      <c r="L99" s="17">
        <v>41</v>
      </c>
      <c r="M99" s="25">
        <f>IFERROR(L99/K97,"-")</f>
        <v>5.2030456852791881E-2</v>
      </c>
      <c r="N99" s="272"/>
      <c r="O99" s="17">
        <v>39</v>
      </c>
      <c r="P99" s="25">
        <f>IFERROR(O99/N97,"-")</f>
        <v>6.6895368782161235E-2</v>
      </c>
      <c r="Q99" s="272"/>
      <c r="R99" s="17">
        <v>31</v>
      </c>
      <c r="S99" s="25">
        <f>IFERROR(R99/Q97,"-")</f>
        <v>0.10163934426229508</v>
      </c>
      <c r="T99" s="272"/>
      <c r="U99" s="17">
        <v>8</v>
      </c>
      <c r="V99" s="25">
        <f>IFERROR(U99/T97,"-")</f>
        <v>0.10256410256410256</v>
      </c>
      <c r="W99" s="272"/>
      <c r="X99" s="17">
        <v>0</v>
      </c>
      <c r="Y99" s="25">
        <f>IFERROR(X99/W97,"-")</f>
        <v>0</v>
      </c>
      <c r="Z99" s="272"/>
      <c r="AA99" s="17">
        <f t="shared" si="7"/>
        <v>121</v>
      </c>
      <c r="AB99" s="25">
        <f>IFERROR(AA99/Z97,"-")</f>
        <v>6.8245910885504787E-2</v>
      </c>
    </row>
    <row r="100" spans="2:28">
      <c r="B100" s="268"/>
      <c r="C100" s="298"/>
      <c r="D100" s="26" t="s">
        <v>85</v>
      </c>
      <c r="E100" s="278"/>
      <c r="F100" s="18">
        <v>1</v>
      </c>
      <c r="G100" s="27">
        <f>IFERROR(F100/E97,"-")</f>
        <v>0.2</v>
      </c>
      <c r="H100" s="278"/>
      <c r="I100" s="18">
        <v>1</v>
      </c>
      <c r="J100" s="27">
        <f>IFERROR(I100/H97,"-")</f>
        <v>0.14285714285714285</v>
      </c>
      <c r="K100" s="278"/>
      <c r="L100" s="18">
        <v>69</v>
      </c>
      <c r="M100" s="27">
        <f>IFERROR(L100/K97,"-")</f>
        <v>8.7563451776649745E-2</v>
      </c>
      <c r="N100" s="278"/>
      <c r="O100" s="18">
        <v>51</v>
      </c>
      <c r="P100" s="27">
        <f>IFERROR(O100/N97,"-")</f>
        <v>8.7478559176672382E-2</v>
      </c>
      <c r="Q100" s="278"/>
      <c r="R100" s="18">
        <v>34</v>
      </c>
      <c r="S100" s="27">
        <f>IFERROR(R100/Q97,"-")</f>
        <v>0.11147540983606558</v>
      </c>
      <c r="T100" s="278"/>
      <c r="U100" s="18">
        <v>19</v>
      </c>
      <c r="V100" s="27">
        <f>IFERROR(U100/T97,"-")</f>
        <v>0.24358974358974358</v>
      </c>
      <c r="W100" s="278"/>
      <c r="X100" s="18">
        <v>1</v>
      </c>
      <c r="Y100" s="27">
        <f>IFERROR(X100/W97,"-")</f>
        <v>0.14285714285714285</v>
      </c>
      <c r="Z100" s="278"/>
      <c r="AA100" s="18">
        <f t="shared" si="7"/>
        <v>176</v>
      </c>
      <c r="AB100" s="27">
        <f>IFERROR(AA100/Z97,"-")</f>
        <v>9.926677946982515E-2</v>
      </c>
    </row>
    <row r="101" spans="2:28">
      <c r="B101" s="266">
        <v>25</v>
      </c>
      <c r="C101" s="296" t="s">
        <v>147</v>
      </c>
      <c r="D101" s="170" t="s">
        <v>82</v>
      </c>
      <c r="E101" s="271">
        <v>2</v>
      </c>
      <c r="F101" s="14">
        <v>1</v>
      </c>
      <c r="G101" s="171">
        <f>IFERROR(F101/E101,"-")</f>
        <v>0.5</v>
      </c>
      <c r="H101" s="271">
        <v>2</v>
      </c>
      <c r="I101" s="14">
        <v>2</v>
      </c>
      <c r="J101" s="171">
        <f>IFERROR(I101/H101,"-")</f>
        <v>1</v>
      </c>
      <c r="K101" s="271">
        <v>455</v>
      </c>
      <c r="L101" s="14">
        <v>343</v>
      </c>
      <c r="M101" s="171">
        <f>IFERROR(L101/K101,"-")</f>
        <v>0.75384615384615383</v>
      </c>
      <c r="N101" s="271">
        <v>347</v>
      </c>
      <c r="O101" s="14">
        <v>259</v>
      </c>
      <c r="P101" s="171">
        <f>IFERROR(O101/N101,"-")</f>
        <v>0.74639769452449567</v>
      </c>
      <c r="Q101" s="271">
        <v>182</v>
      </c>
      <c r="R101" s="14">
        <v>124</v>
      </c>
      <c r="S101" s="171">
        <f>IFERROR(R101/Q101,"-")</f>
        <v>0.68131868131868134</v>
      </c>
      <c r="T101" s="271">
        <v>54</v>
      </c>
      <c r="U101" s="14">
        <v>34</v>
      </c>
      <c r="V101" s="171">
        <f>IFERROR(U101/T101,"-")</f>
        <v>0.62962962962962965</v>
      </c>
      <c r="W101" s="271">
        <v>11</v>
      </c>
      <c r="X101" s="14">
        <v>6</v>
      </c>
      <c r="Y101" s="171">
        <f>IFERROR(X101/W101,"-")</f>
        <v>0.54545454545454541</v>
      </c>
      <c r="Z101" s="271">
        <f>SUM(E101,H101,K101,N101,Q101,T101,W101)</f>
        <v>1053</v>
      </c>
      <c r="AA101" s="14">
        <f t="shared" si="7"/>
        <v>769</v>
      </c>
      <c r="AB101" s="171">
        <f>IFERROR(AA101/Z101,"-")</f>
        <v>0.73029439696106357</v>
      </c>
    </row>
    <row r="102" spans="2:28">
      <c r="B102" s="267"/>
      <c r="C102" s="297"/>
      <c r="D102" s="24" t="s">
        <v>83</v>
      </c>
      <c r="E102" s="272"/>
      <c r="F102" s="17">
        <v>1</v>
      </c>
      <c r="G102" s="25">
        <f>IFERROR(F102/E101,"-")</f>
        <v>0.5</v>
      </c>
      <c r="H102" s="272"/>
      <c r="I102" s="17">
        <v>0</v>
      </c>
      <c r="J102" s="25">
        <f>IFERROR(I102/H101,"-")</f>
        <v>0</v>
      </c>
      <c r="K102" s="272"/>
      <c r="L102" s="17">
        <v>49</v>
      </c>
      <c r="M102" s="25">
        <f>IFERROR(L102/K101,"-")</f>
        <v>0.1076923076923077</v>
      </c>
      <c r="N102" s="272"/>
      <c r="O102" s="17">
        <v>27</v>
      </c>
      <c r="P102" s="25">
        <f>IFERROR(O102/N101,"-")</f>
        <v>7.7809798270893377E-2</v>
      </c>
      <c r="Q102" s="272"/>
      <c r="R102" s="17">
        <v>24</v>
      </c>
      <c r="S102" s="25">
        <f>IFERROR(R102/Q101,"-")</f>
        <v>0.13186813186813187</v>
      </c>
      <c r="T102" s="272"/>
      <c r="U102" s="17">
        <v>7</v>
      </c>
      <c r="V102" s="25">
        <f>IFERROR(U102/T101,"-")</f>
        <v>0.12962962962962962</v>
      </c>
      <c r="W102" s="272"/>
      <c r="X102" s="17">
        <v>1</v>
      </c>
      <c r="Y102" s="25">
        <f>IFERROR(X102/W101,"-")</f>
        <v>9.0909090909090912E-2</v>
      </c>
      <c r="Z102" s="272"/>
      <c r="AA102" s="17">
        <f t="shared" si="7"/>
        <v>109</v>
      </c>
      <c r="AB102" s="25">
        <f>IFERROR(AA102/Z101,"-")</f>
        <v>0.10351377018043685</v>
      </c>
    </row>
    <row r="103" spans="2:28">
      <c r="B103" s="267"/>
      <c r="C103" s="297"/>
      <c r="D103" s="24" t="s">
        <v>84</v>
      </c>
      <c r="E103" s="272"/>
      <c r="F103" s="17">
        <v>0</v>
      </c>
      <c r="G103" s="25">
        <f>IFERROR(F103/E101,"-")</f>
        <v>0</v>
      </c>
      <c r="H103" s="272"/>
      <c r="I103" s="17">
        <v>0</v>
      </c>
      <c r="J103" s="25">
        <f>IFERROR(I103/H101,"-")</f>
        <v>0</v>
      </c>
      <c r="K103" s="272"/>
      <c r="L103" s="17">
        <v>29</v>
      </c>
      <c r="M103" s="25">
        <f>IFERROR(L103/K101,"-")</f>
        <v>6.3736263736263732E-2</v>
      </c>
      <c r="N103" s="272"/>
      <c r="O103" s="17">
        <v>16</v>
      </c>
      <c r="P103" s="25">
        <f>IFERROR(O103/N101,"-")</f>
        <v>4.6109510086455328E-2</v>
      </c>
      <c r="Q103" s="272"/>
      <c r="R103" s="17">
        <v>19</v>
      </c>
      <c r="S103" s="25">
        <f>IFERROR(R103/Q101,"-")</f>
        <v>0.1043956043956044</v>
      </c>
      <c r="T103" s="272"/>
      <c r="U103" s="17">
        <v>4</v>
      </c>
      <c r="V103" s="25">
        <f>IFERROR(U103/T101,"-")</f>
        <v>7.407407407407407E-2</v>
      </c>
      <c r="W103" s="272"/>
      <c r="X103" s="17">
        <v>1</v>
      </c>
      <c r="Y103" s="25">
        <f>IFERROR(X103/W101,"-")</f>
        <v>9.0909090909090912E-2</v>
      </c>
      <c r="Z103" s="272"/>
      <c r="AA103" s="17">
        <f t="shared" si="7"/>
        <v>69</v>
      </c>
      <c r="AB103" s="25">
        <f>IFERROR(AA103/Z101,"-")</f>
        <v>6.5527065527065526E-2</v>
      </c>
    </row>
    <row r="104" spans="2:28">
      <c r="B104" s="268"/>
      <c r="C104" s="298"/>
      <c r="D104" s="26" t="s">
        <v>85</v>
      </c>
      <c r="E104" s="278"/>
      <c r="F104" s="18">
        <v>0</v>
      </c>
      <c r="G104" s="27">
        <f>IFERROR(F104/E101,"-")</f>
        <v>0</v>
      </c>
      <c r="H104" s="278"/>
      <c r="I104" s="18">
        <v>0</v>
      </c>
      <c r="J104" s="27">
        <f>IFERROR(I104/H101,"-")</f>
        <v>0</v>
      </c>
      <c r="K104" s="278"/>
      <c r="L104" s="18">
        <v>34</v>
      </c>
      <c r="M104" s="27">
        <f>IFERROR(L104/K101,"-")</f>
        <v>7.4725274725274723E-2</v>
      </c>
      <c r="N104" s="278"/>
      <c r="O104" s="18">
        <v>45</v>
      </c>
      <c r="P104" s="27">
        <f>IFERROR(O104/N101,"-")</f>
        <v>0.12968299711815562</v>
      </c>
      <c r="Q104" s="278"/>
      <c r="R104" s="18">
        <v>15</v>
      </c>
      <c r="S104" s="27">
        <f>IFERROR(R104/Q101,"-")</f>
        <v>8.2417582417582416E-2</v>
      </c>
      <c r="T104" s="278"/>
      <c r="U104" s="18">
        <v>9</v>
      </c>
      <c r="V104" s="27">
        <f>IFERROR(U104/T101,"-")</f>
        <v>0.16666666666666666</v>
      </c>
      <c r="W104" s="278"/>
      <c r="X104" s="18">
        <v>3</v>
      </c>
      <c r="Y104" s="27">
        <f>IFERROR(X104/W101,"-")</f>
        <v>0.27272727272727271</v>
      </c>
      <c r="Z104" s="278"/>
      <c r="AA104" s="18">
        <f t="shared" si="7"/>
        <v>106</v>
      </c>
      <c r="AB104" s="27">
        <f>IFERROR(AA104/Z101,"-")</f>
        <v>0.10066476733143399</v>
      </c>
    </row>
    <row r="105" spans="2:28">
      <c r="B105" s="266">
        <v>26</v>
      </c>
      <c r="C105" s="296" t="s">
        <v>35</v>
      </c>
      <c r="D105" s="170" t="s">
        <v>82</v>
      </c>
      <c r="E105" s="271">
        <v>36</v>
      </c>
      <c r="F105" s="14">
        <v>27</v>
      </c>
      <c r="G105" s="171">
        <f>IFERROR(F105/E105,"-")</f>
        <v>0.75</v>
      </c>
      <c r="H105" s="271">
        <v>76</v>
      </c>
      <c r="I105" s="14">
        <v>49</v>
      </c>
      <c r="J105" s="171">
        <f>IFERROR(I105/H105,"-")</f>
        <v>0.64473684210526316</v>
      </c>
      <c r="K105" s="271">
        <v>5464</v>
      </c>
      <c r="L105" s="14">
        <v>4080</v>
      </c>
      <c r="M105" s="171">
        <f>IFERROR(L105/K105,"-")</f>
        <v>0.74670571010248898</v>
      </c>
      <c r="N105" s="271">
        <v>3293</v>
      </c>
      <c r="O105" s="14">
        <v>2267</v>
      </c>
      <c r="P105" s="171">
        <f>IFERROR(O105/N105,"-")</f>
        <v>0.68843000303674462</v>
      </c>
      <c r="Q105" s="271">
        <v>1309</v>
      </c>
      <c r="R105" s="14">
        <v>859</v>
      </c>
      <c r="S105" s="171">
        <f>IFERROR(R105/Q105,"-")</f>
        <v>0.6562261268143621</v>
      </c>
      <c r="T105" s="271">
        <v>299</v>
      </c>
      <c r="U105" s="14">
        <v>177</v>
      </c>
      <c r="V105" s="171">
        <f>IFERROR(U105/T105,"-")</f>
        <v>0.59197324414715724</v>
      </c>
      <c r="W105" s="271">
        <v>54</v>
      </c>
      <c r="X105" s="14">
        <v>35</v>
      </c>
      <c r="Y105" s="171">
        <f>IFERROR(X105/W105,"-")</f>
        <v>0.64814814814814814</v>
      </c>
      <c r="Z105" s="271">
        <f>SUM(E105,H105,K105,N105,Q105,T105,W105)</f>
        <v>10531</v>
      </c>
      <c r="AA105" s="14">
        <f t="shared" si="7"/>
        <v>7494</v>
      </c>
      <c r="AB105" s="171">
        <f>IFERROR(AA105/Z105,"-")</f>
        <v>0.7116133320672301</v>
      </c>
    </row>
    <row r="106" spans="2:28">
      <c r="B106" s="267"/>
      <c r="C106" s="297"/>
      <c r="D106" s="24" t="s">
        <v>83</v>
      </c>
      <c r="E106" s="272"/>
      <c r="F106" s="17">
        <v>3</v>
      </c>
      <c r="G106" s="25">
        <f>IFERROR(F106/E105,"-")</f>
        <v>8.3333333333333329E-2</v>
      </c>
      <c r="H106" s="272"/>
      <c r="I106" s="17">
        <v>8</v>
      </c>
      <c r="J106" s="25">
        <f>IFERROR(I106/H105,"-")</f>
        <v>0.10526315789473684</v>
      </c>
      <c r="K106" s="272"/>
      <c r="L106" s="17">
        <v>606</v>
      </c>
      <c r="M106" s="25">
        <f>IFERROR(L106/K105,"-")</f>
        <v>0.11090775988286969</v>
      </c>
      <c r="N106" s="272"/>
      <c r="O106" s="17">
        <v>413</v>
      </c>
      <c r="P106" s="25">
        <f>IFERROR(O106/N105,"-")</f>
        <v>0.12541755238384453</v>
      </c>
      <c r="Q106" s="272"/>
      <c r="R106" s="17">
        <v>152</v>
      </c>
      <c r="S106" s="25">
        <f>IFERROR(R106/Q105,"-")</f>
        <v>0.11611917494270435</v>
      </c>
      <c r="T106" s="272"/>
      <c r="U106" s="17">
        <v>35</v>
      </c>
      <c r="V106" s="25">
        <f>IFERROR(U106/T105,"-")</f>
        <v>0.11705685618729098</v>
      </c>
      <c r="W106" s="272"/>
      <c r="X106" s="17">
        <v>4</v>
      </c>
      <c r="Y106" s="25">
        <f>IFERROR(X106/W105,"-")</f>
        <v>7.407407407407407E-2</v>
      </c>
      <c r="Z106" s="272"/>
      <c r="AA106" s="17">
        <f t="shared" si="7"/>
        <v>1221</v>
      </c>
      <c r="AB106" s="25">
        <f>IFERROR(AA106/Z105,"-")</f>
        <v>0.11594340518469282</v>
      </c>
    </row>
    <row r="107" spans="2:28">
      <c r="B107" s="267"/>
      <c r="C107" s="297"/>
      <c r="D107" s="24" t="s">
        <v>84</v>
      </c>
      <c r="E107" s="272"/>
      <c r="F107" s="17">
        <v>3</v>
      </c>
      <c r="G107" s="25">
        <f>IFERROR(F107/E105,"-")</f>
        <v>8.3333333333333329E-2</v>
      </c>
      <c r="H107" s="272"/>
      <c r="I107" s="17">
        <v>7</v>
      </c>
      <c r="J107" s="25">
        <f>IFERROR(I107/H105,"-")</f>
        <v>9.2105263157894732E-2</v>
      </c>
      <c r="K107" s="272"/>
      <c r="L107" s="17">
        <v>329</v>
      </c>
      <c r="M107" s="25">
        <f>IFERROR(L107/K105,"-")</f>
        <v>6.0212298682284039E-2</v>
      </c>
      <c r="N107" s="272"/>
      <c r="O107" s="17">
        <v>237</v>
      </c>
      <c r="P107" s="25">
        <f>IFERROR(O107/N105,"-")</f>
        <v>7.1970847251746128E-2</v>
      </c>
      <c r="Q107" s="272"/>
      <c r="R107" s="17">
        <v>115</v>
      </c>
      <c r="S107" s="25">
        <f>IFERROR(R107/Q105,"-")</f>
        <v>8.7853323147440793E-2</v>
      </c>
      <c r="T107" s="272"/>
      <c r="U107" s="17">
        <v>28</v>
      </c>
      <c r="V107" s="25">
        <f>IFERROR(U107/T105,"-")</f>
        <v>9.3645484949832769E-2</v>
      </c>
      <c r="W107" s="272"/>
      <c r="X107" s="17">
        <v>4</v>
      </c>
      <c r="Y107" s="25">
        <f>IFERROR(X107/W105,"-")</f>
        <v>7.407407407407407E-2</v>
      </c>
      <c r="Z107" s="272"/>
      <c r="AA107" s="17">
        <f t="shared" si="7"/>
        <v>723</v>
      </c>
      <c r="AB107" s="25">
        <f>IFERROR(AA107/Z105,"-")</f>
        <v>6.8654448770297222E-2</v>
      </c>
    </row>
    <row r="108" spans="2:28">
      <c r="B108" s="268"/>
      <c r="C108" s="298"/>
      <c r="D108" s="26" t="s">
        <v>85</v>
      </c>
      <c r="E108" s="278"/>
      <c r="F108" s="18">
        <v>3</v>
      </c>
      <c r="G108" s="27">
        <f>IFERROR(F108/E105,"-")</f>
        <v>8.3333333333333329E-2</v>
      </c>
      <c r="H108" s="278"/>
      <c r="I108" s="18">
        <v>12</v>
      </c>
      <c r="J108" s="27">
        <f>IFERROR(I108/H105,"-")</f>
        <v>0.15789473684210525</v>
      </c>
      <c r="K108" s="278"/>
      <c r="L108" s="18">
        <v>449</v>
      </c>
      <c r="M108" s="27">
        <f>IFERROR(L108/K105,"-")</f>
        <v>8.2174231332357253E-2</v>
      </c>
      <c r="N108" s="278"/>
      <c r="O108" s="18">
        <v>376</v>
      </c>
      <c r="P108" s="27">
        <f>IFERROR(O108/N105,"-")</f>
        <v>0.11418159732766474</v>
      </c>
      <c r="Q108" s="278"/>
      <c r="R108" s="18">
        <v>183</v>
      </c>
      <c r="S108" s="27">
        <f>IFERROR(R108/Q105,"-")</f>
        <v>0.13980137509549273</v>
      </c>
      <c r="T108" s="278"/>
      <c r="U108" s="18">
        <v>59</v>
      </c>
      <c r="V108" s="27">
        <f>IFERROR(U108/T105,"-")</f>
        <v>0.19732441471571907</v>
      </c>
      <c r="W108" s="278"/>
      <c r="X108" s="18">
        <v>11</v>
      </c>
      <c r="Y108" s="27">
        <f>IFERROR(X108/W105,"-")</f>
        <v>0.20370370370370369</v>
      </c>
      <c r="Z108" s="278"/>
      <c r="AA108" s="18">
        <f t="shared" si="7"/>
        <v>1093</v>
      </c>
      <c r="AB108" s="27">
        <f>IFERROR(AA108/Z105,"-")</f>
        <v>0.10378881397777989</v>
      </c>
    </row>
    <row r="109" spans="2:28">
      <c r="B109" s="266">
        <v>27</v>
      </c>
      <c r="C109" s="296" t="s">
        <v>36</v>
      </c>
      <c r="D109" s="170" t="s">
        <v>82</v>
      </c>
      <c r="E109" s="271">
        <v>7</v>
      </c>
      <c r="F109" s="14">
        <v>6</v>
      </c>
      <c r="G109" s="171">
        <f>IFERROR(F109/E109,"-")</f>
        <v>0.8571428571428571</v>
      </c>
      <c r="H109" s="271">
        <v>10</v>
      </c>
      <c r="I109" s="14">
        <v>6</v>
      </c>
      <c r="J109" s="171">
        <f>IFERROR(I109/H109,"-")</f>
        <v>0.6</v>
      </c>
      <c r="K109" s="271">
        <v>722</v>
      </c>
      <c r="L109" s="14">
        <v>547</v>
      </c>
      <c r="M109" s="171">
        <f>IFERROR(L109/K109,"-")</f>
        <v>0.75761772853185594</v>
      </c>
      <c r="N109" s="271">
        <v>479</v>
      </c>
      <c r="O109" s="14">
        <v>327</v>
      </c>
      <c r="P109" s="171">
        <f>IFERROR(O109/N109,"-")</f>
        <v>0.68267223382045927</v>
      </c>
      <c r="Q109" s="271">
        <v>218</v>
      </c>
      <c r="R109" s="14">
        <v>142</v>
      </c>
      <c r="S109" s="171">
        <f>IFERROR(R109/Q109,"-")</f>
        <v>0.65137614678899081</v>
      </c>
      <c r="T109" s="271">
        <v>60</v>
      </c>
      <c r="U109" s="14">
        <v>37</v>
      </c>
      <c r="V109" s="171">
        <f>IFERROR(U109/T109,"-")</f>
        <v>0.6166666666666667</v>
      </c>
      <c r="W109" s="271">
        <v>8</v>
      </c>
      <c r="X109" s="14">
        <v>6</v>
      </c>
      <c r="Y109" s="171">
        <f>IFERROR(X109/W109,"-")</f>
        <v>0.75</v>
      </c>
      <c r="Z109" s="271">
        <f>SUM(E109,H109,K109,N109,Q109,T109,W109)</f>
        <v>1504</v>
      </c>
      <c r="AA109" s="14">
        <f t="shared" si="7"/>
        <v>1071</v>
      </c>
      <c r="AB109" s="171">
        <f>IFERROR(AA109/Z109,"-")</f>
        <v>0.71210106382978722</v>
      </c>
    </row>
    <row r="110" spans="2:28">
      <c r="B110" s="267"/>
      <c r="C110" s="297"/>
      <c r="D110" s="24" t="s">
        <v>83</v>
      </c>
      <c r="E110" s="272"/>
      <c r="F110" s="17">
        <v>0</v>
      </c>
      <c r="G110" s="25">
        <f>IFERROR(F110/E109,"-")</f>
        <v>0</v>
      </c>
      <c r="H110" s="272"/>
      <c r="I110" s="17">
        <v>0</v>
      </c>
      <c r="J110" s="25">
        <f>IFERROR(I110/H109,"-")</f>
        <v>0</v>
      </c>
      <c r="K110" s="272"/>
      <c r="L110" s="17">
        <v>93</v>
      </c>
      <c r="M110" s="25">
        <f>IFERROR(L110/K109,"-")</f>
        <v>0.12880886426592797</v>
      </c>
      <c r="N110" s="272"/>
      <c r="O110" s="17">
        <v>67</v>
      </c>
      <c r="P110" s="25">
        <f>IFERROR(O110/N109,"-")</f>
        <v>0.13987473903966596</v>
      </c>
      <c r="Q110" s="272"/>
      <c r="R110" s="17">
        <v>25</v>
      </c>
      <c r="S110" s="25">
        <f>IFERROR(R110/Q109,"-")</f>
        <v>0.11467889908256881</v>
      </c>
      <c r="T110" s="272"/>
      <c r="U110" s="17">
        <v>5</v>
      </c>
      <c r="V110" s="25">
        <f>IFERROR(U110/T109,"-")</f>
        <v>8.3333333333333329E-2</v>
      </c>
      <c r="W110" s="272"/>
      <c r="X110" s="17">
        <v>0</v>
      </c>
      <c r="Y110" s="25">
        <f>IFERROR(X110/W109,"-")</f>
        <v>0</v>
      </c>
      <c r="Z110" s="272"/>
      <c r="AA110" s="17">
        <f t="shared" si="7"/>
        <v>190</v>
      </c>
      <c r="AB110" s="25">
        <f>IFERROR(AA110/Z109,"-")</f>
        <v>0.12632978723404256</v>
      </c>
    </row>
    <row r="111" spans="2:28">
      <c r="B111" s="267"/>
      <c r="C111" s="297"/>
      <c r="D111" s="24" t="s">
        <v>84</v>
      </c>
      <c r="E111" s="272"/>
      <c r="F111" s="17">
        <v>0</v>
      </c>
      <c r="G111" s="25">
        <f>IFERROR(F111/E109,"-")</f>
        <v>0</v>
      </c>
      <c r="H111" s="272"/>
      <c r="I111" s="17">
        <v>2</v>
      </c>
      <c r="J111" s="25">
        <f>IFERROR(I111/H109,"-")</f>
        <v>0.2</v>
      </c>
      <c r="K111" s="272"/>
      <c r="L111" s="17">
        <v>31</v>
      </c>
      <c r="M111" s="25">
        <f>IFERROR(L111/K109,"-")</f>
        <v>4.2936288088642659E-2</v>
      </c>
      <c r="N111" s="272"/>
      <c r="O111" s="17">
        <v>33</v>
      </c>
      <c r="P111" s="25">
        <f>IFERROR(O111/N109,"-")</f>
        <v>6.889352818371608E-2</v>
      </c>
      <c r="Q111" s="272"/>
      <c r="R111" s="17">
        <v>17</v>
      </c>
      <c r="S111" s="25">
        <f>IFERROR(R111/Q109,"-")</f>
        <v>7.7981651376146793E-2</v>
      </c>
      <c r="T111" s="272"/>
      <c r="U111" s="17">
        <v>4</v>
      </c>
      <c r="V111" s="25">
        <f>IFERROR(U111/T109,"-")</f>
        <v>6.6666666666666666E-2</v>
      </c>
      <c r="W111" s="272"/>
      <c r="X111" s="17">
        <v>0</v>
      </c>
      <c r="Y111" s="25">
        <f>IFERROR(X111/W109,"-")</f>
        <v>0</v>
      </c>
      <c r="Z111" s="272"/>
      <c r="AA111" s="17">
        <f t="shared" si="7"/>
        <v>87</v>
      </c>
      <c r="AB111" s="25">
        <f>IFERROR(AA111/Z109,"-")</f>
        <v>5.7845744680851061E-2</v>
      </c>
    </row>
    <row r="112" spans="2:28">
      <c r="B112" s="268"/>
      <c r="C112" s="298"/>
      <c r="D112" s="26" t="s">
        <v>85</v>
      </c>
      <c r="E112" s="278"/>
      <c r="F112" s="18">
        <v>1</v>
      </c>
      <c r="G112" s="27">
        <f>IFERROR(F112/E109,"-")</f>
        <v>0.14285714285714285</v>
      </c>
      <c r="H112" s="278"/>
      <c r="I112" s="18">
        <v>2</v>
      </c>
      <c r="J112" s="27">
        <f>IFERROR(I112/H109,"-")</f>
        <v>0.2</v>
      </c>
      <c r="K112" s="278"/>
      <c r="L112" s="18">
        <v>51</v>
      </c>
      <c r="M112" s="27">
        <f>IFERROR(L112/K109,"-")</f>
        <v>7.0637119113573413E-2</v>
      </c>
      <c r="N112" s="278"/>
      <c r="O112" s="18">
        <v>52</v>
      </c>
      <c r="P112" s="27">
        <f>IFERROR(O112/N109,"-")</f>
        <v>0.10855949895615867</v>
      </c>
      <c r="Q112" s="278"/>
      <c r="R112" s="18">
        <v>34</v>
      </c>
      <c r="S112" s="27">
        <f>IFERROR(R112/Q109,"-")</f>
        <v>0.15596330275229359</v>
      </c>
      <c r="T112" s="278"/>
      <c r="U112" s="18">
        <v>14</v>
      </c>
      <c r="V112" s="27">
        <f>IFERROR(U112/T109,"-")</f>
        <v>0.23333333333333334</v>
      </c>
      <c r="W112" s="278"/>
      <c r="X112" s="18">
        <v>2</v>
      </c>
      <c r="Y112" s="27">
        <f>IFERROR(X112/W109,"-")</f>
        <v>0.25</v>
      </c>
      <c r="Z112" s="278"/>
      <c r="AA112" s="18">
        <f t="shared" si="7"/>
        <v>156</v>
      </c>
      <c r="AB112" s="27">
        <f>IFERROR(AA112/Z109,"-")</f>
        <v>0.10372340425531915</v>
      </c>
    </row>
    <row r="113" spans="2:28">
      <c r="B113" s="266">
        <v>28</v>
      </c>
      <c r="C113" s="296" t="s">
        <v>37</v>
      </c>
      <c r="D113" s="170" t="s">
        <v>82</v>
      </c>
      <c r="E113" s="271">
        <v>12</v>
      </c>
      <c r="F113" s="14">
        <v>9</v>
      </c>
      <c r="G113" s="171">
        <f>IFERROR(F113/E113,"-")</f>
        <v>0.75</v>
      </c>
      <c r="H113" s="271">
        <v>11</v>
      </c>
      <c r="I113" s="14">
        <v>6</v>
      </c>
      <c r="J113" s="171">
        <f>IFERROR(I113/H113,"-")</f>
        <v>0.54545454545454541</v>
      </c>
      <c r="K113" s="271">
        <v>667</v>
      </c>
      <c r="L113" s="14">
        <v>490</v>
      </c>
      <c r="M113" s="171">
        <f>IFERROR(L113/K113,"-")</f>
        <v>0.73463268365817092</v>
      </c>
      <c r="N113" s="271">
        <v>363</v>
      </c>
      <c r="O113" s="14">
        <v>260</v>
      </c>
      <c r="P113" s="171">
        <f>IFERROR(O113/N113,"-")</f>
        <v>0.71625344352617082</v>
      </c>
      <c r="Q113" s="271">
        <v>120</v>
      </c>
      <c r="R113" s="14">
        <v>77</v>
      </c>
      <c r="S113" s="171">
        <f>IFERROR(R113/Q113,"-")</f>
        <v>0.64166666666666672</v>
      </c>
      <c r="T113" s="271">
        <v>26</v>
      </c>
      <c r="U113" s="14">
        <v>16</v>
      </c>
      <c r="V113" s="171">
        <f>IFERROR(U113/T113,"-")</f>
        <v>0.61538461538461542</v>
      </c>
      <c r="W113" s="271">
        <v>4</v>
      </c>
      <c r="X113" s="14">
        <v>2</v>
      </c>
      <c r="Y113" s="171">
        <f>IFERROR(X113/W113,"-")</f>
        <v>0.5</v>
      </c>
      <c r="Z113" s="271">
        <f>SUM(E113,H113,K113,N113,Q113,T113,W113)</f>
        <v>1203</v>
      </c>
      <c r="AA113" s="14">
        <f t="shared" si="7"/>
        <v>860</v>
      </c>
      <c r="AB113" s="171">
        <f>IFERROR(AA113/Z113,"-")</f>
        <v>0.71487946799667501</v>
      </c>
    </row>
    <row r="114" spans="2:28">
      <c r="B114" s="267"/>
      <c r="C114" s="297"/>
      <c r="D114" s="24" t="s">
        <v>83</v>
      </c>
      <c r="E114" s="272"/>
      <c r="F114" s="17">
        <v>1</v>
      </c>
      <c r="G114" s="25">
        <f>IFERROR(F114/E113,"-")</f>
        <v>8.3333333333333329E-2</v>
      </c>
      <c r="H114" s="272"/>
      <c r="I114" s="17">
        <v>2</v>
      </c>
      <c r="J114" s="25">
        <f>IFERROR(I114/H113,"-")</f>
        <v>0.18181818181818182</v>
      </c>
      <c r="K114" s="272"/>
      <c r="L114" s="17">
        <v>68</v>
      </c>
      <c r="M114" s="25">
        <f>IFERROR(L114/K113,"-")</f>
        <v>0.10194902548725637</v>
      </c>
      <c r="N114" s="272"/>
      <c r="O114" s="17">
        <v>42</v>
      </c>
      <c r="P114" s="25">
        <f>IFERROR(O114/N113,"-")</f>
        <v>0.11570247933884298</v>
      </c>
      <c r="Q114" s="272"/>
      <c r="R114" s="17">
        <v>11</v>
      </c>
      <c r="S114" s="25">
        <f>IFERROR(R114/Q113,"-")</f>
        <v>9.166666666666666E-2</v>
      </c>
      <c r="T114" s="272"/>
      <c r="U114" s="17">
        <v>1</v>
      </c>
      <c r="V114" s="25">
        <f>IFERROR(U114/T113,"-")</f>
        <v>3.8461538461538464E-2</v>
      </c>
      <c r="W114" s="272"/>
      <c r="X114" s="17">
        <v>1</v>
      </c>
      <c r="Y114" s="25">
        <f>IFERROR(X114/W113,"-")</f>
        <v>0.25</v>
      </c>
      <c r="Z114" s="272"/>
      <c r="AA114" s="17">
        <f t="shared" si="7"/>
        <v>126</v>
      </c>
      <c r="AB114" s="25">
        <f>IFERROR(AA114/Z113,"-")</f>
        <v>0.10473815461346633</v>
      </c>
    </row>
    <row r="115" spans="2:28">
      <c r="B115" s="267"/>
      <c r="C115" s="297"/>
      <c r="D115" s="24" t="s">
        <v>84</v>
      </c>
      <c r="E115" s="272"/>
      <c r="F115" s="17">
        <v>1</v>
      </c>
      <c r="G115" s="25">
        <f>IFERROR(F115/E113,"-")</f>
        <v>8.3333333333333329E-2</v>
      </c>
      <c r="H115" s="272"/>
      <c r="I115" s="17">
        <v>2</v>
      </c>
      <c r="J115" s="25">
        <f>IFERROR(I115/H113,"-")</f>
        <v>0.18181818181818182</v>
      </c>
      <c r="K115" s="272"/>
      <c r="L115" s="17">
        <v>38</v>
      </c>
      <c r="M115" s="25">
        <f>IFERROR(L115/K113,"-")</f>
        <v>5.6971514242878558E-2</v>
      </c>
      <c r="N115" s="272"/>
      <c r="O115" s="17">
        <v>21</v>
      </c>
      <c r="P115" s="25">
        <f>IFERROR(O115/N113,"-")</f>
        <v>5.7851239669421489E-2</v>
      </c>
      <c r="Q115" s="272"/>
      <c r="R115" s="17">
        <v>12</v>
      </c>
      <c r="S115" s="25">
        <f>IFERROR(R115/Q113,"-")</f>
        <v>0.1</v>
      </c>
      <c r="T115" s="272"/>
      <c r="U115" s="17">
        <v>6</v>
      </c>
      <c r="V115" s="25">
        <f>IFERROR(U115/T113,"-")</f>
        <v>0.23076923076923078</v>
      </c>
      <c r="W115" s="272"/>
      <c r="X115" s="17">
        <v>0</v>
      </c>
      <c r="Y115" s="25">
        <f>IFERROR(X115/W113,"-")</f>
        <v>0</v>
      </c>
      <c r="Z115" s="272"/>
      <c r="AA115" s="17">
        <f t="shared" si="7"/>
        <v>80</v>
      </c>
      <c r="AB115" s="25">
        <f>IFERROR(AA115/Z113,"-")</f>
        <v>6.6500415627597675E-2</v>
      </c>
    </row>
    <row r="116" spans="2:28">
      <c r="B116" s="268"/>
      <c r="C116" s="298"/>
      <c r="D116" s="26" t="s">
        <v>85</v>
      </c>
      <c r="E116" s="278"/>
      <c r="F116" s="18">
        <v>1</v>
      </c>
      <c r="G116" s="27">
        <f>IFERROR(F116/E113,"-")</f>
        <v>8.3333333333333329E-2</v>
      </c>
      <c r="H116" s="278"/>
      <c r="I116" s="18">
        <v>1</v>
      </c>
      <c r="J116" s="27">
        <f>IFERROR(I116/H113,"-")</f>
        <v>9.0909090909090912E-2</v>
      </c>
      <c r="K116" s="278"/>
      <c r="L116" s="18">
        <v>71</v>
      </c>
      <c r="M116" s="27">
        <f>IFERROR(L116/K113,"-")</f>
        <v>0.10644677661169415</v>
      </c>
      <c r="N116" s="278"/>
      <c r="O116" s="18">
        <v>40</v>
      </c>
      <c r="P116" s="27">
        <f>IFERROR(O116/N113,"-")</f>
        <v>0.11019283746556474</v>
      </c>
      <c r="Q116" s="278"/>
      <c r="R116" s="18">
        <v>20</v>
      </c>
      <c r="S116" s="27">
        <f>IFERROR(R116/Q113,"-")</f>
        <v>0.16666666666666666</v>
      </c>
      <c r="T116" s="278"/>
      <c r="U116" s="18">
        <v>3</v>
      </c>
      <c r="V116" s="27">
        <f>IFERROR(U116/T113,"-")</f>
        <v>0.11538461538461539</v>
      </c>
      <c r="W116" s="278"/>
      <c r="X116" s="18">
        <v>1</v>
      </c>
      <c r="Y116" s="27">
        <f>IFERROR(X116/W113,"-")</f>
        <v>0.25</v>
      </c>
      <c r="Z116" s="278"/>
      <c r="AA116" s="18">
        <f t="shared" si="7"/>
        <v>137</v>
      </c>
      <c r="AB116" s="27">
        <f>IFERROR(AA116/Z113,"-")</f>
        <v>0.11388196176226101</v>
      </c>
    </row>
    <row r="117" spans="2:28">
      <c r="B117" s="266">
        <v>29</v>
      </c>
      <c r="C117" s="296" t="s">
        <v>38</v>
      </c>
      <c r="D117" s="170" t="s">
        <v>82</v>
      </c>
      <c r="E117" s="271">
        <v>3</v>
      </c>
      <c r="F117" s="14">
        <v>3</v>
      </c>
      <c r="G117" s="171">
        <f>IFERROR(F117/E117,"-")</f>
        <v>1</v>
      </c>
      <c r="H117" s="271">
        <v>5</v>
      </c>
      <c r="I117" s="14">
        <v>4</v>
      </c>
      <c r="J117" s="171">
        <f>IFERROR(I117/H117,"-")</f>
        <v>0.8</v>
      </c>
      <c r="K117" s="271">
        <v>601</v>
      </c>
      <c r="L117" s="14">
        <v>456</v>
      </c>
      <c r="M117" s="171">
        <f>IFERROR(L117/K117,"-")</f>
        <v>0.75873544093178036</v>
      </c>
      <c r="N117" s="271">
        <v>361</v>
      </c>
      <c r="O117" s="14">
        <v>241</v>
      </c>
      <c r="P117" s="171">
        <f>IFERROR(O117/N117,"-")</f>
        <v>0.66759002770083098</v>
      </c>
      <c r="Q117" s="271">
        <v>143</v>
      </c>
      <c r="R117" s="14">
        <v>88</v>
      </c>
      <c r="S117" s="171">
        <f>IFERROR(R117/Q117,"-")</f>
        <v>0.61538461538461542</v>
      </c>
      <c r="T117" s="271">
        <v>29</v>
      </c>
      <c r="U117" s="14">
        <v>14</v>
      </c>
      <c r="V117" s="171">
        <f>IFERROR(U117/T117,"-")</f>
        <v>0.48275862068965519</v>
      </c>
      <c r="W117" s="271">
        <v>7</v>
      </c>
      <c r="X117" s="14">
        <v>3</v>
      </c>
      <c r="Y117" s="171">
        <f>IFERROR(X117/W117,"-")</f>
        <v>0.42857142857142855</v>
      </c>
      <c r="Z117" s="271">
        <f>SUM(E117,H117,K117,N117,Q117,T117,W117)</f>
        <v>1149</v>
      </c>
      <c r="AA117" s="14">
        <f t="shared" si="7"/>
        <v>809</v>
      </c>
      <c r="AB117" s="171">
        <f>IFERROR(AA117/Z117,"-")</f>
        <v>0.7040905134899913</v>
      </c>
    </row>
    <row r="118" spans="2:28">
      <c r="B118" s="267"/>
      <c r="C118" s="297"/>
      <c r="D118" s="24" t="s">
        <v>83</v>
      </c>
      <c r="E118" s="272"/>
      <c r="F118" s="17">
        <v>0</v>
      </c>
      <c r="G118" s="25">
        <f>IFERROR(F118/E117,"-")</f>
        <v>0</v>
      </c>
      <c r="H118" s="272"/>
      <c r="I118" s="17">
        <v>1</v>
      </c>
      <c r="J118" s="25">
        <f>IFERROR(I118/H117,"-")</f>
        <v>0.2</v>
      </c>
      <c r="K118" s="272"/>
      <c r="L118" s="17">
        <v>65</v>
      </c>
      <c r="M118" s="25">
        <f>IFERROR(L118/K117,"-")</f>
        <v>0.10815307820299501</v>
      </c>
      <c r="N118" s="272"/>
      <c r="O118" s="17">
        <v>52</v>
      </c>
      <c r="P118" s="25">
        <f>IFERROR(O118/N117,"-")</f>
        <v>0.1440443213296399</v>
      </c>
      <c r="Q118" s="272"/>
      <c r="R118" s="17">
        <v>22</v>
      </c>
      <c r="S118" s="25">
        <f>IFERROR(R118/Q117,"-")</f>
        <v>0.15384615384615385</v>
      </c>
      <c r="T118" s="272"/>
      <c r="U118" s="17">
        <v>7</v>
      </c>
      <c r="V118" s="25">
        <f>IFERROR(U118/T117,"-")</f>
        <v>0.2413793103448276</v>
      </c>
      <c r="W118" s="272"/>
      <c r="X118" s="17">
        <v>1</v>
      </c>
      <c r="Y118" s="25">
        <f>IFERROR(X118/W117,"-")</f>
        <v>0.14285714285714285</v>
      </c>
      <c r="Z118" s="272"/>
      <c r="AA118" s="17">
        <f t="shared" si="7"/>
        <v>148</v>
      </c>
      <c r="AB118" s="25">
        <f>IFERROR(AA118/Z117,"-")</f>
        <v>0.12880765883376849</v>
      </c>
    </row>
    <row r="119" spans="2:28">
      <c r="B119" s="267"/>
      <c r="C119" s="297"/>
      <c r="D119" s="24" t="s">
        <v>84</v>
      </c>
      <c r="E119" s="272"/>
      <c r="F119" s="17">
        <v>0</v>
      </c>
      <c r="G119" s="25">
        <f>IFERROR(F119/E117,"-")</f>
        <v>0</v>
      </c>
      <c r="H119" s="272"/>
      <c r="I119" s="17">
        <v>0</v>
      </c>
      <c r="J119" s="25">
        <f>IFERROR(I119/H117,"-")</f>
        <v>0</v>
      </c>
      <c r="K119" s="272"/>
      <c r="L119" s="17">
        <v>38</v>
      </c>
      <c r="M119" s="25">
        <f>IFERROR(L119/K117,"-")</f>
        <v>6.3227953410981697E-2</v>
      </c>
      <c r="N119" s="272"/>
      <c r="O119" s="17">
        <v>29</v>
      </c>
      <c r="P119" s="25">
        <f>IFERROR(O119/N117,"-")</f>
        <v>8.0332409972299165E-2</v>
      </c>
      <c r="Q119" s="272"/>
      <c r="R119" s="17">
        <v>18</v>
      </c>
      <c r="S119" s="25">
        <f>IFERROR(R119/Q117,"-")</f>
        <v>0.12587412587412589</v>
      </c>
      <c r="T119" s="272"/>
      <c r="U119" s="17">
        <v>3</v>
      </c>
      <c r="V119" s="25">
        <f>IFERROR(U119/T117,"-")</f>
        <v>0.10344827586206896</v>
      </c>
      <c r="W119" s="272"/>
      <c r="X119" s="17">
        <v>1</v>
      </c>
      <c r="Y119" s="25">
        <f>IFERROR(X119/W117,"-")</f>
        <v>0.14285714285714285</v>
      </c>
      <c r="Z119" s="272"/>
      <c r="AA119" s="17">
        <f t="shared" si="7"/>
        <v>89</v>
      </c>
      <c r="AB119" s="25">
        <f>IFERROR(AA119/Z117,"-")</f>
        <v>7.7458659704090507E-2</v>
      </c>
    </row>
    <row r="120" spans="2:28">
      <c r="B120" s="268"/>
      <c r="C120" s="298"/>
      <c r="D120" s="26" t="s">
        <v>85</v>
      </c>
      <c r="E120" s="278"/>
      <c r="F120" s="18">
        <v>0</v>
      </c>
      <c r="G120" s="27">
        <f>IFERROR(F120/E117,"-")</f>
        <v>0</v>
      </c>
      <c r="H120" s="278"/>
      <c r="I120" s="18">
        <v>0</v>
      </c>
      <c r="J120" s="27">
        <f>IFERROR(I120/H117,"-")</f>
        <v>0</v>
      </c>
      <c r="K120" s="278"/>
      <c r="L120" s="18">
        <v>42</v>
      </c>
      <c r="M120" s="27">
        <f>IFERROR(L120/K117,"-")</f>
        <v>6.9883527454242922E-2</v>
      </c>
      <c r="N120" s="278"/>
      <c r="O120" s="18">
        <v>39</v>
      </c>
      <c r="P120" s="27">
        <f>IFERROR(O120/N117,"-")</f>
        <v>0.10803324099722991</v>
      </c>
      <c r="Q120" s="278"/>
      <c r="R120" s="18">
        <v>15</v>
      </c>
      <c r="S120" s="27">
        <f>IFERROR(R120/Q117,"-")</f>
        <v>0.1048951048951049</v>
      </c>
      <c r="T120" s="278"/>
      <c r="U120" s="18">
        <v>5</v>
      </c>
      <c r="V120" s="27">
        <f>IFERROR(U120/T117,"-")</f>
        <v>0.17241379310344829</v>
      </c>
      <c r="W120" s="278"/>
      <c r="X120" s="18">
        <v>2</v>
      </c>
      <c r="Y120" s="27">
        <f>IFERROR(X120/W117,"-")</f>
        <v>0.2857142857142857</v>
      </c>
      <c r="Z120" s="278"/>
      <c r="AA120" s="18">
        <f t="shared" si="7"/>
        <v>103</v>
      </c>
      <c r="AB120" s="27">
        <f>IFERROR(AA120/Z117,"-")</f>
        <v>8.964316797214969E-2</v>
      </c>
    </row>
    <row r="121" spans="2:28">
      <c r="B121" s="266">
        <v>30</v>
      </c>
      <c r="C121" s="296" t="s">
        <v>39</v>
      </c>
      <c r="D121" s="170" t="s">
        <v>82</v>
      </c>
      <c r="E121" s="271">
        <v>2</v>
      </c>
      <c r="F121" s="14">
        <v>1</v>
      </c>
      <c r="G121" s="171">
        <f>IFERROR(F121/E121,"-")</f>
        <v>0.5</v>
      </c>
      <c r="H121" s="271">
        <v>6</v>
      </c>
      <c r="I121" s="14">
        <v>4</v>
      </c>
      <c r="J121" s="171">
        <f>IFERROR(I121/H121,"-")</f>
        <v>0.66666666666666663</v>
      </c>
      <c r="K121" s="271">
        <v>809</v>
      </c>
      <c r="L121" s="14">
        <v>594</v>
      </c>
      <c r="M121" s="171">
        <f>IFERROR(L121/K121,"-")</f>
        <v>0.7342398022249691</v>
      </c>
      <c r="N121" s="271">
        <v>539</v>
      </c>
      <c r="O121" s="14">
        <v>365</v>
      </c>
      <c r="P121" s="171">
        <f>IFERROR(O121/N121,"-")</f>
        <v>0.67717996289424864</v>
      </c>
      <c r="Q121" s="271">
        <v>224</v>
      </c>
      <c r="R121" s="14">
        <v>149</v>
      </c>
      <c r="S121" s="171">
        <f>IFERROR(R121/Q121,"-")</f>
        <v>0.6651785714285714</v>
      </c>
      <c r="T121" s="271">
        <v>59</v>
      </c>
      <c r="U121" s="14">
        <v>37</v>
      </c>
      <c r="V121" s="171">
        <f>IFERROR(U121/T121,"-")</f>
        <v>0.6271186440677966</v>
      </c>
      <c r="W121" s="271">
        <v>12</v>
      </c>
      <c r="X121" s="14">
        <v>8</v>
      </c>
      <c r="Y121" s="171">
        <f>IFERROR(X121/W121,"-")</f>
        <v>0.66666666666666663</v>
      </c>
      <c r="Z121" s="271">
        <f>SUM(E121,H121,K121,N121,Q121,T121,W121)</f>
        <v>1651</v>
      </c>
      <c r="AA121" s="14">
        <f t="shared" si="7"/>
        <v>1158</v>
      </c>
      <c r="AB121" s="171">
        <f>IFERROR(AA121/Z121,"-")</f>
        <v>0.70139309509388248</v>
      </c>
    </row>
    <row r="122" spans="2:28">
      <c r="B122" s="267"/>
      <c r="C122" s="297"/>
      <c r="D122" s="24" t="s">
        <v>83</v>
      </c>
      <c r="E122" s="272"/>
      <c r="F122" s="17">
        <v>0</v>
      </c>
      <c r="G122" s="25">
        <f>IFERROR(F122/E121,"-")</f>
        <v>0</v>
      </c>
      <c r="H122" s="272"/>
      <c r="I122" s="17">
        <v>1</v>
      </c>
      <c r="J122" s="25">
        <f>IFERROR(I122/H121,"-")</f>
        <v>0.16666666666666666</v>
      </c>
      <c r="K122" s="272"/>
      <c r="L122" s="17">
        <v>97</v>
      </c>
      <c r="M122" s="25">
        <f>IFERROR(L122/K121,"-")</f>
        <v>0.11990111248454882</v>
      </c>
      <c r="N122" s="272"/>
      <c r="O122" s="17">
        <v>70</v>
      </c>
      <c r="P122" s="25">
        <f>IFERROR(O122/N121,"-")</f>
        <v>0.12987012987012986</v>
      </c>
      <c r="Q122" s="272"/>
      <c r="R122" s="17">
        <v>30</v>
      </c>
      <c r="S122" s="25">
        <f>IFERROR(R122/Q121,"-")</f>
        <v>0.13392857142857142</v>
      </c>
      <c r="T122" s="272"/>
      <c r="U122" s="17">
        <v>8</v>
      </c>
      <c r="V122" s="25">
        <f>IFERROR(U122/T121,"-")</f>
        <v>0.13559322033898305</v>
      </c>
      <c r="W122" s="272"/>
      <c r="X122" s="17">
        <v>1</v>
      </c>
      <c r="Y122" s="25">
        <f>IFERROR(X122/W121,"-")</f>
        <v>8.3333333333333329E-2</v>
      </c>
      <c r="Z122" s="272"/>
      <c r="AA122" s="17">
        <f t="shared" si="7"/>
        <v>207</v>
      </c>
      <c r="AB122" s="25">
        <f>IFERROR(AA122/Z121,"-")</f>
        <v>0.12537855844942458</v>
      </c>
    </row>
    <row r="123" spans="2:28">
      <c r="B123" s="267"/>
      <c r="C123" s="297"/>
      <c r="D123" s="24" t="s">
        <v>84</v>
      </c>
      <c r="E123" s="272"/>
      <c r="F123" s="17">
        <v>1</v>
      </c>
      <c r="G123" s="25">
        <f>IFERROR(F123/E121,"-")</f>
        <v>0.5</v>
      </c>
      <c r="H123" s="272"/>
      <c r="I123" s="17">
        <v>0</v>
      </c>
      <c r="J123" s="25">
        <f>IFERROR(I123/H121,"-")</f>
        <v>0</v>
      </c>
      <c r="K123" s="272"/>
      <c r="L123" s="17">
        <v>61</v>
      </c>
      <c r="M123" s="25">
        <f>IFERROR(L123/K121,"-")</f>
        <v>7.5401730531520397E-2</v>
      </c>
      <c r="N123" s="272"/>
      <c r="O123" s="17">
        <v>40</v>
      </c>
      <c r="P123" s="25">
        <f>IFERROR(O123/N121,"-")</f>
        <v>7.4211502782931357E-2</v>
      </c>
      <c r="Q123" s="272"/>
      <c r="R123" s="17">
        <v>18</v>
      </c>
      <c r="S123" s="25">
        <f>IFERROR(R123/Q121,"-")</f>
        <v>8.0357142857142863E-2</v>
      </c>
      <c r="T123" s="272"/>
      <c r="U123" s="17">
        <v>3</v>
      </c>
      <c r="V123" s="25">
        <f>IFERROR(U123/T121,"-")</f>
        <v>5.0847457627118647E-2</v>
      </c>
      <c r="W123" s="272"/>
      <c r="X123" s="17">
        <v>1</v>
      </c>
      <c r="Y123" s="25">
        <f>IFERROR(X123/W121,"-")</f>
        <v>8.3333333333333329E-2</v>
      </c>
      <c r="Z123" s="272"/>
      <c r="AA123" s="17">
        <f t="shared" si="7"/>
        <v>124</v>
      </c>
      <c r="AB123" s="25">
        <f>IFERROR(AA123/Z121,"-")</f>
        <v>7.5105996365838881E-2</v>
      </c>
    </row>
    <row r="124" spans="2:28">
      <c r="B124" s="268"/>
      <c r="C124" s="298"/>
      <c r="D124" s="26" t="s">
        <v>85</v>
      </c>
      <c r="E124" s="278"/>
      <c r="F124" s="18">
        <v>0</v>
      </c>
      <c r="G124" s="27">
        <f>IFERROR(F124/E121,"-")</f>
        <v>0</v>
      </c>
      <c r="H124" s="278"/>
      <c r="I124" s="18">
        <v>1</v>
      </c>
      <c r="J124" s="27">
        <f>IFERROR(I124/H121,"-")</f>
        <v>0.16666666666666666</v>
      </c>
      <c r="K124" s="278"/>
      <c r="L124" s="18">
        <v>57</v>
      </c>
      <c r="M124" s="27">
        <f>IFERROR(L124/K121,"-")</f>
        <v>7.0457354758961685E-2</v>
      </c>
      <c r="N124" s="278"/>
      <c r="O124" s="18">
        <v>64</v>
      </c>
      <c r="P124" s="27">
        <f>IFERROR(O124/N121,"-")</f>
        <v>0.11873840445269017</v>
      </c>
      <c r="Q124" s="278"/>
      <c r="R124" s="18">
        <v>27</v>
      </c>
      <c r="S124" s="27">
        <f>IFERROR(R124/Q121,"-")</f>
        <v>0.12053571428571429</v>
      </c>
      <c r="T124" s="278"/>
      <c r="U124" s="18">
        <v>11</v>
      </c>
      <c r="V124" s="27">
        <f>IFERROR(U124/T121,"-")</f>
        <v>0.1864406779661017</v>
      </c>
      <c r="W124" s="278"/>
      <c r="X124" s="18">
        <v>2</v>
      </c>
      <c r="Y124" s="27">
        <f>IFERROR(X124/W121,"-")</f>
        <v>0.16666666666666666</v>
      </c>
      <c r="Z124" s="278"/>
      <c r="AA124" s="18">
        <f t="shared" si="7"/>
        <v>162</v>
      </c>
      <c r="AB124" s="27">
        <f>IFERROR(AA124/Z121,"-")</f>
        <v>9.812235009085403E-2</v>
      </c>
    </row>
    <row r="125" spans="2:28">
      <c r="B125" s="266">
        <v>31</v>
      </c>
      <c r="C125" s="296" t="s">
        <v>40</v>
      </c>
      <c r="D125" s="170" t="s">
        <v>82</v>
      </c>
      <c r="E125" s="271">
        <v>4</v>
      </c>
      <c r="F125" s="14">
        <v>3</v>
      </c>
      <c r="G125" s="171">
        <f>IFERROR(F125/E125,"-")</f>
        <v>0.75</v>
      </c>
      <c r="H125" s="271">
        <v>22</v>
      </c>
      <c r="I125" s="14">
        <v>15</v>
      </c>
      <c r="J125" s="171">
        <f>IFERROR(I125/H125,"-")</f>
        <v>0.68181818181818177</v>
      </c>
      <c r="K125" s="271">
        <v>1228</v>
      </c>
      <c r="L125" s="14">
        <v>933</v>
      </c>
      <c r="M125" s="171">
        <f>IFERROR(L125/K125,"-")</f>
        <v>0.75977198697068404</v>
      </c>
      <c r="N125" s="271">
        <v>637</v>
      </c>
      <c r="O125" s="14">
        <v>425</v>
      </c>
      <c r="P125" s="171">
        <f>IFERROR(O125/N125,"-")</f>
        <v>0.66718995290423866</v>
      </c>
      <c r="Q125" s="271">
        <v>247</v>
      </c>
      <c r="R125" s="14">
        <v>167</v>
      </c>
      <c r="S125" s="171">
        <f>IFERROR(R125/Q125,"-")</f>
        <v>0.67611336032388669</v>
      </c>
      <c r="T125" s="271">
        <v>45</v>
      </c>
      <c r="U125" s="14">
        <v>25</v>
      </c>
      <c r="V125" s="171">
        <f>IFERROR(U125/T125,"-")</f>
        <v>0.55555555555555558</v>
      </c>
      <c r="W125" s="271">
        <v>7</v>
      </c>
      <c r="X125" s="14">
        <v>6</v>
      </c>
      <c r="Y125" s="171">
        <f>IFERROR(X125/W125,"-")</f>
        <v>0.8571428571428571</v>
      </c>
      <c r="Z125" s="271">
        <f>SUM(E125,H125,K125,N125,Q125,T125,W125)</f>
        <v>2190</v>
      </c>
      <c r="AA125" s="14">
        <f t="shared" si="7"/>
        <v>1574</v>
      </c>
      <c r="AB125" s="171">
        <f>IFERROR(AA125/Z125,"-")</f>
        <v>0.71872146118721458</v>
      </c>
    </row>
    <row r="126" spans="2:28">
      <c r="B126" s="267"/>
      <c r="C126" s="297"/>
      <c r="D126" s="24" t="s">
        <v>83</v>
      </c>
      <c r="E126" s="272"/>
      <c r="F126" s="17">
        <v>1</v>
      </c>
      <c r="G126" s="25">
        <f>IFERROR(F126/E125,"-")</f>
        <v>0.25</v>
      </c>
      <c r="H126" s="272"/>
      <c r="I126" s="17">
        <v>3</v>
      </c>
      <c r="J126" s="25">
        <f>IFERROR(I126/H125,"-")</f>
        <v>0.13636363636363635</v>
      </c>
      <c r="K126" s="272"/>
      <c r="L126" s="17">
        <v>136</v>
      </c>
      <c r="M126" s="25">
        <f>IFERROR(L126/K125,"-")</f>
        <v>0.11074918566775244</v>
      </c>
      <c r="N126" s="272"/>
      <c r="O126" s="17">
        <v>80</v>
      </c>
      <c r="P126" s="25">
        <f>IFERROR(O126/N125,"-")</f>
        <v>0.12558869701726844</v>
      </c>
      <c r="Q126" s="272"/>
      <c r="R126" s="17">
        <v>22</v>
      </c>
      <c r="S126" s="25">
        <f>IFERROR(R126/Q125,"-")</f>
        <v>8.9068825910931168E-2</v>
      </c>
      <c r="T126" s="272"/>
      <c r="U126" s="17">
        <v>7</v>
      </c>
      <c r="V126" s="25">
        <f>IFERROR(U126/T125,"-")</f>
        <v>0.15555555555555556</v>
      </c>
      <c r="W126" s="272"/>
      <c r="X126" s="17">
        <v>0</v>
      </c>
      <c r="Y126" s="25">
        <f>IFERROR(X126/W125,"-")</f>
        <v>0</v>
      </c>
      <c r="Z126" s="272"/>
      <c r="AA126" s="17">
        <f t="shared" si="7"/>
        <v>249</v>
      </c>
      <c r="AB126" s="25">
        <f>IFERROR(AA126/Z125,"-")</f>
        <v>0.11369863013698631</v>
      </c>
    </row>
    <row r="127" spans="2:28">
      <c r="B127" s="267"/>
      <c r="C127" s="297"/>
      <c r="D127" s="24" t="s">
        <v>84</v>
      </c>
      <c r="E127" s="272"/>
      <c r="F127" s="17">
        <v>0</v>
      </c>
      <c r="G127" s="25">
        <f>IFERROR(F127/E125,"-")</f>
        <v>0</v>
      </c>
      <c r="H127" s="272"/>
      <c r="I127" s="17">
        <v>1</v>
      </c>
      <c r="J127" s="25">
        <f>IFERROR(I127/H125,"-")</f>
        <v>4.5454545454545456E-2</v>
      </c>
      <c r="K127" s="272"/>
      <c r="L127" s="17">
        <v>68</v>
      </c>
      <c r="M127" s="25">
        <f>IFERROR(L127/K125,"-")</f>
        <v>5.5374592833876218E-2</v>
      </c>
      <c r="N127" s="272"/>
      <c r="O127" s="17">
        <v>45</v>
      </c>
      <c r="P127" s="25">
        <f>IFERROR(O127/N125,"-")</f>
        <v>7.0643642072213506E-2</v>
      </c>
      <c r="Q127" s="272"/>
      <c r="R127" s="17">
        <v>23</v>
      </c>
      <c r="S127" s="25">
        <f>IFERROR(R127/Q125,"-")</f>
        <v>9.3117408906882596E-2</v>
      </c>
      <c r="T127" s="272"/>
      <c r="U127" s="17">
        <v>4</v>
      </c>
      <c r="V127" s="25">
        <f>IFERROR(U127/T125,"-")</f>
        <v>8.8888888888888892E-2</v>
      </c>
      <c r="W127" s="272"/>
      <c r="X127" s="17">
        <v>0</v>
      </c>
      <c r="Y127" s="25">
        <f>IFERROR(X127/W125,"-")</f>
        <v>0</v>
      </c>
      <c r="Z127" s="272"/>
      <c r="AA127" s="17">
        <f t="shared" si="7"/>
        <v>141</v>
      </c>
      <c r="AB127" s="25">
        <f>IFERROR(AA127/Z125,"-")</f>
        <v>6.4383561643835616E-2</v>
      </c>
    </row>
    <row r="128" spans="2:28">
      <c r="B128" s="268"/>
      <c r="C128" s="298"/>
      <c r="D128" s="26" t="s">
        <v>85</v>
      </c>
      <c r="E128" s="278"/>
      <c r="F128" s="18">
        <v>0</v>
      </c>
      <c r="G128" s="27">
        <f>IFERROR(F128/E125,"-")</f>
        <v>0</v>
      </c>
      <c r="H128" s="278"/>
      <c r="I128" s="18">
        <v>3</v>
      </c>
      <c r="J128" s="27">
        <f>IFERROR(I128/H125,"-")</f>
        <v>0.13636363636363635</v>
      </c>
      <c r="K128" s="278"/>
      <c r="L128" s="18">
        <v>91</v>
      </c>
      <c r="M128" s="27">
        <f>IFERROR(L128/K125,"-")</f>
        <v>7.4104234527687302E-2</v>
      </c>
      <c r="N128" s="278"/>
      <c r="O128" s="18">
        <v>87</v>
      </c>
      <c r="P128" s="27">
        <f>IFERROR(O128/N125,"-")</f>
        <v>0.13657770800627944</v>
      </c>
      <c r="Q128" s="278"/>
      <c r="R128" s="18">
        <v>35</v>
      </c>
      <c r="S128" s="27">
        <f>IFERROR(R128/Q125,"-")</f>
        <v>0.1417004048582996</v>
      </c>
      <c r="T128" s="278"/>
      <c r="U128" s="18">
        <v>9</v>
      </c>
      <c r="V128" s="27">
        <f>IFERROR(U128/T125,"-")</f>
        <v>0.2</v>
      </c>
      <c r="W128" s="278"/>
      <c r="X128" s="18">
        <v>1</v>
      </c>
      <c r="Y128" s="27">
        <f>IFERROR(X128/W125,"-")</f>
        <v>0.14285714285714285</v>
      </c>
      <c r="Z128" s="278"/>
      <c r="AA128" s="18">
        <f t="shared" si="7"/>
        <v>226</v>
      </c>
      <c r="AB128" s="27">
        <f>IFERROR(AA128/Z125,"-")</f>
        <v>0.10319634703196347</v>
      </c>
    </row>
    <row r="129" spans="2:28">
      <c r="B129" s="266">
        <v>32</v>
      </c>
      <c r="C129" s="296" t="s">
        <v>41</v>
      </c>
      <c r="D129" s="170" t="s">
        <v>82</v>
      </c>
      <c r="E129" s="271">
        <v>5</v>
      </c>
      <c r="F129" s="14">
        <v>3</v>
      </c>
      <c r="G129" s="171">
        <f>IFERROR(F129/E129,"-")</f>
        <v>0.6</v>
      </c>
      <c r="H129" s="271">
        <v>16</v>
      </c>
      <c r="I129" s="14">
        <v>8</v>
      </c>
      <c r="J129" s="171">
        <f>IFERROR(I129/H129,"-")</f>
        <v>0.5</v>
      </c>
      <c r="K129" s="271">
        <v>1122</v>
      </c>
      <c r="L129" s="14">
        <v>831</v>
      </c>
      <c r="M129" s="171">
        <f>IFERROR(L129/K129,"-")</f>
        <v>0.74064171122994649</v>
      </c>
      <c r="N129" s="271">
        <v>785</v>
      </c>
      <c r="O129" s="14">
        <v>560</v>
      </c>
      <c r="P129" s="171">
        <f>IFERROR(O129/N129,"-")</f>
        <v>0.7133757961783439</v>
      </c>
      <c r="Q129" s="271">
        <v>298</v>
      </c>
      <c r="R129" s="14">
        <v>198</v>
      </c>
      <c r="S129" s="171">
        <f>IFERROR(R129/Q129,"-")</f>
        <v>0.66442953020134232</v>
      </c>
      <c r="T129" s="271">
        <v>66</v>
      </c>
      <c r="U129" s="14">
        <v>39</v>
      </c>
      <c r="V129" s="171">
        <f>IFERROR(U129/T129,"-")</f>
        <v>0.59090909090909094</v>
      </c>
      <c r="W129" s="271">
        <v>14</v>
      </c>
      <c r="X129" s="14">
        <v>8</v>
      </c>
      <c r="Y129" s="171">
        <f>IFERROR(X129/W129,"-")</f>
        <v>0.5714285714285714</v>
      </c>
      <c r="Z129" s="271">
        <f>SUM(E129,H129,K129,N129,Q129,T129,W129)</f>
        <v>2306</v>
      </c>
      <c r="AA129" s="14">
        <f t="shared" si="7"/>
        <v>1647</v>
      </c>
      <c r="AB129" s="171">
        <f>IFERROR(AA129/Z129,"-")</f>
        <v>0.71422376409366872</v>
      </c>
    </row>
    <row r="130" spans="2:28">
      <c r="B130" s="267"/>
      <c r="C130" s="297"/>
      <c r="D130" s="24" t="s">
        <v>83</v>
      </c>
      <c r="E130" s="272"/>
      <c r="F130" s="17">
        <v>0</v>
      </c>
      <c r="G130" s="25">
        <f>IFERROR(F130/E129,"-")</f>
        <v>0</v>
      </c>
      <c r="H130" s="272"/>
      <c r="I130" s="17">
        <v>1</v>
      </c>
      <c r="J130" s="25">
        <f>IFERROR(I130/H129,"-")</f>
        <v>6.25E-2</v>
      </c>
      <c r="K130" s="272"/>
      <c r="L130" s="17">
        <v>110</v>
      </c>
      <c r="M130" s="25">
        <f>IFERROR(L130/K129,"-")</f>
        <v>9.8039215686274508E-2</v>
      </c>
      <c r="N130" s="272"/>
      <c r="O130" s="17">
        <v>86</v>
      </c>
      <c r="P130" s="25">
        <f>IFERROR(O130/N129,"-")</f>
        <v>0.10955414012738854</v>
      </c>
      <c r="Q130" s="272"/>
      <c r="R130" s="17">
        <v>34</v>
      </c>
      <c r="S130" s="25">
        <f>IFERROR(R130/Q129,"-")</f>
        <v>0.11409395973154363</v>
      </c>
      <c r="T130" s="272"/>
      <c r="U130" s="17">
        <v>7</v>
      </c>
      <c r="V130" s="25">
        <f>IFERROR(U130/T129,"-")</f>
        <v>0.10606060606060606</v>
      </c>
      <c r="W130" s="272"/>
      <c r="X130" s="17">
        <v>1</v>
      </c>
      <c r="Y130" s="25">
        <f>IFERROR(X130/W129,"-")</f>
        <v>7.1428571428571425E-2</v>
      </c>
      <c r="Z130" s="272"/>
      <c r="AA130" s="17">
        <f t="shared" si="7"/>
        <v>239</v>
      </c>
      <c r="AB130" s="25">
        <f>IFERROR(AA130/Z129,"-")</f>
        <v>0.10364267129228101</v>
      </c>
    </row>
    <row r="131" spans="2:28">
      <c r="B131" s="267"/>
      <c r="C131" s="297"/>
      <c r="D131" s="24" t="s">
        <v>84</v>
      </c>
      <c r="E131" s="272"/>
      <c r="F131" s="17">
        <v>1</v>
      </c>
      <c r="G131" s="25">
        <f>IFERROR(F131/E129,"-")</f>
        <v>0.2</v>
      </c>
      <c r="H131" s="272"/>
      <c r="I131" s="17">
        <v>2</v>
      </c>
      <c r="J131" s="25">
        <f>IFERROR(I131/H129,"-")</f>
        <v>0.125</v>
      </c>
      <c r="K131" s="272"/>
      <c r="L131" s="17">
        <v>76</v>
      </c>
      <c r="M131" s="25">
        <f>IFERROR(L131/K129,"-")</f>
        <v>6.7736185383244205E-2</v>
      </c>
      <c r="N131" s="272"/>
      <c r="O131" s="17">
        <v>61</v>
      </c>
      <c r="P131" s="25">
        <f>IFERROR(O131/N129,"-")</f>
        <v>7.7707006369426748E-2</v>
      </c>
      <c r="Q131" s="272"/>
      <c r="R131" s="17">
        <v>23</v>
      </c>
      <c r="S131" s="25">
        <f>IFERROR(R131/Q129,"-")</f>
        <v>7.7181208053691275E-2</v>
      </c>
      <c r="T131" s="272"/>
      <c r="U131" s="17">
        <v>7</v>
      </c>
      <c r="V131" s="25">
        <f>IFERROR(U131/T129,"-")</f>
        <v>0.10606060606060606</v>
      </c>
      <c r="W131" s="272"/>
      <c r="X131" s="17">
        <v>2</v>
      </c>
      <c r="Y131" s="25">
        <f>IFERROR(X131/W129,"-")</f>
        <v>0.14285714285714285</v>
      </c>
      <c r="Z131" s="272"/>
      <c r="AA131" s="17">
        <f t="shared" si="7"/>
        <v>172</v>
      </c>
      <c r="AB131" s="25">
        <f>IFERROR(AA131/Z129,"-")</f>
        <v>7.4588031222896797E-2</v>
      </c>
    </row>
    <row r="132" spans="2:28">
      <c r="B132" s="268"/>
      <c r="C132" s="298"/>
      <c r="D132" s="26" t="s">
        <v>85</v>
      </c>
      <c r="E132" s="278"/>
      <c r="F132" s="18">
        <v>1</v>
      </c>
      <c r="G132" s="27">
        <f>IFERROR(F132/E129,"-")</f>
        <v>0.2</v>
      </c>
      <c r="H132" s="278"/>
      <c r="I132" s="18">
        <v>5</v>
      </c>
      <c r="J132" s="27">
        <f>IFERROR(I132/H129,"-")</f>
        <v>0.3125</v>
      </c>
      <c r="K132" s="278"/>
      <c r="L132" s="18">
        <v>105</v>
      </c>
      <c r="M132" s="27">
        <f>IFERROR(L132/K129,"-")</f>
        <v>9.3582887700534759E-2</v>
      </c>
      <c r="N132" s="278"/>
      <c r="O132" s="18">
        <v>78</v>
      </c>
      <c r="P132" s="27">
        <f>IFERROR(O132/N129,"-")</f>
        <v>9.936305732484077E-2</v>
      </c>
      <c r="Q132" s="278"/>
      <c r="R132" s="18">
        <v>43</v>
      </c>
      <c r="S132" s="27">
        <f>IFERROR(R132/Q129,"-")</f>
        <v>0.14429530201342283</v>
      </c>
      <c r="T132" s="278"/>
      <c r="U132" s="18">
        <v>13</v>
      </c>
      <c r="V132" s="27">
        <f>IFERROR(U132/T129,"-")</f>
        <v>0.19696969696969696</v>
      </c>
      <c r="W132" s="278"/>
      <c r="X132" s="18">
        <v>3</v>
      </c>
      <c r="Y132" s="27">
        <f>IFERROR(X132/W129,"-")</f>
        <v>0.21428571428571427</v>
      </c>
      <c r="Z132" s="278"/>
      <c r="AA132" s="18">
        <f t="shared" si="7"/>
        <v>248</v>
      </c>
      <c r="AB132" s="27">
        <f>IFERROR(AA132/Z129,"-")</f>
        <v>0.10754553339115351</v>
      </c>
    </row>
    <row r="133" spans="2:28">
      <c r="B133" s="266">
        <v>33</v>
      </c>
      <c r="C133" s="296" t="s">
        <v>42</v>
      </c>
      <c r="D133" s="170" t="s">
        <v>82</v>
      </c>
      <c r="E133" s="271">
        <v>3</v>
      </c>
      <c r="F133" s="14">
        <v>2</v>
      </c>
      <c r="G133" s="171">
        <f>IFERROR(F133/E133,"-")</f>
        <v>0.66666666666666663</v>
      </c>
      <c r="H133" s="271">
        <v>6</v>
      </c>
      <c r="I133" s="14">
        <v>6</v>
      </c>
      <c r="J133" s="171">
        <f>IFERROR(I133/H133,"-")</f>
        <v>1</v>
      </c>
      <c r="K133" s="271">
        <v>315</v>
      </c>
      <c r="L133" s="14">
        <v>229</v>
      </c>
      <c r="M133" s="171">
        <f>IFERROR(L133/K133,"-")</f>
        <v>0.72698412698412695</v>
      </c>
      <c r="N133" s="271">
        <v>129</v>
      </c>
      <c r="O133" s="14">
        <v>89</v>
      </c>
      <c r="P133" s="171">
        <f>IFERROR(O133/N133,"-")</f>
        <v>0.68992248062015504</v>
      </c>
      <c r="Q133" s="271">
        <v>59</v>
      </c>
      <c r="R133" s="14">
        <v>38</v>
      </c>
      <c r="S133" s="171">
        <f>IFERROR(R133/Q133,"-")</f>
        <v>0.64406779661016944</v>
      </c>
      <c r="T133" s="271">
        <v>14</v>
      </c>
      <c r="U133" s="14">
        <v>9</v>
      </c>
      <c r="V133" s="171">
        <f>IFERROR(U133/T133,"-")</f>
        <v>0.6428571428571429</v>
      </c>
      <c r="W133" s="271">
        <v>2</v>
      </c>
      <c r="X133" s="14">
        <v>2</v>
      </c>
      <c r="Y133" s="171">
        <f>IFERROR(X133/W133,"-")</f>
        <v>1</v>
      </c>
      <c r="Z133" s="271">
        <f>SUM(E133,H133,K133,N133,Q133,T133,W133)</f>
        <v>528</v>
      </c>
      <c r="AA133" s="14">
        <f t="shared" si="7"/>
        <v>375</v>
      </c>
      <c r="AB133" s="171">
        <f>IFERROR(AA133/Z133,"-")</f>
        <v>0.71022727272727271</v>
      </c>
    </row>
    <row r="134" spans="2:28">
      <c r="B134" s="267"/>
      <c r="C134" s="297"/>
      <c r="D134" s="24" t="s">
        <v>83</v>
      </c>
      <c r="E134" s="272"/>
      <c r="F134" s="17">
        <v>1</v>
      </c>
      <c r="G134" s="25">
        <f>IFERROR(F134/E133,"-")</f>
        <v>0.33333333333333331</v>
      </c>
      <c r="H134" s="272"/>
      <c r="I134" s="17">
        <v>0</v>
      </c>
      <c r="J134" s="25">
        <f>IFERROR(I134/H133,"-")</f>
        <v>0</v>
      </c>
      <c r="K134" s="272"/>
      <c r="L134" s="17">
        <v>37</v>
      </c>
      <c r="M134" s="25">
        <f>IFERROR(L134/K133,"-")</f>
        <v>0.11746031746031746</v>
      </c>
      <c r="N134" s="272"/>
      <c r="O134" s="17">
        <v>16</v>
      </c>
      <c r="P134" s="25">
        <f>IFERROR(O134/N133,"-")</f>
        <v>0.12403100775193798</v>
      </c>
      <c r="Q134" s="272"/>
      <c r="R134" s="17">
        <v>8</v>
      </c>
      <c r="S134" s="25">
        <f>IFERROR(R134/Q133,"-")</f>
        <v>0.13559322033898305</v>
      </c>
      <c r="T134" s="272"/>
      <c r="U134" s="17">
        <v>0</v>
      </c>
      <c r="V134" s="25">
        <f>IFERROR(U134/T133,"-")</f>
        <v>0</v>
      </c>
      <c r="W134" s="272"/>
      <c r="X134" s="17">
        <v>0</v>
      </c>
      <c r="Y134" s="25">
        <f>IFERROR(X134/W133,"-")</f>
        <v>0</v>
      </c>
      <c r="Z134" s="272"/>
      <c r="AA134" s="17">
        <f t="shared" ref="AA134:AA197" si="11">SUM(F134,I134,L134,O134,R134,U134,X134)</f>
        <v>62</v>
      </c>
      <c r="AB134" s="25">
        <f>IFERROR(AA134/Z133,"-")</f>
        <v>0.11742424242424243</v>
      </c>
    </row>
    <row r="135" spans="2:28">
      <c r="B135" s="267"/>
      <c r="C135" s="297"/>
      <c r="D135" s="24" t="s">
        <v>84</v>
      </c>
      <c r="E135" s="272"/>
      <c r="F135" s="17">
        <v>0</v>
      </c>
      <c r="G135" s="25">
        <f>IFERROR(F135/E133,"-")</f>
        <v>0</v>
      </c>
      <c r="H135" s="272"/>
      <c r="I135" s="17">
        <v>0</v>
      </c>
      <c r="J135" s="25">
        <f>IFERROR(I135/H133,"-")</f>
        <v>0</v>
      </c>
      <c r="K135" s="272"/>
      <c r="L135" s="17">
        <v>17</v>
      </c>
      <c r="M135" s="25">
        <f>IFERROR(L135/K133,"-")</f>
        <v>5.3968253968253971E-2</v>
      </c>
      <c r="N135" s="272"/>
      <c r="O135" s="17">
        <v>8</v>
      </c>
      <c r="P135" s="25">
        <f>IFERROR(O135/N133,"-")</f>
        <v>6.2015503875968991E-2</v>
      </c>
      <c r="Q135" s="272"/>
      <c r="R135" s="17">
        <v>4</v>
      </c>
      <c r="S135" s="25">
        <f>IFERROR(R135/Q133,"-")</f>
        <v>6.7796610169491525E-2</v>
      </c>
      <c r="T135" s="272"/>
      <c r="U135" s="17">
        <v>1</v>
      </c>
      <c r="V135" s="25">
        <f>IFERROR(U135/T133,"-")</f>
        <v>7.1428571428571425E-2</v>
      </c>
      <c r="W135" s="272"/>
      <c r="X135" s="17">
        <v>0</v>
      </c>
      <c r="Y135" s="25">
        <f>IFERROR(X135/W133,"-")</f>
        <v>0</v>
      </c>
      <c r="Z135" s="272"/>
      <c r="AA135" s="17">
        <f t="shared" si="11"/>
        <v>30</v>
      </c>
      <c r="AB135" s="25">
        <f>IFERROR(AA135/Z133,"-")</f>
        <v>5.6818181818181816E-2</v>
      </c>
    </row>
    <row r="136" spans="2:28">
      <c r="B136" s="268"/>
      <c r="C136" s="298"/>
      <c r="D136" s="26" t="s">
        <v>85</v>
      </c>
      <c r="E136" s="278"/>
      <c r="F136" s="18">
        <v>0</v>
      </c>
      <c r="G136" s="27">
        <f>IFERROR(F136/E133,"-")</f>
        <v>0</v>
      </c>
      <c r="H136" s="278"/>
      <c r="I136" s="18">
        <v>0</v>
      </c>
      <c r="J136" s="27">
        <f>IFERROR(I136/H133,"-")</f>
        <v>0</v>
      </c>
      <c r="K136" s="278"/>
      <c r="L136" s="18">
        <v>32</v>
      </c>
      <c r="M136" s="27">
        <f>IFERROR(L136/K133,"-")</f>
        <v>0.10158730158730159</v>
      </c>
      <c r="N136" s="278"/>
      <c r="O136" s="18">
        <v>16</v>
      </c>
      <c r="P136" s="27">
        <f>IFERROR(O136/N133,"-")</f>
        <v>0.12403100775193798</v>
      </c>
      <c r="Q136" s="278"/>
      <c r="R136" s="18">
        <v>9</v>
      </c>
      <c r="S136" s="27">
        <f>IFERROR(R136/Q133,"-")</f>
        <v>0.15254237288135594</v>
      </c>
      <c r="T136" s="278"/>
      <c r="U136" s="18">
        <v>4</v>
      </c>
      <c r="V136" s="27">
        <f>IFERROR(U136/T133,"-")</f>
        <v>0.2857142857142857</v>
      </c>
      <c r="W136" s="278"/>
      <c r="X136" s="18">
        <v>0</v>
      </c>
      <c r="Y136" s="27">
        <f>IFERROR(X136/W133,"-")</f>
        <v>0</v>
      </c>
      <c r="Z136" s="278"/>
      <c r="AA136" s="18">
        <f t="shared" si="11"/>
        <v>61</v>
      </c>
      <c r="AB136" s="27">
        <f>IFERROR(AA136/Z133,"-")</f>
        <v>0.11553030303030302</v>
      </c>
    </row>
    <row r="137" spans="2:28">
      <c r="B137" s="266">
        <v>34</v>
      </c>
      <c r="C137" s="296" t="s">
        <v>44</v>
      </c>
      <c r="D137" s="170" t="s">
        <v>82</v>
      </c>
      <c r="E137" s="271">
        <v>12</v>
      </c>
      <c r="F137" s="14">
        <v>9</v>
      </c>
      <c r="G137" s="171">
        <f>IFERROR(F137/E137,"-")</f>
        <v>0.75</v>
      </c>
      <c r="H137" s="271">
        <v>23</v>
      </c>
      <c r="I137" s="14">
        <v>16</v>
      </c>
      <c r="J137" s="171">
        <f>IFERROR(I137/H137,"-")</f>
        <v>0.69565217391304346</v>
      </c>
      <c r="K137" s="271">
        <v>1626</v>
      </c>
      <c r="L137" s="14">
        <v>1232</v>
      </c>
      <c r="M137" s="171">
        <f>IFERROR(L137/K137,"-")</f>
        <v>0.75768757687576871</v>
      </c>
      <c r="N137" s="271">
        <v>1017</v>
      </c>
      <c r="O137" s="14">
        <v>745</v>
      </c>
      <c r="P137" s="171">
        <f>IFERROR(O137/N137,"-")</f>
        <v>0.7325467059980334</v>
      </c>
      <c r="Q137" s="271">
        <v>442</v>
      </c>
      <c r="R137" s="14">
        <v>296</v>
      </c>
      <c r="S137" s="171">
        <f>IFERROR(R137/Q137,"-")</f>
        <v>0.66968325791855199</v>
      </c>
      <c r="T137" s="271">
        <v>115</v>
      </c>
      <c r="U137" s="14">
        <v>68</v>
      </c>
      <c r="V137" s="171">
        <f>IFERROR(U137/T137,"-")</f>
        <v>0.59130434782608698</v>
      </c>
      <c r="W137" s="271">
        <v>17</v>
      </c>
      <c r="X137" s="14">
        <v>9</v>
      </c>
      <c r="Y137" s="171">
        <f>IFERROR(X137/W137,"-")</f>
        <v>0.52941176470588236</v>
      </c>
      <c r="Z137" s="271">
        <f>SUM(E137,H137,K137,N137,Q137,T137,W137)</f>
        <v>3252</v>
      </c>
      <c r="AA137" s="14">
        <f t="shared" si="11"/>
        <v>2375</v>
      </c>
      <c r="AB137" s="171">
        <f>IFERROR(AA137/Z137,"-")</f>
        <v>0.73031980319803202</v>
      </c>
    </row>
    <row r="138" spans="2:28">
      <c r="B138" s="267"/>
      <c r="C138" s="297"/>
      <c r="D138" s="24" t="s">
        <v>83</v>
      </c>
      <c r="E138" s="272"/>
      <c r="F138" s="17">
        <v>0</v>
      </c>
      <c r="G138" s="25">
        <f>IFERROR(F138/E137,"-")</f>
        <v>0</v>
      </c>
      <c r="H138" s="272"/>
      <c r="I138" s="17">
        <v>3</v>
      </c>
      <c r="J138" s="25">
        <f>IFERROR(I138/H137,"-")</f>
        <v>0.13043478260869565</v>
      </c>
      <c r="K138" s="272"/>
      <c r="L138" s="17">
        <v>143</v>
      </c>
      <c r="M138" s="25">
        <f>IFERROR(L138/K137,"-")</f>
        <v>8.794587945879459E-2</v>
      </c>
      <c r="N138" s="272"/>
      <c r="O138" s="17">
        <v>110</v>
      </c>
      <c r="P138" s="25">
        <f>IFERROR(O138/N137,"-")</f>
        <v>0.10816125860373647</v>
      </c>
      <c r="Q138" s="272"/>
      <c r="R138" s="17">
        <v>52</v>
      </c>
      <c r="S138" s="25">
        <f>IFERROR(R138/Q137,"-")</f>
        <v>0.11764705882352941</v>
      </c>
      <c r="T138" s="272"/>
      <c r="U138" s="17">
        <v>12</v>
      </c>
      <c r="V138" s="25">
        <f>IFERROR(U138/T137,"-")</f>
        <v>0.10434782608695652</v>
      </c>
      <c r="W138" s="272"/>
      <c r="X138" s="17">
        <v>3</v>
      </c>
      <c r="Y138" s="25">
        <f>IFERROR(X138/W137,"-")</f>
        <v>0.17647058823529413</v>
      </c>
      <c r="Z138" s="272"/>
      <c r="AA138" s="17">
        <f t="shared" si="11"/>
        <v>323</v>
      </c>
      <c r="AB138" s="25">
        <f>IFERROR(AA138/Z137,"-")</f>
        <v>9.932349323493235E-2</v>
      </c>
    </row>
    <row r="139" spans="2:28">
      <c r="B139" s="267"/>
      <c r="C139" s="297"/>
      <c r="D139" s="24" t="s">
        <v>84</v>
      </c>
      <c r="E139" s="272"/>
      <c r="F139" s="17">
        <v>1</v>
      </c>
      <c r="G139" s="25">
        <f>IFERROR(F139/E137,"-")</f>
        <v>8.3333333333333329E-2</v>
      </c>
      <c r="H139" s="272"/>
      <c r="I139" s="17">
        <v>2</v>
      </c>
      <c r="J139" s="25">
        <f>IFERROR(I139/H137,"-")</f>
        <v>8.6956521739130432E-2</v>
      </c>
      <c r="K139" s="272"/>
      <c r="L139" s="17">
        <v>110</v>
      </c>
      <c r="M139" s="25">
        <f>IFERROR(L139/K137,"-")</f>
        <v>6.7650676506765067E-2</v>
      </c>
      <c r="N139" s="272"/>
      <c r="O139" s="17">
        <v>60</v>
      </c>
      <c r="P139" s="25">
        <f>IFERROR(O139/N137,"-")</f>
        <v>5.8997050147492625E-2</v>
      </c>
      <c r="Q139" s="272"/>
      <c r="R139" s="17">
        <v>32</v>
      </c>
      <c r="S139" s="25">
        <f>IFERROR(R139/Q137,"-")</f>
        <v>7.2398190045248875E-2</v>
      </c>
      <c r="T139" s="272"/>
      <c r="U139" s="17">
        <v>14</v>
      </c>
      <c r="V139" s="25">
        <f>IFERROR(U139/T137,"-")</f>
        <v>0.12173913043478261</v>
      </c>
      <c r="W139" s="272"/>
      <c r="X139" s="17">
        <v>1</v>
      </c>
      <c r="Y139" s="25">
        <f>IFERROR(X139/W137,"-")</f>
        <v>5.8823529411764705E-2</v>
      </c>
      <c r="Z139" s="272"/>
      <c r="AA139" s="17">
        <f t="shared" si="11"/>
        <v>220</v>
      </c>
      <c r="AB139" s="25">
        <f>IFERROR(AA139/Z137,"-")</f>
        <v>6.7650676506765067E-2</v>
      </c>
    </row>
    <row r="140" spans="2:28">
      <c r="B140" s="268"/>
      <c r="C140" s="298"/>
      <c r="D140" s="26" t="s">
        <v>85</v>
      </c>
      <c r="E140" s="278"/>
      <c r="F140" s="18">
        <v>2</v>
      </c>
      <c r="G140" s="27">
        <f>IFERROR(F140/E137,"-")</f>
        <v>0.16666666666666666</v>
      </c>
      <c r="H140" s="278"/>
      <c r="I140" s="18">
        <v>2</v>
      </c>
      <c r="J140" s="27">
        <f>IFERROR(I140/H137,"-")</f>
        <v>8.6956521739130432E-2</v>
      </c>
      <c r="K140" s="278"/>
      <c r="L140" s="18">
        <v>141</v>
      </c>
      <c r="M140" s="27">
        <f>IFERROR(L140/K137,"-")</f>
        <v>8.6715867158671592E-2</v>
      </c>
      <c r="N140" s="278"/>
      <c r="O140" s="18">
        <v>102</v>
      </c>
      <c r="P140" s="27">
        <f>IFERROR(O140/N137,"-")</f>
        <v>0.10029498525073746</v>
      </c>
      <c r="Q140" s="278"/>
      <c r="R140" s="18">
        <v>62</v>
      </c>
      <c r="S140" s="27">
        <f>IFERROR(R140/Q137,"-")</f>
        <v>0.14027149321266968</v>
      </c>
      <c r="T140" s="278"/>
      <c r="U140" s="18">
        <v>21</v>
      </c>
      <c r="V140" s="27">
        <f>IFERROR(U140/T137,"-")</f>
        <v>0.18260869565217391</v>
      </c>
      <c r="W140" s="278"/>
      <c r="X140" s="18">
        <v>4</v>
      </c>
      <c r="Y140" s="27">
        <f>IFERROR(X140/W137,"-")</f>
        <v>0.23529411764705882</v>
      </c>
      <c r="Z140" s="278"/>
      <c r="AA140" s="18">
        <f t="shared" si="11"/>
        <v>334</v>
      </c>
      <c r="AB140" s="27">
        <f>IFERROR(AA140/Z137,"-")</f>
        <v>0.1027060270602706</v>
      </c>
    </row>
    <row r="141" spans="2:28">
      <c r="B141" s="266">
        <v>35</v>
      </c>
      <c r="C141" s="296" t="s">
        <v>1</v>
      </c>
      <c r="D141" s="170" t="s">
        <v>82</v>
      </c>
      <c r="E141" s="271">
        <v>2</v>
      </c>
      <c r="F141" s="14">
        <v>2</v>
      </c>
      <c r="G141" s="171">
        <f>IFERROR(F141/E141,"-")</f>
        <v>1</v>
      </c>
      <c r="H141" s="271">
        <v>7</v>
      </c>
      <c r="I141" s="14">
        <v>5</v>
      </c>
      <c r="J141" s="171">
        <f>IFERROR(I141/H141,"-")</f>
        <v>0.7142857142857143</v>
      </c>
      <c r="K141" s="271">
        <v>3478</v>
      </c>
      <c r="L141" s="14">
        <v>2633</v>
      </c>
      <c r="M141" s="171">
        <f>IFERROR(L141/K141,"-")</f>
        <v>0.75704427832087406</v>
      </c>
      <c r="N141" s="271">
        <v>2467</v>
      </c>
      <c r="O141" s="14">
        <v>1763</v>
      </c>
      <c r="P141" s="171">
        <f>IFERROR(O141/N141,"-")</f>
        <v>0.71463315768139446</v>
      </c>
      <c r="Q141" s="271">
        <v>1080</v>
      </c>
      <c r="R141" s="14">
        <v>720</v>
      </c>
      <c r="S141" s="171">
        <f>IFERROR(R141/Q141,"-")</f>
        <v>0.66666666666666663</v>
      </c>
      <c r="T141" s="271">
        <v>318</v>
      </c>
      <c r="U141" s="14">
        <v>195</v>
      </c>
      <c r="V141" s="171">
        <f>IFERROR(U141/T141,"-")</f>
        <v>0.6132075471698113</v>
      </c>
      <c r="W141" s="271">
        <v>26</v>
      </c>
      <c r="X141" s="14">
        <v>18</v>
      </c>
      <c r="Y141" s="171">
        <f>IFERROR(X141/W141,"-")</f>
        <v>0.69230769230769229</v>
      </c>
      <c r="Z141" s="271">
        <f>SUM(E141,H141,K141,N141,Q141,T141,W141)</f>
        <v>7378</v>
      </c>
      <c r="AA141" s="14">
        <f t="shared" si="11"/>
        <v>5336</v>
      </c>
      <c r="AB141" s="171">
        <f>IFERROR(AA141/Z141,"-")</f>
        <v>0.72323122797506101</v>
      </c>
    </row>
    <row r="142" spans="2:28">
      <c r="B142" s="267"/>
      <c r="C142" s="297"/>
      <c r="D142" s="24" t="s">
        <v>83</v>
      </c>
      <c r="E142" s="272"/>
      <c r="F142" s="17">
        <v>0</v>
      </c>
      <c r="G142" s="25">
        <f>IFERROR(F142/E141,"-")</f>
        <v>0</v>
      </c>
      <c r="H142" s="272"/>
      <c r="I142" s="17">
        <v>1</v>
      </c>
      <c r="J142" s="25">
        <f>IFERROR(I142/H141,"-")</f>
        <v>0.14285714285714285</v>
      </c>
      <c r="K142" s="272"/>
      <c r="L142" s="17">
        <v>374</v>
      </c>
      <c r="M142" s="25">
        <f>IFERROR(L142/K141,"-")</f>
        <v>0.10753306497987349</v>
      </c>
      <c r="N142" s="272"/>
      <c r="O142" s="17">
        <v>303</v>
      </c>
      <c r="P142" s="25">
        <f>IFERROR(O142/N141,"-")</f>
        <v>0.12282124037292258</v>
      </c>
      <c r="Q142" s="272"/>
      <c r="R142" s="17">
        <v>146</v>
      </c>
      <c r="S142" s="25">
        <f>IFERROR(R142/Q141,"-")</f>
        <v>0.13518518518518519</v>
      </c>
      <c r="T142" s="272"/>
      <c r="U142" s="17">
        <v>50</v>
      </c>
      <c r="V142" s="25">
        <f>IFERROR(U142/T141,"-")</f>
        <v>0.15723270440251572</v>
      </c>
      <c r="W142" s="272"/>
      <c r="X142" s="17">
        <v>1</v>
      </c>
      <c r="Y142" s="25">
        <f>IFERROR(X142/W141,"-")</f>
        <v>3.8461538461538464E-2</v>
      </c>
      <c r="Z142" s="272"/>
      <c r="AA142" s="17">
        <f t="shared" si="11"/>
        <v>875</v>
      </c>
      <c r="AB142" s="25">
        <f>IFERROR(AA142/Z141,"-")</f>
        <v>0.11859582542694497</v>
      </c>
    </row>
    <row r="143" spans="2:28">
      <c r="B143" s="267"/>
      <c r="C143" s="297"/>
      <c r="D143" s="24" t="s">
        <v>84</v>
      </c>
      <c r="E143" s="272"/>
      <c r="F143" s="17">
        <v>0</v>
      </c>
      <c r="G143" s="25">
        <f>IFERROR(F143/E141,"-")</f>
        <v>0</v>
      </c>
      <c r="H143" s="272"/>
      <c r="I143" s="17">
        <v>0</v>
      </c>
      <c r="J143" s="25">
        <f>IFERROR(I143/H141,"-")</f>
        <v>0</v>
      </c>
      <c r="K143" s="272"/>
      <c r="L143" s="17">
        <v>189</v>
      </c>
      <c r="M143" s="25">
        <f>IFERROR(L143/K141,"-")</f>
        <v>5.4341575618171364E-2</v>
      </c>
      <c r="N143" s="272"/>
      <c r="O143" s="17">
        <v>161</v>
      </c>
      <c r="P143" s="25">
        <f>IFERROR(O143/N141,"-")</f>
        <v>6.5261451155249284E-2</v>
      </c>
      <c r="Q143" s="272"/>
      <c r="R143" s="17">
        <v>65</v>
      </c>
      <c r="S143" s="25">
        <f>IFERROR(R143/Q141,"-")</f>
        <v>6.0185185185185182E-2</v>
      </c>
      <c r="T143" s="272"/>
      <c r="U143" s="17">
        <v>20</v>
      </c>
      <c r="V143" s="25">
        <f>IFERROR(U143/T141,"-")</f>
        <v>6.2893081761006289E-2</v>
      </c>
      <c r="W143" s="272"/>
      <c r="X143" s="17">
        <v>2</v>
      </c>
      <c r="Y143" s="25">
        <f>IFERROR(X143/W141,"-")</f>
        <v>7.6923076923076927E-2</v>
      </c>
      <c r="Z143" s="272"/>
      <c r="AA143" s="17">
        <f t="shared" si="11"/>
        <v>437</v>
      </c>
      <c r="AB143" s="25">
        <f>IFERROR(AA143/Z141,"-")</f>
        <v>5.9230143670371375E-2</v>
      </c>
    </row>
    <row r="144" spans="2:28">
      <c r="B144" s="268"/>
      <c r="C144" s="298"/>
      <c r="D144" s="26" t="s">
        <v>85</v>
      </c>
      <c r="E144" s="278"/>
      <c r="F144" s="18">
        <v>0</v>
      </c>
      <c r="G144" s="27">
        <f>IFERROR(F144/E141,"-")</f>
        <v>0</v>
      </c>
      <c r="H144" s="278"/>
      <c r="I144" s="18">
        <v>1</v>
      </c>
      <c r="J144" s="27">
        <f>IFERROR(I144/H141,"-")</f>
        <v>0.14285714285714285</v>
      </c>
      <c r="K144" s="278"/>
      <c r="L144" s="18">
        <v>282</v>
      </c>
      <c r="M144" s="27">
        <f>IFERROR(L144/K141,"-")</f>
        <v>8.1081081081081086E-2</v>
      </c>
      <c r="N144" s="278"/>
      <c r="O144" s="18">
        <v>240</v>
      </c>
      <c r="P144" s="27">
        <f>IFERROR(O144/N141,"-")</f>
        <v>9.7284150790433718E-2</v>
      </c>
      <c r="Q144" s="278"/>
      <c r="R144" s="18">
        <v>149</v>
      </c>
      <c r="S144" s="27">
        <f>IFERROR(R144/Q141,"-")</f>
        <v>0.13796296296296295</v>
      </c>
      <c r="T144" s="278"/>
      <c r="U144" s="18">
        <v>53</v>
      </c>
      <c r="V144" s="27">
        <f>IFERROR(U144/T141,"-")</f>
        <v>0.16666666666666666</v>
      </c>
      <c r="W144" s="278"/>
      <c r="X144" s="18">
        <v>5</v>
      </c>
      <c r="Y144" s="27">
        <f>IFERROR(X144/W141,"-")</f>
        <v>0.19230769230769232</v>
      </c>
      <c r="Z144" s="278"/>
      <c r="AA144" s="18">
        <f t="shared" si="11"/>
        <v>730</v>
      </c>
      <c r="AB144" s="27">
        <f>IFERROR(AA144/Z141,"-")</f>
        <v>9.8942802927622656E-2</v>
      </c>
    </row>
    <row r="145" spans="2:28">
      <c r="B145" s="266">
        <v>36</v>
      </c>
      <c r="C145" s="296" t="s">
        <v>2</v>
      </c>
      <c r="D145" s="170" t="s">
        <v>82</v>
      </c>
      <c r="E145" s="271">
        <v>1</v>
      </c>
      <c r="F145" s="14">
        <v>1</v>
      </c>
      <c r="G145" s="171">
        <f>IFERROR(F145/E145,"-")</f>
        <v>1</v>
      </c>
      <c r="H145" s="271">
        <v>5</v>
      </c>
      <c r="I145" s="14">
        <v>3</v>
      </c>
      <c r="J145" s="171">
        <f>IFERROR(I145/H145,"-")</f>
        <v>0.6</v>
      </c>
      <c r="K145" s="271">
        <v>1106</v>
      </c>
      <c r="L145" s="14">
        <v>834</v>
      </c>
      <c r="M145" s="171">
        <f>IFERROR(L145/K145,"-")</f>
        <v>0.75406871609403259</v>
      </c>
      <c r="N145" s="271">
        <v>783</v>
      </c>
      <c r="O145" s="14">
        <v>549</v>
      </c>
      <c r="P145" s="171">
        <f>IFERROR(O145/N145,"-")</f>
        <v>0.70114942528735635</v>
      </c>
      <c r="Q145" s="271">
        <v>387</v>
      </c>
      <c r="R145" s="14">
        <v>243</v>
      </c>
      <c r="S145" s="171">
        <f>IFERROR(R145/Q145,"-")</f>
        <v>0.62790697674418605</v>
      </c>
      <c r="T145" s="271">
        <v>98</v>
      </c>
      <c r="U145" s="14">
        <v>58</v>
      </c>
      <c r="V145" s="171">
        <f>IFERROR(U145/T145,"-")</f>
        <v>0.59183673469387754</v>
      </c>
      <c r="W145" s="271">
        <v>21</v>
      </c>
      <c r="X145" s="14">
        <v>13</v>
      </c>
      <c r="Y145" s="171">
        <f>IFERROR(X145/W145,"-")</f>
        <v>0.61904761904761907</v>
      </c>
      <c r="Z145" s="271">
        <f>SUM(E145,H145,K145,N145,Q145,T145,W145)</f>
        <v>2401</v>
      </c>
      <c r="AA145" s="14">
        <f t="shared" si="11"/>
        <v>1701</v>
      </c>
      <c r="AB145" s="171">
        <f>IFERROR(AA145/Z145,"-")</f>
        <v>0.70845481049562686</v>
      </c>
    </row>
    <row r="146" spans="2:28">
      <c r="B146" s="267"/>
      <c r="C146" s="297"/>
      <c r="D146" s="24" t="s">
        <v>83</v>
      </c>
      <c r="E146" s="272"/>
      <c r="F146" s="17">
        <v>0</v>
      </c>
      <c r="G146" s="25">
        <f>IFERROR(F146/E145,"-")</f>
        <v>0</v>
      </c>
      <c r="H146" s="272"/>
      <c r="I146" s="17">
        <v>1</v>
      </c>
      <c r="J146" s="25">
        <f>IFERROR(I146/H145,"-")</f>
        <v>0.2</v>
      </c>
      <c r="K146" s="272"/>
      <c r="L146" s="17">
        <v>136</v>
      </c>
      <c r="M146" s="25">
        <f>IFERROR(L146/K145,"-")</f>
        <v>0.12296564195298372</v>
      </c>
      <c r="N146" s="272"/>
      <c r="O146" s="17">
        <v>95</v>
      </c>
      <c r="P146" s="25">
        <f>IFERROR(O146/N145,"-")</f>
        <v>0.12132822477650064</v>
      </c>
      <c r="Q146" s="272"/>
      <c r="R146" s="17">
        <v>57</v>
      </c>
      <c r="S146" s="25">
        <f>IFERROR(R146/Q145,"-")</f>
        <v>0.14728682170542637</v>
      </c>
      <c r="T146" s="272"/>
      <c r="U146" s="17">
        <v>11</v>
      </c>
      <c r="V146" s="25">
        <f>IFERROR(U146/T145,"-")</f>
        <v>0.11224489795918367</v>
      </c>
      <c r="W146" s="272"/>
      <c r="X146" s="17">
        <v>4</v>
      </c>
      <c r="Y146" s="25">
        <f>IFERROR(X146/W145,"-")</f>
        <v>0.19047619047619047</v>
      </c>
      <c r="Z146" s="272"/>
      <c r="AA146" s="17">
        <f t="shared" si="11"/>
        <v>304</v>
      </c>
      <c r="AB146" s="25">
        <f>IFERROR(AA146/Z145,"-")</f>
        <v>0.12661391087047064</v>
      </c>
    </row>
    <row r="147" spans="2:28">
      <c r="B147" s="267"/>
      <c r="C147" s="297"/>
      <c r="D147" s="24" t="s">
        <v>84</v>
      </c>
      <c r="E147" s="272"/>
      <c r="F147" s="17">
        <v>0</v>
      </c>
      <c r="G147" s="25">
        <f>IFERROR(F147/E145,"-")</f>
        <v>0</v>
      </c>
      <c r="H147" s="272"/>
      <c r="I147" s="17">
        <v>0</v>
      </c>
      <c r="J147" s="25">
        <f>IFERROR(I147/H145,"-")</f>
        <v>0</v>
      </c>
      <c r="K147" s="272"/>
      <c r="L147" s="17">
        <v>74</v>
      </c>
      <c r="M147" s="25">
        <f>IFERROR(L147/K145,"-")</f>
        <v>6.6907775768535266E-2</v>
      </c>
      <c r="N147" s="272"/>
      <c r="O147" s="17">
        <v>51</v>
      </c>
      <c r="P147" s="25">
        <f>IFERROR(O147/N145,"-")</f>
        <v>6.5134099616858232E-2</v>
      </c>
      <c r="Q147" s="272"/>
      <c r="R147" s="17">
        <v>26</v>
      </c>
      <c r="S147" s="25">
        <f>IFERROR(R147/Q145,"-")</f>
        <v>6.7183462532299745E-2</v>
      </c>
      <c r="T147" s="272"/>
      <c r="U147" s="17">
        <v>7</v>
      </c>
      <c r="V147" s="25">
        <f>IFERROR(U147/T145,"-")</f>
        <v>7.1428571428571425E-2</v>
      </c>
      <c r="W147" s="272"/>
      <c r="X147" s="17">
        <v>3</v>
      </c>
      <c r="Y147" s="25">
        <f>IFERROR(X147/W145,"-")</f>
        <v>0.14285714285714285</v>
      </c>
      <c r="Z147" s="272"/>
      <c r="AA147" s="17">
        <f t="shared" si="11"/>
        <v>161</v>
      </c>
      <c r="AB147" s="25">
        <f>IFERROR(AA147/Z145,"-")</f>
        <v>6.7055393586005832E-2</v>
      </c>
    </row>
    <row r="148" spans="2:28">
      <c r="B148" s="268"/>
      <c r="C148" s="298"/>
      <c r="D148" s="26" t="s">
        <v>85</v>
      </c>
      <c r="E148" s="278"/>
      <c r="F148" s="18">
        <v>0</v>
      </c>
      <c r="G148" s="27">
        <f>IFERROR(F148/E145,"-")</f>
        <v>0</v>
      </c>
      <c r="H148" s="278"/>
      <c r="I148" s="18">
        <v>1</v>
      </c>
      <c r="J148" s="27">
        <f>IFERROR(I148/H145,"-")</f>
        <v>0.2</v>
      </c>
      <c r="K148" s="278"/>
      <c r="L148" s="18">
        <v>62</v>
      </c>
      <c r="M148" s="27">
        <f>IFERROR(L148/K145,"-")</f>
        <v>5.6057866184448461E-2</v>
      </c>
      <c r="N148" s="278"/>
      <c r="O148" s="18">
        <v>88</v>
      </c>
      <c r="P148" s="27">
        <f>IFERROR(O148/N145,"-")</f>
        <v>0.1123882503192848</v>
      </c>
      <c r="Q148" s="278"/>
      <c r="R148" s="18">
        <v>61</v>
      </c>
      <c r="S148" s="27">
        <f>IFERROR(R148/Q145,"-")</f>
        <v>0.15762273901808785</v>
      </c>
      <c r="T148" s="278"/>
      <c r="U148" s="18">
        <v>22</v>
      </c>
      <c r="V148" s="27">
        <f>IFERROR(U148/T145,"-")</f>
        <v>0.22448979591836735</v>
      </c>
      <c r="W148" s="278"/>
      <c r="X148" s="18">
        <v>1</v>
      </c>
      <c r="Y148" s="27">
        <f>IFERROR(X148/W145,"-")</f>
        <v>4.7619047619047616E-2</v>
      </c>
      <c r="Z148" s="278"/>
      <c r="AA148" s="18">
        <f t="shared" si="11"/>
        <v>235</v>
      </c>
      <c r="AB148" s="27">
        <f>IFERROR(AA148/Z145,"-")</f>
        <v>9.787588504789671E-2</v>
      </c>
    </row>
    <row r="149" spans="2:28">
      <c r="B149" s="266">
        <v>37</v>
      </c>
      <c r="C149" s="296" t="s">
        <v>3</v>
      </c>
      <c r="D149" s="170" t="s">
        <v>82</v>
      </c>
      <c r="E149" s="271">
        <v>5</v>
      </c>
      <c r="F149" s="14">
        <v>5</v>
      </c>
      <c r="G149" s="171">
        <f>IFERROR(F149/E149,"-")</f>
        <v>1</v>
      </c>
      <c r="H149" s="271">
        <v>10</v>
      </c>
      <c r="I149" s="14">
        <v>9</v>
      </c>
      <c r="J149" s="171">
        <f>IFERROR(I149/H149,"-")</f>
        <v>0.9</v>
      </c>
      <c r="K149" s="271">
        <v>4035</v>
      </c>
      <c r="L149" s="14">
        <v>3074</v>
      </c>
      <c r="M149" s="171">
        <f>IFERROR(L149/K149,"-")</f>
        <v>0.76183395291201983</v>
      </c>
      <c r="N149" s="271">
        <v>2539</v>
      </c>
      <c r="O149" s="14">
        <v>1795</v>
      </c>
      <c r="P149" s="171">
        <f>IFERROR(O149/N149,"-")</f>
        <v>0.70697124852304061</v>
      </c>
      <c r="Q149" s="271">
        <v>1128</v>
      </c>
      <c r="R149" s="14">
        <v>755</v>
      </c>
      <c r="S149" s="171">
        <f>IFERROR(R149/Q149,"-")</f>
        <v>0.66932624113475181</v>
      </c>
      <c r="T149" s="271">
        <v>266</v>
      </c>
      <c r="U149" s="14">
        <v>157</v>
      </c>
      <c r="V149" s="171">
        <f>IFERROR(U149/T149,"-")</f>
        <v>0.59022556390977443</v>
      </c>
      <c r="W149" s="271">
        <v>37</v>
      </c>
      <c r="X149" s="14">
        <v>20</v>
      </c>
      <c r="Y149" s="171">
        <f>IFERROR(X149/W149,"-")</f>
        <v>0.54054054054054057</v>
      </c>
      <c r="Z149" s="271">
        <f>SUM(E149,H149,K149,N149,Q149,T149,W149)</f>
        <v>8020</v>
      </c>
      <c r="AA149" s="14">
        <f t="shared" si="11"/>
        <v>5815</v>
      </c>
      <c r="AB149" s="171">
        <f>IFERROR(AA149/Z149,"-")</f>
        <v>0.72506234413965087</v>
      </c>
    </row>
    <row r="150" spans="2:28">
      <c r="B150" s="267"/>
      <c r="C150" s="297"/>
      <c r="D150" s="24" t="s">
        <v>83</v>
      </c>
      <c r="E150" s="272"/>
      <c r="F150" s="17">
        <v>0</v>
      </c>
      <c r="G150" s="25">
        <f>IFERROR(F150/E149,"-")</f>
        <v>0</v>
      </c>
      <c r="H150" s="272"/>
      <c r="I150" s="17">
        <v>0</v>
      </c>
      <c r="J150" s="25">
        <f>IFERROR(I150/H149,"-")</f>
        <v>0</v>
      </c>
      <c r="K150" s="272"/>
      <c r="L150" s="17">
        <v>412</v>
      </c>
      <c r="M150" s="25">
        <f>IFERROR(L150/K149,"-")</f>
        <v>0.10210656753407683</v>
      </c>
      <c r="N150" s="272"/>
      <c r="O150" s="17">
        <v>283</v>
      </c>
      <c r="P150" s="25">
        <f>IFERROR(O150/N149,"-")</f>
        <v>0.1114612051988972</v>
      </c>
      <c r="Q150" s="272"/>
      <c r="R150" s="17">
        <v>127</v>
      </c>
      <c r="S150" s="25">
        <f>IFERROR(R150/Q149,"-")</f>
        <v>0.1125886524822695</v>
      </c>
      <c r="T150" s="272"/>
      <c r="U150" s="17">
        <v>33</v>
      </c>
      <c r="V150" s="25">
        <f>IFERROR(U150/T149,"-")</f>
        <v>0.12406015037593984</v>
      </c>
      <c r="W150" s="272"/>
      <c r="X150" s="17">
        <v>3</v>
      </c>
      <c r="Y150" s="25">
        <f>IFERROR(X150/W149,"-")</f>
        <v>8.1081081081081086E-2</v>
      </c>
      <c r="Z150" s="272"/>
      <c r="AA150" s="17">
        <f t="shared" si="11"/>
        <v>858</v>
      </c>
      <c r="AB150" s="25">
        <f>IFERROR(AA150/Z149,"-")</f>
        <v>0.10698254364089775</v>
      </c>
    </row>
    <row r="151" spans="2:28">
      <c r="B151" s="267"/>
      <c r="C151" s="297"/>
      <c r="D151" s="24" t="s">
        <v>84</v>
      </c>
      <c r="E151" s="272"/>
      <c r="F151" s="17">
        <v>0</v>
      </c>
      <c r="G151" s="25">
        <f>IFERROR(F151/E149,"-")</f>
        <v>0</v>
      </c>
      <c r="H151" s="272"/>
      <c r="I151" s="17">
        <v>1</v>
      </c>
      <c r="J151" s="25">
        <f>IFERROR(I151/H149,"-")</f>
        <v>0.1</v>
      </c>
      <c r="K151" s="272"/>
      <c r="L151" s="17">
        <v>216</v>
      </c>
      <c r="M151" s="25">
        <f>IFERROR(L151/K149,"-")</f>
        <v>5.3531598513011154E-2</v>
      </c>
      <c r="N151" s="272"/>
      <c r="O151" s="17">
        <v>171</v>
      </c>
      <c r="P151" s="25">
        <f>IFERROR(O151/N149,"-")</f>
        <v>6.7349350137849553E-2</v>
      </c>
      <c r="Q151" s="272"/>
      <c r="R151" s="17">
        <v>66</v>
      </c>
      <c r="S151" s="25">
        <f>IFERROR(R151/Q149,"-")</f>
        <v>5.8510638297872342E-2</v>
      </c>
      <c r="T151" s="272"/>
      <c r="U151" s="17">
        <v>17</v>
      </c>
      <c r="V151" s="25">
        <f>IFERROR(U151/T149,"-")</f>
        <v>6.3909774436090222E-2</v>
      </c>
      <c r="W151" s="272"/>
      <c r="X151" s="17">
        <v>4</v>
      </c>
      <c r="Y151" s="25">
        <f>IFERROR(X151/W149,"-")</f>
        <v>0.10810810810810811</v>
      </c>
      <c r="Z151" s="272"/>
      <c r="AA151" s="17">
        <f t="shared" si="11"/>
        <v>475</v>
      </c>
      <c r="AB151" s="25">
        <f>IFERROR(AA151/Z149,"-")</f>
        <v>5.922693266832918E-2</v>
      </c>
    </row>
    <row r="152" spans="2:28">
      <c r="B152" s="268"/>
      <c r="C152" s="298"/>
      <c r="D152" s="26" t="s">
        <v>85</v>
      </c>
      <c r="E152" s="278"/>
      <c r="F152" s="18">
        <v>0</v>
      </c>
      <c r="G152" s="27">
        <f>IFERROR(F152/E149,"-")</f>
        <v>0</v>
      </c>
      <c r="H152" s="278"/>
      <c r="I152" s="18">
        <v>0</v>
      </c>
      <c r="J152" s="27">
        <f>IFERROR(I152/H149,"-")</f>
        <v>0</v>
      </c>
      <c r="K152" s="278"/>
      <c r="L152" s="18">
        <v>333</v>
      </c>
      <c r="M152" s="27">
        <f>IFERROR(L152/K149,"-")</f>
        <v>8.252788104089219E-2</v>
      </c>
      <c r="N152" s="278"/>
      <c r="O152" s="18">
        <v>290</v>
      </c>
      <c r="P152" s="27">
        <f>IFERROR(O152/N149,"-")</f>
        <v>0.11421819614021268</v>
      </c>
      <c r="Q152" s="278"/>
      <c r="R152" s="18">
        <v>180</v>
      </c>
      <c r="S152" s="27">
        <f>IFERROR(R152/Q149,"-")</f>
        <v>0.15957446808510639</v>
      </c>
      <c r="T152" s="278"/>
      <c r="U152" s="18">
        <v>59</v>
      </c>
      <c r="V152" s="27">
        <f>IFERROR(U152/T149,"-")</f>
        <v>0.22180451127819548</v>
      </c>
      <c r="W152" s="278"/>
      <c r="X152" s="18">
        <v>10</v>
      </c>
      <c r="Y152" s="27">
        <f>IFERROR(X152/W149,"-")</f>
        <v>0.27027027027027029</v>
      </c>
      <c r="Z152" s="278"/>
      <c r="AA152" s="18">
        <f t="shared" si="11"/>
        <v>872</v>
      </c>
      <c r="AB152" s="27">
        <f>IFERROR(AA152/Z149,"-")</f>
        <v>0.1087281795511222</v>
      </c>
    </row>
    <row r="153" spans="2:28">
      <c r="B153" s="266">
        <v>38</v>
      </c>
      <c r="C153" s="296" t="s">
        <v>45</v>
      </c>
      <c r="D153" s="170" t="s">
        <v>82</v>
      </c>
      <c r="E153" s="271">
        <v>3</v>
      </c>
      <c r="F153" s="14">
        <v>2</v>
      </c>
      <c r="G153" s="171">
        <f>IFERROR(F153/E153,"-")</f>
        <v>0.66666666666666663</v>
      </c>
      <c r="H153" s="271">
        <v>4</v>
      </c>
      <c r="I153" s="14">
        <v>2</v>
      </c>
      <c r="J153" s="171">
        <f>IFERROR(I153/H153,"-")</f>
        <v>0.5</v>
      </c>
      <c r="K153" s="271">
        <v>745</v>
      </c>
      <c r="L153" s="14">
        <v>544</v>
      </c>
      <c r="M153" s="171">
        <f>IFERROR(L153/K153,"-")</f>
        <v>0.73020134228187916</v>
      </c>
      <c r="N153" s="271">
        <v>499</v>
      </c>
      <c r="O153" s="14">
        <v>352</v>
      </c>
      <c r="P153" s="171">
        <f>IFERROR(O153/N153,"-")</f>
        <v>0.70541082164328661</v>
      </c>
      <c r="Q153" s="271">
        <v>213</v>
      </c>
      <c r="R153" s="14">
        <v>132</v>
      </c>
      <c r="S153" s="171">
        <f>IFERROR(R153/Q153,"-")</f>
        <v>0.61971830985915488</v>
      </c>
      <c r="T153" s="271">
        <v>54</v>
      </c>
      <c r="U153" s="14">
        <v>29</v>
      </c>
      <c r="V153" s="171">
        <f>IFERROR(U153/T153,"-")</f>
        <v>0.53703703703703709</v>
      </c>
      <c r="W153" s="271">
        <v>8</v>
      </c>
      <c r="X153" s="14">
        <v>4</v>
      </c>
      <c r="Y153" s="171">
        <f>IFERROR(X153/W153,"-")</f>
        <v>0.5</v>
      </c>
      <c r="Z153" s="271">
        <f>SUM(E153,H153,K153,N153,Q153,T153,W153)</f>
        <v>1526</v>
      </c>
      <c r="AA153" s="14">
        <f t="shared" si="11"/>
        <v>1065</v>
      </c>
      <c r="AB153" s="171">
        <f>IFERROR(AA153/Z153,"-")</f>
        <v>0.69790301441677594</v>
      </c>
    </row>
    <row r="154" spans="2:28">
      <c r="B154" s="267"/>
      <c r="C154" s="297"/>
      <c r="D154" s="24" t="s">
        <v>83</v>
      </c>
      <c r="E154" s="272"/>
      <c r="F154" s="17">
        <v>0</v>
      </c>
      <c r="G154" s="25">
        <f>IFERROR(F154/E153,"-")</f>
        <v>0</v>
      </c>
      <c r="H154" s="272"/>
      <c r="I154" s="17">
        <v>1</v>
      </c>
      <c r="J154" s="25">
        <f>IFERROR(I154/H153,"-")</f>
        <v>0.25</v>
      </c>
      <c r="K154" s="272"/>
      <c r="L154" s="17">
        <v>89</v>
      </c>
      <c r="M154" s="25">
        <f>IFERROR(L154/K153,"-")</f>
        <v>0.11946308724832215</v>
      </c>
      <c r="N154" s="272"/>
      <c r="O154" s="17">
        <v>53</v>
      </c>
      <c r="P154" s="25">
        <f>IFERROR(O154/N153,"-")</f>
        <v>0.10621242484969939</v>
      </c>
      <c r="Q154" s="272"/>
      <c r="R154" s="17">
        <v>33</v>
      </c>
      <c r="S154" s="25">
        <f>IFERROR(R154/Q153,"-")</f>
        <v>0.15492957746478872</v>
      </c>
      <c r="T154" s="272"/>
      <c r="U154" s="17">
        <v>6</v>
      </c>
      <c r="V154" s="25">
        <f>IFERROR(U154/T153,"-")</f>
        <v>0.1111111111111111</v>
      </c>
      <c r="W154" s="272"/>
      <c r="X154" s="17">
        <v>1</v>
      </c>
      <c r="Y154" s="25">
        <f>IFERROR(X154/W153,"-")</f>
        <v>0.125</v>
      </c>
      <c r="Z154" s="272"/>
      <c r="AA154" s="17">
        <f t="shared" si="11"/>
        <v>183</v>
      </c>
      <c r="AB154" s="25">
        <f>IFERROR(AA154/Z153,"-")</f>
        <v>0.1199213630406291</v>
      </c>
    </row>
    <row r="155" spans="2:28">
      <c r="B155" s="267"/>
      <c r="C155" s="297"/>
      <c r="D155" s="24" t="s">
        <v>84</v>
      </c>
      <c r="E155" s="272"/>
      <c r="F155" s="17">
        <v>0</v>
      </c>
      <c r="G155" s="25">
        <f>IFERROR(F155/E153,"-")</f>
        <v>0</v>
      </c>
      <c r="H155" s="272"/>
      <c r="I155" s="17">
        <v>0</v>
      </c>
      <c r="J155" s="25">
        <f>IFERROR(I155/H153,"-")</f>
        <v>0</v>
      </c>
      <c r="K155" s="272"/>
      <c r="L155" s="17">
        <v>40</v>
      </c>
      <c r="M155" s="25">
        <f>IFERROR(L155/K153,"-")</f>
        <v>5.3691275167785234E-2</v>
      </c>
      <c r="N155" s="272"/>
      <c r="O155" s="17">
        <v>39</v>
      </c>
      <c r="P155" s="25">
        <f>IFERROR(O155/N153,"-")</f>
        <v>7.8156312625250496E-2</v>
      </c>
      <c r="Q155" s="272"/>
      <c r="R155" s="17">
        <v>17</v>
      </c>
      <c r="S155" s="25">
        <f>IFERROR(R155/Q153,"-")</f>
        <v>7.9812206572769953E-2</v>
      </c>
      <c r="T155" s="272"/>
      <c r="U155" s="17">
        <v>2</v>
      </c>
      <c r="V155" s="25">
        <f>IFERROR(U155/T153,"-")</f>
        <v>3.7037037037037035E-2</v>
      </c>
      <c r="W155" s="272"/>
      <c r="X155" s="17">
        <v>1</v>
      </c>
      <c r="Y155" s="25">
        <f>IFERROR(X155/W153,"-")</f>
        <v>0.125</v>
      </c>
      <c r="Z155" s="272"/>
      <c r="AA155" s="17">
        <f t="shared" si="11"/>
        <v>99</v>
      </c>
      <c r="AB155" s="25">
        <f>IFERROR(AA155/Z153,"-")</f>
        <v>6.487549148099607E-2</v>
      </c>
    </row>
    <row r="156" spans="2:28">
      <c r="B156" s="268"/>
      <c r="C156" s="298"/>
      <c r="D156" s="26" t="s">
        <v>85</v>
      </c>
      <c r="E156" s="278"/>
      <c r="F156" s="18">
        <v>1</v>
      </c>
      <c r="G156" s="27">
        <f>IFERROR(F156/E153,"-")</f>
        <v>0.33333333333333331</v>
      </c>
      <c r="H156" s="278"/>
      <c r="I156" s="18">
        <v>1</v>
      </c>
      <c r="J156" s="27">
        <f>IFERROR(I156/H153,"-")</f>
        <v>0.25</v>
      </c>
      <c r="K156" s="278"/>
      <c r="L156" s="18">
        <v>72</v>
      </c>
      <c r="M156" s="27">
        <f>IFERROR(L156/K153,"-")</f>
        <v>9.6644295302013419E-2</v>
      </c>
      <c r="N156" s="278"/>
      <c r="O156" s="18">
        <v>55</v>
      </c>
      <c r="P156" s="27">
        <f>IFERROR(O156/N153,"-")</f>
        <v>0.11022044088176353</v>
      </c>
      <c r="Q156" s="278"/>
      <c r="R156" s="18">
        <v>31</v>
      </c>
      <c r="S156" s="27">
        <f>IFERROR(R156/Q153,"-")</f>
        <v>0.14553990610328638</v>
      </c>
      <c r="T156" s="278"/>
      <c r="U156" s="18">
        <v>17</v>
      </c>
      <c r="V156" s="27">
        <f>IFERROR(U156/T153,"-")</f>
        <v>0.31481481481481483</v>
      </c>
      <c r="W156" s="278"/>
      <c r="X156" s="18">
        <v>2</v>
      </c>
      <c r="Y156" s="27">
        <f>IFERROR(X156/W153,"-")</f>
        <v>0.25</v>
      </c>
      <c r="Z156" s="278"/>
      <c r="AA156" s="18">
        <f t="shared" si="11"/>
        <v>179</v>
      </c>
      <c r="AB156" s="27">
        <f>IFERROR(AA156/Z153,"-")</f>
        <v>0.11730013106159895</v>
      </c>
    </row>
    <row r="157" spans="2:28">
      <c r="B157" s="266">
        <v>39</v>
      </c>
      <c r="C157" s="296" t="s">
        <v>8</v>
      </c>
      <c r="D157" s="170" t="s">
        <v>82</v>
      </c>
      <c r="E157" s="271">
        <v>10</v>
      </c>
      <c r="F157" s="14">
        <v>4</v>
      </c>
      <c r="G157" s="171">
        <f>IFERROR(F157/E157,"-")</f>
        <v>0.4</v>
      </c>
      <c r="H157" s="271">
        <v>15</v>
      </c>
      <c r="I157" s="14">
        <v>11</v>
      </c>
      <c r="J157" s="171">
        <f>IFERROR(I157/H157,"-")</f>
        <v>0.73333333333333328</v>
      </c>
      <c r="K157" s="271">
        <v>4380</v>
      </c>
      <c r="L157" s="14">
        <v>3321</v>
      </c>
      <c r="M157" s="171">
        <f>IFERROR(L157/K157,"-")</f>
        <v>0.75821917808219175</v>
      </c>
      <c r="N157" s="271">
        <v>2771</v>
      </c>
      <c r="O157" s="14">
        <v>1985</v>
      </c>
      <c r="P157" s="171">
        <f>IFERROR(O157/N157,"-")</f>
        <v>0.71634788884879108</v>
      </c>
      <c r="Q157" s="271">
        <v>1138</v>
      </c>
      <c r="R157" s="14">
        <v>800</v>
      </c>
      <c r="S157" s="171">
        <f>IFERROR(R157/Q157,"-")</f>
        <v>0.70298769771529002</v>
      </c>
      <c r="T157" s="271">
        <v>301</v>
      </c>
      <c r="U157" s="14">
        <v>176</v>
      </c>
      <c r="V157" s="171">
        <f>IFERROR(U157/T157,"-")</f>
        <v>0.58471760797342198</v>
      </c>
      <c r="W157" s="271">
        <v>34</v>
      </c>
      <c r="X157" s="14">
        <v>20</v>
      </c>
      <c r="Y157" s="171">
        <f>IFERROR(X157/W157,"-")</f>
        <v>0.58823529411764708</v>
      </c>
      <c r="Z157" s="271">
        <f>SUM(E157,H157,K157,N157,Q157,T157,W157)</f>
        <v>8649</v>
      </c>
      <c r="AA157" s="14">
        <f t="shared" si="11"/>
        <v>6317</v>
      </c>
      <c r="AB157" s="171">
        <f>IFERROR(AA157/Z157,"-")</f>
        <v>0.73037345357844841</v>
      </c>
    </row>
    <row r="158" spans="2:28">
      <c r="B158" s="267"/>
      <c r="C158" s="297"/>
      <c r="D158" s="24" t="s">
        <v>83</v>
      </c>
      <c r="E158" s="272"/>
      <c r="F158" s="17">
        <v>2</v>
      </c>
      <c r="G158" s="25">
        <f>IFERROR(F158/E157,"-")</f>
        <v>0.2</v>
      </c>
      <c r="H158" s="272"/>
      <c r="I158" s="17">
        <v>3</v>
      </c>
      <c r="J158" s="25">
        <f>IFERROR(I158/H157,"-")</f>
        <v>0.2</v>
      </c>
      <c r="K158" s="272"/>
      <c r="L158" s="17">
        <v>430</v>
      </c>
      <c r="M158" s="25">
        <f>IFERROR(L158/K157,"-")</f>
        <v>9.8173515981735154E-2</v>
      </c>
      <c r="N158" s="272"/>
      <c r="O158" s="17">
        <v>300</v>
      </c>
      <c r="P158" s="25">
        <f>IFERROR(O158/N157,"-")</f>
        <v>0.10826416456153014</v>
      </c>
      <c r="Q158" s="272"/>
      <c r="R158" s="17">
        <v>113</v>
      </c>
      <c r="S158" s="25">
        <f>IFERROR(R158/Q157,"-")</f>
        <v>9.9297012302284715E-2</v>
      </c>
      <c r="T158" s="272"/>
      <c r="U158" s="17">
        <v>37</v>
      </c>
      <c r="V158" s="25">
        <f>IFERROR(U158/T157,"-")</f>
        <v>0.12292358803986711</v>
      </c>
      <c r="W158" s="272"/>
      <c r="X158" s="17">
        <v>4</v>
      </c>
      <c r="Y158" s="25">
        <f>IFERROR(X158/W157,"-")</f>
        <v>0.11764705882352941</v>
      </c>
      <c r="Z158" s="272"/>
      <c r="AA158" s="17">
        <f t="shared" si="11"/>
        <v>889</v>
      </c>
      <c r="AB158" s="25">
        <f>IFERROR(AA158/Z157,"-")</f>
        <v>0.10278644930049717</v>
      </c>
    </row>
    <row r="159" spans="2:28">
      <c r="B159" s="267"/>
      <c r="C159" s="297"/>
      <c r="D159" s="24" t="s">
        <v>84</v>
      </c>
      <c r="E159" s="272"/>
      <c r="F159" s="17">
        <v>2</v>
      </c>
      <c r="G159" s="25">
        <f>IFERROR(F159/E157,"-")</f>
        <v>0.2</v>
      </c>
      <c r="H159" s="272"/>
      <c r="I159" s="17">
        <v>0</v>
      </c>
      <c r="J159" s="25">
        <f>IFERROR(I159/H157,"-")</f>
        <v>0</v>
      </c>
      <c r="K159" s="272"/>
      <c r="L159" s="17">
        <v>261</v>
      </c>
      <c r="M159" s="25">
        <f>IFERROR(L159/K157,"-")</f>
        <v>5.9589041095890409E-2</v>
      </c>
      <c r="N159" s="272"/>
      <c r="O159" s="17">
        <v>192</v>
      </c>
      <c r="P159" s="25">
        <f>IFERROR(O159/N157,"-")</f>
        <v>6.9289065319379284E-2</v>
      </c>
      <c r="Q159" s="272"/>
      <c r="R159" s="17">
        <v>77</v>
      </c>
      <c r="S159" s="25">
        <f>IFERROR(R159/Q157,"-")</f>
        <v>6.7662565905096658E-2</v>
      </c>
      <c r="T159" s="272"/>
      <c r="U159" s="17">
        <v>22</v>
      </c>
      <c r="V159" s="25">
        <f>IFERROR(U159/T157,"-")</f>
        <v>7.3089700996677748E-2</v>
      </c>
      <c r="W159" s="272"/>
      <c r="X159" s="17">
        <v>3</v>
      </c>
      <c r="Y159" s="25">
        <f>IFERROR(X159/W157,"-")</f>
        <v>8.8235294117647065E-2</v>
      </c>
      <c r="Z159" s="272"/>
      <c r="AA159" s="17">
        <f t="shared" si="11"/>
        <v>557</v>
      </c>
      <c r="AB159" s="25">
        <f>IFERROR(AA159/Z157,"-")</f>
        <v>6.4400508729332867E-2</v>
      </c>
    </row>
    <row r="160" spans="2:28">
      <c r="B160" s="268"/>
      <c r="C160" s="298"/>
      <c r="D160" s="26" t="s">
        <v>85</v>
      </c>
      <c r="E160" s="278"/>
      <c r="F160" s="18">
        <v>2</v>
      </c>
      <c r="G160" s="27">
        <f>IFERROR(F160/E157,"-")</f>
        <v>0.2</v>
      </c>
      <c r="H160" s="278"/>
      <c r="I160" s="18">
        <v>1</v>
      </c>
      <c r="J160" s="27">
        <f>IFERROR(I160/H157,"-")</f>
        <v>6.6666666666666666E-2</v>
      </c>
      <c r="K160" s="278"/>
      <c r="L160" s="18">
        <v>368</v>
      </c>
      <c r="M160" s="27">
        <f>IFERROR(L160/K157,"-")</f>
        <v>8.4018264840182655E-2</v>
      </c>
      <c r="N160" s="278"/>
      <c r="O160" s="18">
        <v>294</v>
      </c>
      <c r="P160" s="27">
        <f>IFERROR(O160/N157,"-")</f>
        <v>0.10609888127029952</v>
      </c>
      <c r="Q160" s="278"/>
      <c r="R160" s="18">
        <v>148</v>
      </c>
      <c r="S160" s="27">
        <f>IFERROR(R160/Q157,"-")</f>
        <v>0.13005272407732865</v>
      </c>
      <c r="T160" s="278"/>
      <c r="U160" s="18">
        <v>66</v>
      </c>
      <c r="V160" s="27">
        <f>IFERROR(U160/T157,"-")</f>
        <v>0.21926910299003322</v>
      </c>
      <c r="W160" s="278"/>
      <c r="X160" s="18">
        <v>7</v>
      </c>
      <c r="Y160" s="27">
        <f>IFERROR(X160/W157,"-")</f>
        <v>0.20588235294117646</v>
      </c>
      <c r="Z160" s="278"/>
      <c r="AA160" s="18">
        <f t="shared" si="11"/>
        <v>886</v>
      </c>
      <c r="AB160" s="27">
        <f>IFERROR(AA160/Z157,"-")</f>
        <v>0.10243958839172158</v>
      </c>
    </row>
    <row r="161" spans="2:28">
      <c r="B161" s="266">
        <v>40</v>
      </c>
      <c r="C161" s="296" t="s">
        <v>46</v>
      </c>
      <c r="D161" s="170" t="s">
        <v>82</v>
      </c>
      <c r="E161" s="271">
        <v>13</v>
      </c>
      <c r="F161" s="14">
        <v>10</v>
      </c>
      <c r="G161" s="171">
        <f>IFERROR(F161/E161,"-")</f>
        <v>0.76923076923076927</v>
      </c>
      <c r="H161" s="271">
        <v>19</v>
      </c>
      <c r="I161" s="14">
        <v>15</v>
      </c>
      <c r="J161" s="171">
        <f>IFERROR(I161/H161,"-")</f>
        <v>0.78947368421052633</v>
      </c>
      <c r="K161" s="271">
        <v>890</v>
      </c>
      <c r="L161" s="14">
        <v>670</v>
      </c>
      <c r="M161" s="171">
        <f>IFERROR(L161/K161,"-")</f>
        <v>0.7528089887640449</v>
      </c>
      <c r="N161" s="271">
        <v>593</v>
      </c>
      <c r="O161" s="14">
        <v>435</v>
      </c>
      <c r="P161" s="171">
        <f>IFERROR(O161/N161,"-")</f>
        <v>0.73355817875210794</v>
      </c>
      <c r="Q161" s="271">
        <v>260</v>
      </c>
      <c r="R161" s="14">
        <v>168</v>
      </c>
      <c r="S161" s="171">
        <f>IFERROR(R161/Q161,"-")</f>
        <v>0.64615384615384619</v>
      </c>
      <c r="T161" s="271">
        <v>69</v>
      </c>
      <c r="U161" s="14">
        <v>45</v>
      </c>
      <c r="V161" s="171">
        <f>IFERROR(U161/T161,"-")</f>
        <v>0.65217391304347827</v>
      </c>
      <c r="W161" s="271">
        <v>16</v>
      </c>
      <c r="X161" s="14">
        <v>8</v>
      </c>
      <c r="Y161" s="171">
        <f>IFERROR(X161/W161,"-")</f>
        <v>0.5</v>
      </c>
      <c r="Z161" s="271">
        <f>SUM(E161,H161,K161,N161,Q161,T161,W161)</f>
        <v>1860</v>
      </c>
      <c r="AA161" s="14">
        <f t="shared" si="11"/>
        <v>1351</v>
      </c>
      <c r="AB161" s="171">
        <f>IFERROR(AA161/Z161,"-")</f>
        <v>0.72634408602150535</v>
      </c>
    </row>
    <row r="162" spans="2:28">
      <c r="B162" s="267"/>
      <c r="C162" s="297"/>
      <c r="D162" s="24" t="s">
        <v>83</v>
      </c>
      <c r="E162" s="272"/>
      <c r="F162" s="17">
        <v>2</v>
      </c>
      <c r="G162" s="25">
        <f>IFERROR(F162/E161,"-")</f>
        <v>0.15384615384615385</v>
      </c>
      <c r="H162" s="272"/>
      <c r="I162" s="17">
        <v>1</v>
      </c>
      <c r="J162" s="25">
        <f>IFERROR(I162/H161,"-")</f>
        <v>5.2631578947368418E-2</v>
      </c>
      <c r="K162" s="272"/>
      <c r="L162" s="17">
        <v>91</v>
      </c>
      <c r="M162" s="25">
        <f>IFERROR(L162/K161,"-")</f>
        <v>0.10224719101123596</v>
      </c>
      <c r="N162" s="272"/>
      <c r="O162" s="17">
        <v>61</v>
      </c>
      <c r="P162" s="25">
        <f>IFERROR(O162/N161,"-")</f>
        <v>0.10286677908937605</v>
      </c>
      <c r="Q162" s="272"/>
      <c r="R162" s="17">
        <v>34</v>
      </c>
      <c r="S162" s="25">
        <f>IFERROR(R162/Q161,"-")</f>
        <v>0.13076923076923078</v>
      </c>
      <c r="T162" s="272"/>
      <c r="U162" s="17">
        <v>5</v>
      </c>
      <c r="V162" s="25">
        <f>IFERROR(U162/T161,"-")</f>
        <v>7.2463768115942032E-2</v>
      </c>
      <c r="W162" s="272"/>
      <c r="X162" s="17">
        <v>2</v>
      </c>
      <c r="Y162" s="25">
        <f>IFERROR(X162/W161,"-")</f>
        <v>0.125</v>
      </c>
      <c r="Z162" s="272"/>
      <c r="AA162" s="17">
        <f t="shared" si="11"/>
        <v>196</v>
      </c>
      <c r="AB162" s="25">
        <f>IFERROR(AA162/Z161,"-")</f>
        <v>0.10537634408602151</v>
      </c>
    </row>
    <row r="163" spans="2:28">
      <c r="B163" s="267"/>
      <c r="C163" s="297"/>
      <c r="D163" s="24" t="s">
        <v>84</v>
      </c>
      <c r="E163" s="272"/>
      <c r="F163" s="17">
        <v>0</v>
      </c>
      <c r="G163" s="25">
        <f>IFERROR(F163/E161,"-")</f>
        <v>0</v>
      </c>
      <c r="H163" s="272"/>
      <c r="I163" s="17">
        <v>1</v>
      </c>
      <c r="J163" s="25">
        <f>IFERROR(I163/H161,"-")</f>
        <v>5.2631578947368418E-2</v>
      </c>
      <c r="K163" s="272"/>
      <c r="L163" s="17">
        <v>44</v>
      </c>
      <c r="M163" s="25">
        <f>IFERROR(L163/K161,"-")</f>
        <v>4.9438202247191011E-2</v>
      </c>
      <c r="N163" s="272"/>
      <c r="O163" s="17">
        <v>46</v>
      </c>
      <c r="P163" s="25">
        <f>IFERROR(O163/N161,"-")</f>
        <v>7.7571669477234401E-2</v>
      </c>
      <c r="Q163" s="272"/>
      <c r="R163" s="17">
        <v>17</v>
      </c>
      <c r="S163" s="25">
        <f>IFERROR(R163/Q161,"-")</f>
        <v>6.5384615384615388E-2</v>
      </c>
      <c r="T163" s="272"/>
      <c r="U163" s="17">
        <v>6</v>
      </c>
      <c r="V163" s="25">
        <f>IFERROR(U163/T161,"-")</f>
        <v>8.6956521739130432E-2</v>
      </c>
      <c r="W163" s="272"/>
      <c r="X163" s="17">
        <v>3</v>
      </c>
      <c r="Y163" s="25">
        <f>IFERROR(X163/W161,"-")</f>
        <v>0.1875</v>
      </c>
      <c r="Z163" s="272"/>
      <c r="AA163" s="17">
        <f t="shared" si="11"/>
        <v>117</v>
      </c>
      <c r="AB163" s="25">
        <f>IFERROR(AA163/Z161,"-")</f>
        <v>6.2903225806451607E-2</v>
      </c>
    </row>
    <row r="164" spans="2:28">
      <c r="B164" s="268"/>
      <c r="C164" s="298"/>
      <c r="D164" s="26" t="s">
        <v>85</v>
      </c>
      <c r="E164" s="278"/>
      <c r="F164" s="18">
        <v>1</v>
      </c>
      <c r="G164" s="27">
        <f>IFERROR(F164/E161,"-")</f>
        <v>7.6923076923076927E-2</v>
      </c>
      <c r="H164" s="278"/>
      <c r="I164" s="18">
        <v>2</v>
      </c>
      <c r="J164" s="27">
        <f>IFERROR(I164/H161,"-")</f>
        <v>0.10526315789473684</v>
      </c>
      <c r="K164" s="278"/>
      <c r="L164" s="18">
        <v>85</v>
      </c>
      <c r="M164" s="27">
        <f>IFERROR(L164/K161,"-")</f>
        <v>9.5505617977528087E-2</v>
      </c>
      <c r="N164" s="278"/>
      <c r="O164" s="18">
        <v>51</v>
      </c>
      <c r="P164" s="27">
        <f>IFERROR(O164/N161,"-")</f>
        <v>8.6003372681281623E-2</v>
      </c>
      <c r="Q164" s="278"/>
      <c r="R164" s="18">
        <v>41</v>
      </c>
      <c r="S164" s="27">
        <f>IFERROR(R164/Q161,"-")</f>
        <v>0.15769230769230769</v>
      </c>
      <c r="T164" s="278"/>
      <c r="U164" s="18">
        <v>13</v>
      </c>
      <c r="V164" s="27">
        <f>IFERROR(U164/T161,"-")</f>
        <v>0.18840579710144928</v>
      </c>
      <c r="W164" s="278"/>
      <c r="X164" s="18">
        <v>3</v>
      </c>
      <c r="Y164" s="27">
        <f>IFERROR(X164/W161,"-")</f>
        <v>0.1875</v>
      </c>
      <c r="Z164" s="278"/>
      <c r="AA164" s="18">
        <f t="shared" si="11"/>
        <v>196</v>
      </c>
      <c r="AB164" s="27">
        <f>IFERROR(AA164/Z161,"-")</f>
        <v>0.10537634408602151</v>
      </c>
    </row>
    <row r="165" spans="2:28">
      <c r="B165" s="266">
        <v>41</v>
      </c>
      <c r="C165" s="296" t="s">
        <v>13</v>
      </c>
      <c r="D165" s="170" t="s">
        <v>82</v>
      </c>
      <c r="E165" s="271">
        <v>3</v>
      </c>
      <c r="F165" s="14">
        <v>2</v>
      </c>
      <c r="G165" s="171">
        <f>IFERROR(F165/E165,"-")</f>
        <v>0.66666666666666663</v>
      </c>
      <c r="H165" s="271">
        <v>22</v>
      </c>
      <c r="I165" s="14">
        <v>14</v>
      </c>
      <c r="J165" s="171">
        <f>IFERROR(I165/H165,"-")</f>
        <v>0.63636363636363635</v>
      </c>
      <c r="K165" s="271">
        <v>1698</v>
      </c>
      <c r="L165" s="14">
        <v>1264</v>
      </c>
      <c r="M165" s="171">
        <f>IFERROR(L165/K165,"-")</f>
        <v>0.7444051825677267</v>
      </c>
      <c r="N165" s="271">
        <v>1105</v>
      </c>
      <c r="O165" s="14">
        <v>778</v>
      </c>
      <c r="P165" s="171">
        <f>IFERROR(O165/N165,"-")</f>
        <v>0.7040723981900453</v>
      </c>
      <c r="Q165" s="271">
        <v>460</v>
      </c>
      <c r="R165" s="14">
        <v>314</v>
      </c>
      <c r="S165" s="171">
        <f>IFERROR(R165/Q165,"-")</f>
        <v>0.68260869565217386</v>
      </c>
      <c r="T165" s="271">
        <v>108</v>
      </c>
      <c r="U165" s="14">
        <v>70</v>
      </c>
      <c r="V165" s="171">
        <f>IFERROR(U165/T165,"-")</f>
        <v>0.64814814814814814</v>
      </c>
      <c r="W165" s="271">
        <v>13</v>
      </c>
      <c r="X165" s="14">
        <v>8</v>
      </c>
      <c r="Y165" s="171">
        <f>IFERROR(X165/W165,"-")</f>
        <v>0.61538461538461542</v>
      </c>
      <c r="Z165" s="271">
        <f>SUM(E165,H165,K165,N165,Q165,T165,W165)</f>
        <v>3409</v>
      </c>
      <c r="AA165" s="14">
        <f t="shared" si="11"/>
        <v>2450</v>
      </c>
      <c r="AB165" s="171">
        <f>IFERROR(AA165/Z165,"-")</f>
        <v>0.71868583162217659</v>
      </c>
    </row>
    <row r="166" spans="2:28">
      <c r="B166" s="267"/>
      <c r="C166" s="297"/>
      <c r="D166" s="24" t="s">
        <v>83</v>
      </c>
      <c r="E166" s="272"/>
      <c r="F166" s="17">
        <v>0</v>
      </c>
      <c r="G166" s="25">
        <f>IFERROR(F166/E165,"-")</f>
        <v>0</v>
      </c>
      <c r="H166" s="272"/>
      <c r="I166" s="17">
        <v>4</v>
      </c>
      <c r="J166" s="25">
        <f>IFERROR(I166/H165,"-")</f>
        <v>0.18181818181818182</v>
      </c>
      <c r="K166" s="272"/>
      <c r="L166" s="17">
        <v>175</v>
      </c>
      <c r="M166" s="25">
        <f>IFERROR(L166/K165,"-")</f>
        <v>0.10306242638398115</v>
      </c>
      <c r="N166" s="272"/>
      <c r="O166" s="17">
        <v>131</v>
      </c>
      <c r="P166" s="25">
        <f>IFERROR(O166/N165,"-")</f>
        <v>0.11855203619909502</v>
      </c>
      <c r="Q166" s="272"/>
      <c r="R166" s="17">
        <v>39</v>
      </c>
      <c r="S166" s="25">
        <f>IFERROR(R166/Q165,"-")</f>
        <v>8.478260869565217E-2</v>
      </c>
      <c r="T166" s="272"/>
      <c r="U166" s="17">
        <v>12</v>
      </c>
      <c r="V166" s="25">
        <f>IFERROR(U166/T165,"-")</f>
        <v>0.1111111111111111</v>
      </c>
      <c r="W166" s="272"/>
      <c r="X166" s="17">
        <v>3</v>
      </c>
      <c r="Y166" s="25">
        <f>IFERROR(X166/W165,"-")</f>
        <v>0.23076923076923078</v>
      </c>
      <c r="Z166" s="272"/>
      <c r="AA166" s="17">
        <f t="shared" si="11"/>
        <v>364</v>
      </c>
      <c r="AB166" s="25">
        <f>IFERROR(AA166/Z165,"-")</f>
        <v>0.10677618069815195</v>
      </c>
    </row>
    <row r="167" spans="2:28">
      <c r="B167" s="267"/>
      <c r="C167" s="297"/>
      <c r="D167" s="24" t="s">
        <v>84</v>
      </c>
      <c r="E167" s="272"/>
      <c r="F167" s="17">
        <v>1</v>
      </c>
      <c r="G167" s="25">
        <f>IFERROR(F167/E165,"-")</f>
        <v>0.33333333333333331</v>
      </c>
      <c r="H167" s="272"/>
      <c r="I167" s="17">
        <v>2</v>
      </c>
      <c r="J167" s="25">
        <f>IFERROR(I167/H165,"-")</f>
        <v>9.0909090909090912E-2</v>
      </c>
      <c r="K167" s="272"/>
      <c r="L167" s="17">
        <v>100</v>
      </c>
      <c r="M167" s="25">
        <f>IFERROR(L167/K165,"-")</f>
        <v>5.8892815076560662E-2</v>
      </c>
      <c r="N167" s="272"/>
      <c r="O167" s="17">
        <v>84</v>
      </c>
      <c r="P167" s="25">
        <f>IFERROR(O167/N165,"-")</f>
        <v>7.6018099547511306E-2</v>
      </c>
      <c r="Q167" s="272"/>
      <c r="R167" s="17">
        <v>36</v>
      </c>
      <c r="S167" s="25">
        <f>IFERROR(R167/Q165,"-")</f>
        <v>7.8260869565217397E-2</v>
      </c>
      <c r="T167" s="272"/>
      <c r="U167" s="17">
        <v>10</v>
      </c>
      <c r="V167" s="25">
        <f>IFERROR(U167/T165,"-")</f>
        <v>9.2592592592592587E-2</v>
      </c>
      <c r="W167" s="272"/>
      <c r="X167" s="17">
        <v>2</v>
      </c>
      <c r="Y167" s="25">
        <f>IFERROR(X167/W165,"-")</f>
        <v>0.15384615384615385</v>
      </c>
      <c r="Z167" s="272"/>
      <c r="AA167" s="17">
        <f t="shared" si="11"/>
        <v>235</v>
      </c>
      <c r="AB167" s="25">
        <f>IFERROR(AA167/Z165,"-")</f>
        <v>6.8935171604576129E-2</v>
      </c>
    </row>
    <row r="168" spans="2:28">
      <c r="B168" s="268"/>
      <c r="C168" s="298"/>
      <c r="D168" s="26" t="s">
        <v>85</v>
      </c>
      <c r="E168" s="278"/>
      <c r="F168" s="18">
        <v>0</v>
      </c>
      <c r="G168" s="27">
        <f>IFERROR(F168/E165,"-")</f>
        <v>0</v>
      </c>
      <c r="H168" s="278"/>
      <c r="I168" s="18">
        <v>2</v>
      </c>
      <c r="J168" s="27">
        <f>IFERROR(I168/H165,"-")</f>
        <v>9.0909090909090912E-2</v>
      </c>
      <c r="K168" s="278"/>
      <c r="L168" s="18">
        <v>159</v>
      </c>
      <c r="M168" s="27">
        <f>IFERROR(L168/K165,"-")</f>
        <v>9.3639575971731448E-2</v>
      </c>
      <c r="N168" s="278"/>
      <c r="O168" s="18">
        <v>112</v>
      </c>
      <c r="P168" s="27">
        <f>IFERROR(O168/N165,"-")</f>
        <v>0.10135746606334842</v>
      </c>
      <c r="Q168" s="278"/>
      <c r="R168" s="18">
        <v>71</v>
      </c>
      <c r="S168" s="27">
        <f>IFERROR(R168/Q165,"-")</f>
        <v>0.15434782608695652</v>
      </c>
      <c r="T168" s="278"/>
      <c r="U168" s="18">
        <v>16</v>
      </c>
      <c r="V168" s="27">
        <f>IFERROR(U168/T165,"-")</f>
        <v>0.14814814814814814</v>
      </c>
      <c r="W168" s="278"/>
      <c r="X168" s="18">
        <v>0</v>
      </c>
      <c r="Y168" s="27">
        <f>IFERROR(X168/W165,"-")</f>
        <v>0</v>
      </c>
      <c r="Z168" s="278"/>
      <c r="AA168" s="18">
        <f t="shared" si="11"/>
        <v>360</v>
      </c>
      <c r="AB168" s="27">
        <f>IFERROR(AA168/Z165,"-")</f>
        <v>0.10560281607509533</v>
      </c>
    </row>
    <row r="169" spans="2:28">
      <c r="B169" s="266">
        <v>42</v>
      </c>
      <c r="C169" s="296" t="s">
        <v>14</v>
      </c>
      <c r="D169" s="170" t="s">
        <v>82</v>
      </c>
      <c r="E169" s="271">
        <v>13</v>
      </c>
      <c r="F169" s="14">
        <v>6</v>
      </c>
      <c r="G169" s="171">
        <f>IFERROR(F169/E169,"-")</f>
        <v>0.46153846153846156</v>
      </c>
      <c r="H169" s="271">
        <v>26</v>
      </c>
      <c r="I169" s="14">
        <v>18</v>
      </c>
      <c r="J169" s="171">
        <f>IFERROR(I169/H169,"-")</f>
        <v>0.69230769230769229</v>
      </c>
      <c r="K169" s="271">
        <v>2514</v>
      </c>
      <c r="L169" s="14">
        <v>1809</v>
      </c>
      <c r="M169" s="171">
        <f>IFERROR(L169/K169,"-")</f>
        <v>0.71957040572792363</v>
      </c>
      <c r="N169" s="271">
        <v>1473</v>
      </c>
      <c r="O169" s="14">
        <v>1031</v>
      </c>
      <c r="P169" s="171">
        <f>IFERROR(O169/N169,"-")</f>
        <v>0.69993211133740663</v>
      </c>
      <c r="Q169" s="271">
        <v>550</v>
      </c>
      <c r="R169" s="14">
        <v>392</v>
      </c>
      <c r="S169" s="171">
        <f>IFERROR(R169/Q169,"-")</f>
        <v>0.71272727272727276</v>
      </c>
      <c r="T169" s="271">
        <v>125</v>
      </c>
      <c r="U169" s="14">
        <v>68</v>
      </c>
      <c r="V169" s="171">
        <f>IFERROR(U169/T169,"-")</f>
        <v>0.54400000000000004</v>
      </c>
      <c r="W169" s="271">
        <v>20</v>
      </c>
      <c r="X169" s="14">
        <v>14</v>
      </c>
      <c r="Y169" s="171">
        <f>IFERROR(X169/W169,"-")</f>
        <v>0.7</v>
      </c>
      <c r="Z169" s="271">
        <f>SUM(E169,H169,K169,N169,Q169,T169,W169)</f>
        <v>4721</v>
      </c>
      <c r="AA169" s="14">
        <f t="shared" si="11"/>
        <v>3338</v>
      </c>
      <c r="AB169" s="171">
        <f>IFERROR(AA169/Z169,"-")</f>
        <v>0.70705359034102944</v>
      </c>
    </row>
    <row r="170" spans="2:28">
      <c r="B170" s="267"/>
      <c r="C170" s="297"/>
      <c r="D170" s="24" t="s">
        <v>83</v>
      </c>
      <c r="E170" s="272"/>
      <c r="F170" s="17">
        <v>2</v>
      </c>
      <c r="G170" s="25">
        <f>IFERROR(F170/E169,"-")</f>
        <v>0.15384615384615385</v>
      </c>
      <c r="H170" s="272"/>
      <c r="I170" s="17">
        <v>2</v>
      </c>
      <c r="J170" s="25">
        <f>IFERROR(I170/H169,"-")</f>
        <v>7.6923076923076927E-2</v>
      </c>
      <c r="K170" s="272"/>
      <c r="L170" s="17">
        <v>315</v>
      </c>
      <c r="M170" s="25">
        <f>IFERROR(L170/K169,"-")</f>
        <v>0.12529832935560858</v>
      </c>
      <c r="N170" s="272"/>
      <c r="O170" s="17">
        <v>181</v>
      </c>
      <c r="P170" s="25">
        <f>IFERROR(O170/N169,"-")</f>
        <v>0.12287847929395791</v>
      </c>
      <c r="Q170" s="272"/>
      <c r="R170" s="17">
        <v>52</v>
      </c>
      <c r="S170" s="25">
        <f>IFERROR(R170/Q169,"-")</f>
        <v>9.4545454545454544E-2</v>
      </c>
      <c r="T170" s="272"/>
      <c r="U170" s="17">
        <v>19</v>
      </c>
      <c r="V170" s="25">
        <f>IFERROR(U170/T169,"-")</f>
        <v>0.152</v>
      </c>
      <c r="W170" s="272"/>
      <c r="X170" s="17">
        <v>1</v>
      </c>
      <c r="Y170" s="25">
        <f>IFERROR(X170/W169,"-")</f>
        <v>0.05</v>
      </c>
      <c r="Z170" s="272"/>
      <c r="AA170" s="17">
        <f t="shared" si="11"/>
        <v>572</v>
      </c>
      <c r="AB170" s="25">
        <f>IFERROR(AA170/Z169,"-")</f>
        <v>0.12116077102308832</v>
      </c>
    </row>
    <row r="171" spans="2:28">
      <c r="B171" s="267"/>
      <c r="C171" s="297"/>
      <c r="D171" s="24" t="s">
        <v>84</v>
      </c>
      <c r="E171" s="272"/>
      <c r="F171" s="17">
        <v>3</v>
      </c>
      <c r="G171" s="25">
        <f>IFERROR(F171/E169,"-")</f>
        <v>0.23076923076923078</v>
      </c>
      <c r="H171" s="272"/>
      <c r="I171" s="17">
        <v>2</v>
      </c>
      <c r="J171" s="25">
        <f>IFERROR(I171/H169,"-")</f>
        <v>7.6923076923076927E-2</v>
      </c>
      <c r="K171" s="272"/>
      <c r="L171" s="17">
        <v>167</v>
      </c>
      <c r="M171" s="25">
        <f>IFERROR(L171/K169,"-")</f>
        <v>6.6428003182179798E-2</v>
      </c>
      <c r="N171" s="272"/>
      <c r="O171" s="17">
        <v>93</v>
      </c>
      <c r="P171" s="25">
        <f>IFERROR(O171/N169,"-")</f>
        <v>6.313645621181263E-2</v>
      </c>
      <c r="Q171" s="272"/>
      <c r="R171" s="17">
        <v>34</v>
      </c>
      <c r="S171" s="25">
        <f>IFERROR(R171/Q169,"-")</f>
        <v>6.1818181818181821E-2</v>
      </c>
      <c r="T171" s="272"/>
      <c r="U171" s="17">
        <v>10</v>
      </c>
      <c r="V171" s="25">
        <f>IFERROR(U171/T169,"-")</f>
        <v>0.08</v>
      </c>
      <c r="W171" s="272"/>
      <c r="X171" s="17">
        <v>0</v>
      </c>
      <c r="Y171" s="25">
        <f>IFERROR(X171/W169,"-")</f>
        <v>0</v>
      </c>
      <c r="Z171" s="272"/>
      <c r="AA171" s="17">
        <f t="shared" si="11"/>
        <v>309</v>
      </c>
      <c r="AB171" s="25">
        <f>IFERROR(AA171/Z169,"-")</f>
        <v>6.5452234696038974E-2</v>
      </c>
    </row>
    <row r="172" spans="2:28">
      <c r="B172" s="268"/>
      <c r="C172" s="298"/>
      <c r="D172" s="26" t="s">
        <v>85</v>
      </c>
      <c r="E172" s="278"/>
      <c r="F172" s="18">
        <v>2</v>
      </c>
      <c r="G172" s="27">
        <f>IFERROR(F172/E169,"-")</f>
        <v>0.15384615384615385</v>
      </c>
      <c r="H172" s="278"/>
      <c r="I172" s="18">
        <v>4</v>
      </c>
      <c r="J172" s="27">
        <f>IFERROR(I172/H169,"-")</f>
        <v>0.15384615384615385</v>
      </c>
      <c r="K172" s="278"/>
      <c r="L172" s="18">
        <v>223</v>
      </c>
      <c r="M172" s="27">
        <f>IFERROR(L172/K169,"-")</f>
        <v>8.8703261734287983E-2</v>
      </c>
      <c r="N172" s="278"/>
      <c r="O172" s="18">
        <v>168</v>
      </c>
      <c r="P172" s="27">
        <f>IFERROR(O172/N169,"-")</f>
        <v>0.11405295315682282</v>
      </c>
      <c r="Q172" s="278"/>
      <c r="R172" s="18">
        <v>72</v>
      </c>
      <c r="S172" s="27">
        <f>IFERROR(R172/Q169,"-")</f>
        <v>0.13090909090909092</v>
      </c>
      <c r="T172" s="278"/>
      <c r="U172" s="18">
        <v>28</v>
      </c>
      <c r="V172" s="27">
        <f>IFERROR(U172/T169,"-")</f>
        <v>0.224</v>
      </c>
      <c r="W172" s="278"/>
      <c r="X172" s="18">
        <v>5</v>
      </c>
      <c r="Y172" s="27">
        <f>IFERROR(X172/W169,"-")</f>
        <v>0.25</v>
      </c>
      <c r="Z172" s="278"/>
      <c r="AA172" s="18">
        <f t="shared" si="11"/>
        <v>502</v>
      </c>
      <c r="AB172" s="27">
        <f>IFERROR(AA172/Z169,"-")</f>
        <v>0.10633340393984325</v>
      </c>
    </row>
    <row r="173" spans="2:28">
      <c r="B173" s="266">
        <v>43</v>
      </c>
      <c r="C173" s="296" t="s">
        <v>9</v>
      </c>
      <c r="D173" s="170" t="s">
        <v>82</v>
      </c>
      <c r="E173" s="271">
        <v>15</v>
      </c>
      <c r="F173" s="14">
        <v>12</v>
      </c>
      <c r="G173" s="171">
        <f>IFERROR(F173/E173,"-")</f>
        <v>0.8</v>
      </c>
      <c r="H173" s="271">
        <v>27</v>
      </c>
      <c r="I173" s="14">
        <v>14</v>
      </c>
      <c r="J173" s="171">
        <f>IFERROR(I173/H173,"-")</f>
        <v>0.51851851851851849</v>
      </c>
      <c r="K173" s="271">
        <v>3999</v>
      </c>
      <c r="L173" s="14">
        <v>3075</v>
      </c>
      <c r="M173" s="171">
        <f>IFERROR(L173/K173,"-")</f>
        <v>0.76894223555888974</v>
      </c>
      <c r="N173" s="271">
        <v>2630</v>
      </c>
      <c r="O173" s="14">
        <v>1942</v>
      </c>
      <c r="P173" s="171">
        <f>IFERROR(O173/N173,"-")</f>
        <v>0.73840304182509509</v>
      </c>
      <c r="Q173" s="271">
        <v>1151</v>
      </c>
      <c r="R173" s="14">
        <v>810</v>
      </c>
      <c r="S173" s="171">
        <f>IFERROR(R173/Q173,"-")</f>
        <v>0.70373588184187663</v>
      </c>
      <c r="T173" s="271">
        <v>286</v>
      </c>
      <c r="U173" s="14">
        <v>187</v>
      </c>
      <c r="V173" s="171">
        <f>IFERROR(U173/T173,"-")</f>
        <v>0.65384615384615385</v>
      </c>
      <c r="W173" s="271">
        <v>53</v>
      </c>
      <c r="X173" s="14">
        <v>36</v>
      </c>
      <c r="Y173" s="171">
        <f>IFERROR(X173/W173,"-")</f>
        <v>0.67924528301886788</v>
      </c>
      <c r="Z173" s="271">
        <f>SUM(E173,H173,K173,N173,Q173,T173,W173)</f>
        <v>8161</v>
      </c>
      <c r="AA173" s="14">
        <f t="shared" si="11"/>
        <v>6076</v>
      </c>
      <c r="AB173" s="171">
        <f>IFERROR(AA173/Z173,"-")</f>
        <v>0.74451660335743164</v>
      </c>
    </row>
    <row r="174" spans="2:28">
      <c r="B174" s="267"/>
      <c r="C174" s="297"/>
      <c r="D174" s="24" t="s">
        <v>83</v>
      </c>
      <c r="E174" s="272"/>
      <c r="F174" s="17">
        <v>1</v>
      </c>
      <c r="G174" s="25">
        <f>IFERROR(F174/E173,"-")</f>
        <v>6.6666666666666666E-2</v>
      </c>
      <c r="H174" s="272"/>
      <c r="I174" s="17">
        <v>4</v>
      </c>
      <c r="J174" s="25">
        <f>IFERROR(I174/H173,"-")</f>
        <v>0.14814814814814814</v>
      </c>
      <c r="K174" s="272"/>
      <c r="L174" s="17">
        <v>409</v>
      </c>
      <c r="M174" s="25">
        <f>IFERROR(L174/K173,"-")</f>
        <v>0.10227556889222306</v>
      </c>
      <c r="N174" s="272"/>
      <c r="O174" s="17">
        <v>264</v>
      </c>
      <c r="P174" s="25">
        <f>IFERROR(O174/N173,"-")</f>
        <v>0.10038022813688213</v>
      </c>
      <c r="Q174" s="272"/>
      <c r="R174" s="17">
        <v>121</v>
      </c>
      <c r="S174" s="25">
        <f>IFERROR(R174/Q173,"-")</f>
        <v>0.10512597741094701</v>
      </c>
      <c r="T174" s="272"/>
      <c r="U174" s="17">
        <v>20</v>
      </c>
      <c r="V174" s="25">
        <f>IFERROR(U174/T173,"-")</f>
        <v>6.9930069930069935E-2</v>
      </c>
      <c r="W174" s="272"/>
      <c r="X174" s="17">
        <v>2</v>
      </c>
      <c r="Y174" s="25">
        <f>IFERROR(X174/W173,"-")</f>
        <v>3.7735849056603772E-2</v>
      </c>
      <c r="Z174" s="272"/>
      <c r="AA174" s="17">
        <f t="shared" si="11"/>
        <v>821</v>
      </c>
      <c r="AB174" s="25">
        <f>IFERROR(AA174/Z173,"-")</f>
        <v>0.10060041661561084</v>
      </c>
    </row>
    <row r="175" spans="2:28">
      <c r="B175" s="267"/>
      <c r="C175" s="297"/>
      <c r="D175" s="24" t="s">
        <v>84</v>
      </c>
      <c r="E175" s="272"/>
      <c r="F175" s="17">
        <v>0</v>
      </c>
      <c r="G175" s="25">
        <f>IFERROR(F175/E173,"-")</f>
        <v>0</v>
      </c>
      <c r="H175" s="272"/>
      <c r="I175" s="17">
        <v>4</v>
      </c>
      <c r="J175" s="25">
        <f>IFERROR(I175/H173,"-")</f>
        <v>0.14814814814814814</v>
      </c>
      <c r="K175" s="272"/>
      <c r="L175" s="17">
        <v>204</v>
      </c>
      <c r="M175" s="25">
        <f>IFERROR(L175/K173,"-")</f>
        <v>5.1012753188297073E-2</v>
      </c>
      <c r="N175" s="272"/>
      <c r="O175" s="17">
        <v>140</v>
      </c>
      <c r="P175" s="25">
        <f>IFERROR(O175/N173,"-")</f>
        <v>5.3231939163498096E-2</v>
      </c>
      <c r="Q175" s="272"/>
      <c r="R175" s="17">
        <v>61</v>
      </c>
      <c r="S175" s="25">
        <f>IFERROR(R175/Q173,"-")</f>
        <v>5.2997393570807995E-2</v>
      </c>
      <c r="T175" s="272"/>
      <c r="U175" s="17">
        <v>23</v>
      </c>
      <c r="V175" s="25">
        <f>IFERROR(U175/T173,"-")</f>
        <v>8.0419580419580416E-2</v>
      </c>
      <c r="W175" s="272"/>
      <c r="X175" s="17">
        <v>4</v>
      </c>
      <c r="Y175" s="25">
        <f>IFERROR(X175/W173,"-")</f>
        <v>7.5471698113207544E-2</v>
      </c>
      <c r="Z175" s="272"/>
      <c r="AA175" s="17">
        <f t="shared" si="11"/>
        <v>436</v>
      </c>
      <c r="AB175" s="25">
        <f>IFERROR(AA175/Z173,"-")</f>
        <v>5.3424825389045458E-2</v>
      </c>
    </row>
    <row r="176" spans="2:28">
      <c r="B176" s="268"/>
      <c r="C176" s="298"/>
      <c r="D176" s="26" t="s">
        <v>85</v>
      </c>
      <c r="E176" s="278"/>
      <c r="F176" s="18">
        <v>2</v>
      </c>
      <c r="G176" s="27">
        <f>IFERROR(F176/E173,"-")</f>
        <v>0.13333333333333333</v>
      </c>
      <c r="H176" s="278"/>
      <c r="I176" s="18">
        <v>5</v>
      </c>
      <c r="J176" s="27">
        <f>IFERROR(I176/H173,"-")</f>
        <v>0.18518518518518517</v>
      </c>
      <c r="K176" s="278"/>
      <c r="L176" s="18">
        <v>311</v>
      </c>
      <c r="M176" s="27">
        <f>IFERROR(L176/K173,"-")</f>
        <v>7.7769442360590149E-2</v>
      </c>
      <c r="N176" s="278"/>
      <c r="O176" s="18">
        <v>284</v>
      </c>
      <c r="P176" s="27">
        <f>IFERROR(O176/N173,"-")</f>
        <v>0.10798479087452471</v>
      </c>
      <c r="Q176" s="278"/>
      <c r="R176" s="18">
        <v>159</v>
      </c>
      <c r="S176" s="27">
        <f>IFERROR(R176/Q173,"-")</f>
        <v>0.13814074717636837</v>
      </c>
      <c r="T176" s="278"/>
      <c r="U176" s="18">
        <v>56</v>
      </c>
      <c r="V176" s="27">
        <f>IFERROR(U176/T173,"-")</f>
        <v>0.19580419580419581</v>
      </c>
      <c r="W176" s="278"/>
      <c r="X176" s="18">
        <v>11</v>
      </c>
      <c r="Y176" s="27">
        <f>IFERROR(X176/W173,"-")</f>
        <v>0.20754716981132076</v>
      </c>
      <c r="Z176" s="278"/>
      <c r="AA176" s="18">
        <f t="shared" si="11"/>
        <v>828</v>
      </c>
      <c r="AB176" s="27">
        <f>IFERROR(AA176/Z173,"-")</f>
        <v>0.10145815463791202</v>
      </c>
    </row>
    <row r="177" spans="2:28">
      <c r="B177" s="266">
        <v>44</v>
      </c>
      <c r="C177" s="296" t="s">
        <v>21</v>
      </c>
      <c r="D177" s="170" t="s">
        <v>82</v>
      </c>
      <c r="E177" s="271">
        <v>7</v>
      </c>
      <c r="F177" s="14">
        <v>5</v>
      </c>
      <c r="G177" s="171">
        <f>IFERROR(F177/E177,"-")</f>
        <v>0.7142857142857143</v>
      </c>
      <c r="H177" s="271">
        <v>22</v>
      </c>
      <c r="I177" s="14">
        <v>15</v>
      </c>
      <c r="J177" s="171">
        <f>IFERROR(I177/H177,"-")</f>
        <v>0.68181818181818177</v>
      </c>
      <c r="K177" s="271">
        <v>4185</v>
      </c>
      <c r="L177" s="14">
        <v>3171</v>
      </c>
      <c r="M177" s="171">
        <f>IFERROR(L177/K177,"-")</f>
        <v>0.75770609318996418</v>
      </c>
      <c r="N177" s="271">
        <v>2616</v>
      </c>
      <c r="O177" s="14">
        <v>1868</v>
      </c>
      <c r="P177" s="171">
        <f>IFERROR(O177/N177,"-")</f>
        <v>0.71406727828746175</v>
      </c>
      <c r="Q177" s="271">
        <v>1071</v>
      </c>
      <c r="R177" s="14">
        <v>751</v>
      </c>
      <c r="S177" s="171">
        <f>IFERROR(R177/Q177,"-")</f>
        <v>0.70121381886087764</v>
      </c>
      <c r="T177" s="271">
        <v>258</v>
      </c>
      <c r="U177" s="14">
        <v>145</v>
      </c>
      <c r="V177" s="171">
        <f>IFERROR(U177/T177,"-")</f>
        <v>0.56201550387596899</v>
      </c>
      <c r="W177" s="271">
        <v>38</v>
      </c>
      <c r="X177" s="14">
        <v>22</v>
      </c>
      <c r="Y177" s="171">
        <f>IFERROR(X177/W177,"-")</f>
        <v>0.57894736842105265</v>
      </c>
      <c r="Z177" s="271">
        <f>SUM(E177,H177,K177,N177,Q177,T177,W177)</f>
        <v>8197</v>
      </c>
      <c r="AA177" s="14">
        <f t="shared" si="11"/>
        <v>5977</v>
      </c>
      <c r="AB177" s="171">
        <f>IFERROR(AA177/Z177,"-")</f>
        <v>0.72916920824691955</v>
      </c>
    </row>
    <row r="178" spans="2:28">
      <c r="B178" s="267"/>
      <c r="C178" s="297"/>
      <c r="D178" s="24" t="s">
        <v>83</v>
      </c>
      <c r="E178" s="272"/>
      <c r="F178" s="17">
        <v>0</v>
      </c>
      <c r="G178" s="25">
        <f>IFERROR(F178/E177,"-")</f>
        <v>0</v>
      </c>
      <c r="H178" s="272"/>
      <c r="I178" s="17">
        <v>2</v>
      </c>
      <c r="J178" s="25">
        <f>IFERROR(I178/H177,"-")</f>
        <v>9.0909090909090912E-2</v>
      </c>
      <c r="K178" s="272"/>
      <c r="L178" s="17">
        <v>432</v>
      </c>
      <c r="M178" s="25">
        <f>IFERROR(L178/K177,"-")</f>
        <v>0.1032258064516129</v>
      </c>
      <c r="N178" s="272"/>
      <c r="O178" s="17">
        <v>295</v>
      </c>
      <c r="P178" s="25">
        <f>IFERROR(O178/N177,"-")</f>
        <v>0.11276758409785932</v>
      </c>
      <c r="Q178" s="272"/>
      <c r="R178" s="17">
        <v>120</v>
      </c>
      <c r="S178" s="25">
        <f>IFERROR(R178/Q177,"-")</f>
        <v>0.11204481792717087</v>
      </c>
      <c r="T178" s="272"/>
      <c r="U178" s="17">
        <v>30</v>
      </c>
      <c r="V178" s="25">
        <f>IFERROR(U178/T177,"-")</f>
        <v>0.11627906976744186</v>
      </c>
      <c r="W178" s="272"/>
      <c r="X178" s="17">
        <v>4</v>
      </c>
      <c r="Y178" s="25">
        <f>IFERROR(X178/W177,"-")</f>
        <v>0.10526315789473684</v>
      </c>
      <c r="Z178" s="272"/>
      <c r="AA178" s="17">
        <f t="shared" si="11"/>
        <v>883</v>
      </c>
      <c r="AB178" s="25">
        <f>IFERROR(AA178/Z177,"-")</f>
        <v>0.10772233744052702</v>
      </c>
    </row>
    <row r="179" spans="2:28">
      <c r="B179" s="267"/>
      <c r="C179" s="297"/>
      <c r="D179" s="24" t="s">
        <v>84</v>
      </c>
      <c r="E179" s="272"/>
      <c r="F179" s="17">
        <v>1</v>
      </c>
      <c r="G179" s="25">
        <f>IFERROR(F179/E177,"-")</f>
        <v>0.14285714285714285</v>
      </c>
      <c r="H179" s="272"/>
      <c r="I179" s="17">
        <v>1</v>
      </c>
      <c r="J179" s="25">
        <f>IFERROR(I179/H177,"-")</f>
        <v>4.5454545454545456E-2</v>
      </c>
      <c r="K179" s="272"/>
      <c r="L179" s="17">
        <v>237</v>
      </c>
      <c r="M179" s="25">
        <f>IFERROR(L179/K177,"-")</f>
        <v>5.6630824372759854E-2</v>
      </c>
      <c r="N179" s="272"/>
      <c r="O179" s="17">
        <v>176</v>
      </c>
      <c r="P179" s="25">
        <f>IFERROR(O179/N177,"-")</f>
        <v>6.7278287461773695E-2</v>
      </c>
      <c r="Q179" s="272"/>
      <c r="R179" s="17">
        <v>68</v>
      </c>
      <c r="S179" s="25">
        <f>IFERROR(R179/Q177,"-")</f>
        <v>6.3492063492063489E-2</v>
      </c>
      <c r="T179" s="272"/>
      <c r="U179" s="17">
        <v>27</v>
      </c>
      <c r="V179" s="25">
        <f>IFERROR(U179/T177,"-")</f>
        <v>0.10465116279069768</v>
      </c>
      <c r="W179" s="272"/>
      <c r="X179" s="17">
        <v>2</v>
      </c>
      <c r="Y179" s="25">
        <f>IFERROR(X179/W177,"-")</f>
        <v>5.2631578947368418E-2</v>
      </c>
      <c r="Z179" s="272"/>
      <c r="AA179" s="17">
        <f t="shared" si="11"/>
        <v>512</v>
      </c>
      <c r="AB179" s="25">
        <f>IFERROR(AA179/Z177,"-")</f>
        <v>6.2461876296205927E-2</v>
      </c>
    </row>
    <row r="180" spans="2:28">
      <c r="B180" s="268"/>
      <c r="C180" s="298"/>
      <c r="D180" s="26" t="s">
        <v>85</v>
      </c>
      <c r="E180" s="278"/>
      <c r="F180" s="18">
        <v>1</v>
      </c>
      <c r="G180" s="27">
        <f>IFERROR(F180/E177,"-")</f>
        <v>0.14285714285714285</v>
      </c>
      <c r="H180" s="278"/>
      <c r="I180" s="18">
        <v>4</v>
      </c>
      <c r="J180" s="27">
        <f>IFERROR(I180/H177,"-")</f>
        <v>0.18181818181818182</v>
      </c>
      <c r="K180" s="278"/>
      <c r="L180" s="18">
        <v>345</v>
      </c>
      <c r="M180" s="27">
        <f>IFERROR(L180/K177,"-")</f>
        <v>8.2437275985663083E-2</v>
      </c>
      <c r="N180" s="278"/>
      <c r="O180" s="18">
        <v>277</v>
      </c>
      <c r="P180" s="27">
        <f>IFERROR(O180/N177,"-")</f>
        <v>0.10588685015290519</v>
      </c>
      <c r="Q180" s="278"/>
      <c r="R180" s="18">
        <v>132</v>
      </c>
      <c r="S180" s="27">
        <f>IFERROR(R180/Q177,"-")</f>
        <v>0.12324929971988796</v>
      </c>
      <c r="T180" s="278"/>
      <c r="U180" s="18">
        <v>56</v>
      </c>
      <c r="V180" s="27">
        <f>IFERROR(U180/T177,"-")</f>
        <v>0.21705426356589147</v>
      </c>
      <c r="W180" s="278"/>
      <c r="X180" s="18">
        <v>10</v>
      </c>
      <c r="Y180" s="27">
        <f>IFERROR(X180/W177,"-")</f>
        <v>0.26315789473684209</v>
      </c>
      <c r="Z180" s="278"/>
      <c r="AA180" s="18">
        <f t="shared" si="11"/>
        <v>825</v>
      </c>
      <c r="AB180" s="27">
        <f>IFERROR(AA180/Z177,"-")</f>
        <v>0.10064657801634744</v>
      </c>
    </row>
    <row r="181" spans="2:28">
      <c r="B181" s="266">
        <v>45</v>
      </c>
      <c r="C181" s="296" t="s">
        <v>47</v>
      </c>
      <c r="D181" s="170" t="s">
        <v>82</v>
      </c>
      <c r="E181" s="271">
        <v>10</v>
      </c>
      <c r="F181" s="14">
        <v>9</v>
      </c>
      <c r="G181" s="171">
        <f>IFERROR(F181/E181,"-")</f>
        <v>0.9</v>
      </c>
      <c r="H181" s="271">
        <v>19</v>
      </c>
      <c r="I181" s="14">
        <v>9</v>
      </c>
      <c r="J181" s="171">
        <f>IFERROR(I181/H181,"-")</f>
        <v>0.47368421052631576</v>
      </c>
      <c r="K181" s="271">
        <v>997</v>
      </c>
      <c r="L181" s="14">
        <v>742</v>
      </c>
      <c r="M181" s="171">
        <f>IFERROR(L181/K181,"-")</f>
        <v>0.74423269809428283</v>
      </c>
      <c r="N181" s="271">
        <v>618</v>
      </c>
      <c r="O181" s="14">
        <v>417</v>
      </c>
      <c r="P181" s="171">
        <f>IFERROR(O181/N181,"-")</f>
        <v>0.67475728155339809</v>
      </c>
      <c r="Q181" s="271">
        <v>266</v>
      </c>
      <c r="R181" s="14">
        <v>174</v>
      </c>
      <c r="S181" s="171">
        <f>IFERROR(R181/Q181,"-")</f>
        <v>0.65413533834586468</v>
      </c>
      <c r="T181" s="271">
        <v>53</v>
      </c>
      <c r="U181" s="14">
        <v>31</v>
      </c>
      <c r="V181" s="171">
        <f>IFERROR(U181/T181,"-")</f>
        <v>0.58490566037735847</v>
      </c>
      <c r="W181" s="271">
        <v>4</v>
      </c>
      <c r="X181" s="14">
        <v>1</v>
      </c>
      <c r="Y181" s="171">
        <f>IFERROR(X181/W181,"-")</f>
        <v>0.25</v>
      </c>
      <c r="Z181" s="271">
        <f>SUM(E181,H181,K181,N181,Q181,T181,W181)</f>
        <v>1967</v>
      </c>
      <c r="AA181" s="14">
        <f t="shared" si="11"/>
        <v>1383</v>
      </c>
      <c r="AB181" s="171">
        <f>IFERROR(AA181/Z181,"-")</f>
        <v>0.7031011692933401</v>
      </c>
    </row>
    <row r="182" spans="2:28">
      <c r="B182" s="267"/>
      <c r="C182" s="297"/>
      <c r="D182" s="24" t="s">
        <v>83</v>
      </c>
      <c r="E182" s="272"/>
      <c r="F182" s="17">
        <v>0</v>
      </c>
      <c r="G182" s="25">
        <f>IFERROR(F182/E181,"-")</f>
        <v>0</v>
      </c>
      <c r="H182" s="272"/>
      <c r="I182" s="17">
        <v>3</v>
      </c>
      <c r="J182" s="25">
        <f>IFERROR(I182/H181,"-")</f>
        <v>0.15789473684210525</v>
      </c>
      <c r="K182" s="272"/>
      <c r="L182" s="17">
        <v>116</v>
      </c>
      <c r="M182" s="25">
        <f>IFERROR(L182/K181,"-")</f>
        <v>0.11634904714142427</v>
      </c>
      <c r="N182" s="272"/>
      <c r="O182" s="17">
        <v>76</v>
      </c>
      <c r="P182" s="25">
        <f>IFERROR(O182/N181,"-")</f>
        <v>0.12297734627831715</v>
      </c>
      <c r="Q182" s="272"/>
      <c r="R182" s="17">
        <v>36</v>
      </c>
      <c r="S182" s="25">
        <f>IFERROR(R182/Q181,"-")</f>
        <v>0.13533834586466165</v>
      </c>
      <c r="T182" s="272"/>
      <c r="U182" s="17">
        <v>8</v>
      </c>
      <c r="V182" s="25">
        <f>IFERROR(U182/T181,"-")</f>
        <v>0.15094339622641509</v>
      </c>
      <c r="W182" s="272"/>
      <c r="X182" s="17">
        <v>0</v>
      </c>
      <c r="Y182" s="25">
        <f>IFERROR(X182/W181,"-")</f>
        <v>0</v>
      </c>
      <c r="Z182" s="272"/>
      <c r="AA182" s="17">
        <f t="shared" si="11"/>
        <v>239</v>
      </c>
      <c r="AB182" s="25">
        <f>IFERROR(AA182/Z181,"-")</f>
        <v>0.12150482968988308</v>
      </c>
    </row>
    <row r="183" spans="2:28">
      <c r="B183" s="267"/>
      <c r="C183" s="297"/>
      <c r="D183" s="24" t="s">
        <v>84</v>
      </c>
      <c r="E183" s="272"/>
      <c r="F183" s="17">
        <v>0</v>
      </c>
      <c r="G183" s="25">
        <f>IFERROR(F183/E181,"-")</f>
        <v>0</v>
      </c>
      <c r="H183" s="272"/>
      <c r="I183" s="17">
        <v>3</v>
      </c>
      <c r="J183" s="25">
        <f>IFERROR(I183/H181,"-")</f>
        <v>0.15789473684210525</v>
      </c>
      <c r="K183" s="272"/>
      <c r="L183" s="17">
        <v>79</v>
      </c>
      <c r="M183" s="25">
        <f>IFERROR(L183/K181,"-")</f>
        <v>7.9237713139418256E-2</v>
      </c>
      <c r="N183" s="272"/>
      <c r="O183" s="17">
        <v>54</v>
      </c>
      <c r="P183" s="25">
        <f>IFERROR(O183/N181,"-")</f>
        <v>8.7378640776699032E-2</v>
      </c>
      <c r="Q183" s="272"/>
      <c r="R183" s="17">
        <v>23</v>
      </c>
      <c r="S183" s="25">
        <f>IFERROR(R183/Q181,"-")</f>
        <v>8.646616541353383E-2</v>
      </c>
      <c r="T183" s="272"/>
      <c r="U183" s="17">
        <v>5</v>
      </c>
      <c r="V183" s="25">
        <f>IFERROR(U183/T181,"-")</f>
        <v>9.4339622641509441E-2</v>
      </c>
      <c r="W183" s="272"/>
      <c r="X183" s="17">
        <v>1</v>
      </c>
      <c r="Y183" s="25">
        <f>IFERROR(X183/W181,"-")</f>
        <v>0.25</v>
      </c>
      <c r="Z183" s="272"/>
      <c r="AA183" s="17">
        <f t="shared" si="11"/>
        <v>165</v>
      </c>
      <c r="AB183" s="25">
        <f>IFERROR(AA183/Z181,"-")</f>
        <v>8.3884087442806302E-2</v>
      </c>
    </row>
    <row r="184" spans="2:28">
      <c r="B184" s="268"/>
      <c r="C184" s="298"/>
      <c r="D184" s="26" t="s">
        <v>85</v>
      </c>
      <c r="E184" s="278"/>
      <c r="F184" s="18">
        <v>1</v>
      </c>
      <c r="G184" s="27">
        <f>IFERROR(F184/E181,"-")</f>
        <v>0.1</v>
      </c>
      <c r="H184" s="278"/>
      <c r="I184" s="18">
        <v>4</v>
      </c>
      <c r="J184" s="27">
        <f>IFERROR(I184/H181,"-")</f>
        <v>0.21052631578947367</v>
      </c>
      <c r="K184" s="278"/>
      <c r="L184" s="18">
        <v>60</v>
      </c>
      <c r="M184" s="27">
        <f>IFERROR(L184/K181,"-")</f>
        <v>6.0180541624874621E-2</v>
      </c>
      <c r="N184" s="278"/>
      <c r="O184" s="18">
        <v>71</v>
      </c>
      <c r="P184" s="27">
        <f>IFERROR(O184/N181,"-")</f>
        <v>0.11488673139158576</v>
      </c>
      <c r="Q184" s="278"/>
      <c r="R184" s="18">
        <v>33</v>
      </c>
      <c r="S184" s="27">
        <f>IFERROR(R184/Q181,"-")</f>
        <v>0.12406015037593984</v>
      </c>
      <c r="T184" s="278"/>
      <c r="U184" s="18">
        <v>9</v>
      </c>
      <c r="V184" s="27">
        <f>IFERROR(U184/T181,"-")</f>
        <v>0.16981132075471697</v>
      </c>
      <c r="W184" s="278"/>
      <c r="X184" s="18">
        <v>2</v>
      </c>
      <c r="Y184" s="27">
        <f>IFERROR(X184/W181,"-")</f>
        <v>0.5</v>
      </c>
      <c r="Z184" s="278"/>
      <c r="AA184" s="18">
        <f t="shared" si="11"/>
        <v>180</v>
      </c>
      <c r="AB184" s="27">
        <f>IFERROR(AA184/Z181,"-")</f>
        <v>9.1509913573970508E-2</v>
      </c>
    </row>
    <row r="185" spans="2:28">
      <c r="B185" s="266">
        <v>46</v>
      </c>
      <c r="C185" s="296" t="s">
        <v>25</v>
      </c>
      <c r="D185" s="170" t="s">
        <v>82</v>
      </c>
      <c r="E185" s="271">
        <v>12</v>
      </c>
      <c r="F185" s="14">
        <v>8</v>
      </c>
      <c r="G185" s="171">
        <f>IFERROR(F185/E185,"-")</f>
        <v>0.66666666666666663</v>
      </c>
      <c r="H185" s="271">
        <v>14</v>
      </c>
      <c r="I185" s="14">
        <v>9</v>
      </c>
      <c r="J185" s="171">
        <f>IFERROR(I185/H185,"-")</f>
        <v>0.6428571428571429</v>
      </c>
      <c r="K185" s="271">
        <v>1496</v>
      </c>
      <c r="L185" s="14">
        <v>1143</v>
      </c>
      <c r="M185" s="171">
        <f>IFERROR(L185/K185,"-")</f>
        <v>0.76403743315508021</v>
      </c>
      <c r="N185" s="271">
        <v>905</v>
      </c>
      <c r="O185" s="14">
        <v>642</v>
      </c>
      <c r="P185" s="171">
        <f>IFERROR(O185/N185,"-")</f>
        <v>0.70939226519337018</v>
      </c>
      <c r="Q185" s="271">
        <v>407</v>
      </c>
      <c r="R185" s="14">
        <v>275</v>
      </c>
      <c r="S185" s="171">
        <f>IFERROR(R185/Q185,"-")</f>
        <v>0.67567567567567566</v>
      </c>
      <c r="T185" s="271">
        <v>130</v>
      </c>
      <c r="U185" s="14">
        <v>80</v>
      </c>
      <c r="V185" s="171">
        <f>IFERROR(U185/T185,"-")</f>
        <v>0.61538461538461542</v>
      </c>
      <c r="W185" s="271">
        <v>11</v>
      </c>
      <c r="X185" s="14">
        <v>5</v>
      </c>
      <c r="Y185" s="171">
        <f>IFERROR(X185/W185,"-")</f>
        <v>0.45454545454545453</v>
      </c>
      <c r="Z185" s="271">
        <f>SUM(E185,H185,K185,N185,Q185,T185,W185)</f>
        <v>2975</v>
      </c>
      <c r="AA185" s="14">
        <f t="shared" si="11"/>
        <v>2162</v>
      </c>
      <c r="AB185" s="171">
        <f>IFERROR(AA185/Z185,"-")</f>
        <v>0.7267226890756302</v>
      </c>
    </row>
    <row r="186" spans="2:28">
      <c r="B186" s="267"/>
      <c r="C186" s="297"/>
      <c r="D186" s="24" t="s">
        <v>83</v>
      </c>
      <c r="E186" s="272"/>
      <c r="F186" s="17">
        <v>3</v>
      </c>
      <c r="G186" s="25">
        <f>IFERROR(F186/E185,"-")</f>
        <v>0.25</v>
      </c>
      <c r="H186" s="272"/>
      <c r="I186" s="17">
        <v>4</v>
      </c>
      <c r="J186" s="25">
        <f>IFERROR(I186/H185,"-")</f>
        <v>0.2857142857142857</v>
      </c>
      <c r="K186" s="272"/>
      <c r="L186" s="17">
        <v>155</v>
      </c>
      <c r="M186" s="25">
        <f>IFERROR(L186/K185,"-")</f>
        <v>0.1036096256684492</v>
      </c>
      <c r="N186" s="272"/>
      <c r="O186" s="17">
        <v>99</v>
      </c>
      <c r="P186" s="25">
        <f>IFERROR(O186/N185,"-")</f>
        <v>0.10939226519337017</v>
      </c>
      <c r="Q186" s="272"/>
      <c r="R186" s="17">
        <v>42</v>
      </c>
      <c r="S186" s="25">
        <f>IFERROR(R186/Q185,"-")</f>
        <v>0.10319410319410319</v>
      </c>
      <c r="T186" s="272"/>
      <c r="U186" s="17">
        <v>12</v>
      </c>
      <c r="V186" s="25">
        <f>IFERROR(U186/T185,"-")</f>
        <v>9.2307692307692313E-2</v>
      </c>
      <c r="W186" s="272"/>
      <c r="X186" s="17">
        <v>0</v>
      </c>
      <c r="Y186" s="25">
        <f>IFERROR(X186/W185,"-")</f>
        <v>0</v>
      </c>
      <c r="Z186" s="272"/>
      <c r="AA186" s="17">
        <f t="shared" si="11"/>
        <v>315</v>
      </c>
      <c r="AB186" s="25">
        <f>IFERROR(AA186/Z185,"-")</f>
        <v>0.10588235294117647</v>
      </c>
    </row>
    <row r="187" spans="2:28">
      <c r="B187" s="267"/>
      <c r="C187" s="297"/>
      <c r="D187" s="24" t="s">
        <v>84</v>
      </c>
      <c r="E187" s="272"/>
      <c r="F187" s="17">
        <v>0</v>
      </c>
      <c r="G187" s="25">
        <f>IFERROR(F187/E185,"-")</f>
        <v>0</v>
      </c>
      <c r="H187" s="272"/>
      <c r="I187" s="17">
        <v>0</v>
      </c>
      <c r="J187" s="25">
        <f>IFERROR(I187/H185,"-")</f>
        <v>0</v>
      </c>
      <c r="K187" s="272"/>
      <c r="L187" s="17">
        <v>86</v>
      </c>
      <c r="M187" s="25">
        <f>IFERROR(L187/K185,"-")</f>
        <v>5.7486631016042782E-2</v>
      </c>
      <c r="N187" s="272"/>
      <c r="O187" s="17">
        <v>64</v>
      </c>
      <c r="P187" s="25">
        <f>IFERROR(O187/N185,"-")</f>
        <v>7.07182320441989E-2</v>
      </c>
      <c r="Q187" s="272"/>
      <c r="R187" s="17">
        <v>36</v>
      </c>
      <c r="S187" s="25">
        <f>IFERROR(R187/Q185,"-")</f>
        <v>8.8452088452088448E-2</v>
      </c>
      <c r="T187" s="272"/>
      <c r="U187" s="17">
        <v>10</v>
      </c>
      <c r="V187" s="25">
        <f>IFERROR(U187/T185,"-")</f>
        <v>7.6923076923076927E-2</v>
      </c>
      <c r="W187" s="272"/>
      <c r="X187" s="17">
        <v>2</v>
      </c>
      <c r="Y187" s="25">
        <f>IFERROR(X187/W185,"-")</f>
        <v>0.18181818181818182</v>
      </c>
      <c r="Z187" s="272"/>
      <c r="AA187" s="17">
        <f t="shared" si="11"/>
        <v>198</v>
      </c>
      <c r="AB187" s="25">
        <f>IFERROR(AA187/Z185,"-")</f>
        <v>6.655462184873949E-2</v>
      </c>
    </row>
    <row r="188" spans="2:28">
      <c r="B188" s="268"/>
      <c r="C188" s="298"/>
      <c r="D188" s="26" t="s">
        <v>85</v>
      </c>
      <c r="E188" s="278"/>
      <c r="F188" s="18">
        <v>1</v>
      </c>
      <c r="G188" s="27">
        <f>IFERROR(F188/E185,"-")</f>
        <v>8.3333333333333329E-2</v>
      </c>
      <c r="H188" s="278"/>
      <c r="I188" s="18">
        <v>1</v>
      </c>
      <c r="J188" s="27">
        <f>IFERROR(I188/H185,"-")</f>
        <v>7.1428571428571425E-2</v>
      </c>
      <c r="K188" s="278"/>
      <c r="L188" s="18">
        <v>112</v>
      </c>
      <c r="M188" s="27">
        <f>IFERROR(L188/K185,"-")</f>
        <v>7.4866310160427801E-2</v>
      </c>
      <c r="N188" s="278"/>
      <c r="O188" s="18">
        <v>100</v>
      </c>
      <c r="P188" s="27">
        <f>IFERROR(O188/N185,"-")</f>
        <v>0.11049723756906077</v>
      </c>
      <c r="Q188" s="278"/>
      <c r="R188" s="18">
        <v>54</v>
      </c>
      <c r="S188" s="27">
        <f>IFERROR(R188/Q185,"-")</f>
        <v>0.13267813267813267</v>
      </c>
      <c r="T188" s="278"/>
      <c r="U188" s="18">
        <v>28</v>
      </c>
      <c r="V188" s="27">
        <f>IFERROR(U188/T185,"-")</f>
        <v>0.2153846153846154</v>
      </c>
      <c r="W188" s="278"/>
      <c r="X188" s="18">
        <v>4</v>
      </c>
      <c r="Y188" s="27">
        <f>IFERROR(X188/W185,"-")</f>
        <v>0.36363636363636365</v>
      </c>
      <c r="Z188" s="278"/>
      <c r="AA188" s="18">
        <f t="shared" si="11"/>
        <v>300</v>
      </c>
      <c r="AB188" s="27">
        <f>IFERROR(AA188/Z185,"-")</f>
        <v>0.10084033613445378</v>
      </c>
    </row>
    <row r="189" spans="2:28">
      <c r="B189" s="266">
        <v>47</v>
      </c>
      <c r="C189" s="296" t="s">
        <v>15</v>
      </c>
      <c r="D189" s="170" t="s">
        <v>82</v>
      </c>
      <c r="E189" s="271">
        <v>17</v>
      </c>
      <c r="F189" s="14">
        <v>13</v>
      </c>
      <c r="G189" s="171">
        <f>IFERROR(F189/E189,"-")</f>
        <v>0.76470588235294112</v>
      </c>
      <c r="H189" s="271">
        <v>20</v>
      </c>
      <c r="I189" s="14">
        <v>13</v>
      </c>
      <c r="J189" s="171">
        <f>IFERROR(I189/H189,"-")</f>
        <v>0.65</v>
      </c>
      <c r="K189" s="271">
        <v>3111</v>
      </c>
      <c r="L189" s="14">
        <v>2341</v>
      </c>
      <c r="M189" s="171">
        <f>IFERROR(L189/K189,"-")</f>
        <v>0.75249116039858566</v>
      </c>
      <c r="N189" s="271">
        <v>1797</v>
      </c>
      <c r="O189" s="14">
        <v>1266</v>
      </c>
      <c r="P189" s="171">
        <f>IFERROR(O189/N189,"-")</f>
        <v>0.70450751252086807</v>
      </c>
      <c r="Q189" s="271">
        <v>702</v>
      </c>
      <c r="R189" s="14">
        <v>484</v>
      </c>
      <c r="S189" s="171">
        <f>IFERROR(R189/Q189,"-")</f>
        <v>0.68945868945868949</v>
      </c>
      <c r="T189" s="271">
        <v>162</v>
      </c>
      <c r="U189" s="14">
        <v>102</v>
      </c>
      <c r="V189" s="171">
        <f>IFERROR(U189/T189,"-")</f>
        <v>0.62962962962962965</v>
      </c>
      <c r="W189" s="271">
        <v>19</v>
      </c>
      <c r="X189" s="14">
        <v>13</v>
      </c>
      <c r="Y189" s="171">
        <f>IFERROR(X189/W189,"-")</f>
        <v>0.68421052631578949</v>
      </c>
      <c r="Z189" s="271">
        <f>SUM(E189,H189,K189,N189,Q189,T189,W189)</f>
        <v>5828</v>
      </c>
      <c r="AA189" s="14">
        <f t="shared" si="11"/>
        <v>4232</v>
      </c>
      <c r="AB189" s="171">
        <f>IFERROR(AA189/Z189,"-")</f>
        <v>0.72614962251201098</v>
      </c>
    </row>
    <row r="190" spans="2:28">
      <c r="B190" s="267"/>
      <c r="C190" s="297"/>
      <c r="D190" s="24" t="s">
        <v>83</v>
      </c>
      <c r="E190" s="272"/>
      <c r="F190" s="17">
        <v>2</v>
      </c>
      <c r="G190" s="25">
        <f>IFERROR(F190/E189,"-")</f>
        <v>0.11764705882352941</v>
      </c>
      <c r="H190" s="272"/>
      <c r="I190" s="17">
        <v>2</v>
      </c>
      <c r="J190" s="25">
        <f>IFERROR(I190/H189,"-")</f>
        <v>0.1</v>
      </c>
      <c r="K190" s="272"/>
      <c r="L190" s="17">
        <v>336</v>
      </c>
      <c r="M190" s="25">
        <f>IFERROR(L190/K189,"-")</f>
        <v>0.10800385728061716</v>
      </c>
      <c r="N190" s="272"/>
      <c r="O190" s="17">
        <v>194</v>
      </c>
      <c r="P190" s="25">
        <f>IFERROR(O190/N189,"-")</f>
        <v>0.10795770728992765</v>
      </c>
      <c r="Q190" s="272"/>
      <c r="R190" s="17">
        <v>97</v>
      </c>
      <c r="S190" s="25">
        <f>IFERROR(R190/Q189,"-")</f>
        <v>0.13817663817663817</v>
      </c>
      <c r="T190" s="272"/>
      <c r="U190" s="17">
        <v>18</v>
      </c>
      <c r="V190" s="25">
        <f>IFERROR(U190/T189,"-")</f>
        <v>0.1111111111111111</v>
      </c>
      <c r="W190" s="272"/>
      <c r="X190" s="17">
        <v>3</v>
      </c>
      <c r="Y190" s="25">
        <f>IFERROR(X190/W189,"-")</f>
        <v>0.15789473684210525</v>
      </c>
      <c r="Z190" s="272"/>
      <c r="AA190" s="17">
        <f t="shared" si="11"/>
        <v>652</v>
      </c>
      <c r="AB190" s="25">
        <f>IFERROR(AA190/Z189,"-")</f>
        <v>0.11187371310912834</v>
      </c>
    </row>
    <row r="191" spans="2:28">
      <c r="B191" s="267"/>
      <c r="C191" s="297"/>
      <c r="D191" s="24" t="s">
        <v>84</v>
      </c>
      <c r="E191" s="272"/>
      <c r="F191" s="17">
        <v>1</v>
      </c>
      <c r="G191" s="25">
        <f>IFERROR(F191/E189,"-")</f>
        <v>5.8823529411764705E-2</v>
      </c>
      <c r="H191" s="272"/>
      <c r="I191" s="17">
        <v>1</v>
      </c>
      <c r="J191" s="25">
        <f>IFERROR(I191/H189,"-")</f>
        <v>0.05</v>
      </c>
      <c r="K191" s="272"/>
      <c r="L191" s="17">
        <v>168</v>
      </c>
      <c r="M191" s="25">
        <f>IFERROR(L191/K189,"-")</f>
        <v>5.4001928640308582E-2</v>
      </c>
      <c r="N191" s="272"/>
      <c r="O191" s="17">
        <v>117</v>
      </c>
      <c r="P191" s="25">
        <f>IFERROR(O191/N189,"-")</f>
        <v>6.5108514190317199E-2</v>
      </c>
      <c r="Q191" s="272"/>
      <c r="R191" s="17">
        <v>40</v>
      </c>
      <c r="S191" s="25">
        <f>IFERROR(R191/Q189,"-")</f>
        <v>5.6980056980056981E-2</v>
      </c>
      <c r="T191" s="272"/>
      <c r="U191" s="17">
        <v>11</v>
      </c>
      <c r="V191" s="25">
        <f>IFERROR(U191/T189,"-")</f>
        <v>6.7901234567901231E-2</v>
      </c>
      <c r="W191" s="272"/>
      <c r="X191" s="17">
        <v>0</v>
      </c>
      <c r="Y191" s="25">
        <f>IFERROR(X191/W189,"-")</f>
        <v>0</v>
      </c>
      <c r="Z191" s="272"/>
      <c r="AA191" s="17">
        <f t="shared" si="11"/>
        <v>338</v>
      </c>
      <c r="AB191" s="25">
        <f>IFERROR(AA191/Z189,"-")</f>
        <v>5.7995881949210709E-2</v>
      </c>
    </row>
    <row r="192" spans="2:28">
      <c r="B192" s="268"/>
      <c r="C192" s="298"/>
      <c r="D192" s="26" t="s">
        <v>85</v>
      </c>
      <c r="E192" s="278"/>
      <c r="F192" s="18">
        <v>1</v>
      </c>
      <c r="G192" s="27">
        <f>IFERROR(F192/E189,"-")</f>
        <v>5.8823529411764705E-2</v>
      </c>
      <c r="H192" s="278"/>
      <c r="I192" s="18">
        <v>4</v>
      </c>
      <c r="J192" s="27">
        <f>IFERROR(I192/H189,"-")</f>
        <v>0.2</v>
      </c>
      <c r="K192" s="278"/>
      <c r="L192" s="18">
        <v>266</v>
      </c>
      <c r="M192" s="27">
        <f>IFERROR(L192/K189,"-")</f>
        <v>8.5503053680488592E-2</v>
      </c>
      <c r="N192" s="278"/>
      <c r="O192" s="18">
        <v>220</v>
      </c>
      <c r="P192" s="27">
        <f>IFERROR(O192/N189,"-")</f>
        <v>0.12242626599888703</v>
      </c>
      <c r="Q192" s="278"/>
      <c r="R192" s="18">
        <v>81</v>
      </c>
      <c r="S192" s="27">
        <f>IFERROR(R192/Q189,"-")</f>
        <v>0.11538461538461539</v>
      </c>
      <c r="T192" s="278"/>
      <c r="U192" s="18">
        <v>31</v>
      </c>
      <c r="V192" s="27">
        <f>IFERROR(U192/T189,"-")</f>
        <v>0.19135802469135801</v>
      </c>
      <c r="W192" s="278"/>
      <c r="X192" s="18">
        <v>3</v>
      </c>
      <c r="Y192" s="27">
        <f>IFERROR(X192/W189,"-")</f>
        <v>0.15789473684210525</v>
      </c>
      <c r="Z192" s="278"/>
      <c r="AA192" s="18">
        <f t="shared" si="11"/>
        <v>606</v>
      </c>
      <c r="AB192" s="27">
        <f>IFERROR(AA192/Z189,"-")</f>
        <v>0.10398078242964996</v>
      </c>
    </row>
    <row r="193" spans="2:28">
      <c r="B193" s="266">
        <v>48</v>
      </c>
      <c r="C193" s="296" t="s">
        <v>26</v>
      </c>
      <c r="D193" s="170" t="s">
        <v>82</v>
      </c>
      <c r="E193" s="271">
        <v>5</v>
      </c>
      <c r="F193" s="14">
        <v>4</v>
      </c>
      <c r="G193" s="171">
        <f>IFERROR(F193/E193,"-")</f>
        <v>0.8</v>
      </c>
      <c r="H193" s="271">
        <v>17</v>
      </c>
      <c r="I193" s="14">
        <v>12</v>
      </c>
      <c r="J193" s="171">
        <f>IFERROR(I193/H193,"-")</f>
        <v>0.70588235294117652</v>
      </c>
      <c r="K193" s="271">
        <v>1833</v>
      </c>
      <c r="L193" s="14">
        <v>1415</v>
      </c>
      <c r="M193" s="171">
        <f>IFERROR(L193/K193,"-")</f>
        <v>0.77195853791598468</v>
      </c>
      <c r="N193" s="271">
        <v>1048</v>
      </c>
      <c r="O193" s="14">
        <v>733</v>
      </c>
      <c r="P193" s="171">
        <f>IFERROR(O193/N193,"-")</f>
        <v>0.69942748091603058</v>
      </c>
      <c r="Q193" s="271">
        <v>429</v>
      </c>
      <c r="R193" s="14">
        <v>285</v>
      </c>
      <c r="S193" s="171">
        <f>IFERROR(R193/Q193,"-")</f>
        <v>0.66433566433566438</v>
      </c>
      <c r="T193" s="271">
        <v>112</v>
      </c>
      <c r="U193" s="14">
        <v>69</v>
      </c>
      <c r="V193" s="171">
        <f>IFERROR(U193/T193,"-")</f>
        <v>0.6160714285714286</v>
      </c>
      <c r="W193" s="271">
        <v>16</v>
      </c>
      <c r="X193" s="14">
        <v>11</v>
      </c>
      <c r="Y193" s="171">
        <f>IFERROR(X193/W193,"-")</f>
        <v>0.6875</v>
      </c>
      <c r="Z193" s="271">
        <f>SUM(E193,H193,K193,N193,Q193,T193,W193)</f>
        <v>3460</v>
      </c>
      <c r="AA193" s="14">
        <f t="shared" si="11"/>
        <v>2529</v>
      </c>
      <c r="AB193" s="171">
        <f>IFERROR(AA193/Z193,"-")</f>
        <v>0.73092485549132946</v>
      </c>
    </row>
    <row r="194" spans="2:28">
      <c r="B194" s="267"/>
      <c r="C194" s="297"/>
      <c r="D194" s="24" t="s">
        <v>83</v>
      </c>
      <c r="E194" s="272"/>
      <c r="F194" s="17">
        <v>0</v>
      </c>
      <c r="G194" s="25">
        <f>IFERROR(F194/E193,"-")</f>
        <v>0</v>
      </c>
      <c r="H194" s="272"/>
      <c r="I194" s="17">
        <v>0</v>
      </c>
      <c r="J194" s="25">
        <f>IFERROR(I194/H193,"-")</f>
        <v>0</v>
      </c>
      <c r="K194" s="272"/>
      <c r="L194" s="17">
        <v>179</v>
      </c>
      <c r="M194" s="25">
        <f>IFERROR(L194/K193,"-")</f>
        <v>9.765411893071467E-2</v>
      </c>
      <c r="N194" s="272"/>
      <c r="O194" s="17">
        <v>127</v>
      </c>
      <c r="P194" s="25">
        <f>IFERROR(O194/N193,"-")</f>
        <v>0.12118320610687022</v>
      </c>
      <c r="Q194" s="272"/>
      <c r="R194" s="17">
        <v>48</v>
      </c>
      <c r="S194" s="25">
        <f>IFERROR(R194/Q193,"-")</f>
        <v>0.11188811188811189</v>
      </c>
      <c r="T194" s="272"/>
      <c r="U194" s="17">
        <v>13</v>
      </c>
      <c r="V194" s="25">
        <f>IFERROR(U194/T193,"-")</f>
        <v>0.11607142857142858</v>
      </c>
      <c r="W194" s="272"/>
      <c r="X194" s="17">
        <v>0</v>
      </c>
      <c r="Y194" s="25">
        <f>IFERROR(X194/W193,"-")</f>
        <v>0</v>
      </c>
      <c r="Z194" s="272"/>
      <c r="AA194" s="17">
        <f t="shared" si="11"/>
        <v>367</v>
      </c>
      <c r="AB194" s="25">
        <f>IFERROR(AA194/Z193,"-")</f>
        <v>0.10606936416184971</v>
      </c>
    </row>
    <row r="195" spans="2:28">
      <c r="B195" s="267"/>
      <c r="C195" s="297"/>
      <c r="D195" s="24" t="s">
        <v>84</v>
      </c>
      <c r="E195" s="272"/>
      <c r="F195" s="17">
        <v>1</v>
      </c>
      <c r="G195" s="25">
        <f>IFERROR(F195/E193,"-")</f>
        <v>0.2</v>
      </c>
      <c r="H195" s="272"/>
      <c r="I195" s="17">
        <v>3</v>
      </c>
      <c r="J195" s="25">
        <f>IFERROR(I195/H193,"-")</f>
        <v>0.17647058823529413</v>
      </c>
      <c r="K195" s="272"/>
      <c r="L195" s="17">
        <v>90</v>
      </c>
      <c r="M195" s="25">
        <f>IFERROR(L195/K193,"-")</f>
        <v>4.9099836333878884E-2</v>
      </c>
      <c r="N195" s="272"/>
      <c r="O195" s="17">
        <v>78</v>
      </c>
      <c r="P195" s="25">
        <f>IFERROR(O195/N193,"-")</f>
        <v>7.4427480916030533E-2</v>
      </c>
      <c r="Q195" s="272"/>
      <c r="R195" s="17">
        <v>30</v>
      </c>
      <c r="S195" s="25">
        <f>IFERROR(R195/Q193,"-")</f>
        <v>6.9930069930069935E-2</v>
      </c>
      <c r="T195" s="272"/>
      <c r="U195" s="17">
        <v>8</v>
      </c>
      <c r="V195" s="25">
        <f>IFERROR(U195/T193,"-")</f>
        <v>7.1428571428571425E-2</v>
      </c>
      <c r="W195" s="272"/>
      <c r="X195" s="17">
        <v>2</v>
      </c>
      <c r="Y195" s="25">
        <f>IFERROR(X195/W193,"-")</f>
        <v>0.125</v>
      </c>
      <c r="Z195" s="272"/>
      <c r="AA195" s="17">
        <f t="shared" si="11"/>
        <v>212</v>
      </c>
      <c r="AB195" s="25">
        <f>IFERROR(AA195/Z193,"-")</f>
        <v>6.1271676300578032E-2</v>
      </c>
    </row>
    <row r="196" spans="2:28">
      <c r="B196" s="268"/>
      <c r="C196" s="298"/>
      <c r="D196" s="26" t="s">
        <v>85</v>
      </c>
      <c r="E196" s="278"/>
      <c r="F196" s="18">
        <v>0</v>
      </c>
      <c r="G196" s="27">
        <f>IFERROR(F196/E193,"-")</f>
        <v>0</v>
      </c>
      <c r="H196" s="278"/>
      <c r="I196" s="18">
        <v>2</v>
      </c>
      <c r="J196" s="27">
        <f>IFERROR(I196/H193,"-")</f>
        <v>0.11764705882352941</v>
      </c>
      <c r="K196" s="278"/>
      <c r="L196" s="18">
        <v>149</v>
      </c>
      <c r="M196" s="27">
        <f>IFERROR(L196/K193,"-")</f>
        <v>8.1287506819421707E-2</v>
      </c>
      <c r="N196" s="278"/>
      <c r="O196" s="18">
        <v>110</v>
      </c>
      <c r="P196" s="27">
        <f>IFERROR(O196/N193,"-")</f>
        <v>0.1049618320610687</v>
      </c>
      <c r="Q196" s="278"/>
      <c r="R196" s="18">
        <v>66</v>
      </c>
      <c r="S196" s="27">
        <f>IFERROR(R196/Q193,"-")</f>
        <v>0.15384615384615385</v>
      </c>
      <c r="T196" s="278"/>
      <c r="U196" s="18">
        <v>22</v>
      </c>
      <c r="V196" s="27">
        <f>IFERROR(U196/T193,"-")</f>
        <v>0.19642857142857142</v>
      </c>
      <c r="W196" s="278"/>
      <c r="X196" s="18">
        <v>3</v>
      </c>
      <c r="Y196" s="27">
        <f>IFERROR(X196/W193,"-")</f>
        <v>0.1875</v>
      </c>
      <c r="Z196" s="278"/>
      <c r="AA196" s="18">
        <f t="shared" si="11"/>
        <v>352</v>
      </c>
      <c r="AB196" s="27">
        <f>IFERROR(AA196/Z193,"-")</f>
        <v>0.10173410404624278</v>
      </c>
    </row>
    <row r="197" spans="2:28">
      <c r="B197" s="266">
        <v>49</v>
      </c>
      <c r="C197" s="296" t="s">
        <v>27</v>
      </c>
      <c r="D197" s="170" t="s">
        <v>82</v>
      </c>
      <c r="E197" s="271">
        <v>2</v>
      </c>
      <c r="F197" s="14">
        <v>0</v>
      </c>
      <c r="G197" s="171">
        <f>IFERROR(F197/E197,"-")</f>
        <v>0</v>
      </c>
      <c r="H197" s="271">
        <v>1</v>
      </c>
      <c r="I197" s="14">
        <v>0</v>
      </c>
      <c r="J197" s="171">
        <f>IFERROR(I197/H197,"-")</f>
        <v>0</v>
      </c>
      <c r="K197" s="271">
        <v>1190</v>
      </c>
      <c r="L197" s="14">
        <v>889</v>
      </c>
      <c r="M197" s="171">
        <f>IFERROR(L197/K197,"-")</f>
        <v>0.74705882352941178</v>
      </c>
      <c r="N197" s="271">
        <v>671</v>
      </c>
      <c r="O197" s="14">
        <v>480</v>
      </c>
      <c r="P197" s="171">
        <f>IFERROR(O197/N197,"-")</f>
        <v>0.71535022354694489</v>
      </c>
      <c r="Q197" s="271">
        <v>247</v>
      </c>
      <c r="R197" s="14">
        <v>155</v>
      </c>
      <c r="S197" s="171">
        <f>IFERROR(R197/Q197,"-")</f>
        <v>0.62753036437246967</v>
      </c>
      <c r="T197" s="271">
        <v>57</v>
      </c>
      <c r="U197" s="14">
        <v>42</v>
      </c>
      <c r="V197" s="171">
        <f>IFERROR(U197/T197,"-")</f>
        <v>0.73684210526315785</v>
      </c>
      <c r="W197" s="271">
        <v>15</v>
      </c>
      <c r="X197" s="14">
        <v>7</v>
      </c>
      <c r="Y197" s="171">
        <f>IFERROR(X197/W197,"-")</f>
        <v>0.46666666666666667</v>
      </c>
      <c r="Z197" s="271">
        <f>SUM(E197,H197,K197,N197,Q197,T197,W197)</f>
        <v>2183</v>
      </c>
      <c r="AA197" s="14">
        <f t="shared" si="11"/>
        <v>1573</v>
      </c>
      <c r="AB197" s="171">
        <f>IFERROR(AA197/Z197,"-")</f>
        <v>0.72056802565277145</v>
      </c>
    </row>
    <row r="198" spans="2:28">
      <c r="B198" s="267"/>
      <c r="C198" s="297"/>
      <c r="D198" s="24" t="s">
        <v>83</v>
      </c>
      <c r="E198" s="272"/>
      <c r="F198" s="17">
        <v>1</v>
      </c>
      <c r="G198" s="25">
        <f>IFERROR(F198/E197,"-")</f>
        <v>0.5</v>
      </c>
      <c r="H198" s="272"/>
      <c r="I198" s="17">
        <v>0</v>
      </c>
      <c r="J198" s="25">
        <f>IFERROR(I198/H197,"-")</f>
        <v>0</v>
      </c>
      <c r="K198" s="272"/>
      <c r="L198" s="17">
        <v>131</v>
      </c>
      <c r="M198" s="25">
        <f>IFERROR(L198/K197,"-")</f>
        <v>0.11008403361344538</v>
      </c>
      <c r="N198" s="272"/>
      <c r="O198" s="17">
        <v>73</v>
      </c>
      <c r="P198" s="25">
        <f>IFERROR(O198/N197,"-")</f>
        <v>0.10879284649776454</v>
      </c>
      <c r="Q198" s="272"/>
      <c r="R198" s="17">
        <v>29</v>
      </c>
      <c r="S198" s="25">
        <f>IFERROR(R198/Q197,"-")</f>
        <v>0.11740890688259109</v>
      </c>
      <c r="T198" s="272"/>
      <c r="U198" s="17">
        <v>4</v>
      </c>
      <c r="V198" s="25">
        <f>IFERROR(U198/T197,"-")</f>
        <v>7.0175438596491224E-2</v>
      </c>
      <c r="W198" s="272"/>
      <c r="X198" s="17">
        <v>1</v>
      </c>
      <c r="Y198" s="25">
        <f>IFERROR(X198/W197,"-")</f>
        <v>6.6666666666666666E-2</v>
      </c>
      <c r="Z198" s="272"/>
      <c r="AA198" s="17">
        <f t="shared" ref="AA198:AA261" si="12">SUM(F198,I198,L198,O198,R198,U198,X198)</f>
        <v>239</v>
      </c>
      <c r="AB198" s="25">
        <f>IFERROR(AA198/Z197,"-")</f>
        <v>0.10948236371965185</v>
      </c>
    </row>
    <row r="199" spans="2:28">
      <c r="B199" s="267"/>
      <c r="C199" s="297"/>
      <c r="D199" s="24" t="s">
        <v>84</v>
      </c>
      <c r="E199" s="272"/>
      <c r="F199" s="17">
        <v>1</v>
      </c>
      <c r="G199" s="25">
        <f>IFERROR(F199/E197,"-")</f>
        <v>0.5</v>
      </c>
      <c r="H199" s="272"/>
      <c r="I199" s="17">
        <v>0</v>
      </c>
      <c r="J199" s="25">
        <f>IFERROR(I199/H197,"-")</f>
        <v>0</v>
      </c>
      <c r="K199" s="272"/>
      <c r="L199" s="17">
        <v>63</v>
      </c>
      <c r="M199" s="25">
        <f>IFERROR(L199/K197,"-")</f>
        <v>5.2941176470588235E-2</v>
      </c>
      <c r="N199" s="272"/>
      <c r="O199" s="17">
        <v>50</v>
      </c>
      <c r="P199" s="25">
        <f>IFERROR(O199/N197,"-")</f>
        <v>7.4515648286140088E-2</v>
      </c>
      <c r="Q199" s="272"/>
      <c r="R199" s="17">
        <v>25</v>
      </c>
      <c r="S199" s="25">
        <f>IFERROR(R199/Q197,"-")</f>
        <v>0.10121457489878542</v>
      </c>
      <c r="T199" s="272"/>
      <c r="U199" s="17">
        <v>4</v>
      </c>
      <c r="V199" s="25">
        <f>IFERROR(U199/T197,"-")</f>
        <v>7.0175438596491224E-2</v>
      </c>
      <c r="W199" s="272"/>
      <c r="X199" s="17">
        <v>2</v>
      </c>
      <c r="Y199" s="25">
        <f>IFERROR(X199/W197,"-")</f>
        <v>0.13333333333333333</v>
      </c>
      <c r="Z199" s="272"/>
      <c r="AA199" s="17">
        <f t="shared" si="12"/>
        <v>145</v>
      </c>
      <c r="AB199" s="25">
        <f>IFERROR(AA199/Z197,"-")</f>
        <v>6.6422354557947774E-2</v>
      </c>
    </row>
    <row r="200" spans="2:28">
      <c r="B200" s="268"/>
      <c r="C200" s="298"/>
      <c r="D200" s="26" t="s">
        <v>85</v>
      </c>
      <c r="E200" s="278"/>
      <c r="F200" s="18">
        <v>0</v>
      </c>
      <c r="G200" s="27">
        <f>IFERROR(F200/E197,"-")</f>
        <v>0</v>
      </c>
      <c r="H200" s="278"/>
      <c r="I200" s="18">
        <v>1</v>
      </c>
      <c r="J200" s="27">
        <f>IFERROR(I200/H197,"-")</f>
        <v>1</v>
      </c>
      <c r="K200" s="278"/>
      <c r="L200" s="18">
        <v>107</v>
      </c>
      <c r="M200" s="27">
        <f>IFERROR(L200/K197,"-")</f>
        <v>8.9915966386554622E-2</v>
      </c>
      <c r="N200" s="278"/>
      <c r="O200" s="18">
        <v>68</v>
      </c>
      <c r="P200" s="27">
        <f>IFERROR(O200/N197,"-")</f>
        <v>0.10134128166915052</v>
      </c>
      <c r="Q200" s="278"/>
      <c r="R200" s="18">
        <v>38</v>
      </c>
      <c r="S200" s="27">
        <f>IFERROR(R200/Q197,"-")</f>
        <v>0.15384615384615385</v>
      </c>
      <c r="T200" s="278"/>
      <c r="U200" s="18">
        <v>7</v>
      </c>
      <c r="V200" s="27">
        <f>IFERROR(U200/T197,"-")</f>
        <v>0.12280701754385964</v>
      </c>
      <c r="W200" s="278"/>
      <c r="X200" s="18">
        <v>5</v>
      </c>
      <c r="Y200" s="27">
        <f>IFERROR(X200/W197,"-")</f>
        <v>0.33333333333333331</v>
      </c>
      <c r="Z200" s="278"/>
      <c r="AA200" s="18">
        <f t="shared" si="12"/>
        <v>226</v>
      </c>
      <c r="AB200" s="27">
        <f>IFERROR(AA200/Z197,"-")</f>
        <v>0.10352725606962895</v>
      </c>
    </row>
    <row r="201" spans="2:28">
      <c r="B201" s="266">
        <v>50</v>
      </c>
      <c r="C201" s="296" t="s">
        <v>16</v>
      </c>
      <c r="D201" s="170" t="s">
        <v>82</v>
      </c>
      <c r="E201" s="271">
        <v>10</v>
      </c>
      <c r="F201" s="14">
        <v>7</v>
      </c>
      <c r="G201" s="171">
        <f>IFERROR(F201/E201,"-")</f>
        <v>0.7</v>
      </c>
      <c r="H201" s="271">
        <v>12</v>
      </c>
      <c r="I201" s="14">
        <v>9</v>
      </c>
      <c r="J201" s="171">
        <f>IFERROR(I201/H201,"-")</f>
        <v>0.75</v>
      </c>
      <c r="K201" s="271">
        <v>1208</v>
      </c>
      <c r="L201" s="14">
        <v>904</v>
      </c>
      <c r="M201" s="171">
        <f>IFERROR(L201/K201,"-")</f>
        <v>0.7483443708609272</v>
      </c>
      <c r="N201" s="271">
        <v>678</v>
      </c>
      <c r="O201" s="14">
        <v>475</v>
      </c>
      <c r="P201" s="171">
        <f>IFERROR(O201/N201,"-")</f>
        <v>0.70058997050147498</v>
      </c>
      <c r="Q201" s="271">
        <v>240</v>
      </c>
      <c r="R201" s="14">
        <v>171</v>
      </c>
      <c r="S201" s="171">
        <f>IFERROR(R201/Q201,"-")</f>
        <v>0.71250000000000002</v>
      </c>
      <c r="T201" s="271">
        <v>56</v>
      </c>
      <c r="U201" s="14">
        <v>29</v>
      </c>
      <c r="V201" s="171">
        <f>IFERROR(U201/T201,"-")</f>
        <v>0.5178571428571429</v>
      </c>
      <c r="W201" s="271">
        <v>12</v>
      </c>
      <c r="X201" s="14">
        <v>11</v>
      </c>
      <c r="Y201" s="171">
        <f>IFERROR(X201/W201,"-")</f>
        <v>0.91666666666666663</v>
      </c>
      <c r="Z201" s="271">
        <f>SUM(E201,H201,K201,N201,Q201,T201,W201)</f>
        <v>2216</v>
      </c>
      <c r="AA201" s="14">
        <f t="shared" si="12"/>
        <v>1606</v>
      </c>
      <c r="AB201" s="171">
        <f>IFERROR(AA201/Z201,"-")</f>
        <v>0.72472924187725629</v>
      </c>
    </row>
    <row r="202" spans="2:28">
      <c r="B202" s="267"/>
      <c r="C202" s="297"/>
      <c r="D202" s="24" t="s">
        <v>83</v>
      </c>
      <c r="E202" s="272"/>
      <c r="F202" s="17">
        <v>1</v>
      </c>
      <c r="G202" s="25">
        <f>IFERROR(F202/E201,"-")</f>
        <v>0.1</v>
      </c>
      <c r="H202" s="272"/>
      <c r="I202" s="17">
        <v>1</v>
      </c>
      <c r="J202" s="25">
        <f>IFERROR(I202/H201,"-")</f>
        <v>8.3333333333333329E-2</v>
      </c>
      <c r="K202" s="272"/>
      <c r="L202" s="17">
        <v>134</v>
      </c>
      <c r="M202" s="25">
        <f>IFERROR(L202/K201,"-")</f>
        <v>0.11092715231788079</v>
      </c>
      <c r="N202" s="272"/>
      <c r="O202" s="17">
        <v>85</v>
      </c>
      <c r="P202" s="25">
        <f>IFERROR(O202/N201,"-")</f>
        <v>0.12536873156342182</v>
      </c>
      <c r="Q202" s="272"/>
      <c r="R202" s="17">
        <v>18</v>
      </c>
      <c r="S202" s="25">
        <f>IFERROR(R202/Q201,"-")</f>
        <v>7.4999999999999997E-2</v>
      </c>
      <c r="T202" s="272"/>
      <c r="U202" s="17">
        <v>7</v>
      </c>
      <c r="V202" s="25">
        <f>IFERROR(U202/T201,"-")</f>
        <v>0.125</v>
      </c>
      <c r="W202" s="272"/>
      <c r="X202" s="17">
        <v>0</v>
      </c>
      <c r="Y202" s="25">
        <f>IFERROR(X202/W201,"-")</f>
        <v>0</v>
      </c>
      <c r="Z202" s="272"/>
      <c r="AA202" s="17">
        <f t="shared" si="12"/>
        <v>246</v>
      </c>
      <c r="AB202" s="25">
        <f>IFERROR(AA202/Z201,"-")</f>
        <v>0.11101083032490974</v>
      </c>
    </row>
    <row r="203" spans="2:28">
      <c r="B203" s="267"/>
      <c r="C203" s="297"/>
      <c r="D203" s="24" t="s">
        <v>84</v>
      </c>
      <c r="E203" s="272"/>
      <c r="F203" s="17">
        <v>1</v>
      </c>
      <c r="G203" s="25">
        <f>IFERROR(F203/E201,"-")</f>
        <v>0.1</v>
      </c>
      <c r="H203" s="272"/>
      <c r="I203" s="17">
        <v>1</v>
      </c>
      <c r="J203" s="25">
        <f>IFERROR(I203/H201,"-")</f>
        <v>8.3333333333333329E-2</v>
      </c>
      <c r="K203" s="272"/>
      <c r="L203" s="17">
        <v>66</v>
      </c>
      <c r="M203" s="25">
        <f>IFERROR(L203/K201,"-")</f>
        <v>5.4635761589403975E-2</v>
      </c>
      <c r="N203" s="272"/>
      <c r="O203" s="17">
        <v>52</v>
      </c>
      <c r="P203" s="25">
        <f>IFERROR(O203/N201,"-")</f>
        <v>7.6696165191740412E-2</v>
      </c>
      <c r="Q203" s="272"/>
      <c r="R203" s="17">
        <v>16</v>
      </c>
      <c r="S203" s="25">
        <f>IFERROR(R203/Q201,"-")</f>
        <v>6.6666666666666666E-2</v>
      </c>
      <c r="T203" s="272"/>
      <c r="U203" s="17">
        <v>4</v>
      </c>
      <c r="V203" s="25">
        <f>IFERROR(U203/T201,"-")</f>
        <v>7.1428571428571425E-2</v>
      </c>
      <c r="W203" s="272"/>
      <c r="X203" s="17">
        <v>1</v>
      </c>
      <c r="Y203" s="25">
        <f>IFERROR(X203/W201,"-")</f>
        <v>8.3333333333333329E-2</v>
      </c>
      <c r="Z203" s="272"/>
      <c r="AA203" s="17">
        <f t="shared" si="12"/>
        <v>141</v>
      </c>
      <c r="AB203" s="25">
        <f>IFERROR(AA203/Z201,"-")</f>
        <v>6.3628158844765345E-2</v>
      </c>
    </row>
    <row r="204" spans="2:28">
      <c r="B204" s="268"/>
      <c r="C204" s="298"/>
      <c r="D204" s="26" t="s">
        <v>85</v>
      </c>
      <c r="E204" s="278"/>
      <c r="F204" s="18">
        <v>1</v>
      </c>
      <c r="G204" s="27">
        <f>IFERROR(F204/E201,"-")</f>
        <v>0.1</v>
      </c>
      <c r="H204" s="278"/>
      <c r="I204" s="18">
        <v>1</v>
      </c>
      <c r="J204" s="27">
        <f>IFERROR(I204/H201,"-")</f>
        <v>8.3333333333333329E-2</v>
      </c>
      <c r="K204" s="278"/>
      <c r="L204" s="18">
        <v>104</v>
      </c>
      <c r="M204" s="27">
        <f>IFERROR(L204/K201,"-")</f>
        <v>8.6092715231788075E-2</v>
      </c>
      <c r="N204" s="278"/>
      <c r="O204" s="18">
        <v>66</v>
      </c>
      <c r="P204" s="27">
        <f>IFERROR(O204/N201,"-")</f>
        <v>9.7345132743362831E-2</v>
      </c>
      <c r="Q204" s="278"/>
      <c r="R204" s="18">
        <v>35</v>
      </c>
      <c r="S204" s="27">
        <f>IFERROR(R204/Q201,"-")</f>
        <v>0.14583333333333334</v>
      </c>
      <c r="T204" s="278"/>
      <c r="U204" s="18">
        <v>16</v>
      </c>
      <c r="V204" s="27">
        <f>IFERROR(U204/T201,"-")</f>
        <v>0.2857142857142857</v>
      </c>
      <c r="W204" s="278"/>
      <c r="X204" s="18">
        <v>0</v>
      </c>
      <c r="Y204" s="27">
        <f>IFERROR(X204/W201,"-")</f>
        <v>0</v>
      </c>
      <c r="Z204" s="278"/>
      <c r="AA204" s="18">
        <f t="shared" si="12"/>
        <v>223</v>
      </c>
      <c r="AB204" s="27">
        <f>IFERROR(AA204/Z201,"-")</f>
        <v>0.10063176895306859</v>
      </c>
    </row>
    <row r="205" spans="2:28">
      <c r="B205" s="266">
        <v>51</v>
      </c>
      <c r="C205" s="296" t="s">
        <v>48</v>
      </c>
      <c r="D205" s="170" t="s">
        <v>82</v>
      </c>
      <c r="E205" s="271">
        <v>14</v>
      </c>
      <c r="F205" s="14">
        <v>7</v>
      </c>
      <c r="G205" s="171">
        <f>IFERROR(F205/E205,"-")</f>
        <v>0.5</v>
      </c>
      <c r="H205" s="271">
        <v>27</v>
      </c>
      <c r="I205" s="14">
        <v>16</v>
      </c>
      <c r="J205" s="171">
        <f>IFERROR(I205/H205,"-")</f>
        <v>0.59259259259259256</v>
      </c>
      <c r="K205" s="271">
        <v>2409</v>
      </c>
      <c r="L205" s="14">
        <v>1776</v>
      </c>
      <c r="M205" s="171">
        <f>IFERROR(L205/K205,"-")</f>
        <v>0.73723536737235362</v>
      </c>
      <c r="N205" s="271">
        <v>1458</v>
      </c>
      <c r="O205" s="14">
        <v>1023</v>
      </c>
      <c r="P205" s="171">
        <f>IFERROR(O205/N205,"-")</f>
        <v>0.70164609053497939</v>
      </c>
      <c r="Q205" s="271">
        <v>570</v>
      </c>
      <c r="R205" s="14">
        <v>384</v>
      </c>
      <c r="S205" s="171">
        <f>IFERROR(R205/Q205,"-")</f>
        <v>0.67368421052631577</v>
      </c>
      <c r="T205" s="271">
        <v>129</v>
      </c>
      <c r="U205" s="14">
        <v>80</v>
      </c>
      <c r="V205" s="171">
        <f>IFERROR(U205/T205,"-")</f>
        <v>0.62015503875968991</v>
      </c>
      <c r="W205" s="271">
        <v>25</v>
      </c>
      <c r="X205" s="14">
        <v>13</v>
      </c>
      <c r="Y205" s="171">
        <f>IFERROR(X205/W205,"-")</f>
        <v>0.52</v>
      </c>
      <c r="Z205" s="271">
        <f>SUM(E205,H205,K205,N205,Q205,T205,W205)</f>
        <v>4632</v>
      </c>
      <c r="AA205" s="14">
        <f t="shared" si="12"/>
        <v>3299</v>
      </c>
      <c r="AB205" s="171">
        <f>IFERROR(AA205/Z205,"-")</f>
        <v>0.71221934369602768</v>
      </c>
    </row>
    <row r="206" spans="2:28">
      <c r="B206" s="267"/>
      <c r="C206" s="297"/>
      <c r="D206" s="24" t="s">
        <v>83</v>
      </c>
      <c r="E206" s="272"/>
      <c r="F206" s="17">
        <v>2</v>
      </c>
      <c r="G206" s="25">
        <f>IFERROR(F206/E205,"-")</f>
        <v>0.14285714285714285</v>
      </c>
      <c r="H206" s="272"/>
      <c r="I206" s="17">
        <v>3</v>
      </c>
      <c r="J206" s="25">
        <f>IFERROR(I206/H205,"-")</f>
        <v>0.1111111111111111</v>
      </c>
      <c r="K206" s="272"/>
      <c r="L206" s="17">
        <v>259</v>
      </c>
      <c r="M206" s="25">
        <f>IFERROR(L206/K205,"-")</f>
        <v>0.10751349107513491</v>
      </c>
      <c r="N206" s="272"/>
      <c r="O206" s="17">
        <v>151</v>
      </c>
      <c r="P206" s="25">
        <f>IFERROR(O206/N205,"-")</f>
        <v>0.10356652949245541</v>
      </c>
      <c r="Q206" s="272"/>
      <c r="R206" s="17">
        <v>52</v>
      </c>
      <c r="S206" s="25">
        <f>IFERROR(R206/Q205,"-")</f>
        <v>9.1228070175438603E-2</v>
      </c>
      <c r="T206" s="272"/>
      <c r="U206" s="17">
        <v>12</v>
      </c>
      <c r="V206" s="25">
        <f>IFERROR(U206/T205,"-")</f>
        <v>9.3023255813953487E-2</v>
      </c>
      <c r="W206" s="272"/>
      <c r="X206" s="17">
        <v>2</v>
      </c>
      <c r="Y206" s="25">
        <f>IFERROR(X206/W205,"-")</f>
        <v>0.08</v>
      </c>
      <c r="Z206" s="272"/>
      <c r="AA206" s="17">
        <f t="shared" si="12"/>
        <v>481</v>
      </c>
      <c r="AB206" s="25">
        <f>IFERROR(AA206/Z205,"-")</f>
        <v>0.10384283246977548</v>
      </c>
    </row>
    <row r="207" spans="2:28">
      <c r="B207" s="267"/>
      <c r="C207" s="297"/>
      <c r="D207" s="24" t="s">
        <v>84</v>
      </c>
      <c r="E207" s="272"/>
      <c r="F207" s="17">
        <v>4</v>
      </c>
      <c r="G207" s="25">
        <f>IFERROR(F207/E205,"-")</f>
        <v>0.2857142857142857</v>
      </c>
      <c r="H207" s="272"/>
      <c r="I207" s="17">
        <v>2</v>
      </c>
      <c r="J207" s="25">
        <f>IFERROR(I207/H205,"-")</f>
        <v>7.407407407407407E-2</v>
      </c>
      <c r="K207" s="272"/>
      <c r="L207" s="17">
        <v>161</v>
      </c>
      <c r="M207" s="25">
        <f>IFERROR(L207/K205,"-")</f>
        <v>6.6832710668327105E-2</v>
      </c>
      <c r="N207" s="272"/>
      <c r="O207" s="17">
        <v>92</v>
      </c>
      <c r="P207" s="25">
        <f>IFERROR(O207/N205,"-")</f>
        <v>6.3100137174211243E-2</v>
      </c>
      <c r="Q207" s="272"/>
      <c r="R207" s="17">
        <v>32</v>
      </c>
      <c r="S207" s="25">
        <f>IFERROR(R207/Q205,"-")</f>
        <v>5.6140350877192984E-2</v>
      </c>
      <c r="T207" s="272"/>
      <c r="U207" s="17">
        <v>6</v>
      </c>
      <c r="V207" s="25">
        <f>IFERROR(U207/T205,"-")</f>
        <v>4.6511627906976744E-2</v>
      </c>
      <c r="W207" s="272"/>
      <c r="X207" s="17">
        <v>3</v>
      </c>
      <c r="Y207" s="25">
        <f>IFERROR(X207/W205,"-")</f>
        <v>0.12</v>
      </c>
      <c r="Z207" s="272"/>
      <c r="AA207" s="17">
        <f t="shared" si="12"/>
        <v>300</v>
      </c>
      <c r="AB207" s="25">
        <f>IFERROR(AA207/Z205,"-")</f>
        <v>6.4766839378238336E-2</v>
      </c>
    </row>
    <row r="208" spans="2:28">
      <c r="B208" s="268"/>
      <c r="C208" s="298"/>
      <c r="D208" s="26" t="s">
        <v>85</v>
      </c>
      <c r="E208" s="278"/>
      <c r="F208" s="18">
        <v>1</v>
      </c>
      <c r="G208" s="27">
        <f>IFERROR(F208/E205,"-")</f>
        <v>7.1428571428571425E-2</v>
      </c>
      <c r="H208" s="278"/>
      <c r="I208" s="18">
        <v>6</v>
      </c>
      <c r="J208" s="27">
        <f>IFERROR(I208/H205,"-")</f>
        <v>0.22222222222222221</v>
      </c>
      <c r="K208" s="278"/>
      <c r="L208" s="18">
        <v>213</v>
      </c>
      <c r="M208" s="27">
        <f>IFERROR(L208/K205,"-")</f>
        <v>8.8418430884184315E-2</v>
      </c>
      <c r="N208" s="278"/>
      <c r="O208" s="18">
        <v>192</v>
      </c>
      <c r="P208" s="27">
        <f>IFERROR(O208/N205,"-")</f>
        <v>0.13168724279835392</v>
      </c>
      <c r="Q208" s="278"/>
      <c r="R208" s="18">
        <v>102</v>
      </c>
      <c r="S208" s="27">
        <f>IFERROR(R208/Q205,"-")</f>
        <v>0.17894736842105263</v>
      </c>
      <c r="T208" s="278"/>
      <c r="U208" s="18">
        <v>31</v>
      </c>
      <c r="V208" s="27">
        <f>IFERROR(U208/T205,"-")</f>
        <v>0.24031007751937986</v>
      </c>
      <c r="W208" s="278"/>
      <c r="X208" s="18">
        <v>7</v>
      </c>
      <c r="Y208" s="27">
        <f>IFERROR(X208/W205,"-")</f>
        <v>0.28000000000000003</v>
      </c>
      <c r="Z208" s="278"/>
      <c r="AA208" s="18">
        <f t="shared" si="12"/>
        <v>552</v>
      </c>
      <c r="AB208" s="27">
        <f>IFERROR(AA208/Z205,"-")</f>
        <v>0.11917098445595854</v>
      </c>
    </row>
    <row r="209" spans="2:28">
      <c r="B209" s="266">
        <v>52</v>
      </c>
      <c r="C209" s="296" t="s">
        <v>4</v>
      </c>
      <c r="D209" s="170" t="s">
        <v>82</v>
      </c>
      <c r="E209" s="271">
        <v>0</v>
      </c>
      <c r="F209" s="14">
        <v>0</v>
      </c>
      <c r="G209" s="171" t="str">
        <f>IFERROR(F209/E209,"-")</f>
        <v>-</v>
      </c>
      <c r="H209" s="271">
        <v>4</v>
      </c>
      <c r="I209" s="14">
        <v>2</v>
      </c>
      <c r="J209" s="171">
        <f>IFERROR(I209/H209,"-")</f>
        <v>0.5</v>
      </c>
      <c r="K209" s="271">
        <v>2149</v>
      </c>
      <c r="L209" s="14">
        <v>1616</v>
      </c>
      <c r="M209" s="171">
        <f>IFERROR(L209/K209,"-")</f>
        <v>0.75197766402978128</v>
      </c>
      <c r="N209" s="271">
        <v>1360</v>
      </c>
      <c r="O209" s="14">
        <v>926</v>
      </c>
      <c r="P209" s="171">
        <f>IFERROR(O209/N209,"-")</f>
        <v>0.68088235294117649</v>
      </c>
      <c r="Q209" s="271">
        <v>598</v>
      </c>
      <c r="R209" s="14">
        <v>406</v>
      </c>
      <c r="S209" s="171">
        <f>IFERROR(R209/Q209,"-")</f>
        <v>0.67892976588628762</v>
      </c>
      <c r="T209" s="271">
        <v>153</v>
      </c>
      <c r="U209" s="14">
        <v>99</v>
      </c>
      <c r="V209" s="171">
        <f>IFERROR(U209/T209,"-")</f>
        <v>0.6470588235294118</v>
      </c>
      <c r="W209" s="271">
        <v>25</v>
      </c>
      <c r="X209" s="14">
        <v>12</v>
      </c>
      <c r="Y209" s="171">
        <f>IFERROR(X209/W209,"-")</f>
        <v>0.48</v>
      </c>
      <c r="Z209" s="271">
        <f>SUM(E209,H209,K209,N209,Q209,T209,W209)</f>
        <v>4289</v>
      </c>
      <c r="AA209" s="14">
        <f t="shared" si="12"/>
        <v>3061</v>
      </c>
      <c r="AB209" s="171">
        <f>IFERROR(AA209/Z209,"-")</f>
        <v>0.71368617393331779</v>
      </c>
    </row>
    <row r="210" spans="2:28">
      <c r="B210" s="267"/>
      <c r="C210" s="297"/>
      <c r="D210" s="24" t="s">
        <v>83</v>
      </c>
      <c r="E210" s="272"/>
      <c r="F210" s="17">
        <v>0</v>
      </c>
      <c r="G210" s="25" t="str">
        <f>IFERROR(F210/E209,"-")</f>
        <v>-</v>
      </c>
      <c r="H210" s="272"/>
      <c r="I210" s="17">
        <v>0</v>
      </c>
      <c r="J210" s="25">
        <f>IFERROR(I210/H209,"-")</f>
        <v>0</v>
      </c>
      <c r="K210" s="272"/>
      <c r="L210" s="17">
        <v>240</v>
      </c>
      <c r="M210" s="25">
        <f>IFERROR(L210/K209,"-")</f>
        <v>0.11167985109353187</v>
      </c>
      <c r="N210" s="272"/>
      <c r="O210" s="17">
        <v>171</v>
      </c>
      <c r="P210" s="25">
        <f>IFERROR(O210/N209,"-")</f>
        <v>0.12573529411764706</v>
      </c>
      <c r="Q210" s="272"/>
      <c r="R210" s="17">
        <v>73</v>
      </c>
      <c r="S210" s="25">
        <f>IFERROR(R210/Q209,"-")</f>
        <v>0.12207357859531773</v>
      </c>
      <c r="T210" s="272"/>
      <c r="U210" s="17">
        <v>14</v>
      </c>
      <c r="V210" s="25">
        <f>IFERROR(U210/T209,"-")</f>
        <v>9.1503267973856203E-2</v>
      </c>
      <c r="W210" s="272"/>
      <c r="X210" s="17">
        <v>6</v>
      </c>
      <c r="Y210" s="25">
        <f>IFERROR(X210/W209,"-")</f>
        <v>0.24</v>
      </c>
      <c r="Z210" s="272"/>
      <c r="AA210" s="17">
        <f t="shared" si="12"/>
        <v>504</v>
      </c>
      <c r="AB210" s="25">
        <f>IFERROR(AA210/Z209,"-")</f>
        <v>0.11750990906971322</v>
      </c>
    </row>
    <row r="211" spans="2:28">
      <c r="B211" s="267"/>
      <c r="C211" s="297"/>
      <c r="D211" s="24" t="s">
        <v>84</v>
      </c>
      <c r="E211" s="272"/>
      <c r="F211" s="17">
        <v>0</v>
      </c>
      <c r="G211" s="25" t="str">
        <f>IFERROR(F211/E209,"-")</f>
        <v>-</v>
      </c>
      <c r="H211" s="272"/>
      <c r="I211" s="17">
        <v>0</v>
      </c>
      <c r="J211" s="25">
        <f>IFERROR(I211/H209,"-")</f>
        <v>0</v>
      </c>
      <c r="K211" s="272"/>
      <c r="L211" s="17">
        <v>110</v>
      </c>
      <c r="M211" s="25">
        <f>IFERROR(L211/K209,"-")</f>
        <v>5.1186598417868774E-2</v>
      </c>
      <c r="N211" s="272"/>
      <c r="O211" s="17">
        <v>91</v>
      </c>
      <c r="P211" s="25">
        <f>IFERROR(O211/N209,"-")</f>
        <v>6.6911764705882351E-2</v>
      </c>
      <c r="Q211" s="272"/>
      <c r="R211" s="17">
        <v>38</v>
      </c>
      <c r="S211" s="25">
        <f>IFERROR(R211/Q209,"-")</f>
        <v>6.354515050167224E-2</v>
      </c>
      <c r="T211" s="272"/>
      <c r="U211" s="17">
        <v>9</v>
      </c>
      <c r="V211" s="25">
        <f>IFERROR(U211/T209,"-")</f>
        <v>5.8823529411764705E-2</v>
      </c>
      <c r="W211" s="272"/>
      <c r="X211" s="17">
        <v>0</v>
      </c>
      <c r="Y211" s="25">
        <f>IFERROR(X211/W209,"-")</f>
        <v>0</v>
      </c>
      <c r="Z211" s="272"/>
      <c r="AA211" s="17">
        <f t="shared" si="12"/>
        <v>248</v>
      </c>
      <c r="AB211" s="25">
        <f>IFERROR(AA211/Z209,"-")</f>
        <v>5.7822336208906505E-2</v>
      </c>
    </row>
    <row r="212" spans="2:28">
      <c r="B212" s="268"/>
      <c r="C212" s="298"/>
      <c r="D212" s="26" t="s">
        <v>85</v>
      </c>
      <c r="E212" s="278"/>
      <c r="F212" s="18">
        <v>0</v>
      </c>
      <c r="G212" s="27" t="str">
        <f>IFERROR(F212/E209,"-")</f>
        <v>-</v>
      </c>
      <c r="H212" s="278"/>
      <c r="I212" s="18">
        <v>2</v>
      </c>
      <c r="J212" s="27">
        <f>IFERROR(I212/H209,"-")</f>
        <v>0.5</v>
      </c>
      <c r="K212" s="278"/>
      <c r="L212" s="18">
        <v>183</v>
      </c>
      <c r="M212" s="27">
        <f>IFERROR(L212/K209,"-")</f>
        <v>8.5155886458818053E-2</v>
      </c>
      <c r="N212" s="278"/>
      <c r="O212" s="18">
        <v>172</v>
      </c>
      <c r="P212" s="27">
        <f>IFERROR(O212/N209,"-")</f>
        <v>0.12647058823529411</v>
      </c>
      <c r="Q212" s="278"/>
      <c r="R212" s="18">
        <v>81</v>
      </c>
      <c r="S212" s="27">
        <f>IFERROR(R212/Q209,"-")</f>
        <v>0.1354515050167224</v>
      </c>
      <c r="T212" s="278"/>
      <c r="U212" s="18">
        <v>31</v>
      </c>
      <c r="V212" s="27">
        <f>IFERROR(U212/T209,"-")</f>
        <v>0.20261437908496732</v>
      </c>
      <c r="W212" s="278"/>
      <c r="X212" s="18">
        <v>7</v>
      </c>
      <c r="Y212" s="27">
        <f>IFERROR(X212/W209,"-")</f>
        <v>0.28000000000000003</v>
      </c>
      <c r="Z212" s="278"/>
      <c r="AA212" s="18">
        <f t="shared" si="12"/>
        <v>476</v>
      </c>
      <c r="AB212" s="27">
        <f>IFERROR(AA212/Z209,"-")</f>
        <v>0.11098158078806249</v>
      </c>
    </row>
    <row r="213" spans="2:28">
      <c r="B213" s="266">
        <v>53</v>
      </c>
      <c r="C213" s="296" t="s">
        <v>22</v>
      </c>
      <c r="D213" s="170" t="s">
        <v>82</v>
      </c>
      <c r="E213" s="271">
        <v>8</v>
      </c>
      <c r="F213" s="14">
        <v>4</v>
      </c>
      <c r="G213" s="171">
        <f>IFERROR(F213/E213,"-")</f>
        <v>0.5</v>
      </c>
      <c r="H213" s="271">
        <v>6</v>
      </c>
      <c r="I213" s="14">
        <v>4</v>
      </c>
      <c r="J213" s="171">
        <f>IFERROR(I213/H213,"-")</f>
        <v>0.66666666666666663</v>
      </c>
      <c r="K213" s="271">
        <v>1043</v>
      </c>
      <c r="L213" s="14">
        <v>758</v>
      </c>
      <c r="M213" s="171">
        <f>IFERROR(L213/K213,"-")</f>
        <v>0.72674976030680727</v>
      </c>
      <c r="N213" s="271">
        <v>609</v>
      </c>
      <c r="O213" s="14">
        <v>419</v>
      </c>
      <c r="P213" s="171">
        <f>IFERROR(O213/N213,"-")</f>
        <v>0.68801313628899841</v>
      </c>
      <c r="Q213" s="271">
        <v>217</v>
      </c>
      <c r="R213" s="14">
        <v>137</v>
      </c>
      <c r="S213" s="171">
        <f>IFERROR(R213/Q213,"-")</f>
        <v>0.63133640552995396</v>
      </c>
      <c r="T213" s="271">
        <v>63</v>
      </c>
      <c r="U213" s="14">
        <v>34</v>
      </c>
      <c r="V213" s="171">
        <f>IFERROR(U213/T213,"-")</f>
        <v>0.53968253968253965</v>
      </c>
      <c r="W213" s="271">
        <v>4</v>
      </c>
      <c r="X213" s="14">
        <v>1</v>
      </c>
      <c r="Y213" s="171">
        <f>IFERROR(X213/W213,"-")</f>
        <v>0.25</v>
      </c>
      <c r="Z213" s="271">
        <f>SUM(E213,H213,K213,N213,Q213,T213,W213)</f>
        <v>1950</v>
      </c>
      <c r="AA213" s="14">
        <f t="shared" si="12"/>
        <v>1357</v>
      </c>
      <c r="AB213" s="171">
        <f>IFERROR(AA213/Z213,"-")</f>
        <v>0.69589743589743591</v>
      </c>
    </row>
    <row r="214" spans="2:28">
      <c r="B214" s="267"/>
      <c r="C214" s="297"/>
      <c r="D214" s="24" t="s">
        <v>83</v>
      </c>
      <c r="E214" s="272"/>
      <c r="F214" s="17">
        <v>0</v>
      </c>
      <c r="G214" s="25">
        <f>IFERROR(F214/E213,"-")</f>
        <v>0</v>
      </c>
      <c r="H214" s="272"/>
      <c r="I214" s="17">
        <v>0</v>
      </c>
      <c r="J214" s="25">
        <f>IFERROR(I214/H213,"-")</f>
        <v>0</v>
      </c>
      <c r="K214" s="272"/>
      <c r="L214" s="17">
        <v>118</v>
      </c>
      <c r="M214" s="25">
        <f>IFERROR(L214/K213,"-")</f>
        <v>0.11313518696069032</v>
      </c>
      <c r="N214" s="272"/>
      <c r="O214" s="17">
        <v>66</v>
      </c>
      <c r="P214" s="25">
        <f>IFERROR(O214/N213,"-")</f>
        <v>0.10837438423645321</v>
      </c>
      <c r="Q214" s="272"/>
      <c r="R214" s="17">
        <v>21</v>
      </c>
      <c r="S214" s="25">
        <f>IFERROR(R214/Q213,"-")</f>
        <v>9.6774193548387094E-2</v>
      </c>
      <c r="T214" s="272"/>
      <c r="U214" s="17">
        <v>5</v>
      </c>
      <c r="V214" s="25">
        <f>IFERROR(U214/T213,"-")</f>
        <v>7.9365079365079361E-2</v>
      </c>
      <c r="W214" s="272"/>
      <c r="X214" s="17">
        <v>0</v>
      </c>
      <c r="Y214" s="25">
        <f>IFERROR(X214/W213,"-")</f>
        <v>0</v>
      </c>
      <c r="Z214" s="272"/>
      <c r="AA214" s="17">
        <f t="shared" si="12"/>
        <v>210</v>
      </c>
      <c r="AB214" s="25">
        <f>IFERROR(AA214/Z213,"-")</f>
        <v>0.1076923076923077</v>
      </c>
    </row>
    <row r="215" spans="2:28">
      <c r="B215" s="267"/>
      <c r="C215" s="297"/>
      <c r="D215" s="24" t="s">
        <v>84</v>
      </c>
      <c r="E215" s="272"/>
      <c r="F215" s="17">
        <v>0</v>
      </c>
      <c r="G215" s="25">
        <f>IFERROR(F215/E213,"-")</f>
        <v>0</v>
      </c>
      <c r="H215" s="272"/>
      <c r="I215" s="17">
        <v>0</v>
      </c>
      <c r="J215" s="25">
        <f>IFERROR(I215/H213,"-")</f>
        <v>0</v>
      </c>
      <c r="K215" s="272"/>
      <c r="L215" s="17">
        <v>59</v>
      </c>
      <c r="M215" s="25">
        <f>IFERROR(L215/K213,"-")</f>
        <v>5.6567593480345159E-2</v>
      </c>
      <c r="N215" s="272"/>
      <c r="O215" s="17">
        <v>45</v>
      </c>
      <c r="P215" s="25">
        <f>IFERROR(O215/N213,"-")</f>
        <v>7.3891625615763554E-2</v>
      </c>
      <c r="Q215" s="272"/>
      <c r="R215" s="17">
        <v>16</v>
      </c>
      <c r="S215" s="25">
        <f>IFERROR(R215/Q213,"-")</f>
        <v>7.3732718894009217E-2</v>
      </c>
      <c r="T215" s="272"/>
      <c r="U215" s="17">
        <v>7</v>
      </c>
      <c r="V215" s="25">
        <f>IFERROR(U215/T213,"-")</f>
        <v>0.1111111111111111</v>
      </c>
      <c r="W215" s="272"/>
      <c r="X215" s="17">
        <v>0</v>
      </c>
      <c r="Y215" s="25">
        <f>IFERROR(X215/W213,"-")</f>
        <v>0</v>
      </c>
      <c r="Z215" s="272"/>
      <c r="AA215" s="17">
        <f t="shared" si="12"/>
        <v>127</v>
      </c>
      <c r="AB215" s="25">
        <f>IFERROR(AA215/Z213,"-")</f>
        <v>6.5128205128205122E-2</v>
      </c>
    </row>
    <row r="216" spans="2:28">
      <c r="B216" s="268"/>
      <c r="C216" s="298"/>
      <c r="D216" s="26" t="s">
        <v>85</v>
      </c>
      <c r="E216" s="278"/>
      <c r="F216" s="18">
        <v>4</v>
      </c>
      <c r="G216" s="27">
        <f>IFERROR(F216/E213,"-")</f>
        <v>0.5</v>
      </c>
      <c r="H216" s="278"/>
      <c r="I216" s="18">
        <v>2</v>
      </c>
      <c r="J216" s="27">
        <f>IFERROR(I216/H213,"-")</f>
        <v>0.33333333333333331</v>
      </c>
      <c r="K216" s="278"/>
      <c r="L216" s="18">
        <v>108</v>
      </c>
      <c r="M216" s="27">
        <f>IFERROR(L216/K213,"-")</f>
        <v>0.10354745925215723</v>
      </c>
      <c r="N216" s="278"/>
      <c r="O216" s="18">
        <v>79</v>
      </c>
      <c r="P216" s="27">
        <f>IFERROR(O216/N213,"-")</f>
        <v>0.1297208538587849</v>
      </c>
      <c r="Q216" s="278"/>
      <c r="R216" s="18">
        <v>43</v>
      </c>
      <c r="S216" s="27">
        <f>IFERROR(R216/Q213,"-")</f>
        <v>0.19815668202764977</v>
      </c>
      <c r="T216" s="278"/>
      <c r="U216" s="18">
        <v>17</v>
      </c>
      <c r="V216" s="27">
        <f>IFERROR(U216/T213,"-")</f>
        <v>0.26984126984126983</v>
      </c>
      <c r="W216" s="278"/>
      <c r="X216" s="18">
        <v>3</v>
      </c>
      <c r="Y216" s="27">
        <f>IFERROR(X216/W213,"-")</f>
        <v>0.75</v>
      </c>
      <c r="Z216" s="278"/>
      <c r="AA216" s="18">
        <f t="shared" si="12"/>
        <v>256</v>
      </c>
      <c r="AB216" s="27">
        <f>IFERROR(AA216/Z213,"-")</f>
        <v>0.13128205128205128</v>
      </c>
    </row>
    <row r="217" spans="2:28">
      <c r="B217" s="266">
        <v>54</v>
      </c>
      <c r="C217" s="296" t="s">
        <v>28</v>
      </c>
      <c r="D217" s="170" t="s">
        <v>82</v>
      </c>
      <c r="E217" s="271">
        <v>4</v>
      </c>
      <c r="F217" s="14">
        <v>3</v>
      </c>
      <c r="G217" s="171">
        <f>IFERROR(F217/E217,"-")</f>
        <v>0.75</v>
      </c>
      <c r="H217" s="271">
        <v>18</v>
      </c>
      <c r="I217" s="14">
        <v>14</v>
      </c>
      <c r="J217" s="171">
        <f>IFERROR(I217/H217,"-")</f>
        <v>0.77777777777777779</v>
      </c>
      <c r="K217" s="271">
        <v>1327</v>
      </c>
      <c r="L217" s="14">
        <v>979</v>
      </c>
      <c r="M217" s="171">
        <f>IFERROR(L217/K217,"-")</f>
        <v>0.73775433308214011</v>
      </c>
      <c r="N217" s="271">
        <v>755</v>
      </c>
      <c r="O217" s="14">
        <v>525</v>
      </c>
      <c r="P217" s="171">
        <f>IFERROR(O217/N217,"-")</f>
        <v>0.69536423841059603</v>
      </c>
      <c r="Q217" s="271">
        <v>368</v>
      </c>
      <c r="R217" s="14">
        <v>241</v>
      </c>
      <c r="S217" s="171">
        <f>IFERROR(R217/Q217,"-")</f>
        <v>0.65489130434782605</v>
      </c>
      <c r="T217" s="271">
        <v>91</v>
      </c>
      <c r="U217" s="14">
        <v>48</v>
      </c>
      <c r="V217" s="171">
        <f>IFERROR(U217/T217,"-")</f>
        <v>0.52747252747252749</v>
      </c>
      <c r="W217" s="271">
        <v>5</v>
      </c>
      <c r="X217" s="14">
        <v>1</v>
      </c>
      <c r="Y217" s="171">
        <f>IFERROR(X217/W217,"-")</f>
        <v>0.2</v>
      </c>
      <c r="Z217" s="271">
        <f>SUM(E217,H217,K217,N217,Q217,T217,W217)</f>
        <v>2568</v>
      </c>
      <c r="AA217" s="14">
        <f t="shared" si="12"/>
        <v>1811</v>
      </c>
      <c r="AB217" s="171">
        <f>IFERROR(AA217/Z217,"-")</f>
        <v>0.70521806853582558</v>
      </c>
    </row>
    <row r="218" spans="2:28">
      <c r="B218" s="267"/>
      <c r="C218" s="297"/>
      <c r="D218" s="24" t="s">
        <v>83</v>
      </c>
      <c r="E218" s="272"/>
      <c r="F218" s="17">
        <v>0</v>
      </c>
      <c r="G218" s="25">
        <f>IFERROR(F218/E217,"-")</f>
        <v>0</v>
      </c>
      <c r="H218" s="272"/>
      <c r="I218" s="17">
        <v>2</v>
      </c>
      <c r="J218" s="25">
        <f>IFERROR(I218/H217,"-")</f>
        <v>0.1111111111111111</v>
      </c>
      <c r="K218" s="272"/>
      <c r="L218" s="17">
        <v>146</v>
      </c>
      <c r="M218" s="25">
        <f>IFERROR(L218/K217,"-")</f>
        <v>0.11002260738507913</v>
      </c>
      <c r="N218" s="272"/>
      <c r="O218" s="17">
        <v>96</v>
      </c>
      <c r="P218" s="25">
        <f>IFERROR(O218/N217,"-")</f>
        <v>0.1271523178807947</v>
      </c>
      <c r="Q218" s="272"/>
      <c r="R218" s="17">
        <v>42</v>
      </c>
      <c r="S218" s="25">
        <f>IFERROR(R218/Q217,"-")</f>
        <v>0.11413043478260869</v>
      </c>
      <c r="T218" s="272"/>
      <c r="U218" s="17">
        <v>12</v>
      </c>
      <c r="V218" s="25">
        <f>IFERROR(U218/T217,"-")</f>
        <v>0.13186813186813187</v>
      </c>
      <c r="W218" s="272"/>
      <c r="X218" s="17">
        <v>0</v>
      </c>
      <c r="Y218" s="25">
        <f>IFERROR(X218/W217,"-")</f>
        <v>0</v>
      </c>
      <c r="Z218" s="272"/>
      <c r="AA218" s="17">
        <f t="shared" si="12"/>
        <v>298</v>
      </c>
      <c r="AB218" s="25">
        <f>IFERROR(AA218/Z217,"-")</f>
        <v>0.11604361370716511</v>
      </c>
    </row>
    <row r="219" spans="2:28">
      <c r="B219" s="267"/>
      <c r="C219" s="297"/>
      <c r="D219" s="24" t="s">
        <v>84</v>
      </c>
      <c r="E219" s="272"/>
      <c r="F219" s="17">
        <v>0</v>
      </c>
      <c r="G219" s="25">
        <f>IFERROR(F219/E217,"-")</f>
        <v>0</v>
      </c>
      <c r="H219" s="272"/>
      <c r="I219" s="17">
        <v>1</v>
      </c>
      <c r="J219" s="25">
        <f>IFERROR(I219/H217,"-")</f>
        <v>5.5555555555555552E-2</v>
      </c>
      <c r="K219" s="272"/>
      <c r="L219" s="17">
        <v>78</v>
      </c>
      <c r="M219" s="25">
        <f>IFERROR(L219/K217,"-")</f>
        <v>5.8779201205727202E-2</v>
      </c>
      <c r="N219" s="272"/>
      <c r="O219" s="17">
        <v>49</v>
      </c>
      <c r="P219" s="25">
        <f>IFERROR(O219/N217,"-")</f>
        <v>6.4900662251655625E-2</v>
      </c>
      <c r="Q219" s="272"/>
      <c r="R219" s="17">
        <v>28</v>
      </c>
      <c r="S219" s="25">
        <f>IFERROR(R219/Q217,"-")</f>
        <v>7.6086956521739135E-2</v>
      </c>
      <c r="T219" s="272"/>
      <c r="U219" s="17">
        <v>10</v>
      </c>
      <c r="V219" s="25">
        <f>IFERROR(U219/T217,"-")</f>
        <v>0.10989010989010989</v>
      </c>
      <c r="W219" s="272"/>
      <c r="X219" s="17">
        <v>3</v>
      </c>
      <c r="Y219" s="25">
        <f>IFERROR(X219/W217,"-")</f>
        <v>0.6</v>
      </c>
      <c r="Z219" s="272"/>
      <c r="AA219" s="17">
        <f t="shared" si="12"/>
        <v>169</v>
      </c>
      <c r="AB219" s="25">
        <f>IFERROR(AA219/Z217,"-")</f>
        <v>6.5809968847352018E-2</v>
      </c>
    </row>
    <row r="220" spans="2:28">
      <c r="B220" s="268"/>
      <c r="C220" s="298"/>
      <c r="D220" s="26" t="s">
        <v>85</v>
      </c>
      <c r="E220" s="278"/>
      <c r="F220" s="18">
        <v>1</v>
      </c>
      <c r="G220" s="27">
        <f>IFERROR(F220/E217,"-")</f>
        <v>0.25</v>
      </c>
      <c r="H220" s="278"/>
      <c r="I220" s="18">
        <v>1</v>
      </c>
      <c r="J220" s="27">
        <f>IFERROR(I220/H217,"-")</f>
        <v>5.5555555555555552E-2</v>
      </c>
      <c r="K220" s="278"/>
      <c r="L220" s="18">
        <v>124</v>
      </c>
      <c r="M220" s="27">
        <f>IFERROR(L220/K217,"-")</f>
        <v>9.34438583270535E-2</v>
      </c>
      <c r="N220" s="278"/>
      <c r="O220" s="18">
        <v>85</v>
      </c>
      <c r="P220" s="27">
        <f>IFERROR(O220/N217,"-")</f>
        <v>0.11258278145695365</v>
      </c>
      <c r="Q220" s="278"/>
      <c r="R220" s="18">
        <v>57</v>
      </c>
      <c r="S220" s="27">
        <f>IFERROR(R220/Q217,"-")</f>
        <v>0.15489130434782608</v>
      </c>
      <c r="T220" s="278"/>
      <c r="U220" s="18">
        <v>21</v>
      </c>
      <c r="V220" s="27">
        <f>IFERROR(U220/T217,"-")</f>
        <v>0.23076923076923078</v>
      </c>
      <c r="W220" s="278"/>
      <c r="X220" s="18">
        <v>1</v>
      </c>
      <c r="Y220" s="27">
        <f>IFERROR(X220/W217,"-")</f>
        <v>0.2</v>
      </c>
      <c r="Z220" s="278"/>
      <c r="AA220" s="18">
        <f t="shared" si="12"/>
        <v>290</v>
      </c>
      <c r="AB220" s="27">
        <f>IFERROR(AA220/Z217,"-")</f>
        <v>0.11292834890965732</v>
      </c>
    </row>
    <row r="221" spans="2:28">
      <c r="B221" s="266">
        <v>55</v>
      </c>
      <c r="C221" s="296" t="s">
        <v>17</v>
      </c>
      <c r="D221" s="170" t="s">
        <v>82</v>
      </c>
      <c r="E221" s="271">
        <v>4</v>
      </c>
      <c r="F221" s="14">
        <v>3</v>
      </c>
      <c r="G221" s="171">
        <f>IFERROR(F221/E221,"-")</f>
        <v>0.75</v>
      </c>
      <c r="H221" s="271">
        <v>13</v>
      </c>
      <c r="I221" s="14">
        <v>9</v>
      </c>
      <c r="J221" s="171">
        <f>IFERROR(I221/H221,"-")</f>
        <v>0.69230769230769229</v>
      </c>
      <c r="K221" s="271">
        <v>1357</v>
      </c>
      <c r="L221" s="14">
        <v>1020</v>
      </c>
      <c r="M221" s="171">
        <f>IFERROR(L221/K221,"-")</f>
        <v>0.75165806927044954</v>
      </c>
      <c r="N221" s="271">
        <v>881</v>
      </c>
      <c r="O221" s="14">
        <v>634</v>
      </c>
      <c r="P221" s="171">
        <f>IFERROR(O221/N221,"-")</f>
        <v>0.71963677639046542</v>
      </c>
      <c r="Q221" s="271">
        <v>322</v>
      </c>
      <c r="R221" s="14">
        <v>228</v>
      </c>
      <c r="S221" s="171">
        <f>IFERROR(R221/Q221,"-")</f>
        <v>0.70807453416149069</v>
      </c>
      <c r="T221" s="271">
        <v>62</v>
      </c>
      <c r="U221" s="14">
        <v>43</v>
      </c>
      <c r="V221" s="171">
        <f>IFERROR(U221/T221,"-")</f>
        <v>0.69354838709677424</v>
      </c>
      <c r="W221" s="271">
        <v>13</v>
      </c>
      <c r="X221" s="14">
        <v>7</v>
      </c>
      <c r="Y221" s="171">
        <f>IFERROR(X221/W221,"-")</f>
        <v>0.53846153846153844</v>
      </c>
      <c r="Z221" s="271">
        <f>SUM(E221,H221,K221,N221,Q221,T221,W221)</f>
        <v>2652</v>
      </c>
      <c r="AA221" s="14">
        <f t="shared" si="12"/>
        <v>1944</v>
      </c>
      <c r="AB221" s="171">
        <f>IFERROR(AA221/Z221,"-")</f>
        <v>0.73303167420814475</v>
      </c>
    </row>
    <row r="222" spans="2:28">
      <c r="B222" s="267"/>
      <c r="C222" s="297"/>
      <c r="D222" s="24" t="s">
        <v>83</v>
      </c>
      <c r="E222" s="272"/>
      <c r="F222" s="17">
        <v>1</v>
      </c>
      <c r="G222" s="25">
        <f>IFERROR(F222/E221,"-")</f>
        <v>0.25</v>
      </c>
      <c r="H222" s="272"/>
      <c r="I222" s="17">
        <v>1</v>
      </c>
      <c r="J222" s="25">
        <f>IFERROR(I222/H221,"-")</f>
        <v>7.6923076923076927E-2</v>
      </c>
      <c r="K222" s="272"/>
      <c r="L222" s="17">
        <v>144</v>
      </c>
      <c r="M222" s="25">
        <f>IFERROR(L222/K221,"-")</f>
        <v>0.10611643330876934</v>
      </c>
      <c r="N222" s="272"/>
      <c r="O222" s="17">
        <v>88</v>
      </c>
      <c r="P222" s="25">
        <f>IFERROR(O222/N221,"-")</f>
        <v>9.9886492622020429E-2</v>
      </c>
      <c r="Q222" s="272"/>
      <c r="R222" s="17">
        <v>21</v>
      </c>
      <c r="S222" s="25">
        <f>IFERROR(R222/Q221,"-")</f>
        <v>6.5217391304347824E-2</v>
      </c>
      <c r="T222" s="272"/>
      <c r="U222" s="17">
        <v>5</v>
      </c>
      <c r="V222" s="25">
        <f>IFERROR(U222/T221,"-")</f>
        <v>8.0645161290322578E-2</v>
      </c>
      <c r="W222" s="272"/>
      <c r="X222" s="17">
        <v>1</v>
      </c>
      <c r="Y222" s="25">
        <f>IFERROR(X222/W221,"-")</f>
        <v>7.6923076923076927E-2</v>
      </c>
      <c r="Z222" s="272"/>
      <c r="AA222" s="17">
        <f t="shared" si="12"/>
        <v>261</v>
      </c>
      <c r="AB222" s="25">
        <f>IFERROR(AA222/Z221,"-")</f>
        <v>9.8416289592760178E-2</v>
      </c>
    </row>
    <row r="223" spans="2:28">
      <c r="B223" s="267"/>
      <c r="C223" s="297"/>
      <c r="D223" s="24" t="s">
        <v>84</v>
      </c>
      <c r="E223" s="272"/>
      <c r="F223" s="17">
        <v>0</v>
      </c>
      <c r="G223" s="25">
        <f>IFERROR(F223/E221,"-")</f>
        <v>0</v>
      </c>
      <c r="H223" s="272"/>
      <c r="I223" s="17">
        <v>1</v>
      </c>
      <c r="J223" s="25">
        <f>IFERROR(I223/H221,"-")</f>
        <v>7.6923076923076927E-2</v>
      </c>
      <c r="K223" s="272"/>
      <c r="L223" s="17">
        <v>84</v>
      </c>
      <c r="M223" s="25">
        <f>IFERROR(L223/K221,"-")</f>
        <v>6.1901252763448787E-2</v>
      </c>
      <c r="N223" s="272"/>
      <c r="O223" s="17">
        <v>56</v>
      </c>
      <c r="P223" s="25">
        <f>IFERROR(O223/N221,"-")</f>
        <v>6.3564131668558455E-2</v>
      </c>
      <c r="Q223" s="272"/>
      <c r="R223" s="17">
        <v>33</v>
      </c>
      <c r="S223" s="25">
        <f>IFERROR(R223/Q221,"-")</f>
        <v>0.10248447204968944</v>
      </c>
      <c r="T223" s="272"/>
      <c r="U223" s="17">
        <v>6</v>
      </c>
      <c r="V223" s="25">
        <f>IFERROR(U223/T221,"-")</f>
        <v>9.6774193548387094E-2</v>
      </c>
      <c r="W223" s="272"/>
      <c r="X223" s="17">
        <v>0</v>
      </c>
      <c r="Y223" s="25">
        <f>IFERROR(X223/W221,"-")</f>
        <v>0</v>
      </c>
      <c r="Z223" s="272"/>
      <c r="AA223" s="17">
        <f t="shared" si="12"/>
        <v>180</v>
      </c>
      <c r="AB223" s="25">
        <f>IFERROR(AA223/Z221,"-")</f>
        <v>6.7873303167420809E-2</v>
      </c>
    </row>
    <row r="224" spans="2:28">
      <c r="B224" s="268"/>
      <c r="C224" s="298"/>
      <c r="D224" s="26" t="s">
        <v>85</v>
      </c>
      <c r="E224" s="278"/>
      <c r="F224" s="18">
        <v>0</v>
      </c>
      <c r="G224" s="27">
        <f>IFERROR(F224/E221,"-")</f>
        <v>0</v>
      </c>
      <c r="H224" s="278"/>
      <c r="I224" s="18">
        <v>2</v>
      </c>
      <c r="J224" s="27">
        <f>IFERROR(I224/H221,"-")</f>
        <v>0.15384615384615385</v>
      </c>
      <c r="K224" s="278"/>
      <c r="L224" s="18">
        <v>109</v>
      </c>
      <c r="M224" s="27">
        <f>IFERROR(L224/K221,"-")</f>
        <v>8.0324244657332344E-2</v>
      </c>
      <c r="N224" s="278"/>
      <c r="O224" s="18">
        <v>103</v>
      </c>
      <c r="P224" s="27">
        <f>IFERROR(O224/N221,"-")</f>
        <v>0.11691259931895573</v>
      </c>
      <c r="Q224" s="278"/>
      <c r="R224" s="18">
        <v>40</v>
      </c>
      <c r="S224" s="27">
        <f>IFERROR(R224/Q221,"-")</f>
        <v>0.12422360248447205</v>
      </c>
      <c r="T224" s="278"/>
      <c r="U224" s="18">
        <v>8</v>
      </c>
      <c r="V224" s="27">
        <f>IFERROR(U224/T221,"-")</f>
        <v>0.12903225806451613</v>
      </c>
      <c r="W224" s="278"/>
      <c r="X224" s="18">
        <v>5</v>
      </c>
      <c r="Y224" s="27">
        <f>IFERROR(X224/W221,"-")</f>
        <v>0.38461538461538464</v>
      </c>
      <c r="Z224" s="278"/>
      <c r="AA224" s="18">
        <f t="shared" si="12"/>
        <v>267</v>
      </c>
      <c r="AB224" s="27">
        <f>IFERROR(AA224/Z221,"-")</f>
        <v>0.10067873303167421</v>
      </c>
    </row>
    <row r="225" spans="2:28">
      <c r="B225" s="266">
        <v>56</v>
      </c>
      <c r="C225" s="296" t="s">
        <v>10</v>
      </c>
      <c r="D225" s="170" t="s">
        <v>82</v>
      </c>
      <c r="E225" s="271">
        <v>3</v>
      </c>
      <c r="F225" s="14">
        <v>1</v>
      </c>
      <c r="G225" s="171">
        <f>IFERROR(F225/E225,"-")</f>
        <v>0.33333333333333331</v>
      </c>
      <c r="H225" s="271">
        <v>1</v>
      </c>
      <c r="I225" s="14">
        <v>0</v>
      </c>
      <c r="J225" s="171">
        <f>IFERROR(I225/H225,"-")</f>
        <v>0</v>
      </c>
      <c r="K225" s="271">
        <v>854</v>
      </c>
      <c r="L225" s="14">
        <v>607</v>
      </c>
      <c r="M225" s="171">
        <f>IFERROR(L225/K225,"-")</f>
        <v>0.71077283372365341</v>
      </c>
      <c r="N225" s="271">
        <v>468</v>
      </c>
      <c r="O225" s="14">
        <v>326</v>
      </c>
      <c r="P225" s="171">
        <f>IFERROR(O225/N225,"-")</f>
        <v>0.69658119658119655</v>
      </c>
      <c r="Q225" s="271">
        <v>188</v>
      </c>
      <c r="R225" s="14">
        <v>120</v>
      </c>
      <c r="S225" s="171">
        <f>IFERROR(R225/Q225,"-")</f>
        <v>0.63829787234042556</v>
      </c>
      <c r="T225" s="271">
        <v>39</v>
      </c>
      <c r="U225" s="14">
        <v>25</v>
      </c>
      <c r="V225" s="171">
        <f>IFERROR(U225/T225,"-")</f>
        <v>0.64102564102564108</v>
      </c>
      <c r="W225" s="271">
        <v>7</v>
      </c>
      <c r="X225" s="14">
        <v>2</v>
      </c>
      <c r="Y225" s="171">
        <f>IFERROR(X225/W225,"-")</f>
        <v>0.2857142857142857</v>
      </c>
      <c r="Z225" s="271">
        <f>SUM(E225,H225,K225,N225,Q225,T225,W225)</f>
        <v>1560</v>
      </c>
      <c r="AA225" s="14">
        <f t="shared" si="12"/>
        <v>1081</v>
      </c>
      <c r="AB225" s="171">
        <f>IFERROR(AA225/Z225,"-")</f>
        <v>0.69294871794871793</v>
      </c>
    </row>
    <row r="226" spans="2:28">
      <c r="B226" s="267"/>
      <c r="C226" s="297"/>
      <c r="D226" s="24" t="s">
        <v>83</v>
      </c>
      <c r="E226" s="272"/>
      <c r="F226" s="17">
        <v>0</v>
      </c>
      <c r="G226" s="25">
        <f>IFERROR(F226/E225,"-")</f>
        <v>0</v>
      </c>
      <c r="H226" s="272"/>
      <c r="I226" s="17">
        <v>0</v>
      </c>
      <c r="J226" s="25">
        <f>IFERROR(I226/H225,"-")</f>
        <v>0</v>
      </c>
      <c r="K226" s="272"/>
      <c r="L226" s="17">
        <v>105</v>
      </c>
      <c r="M226" s="25">
        <f>IFERROR(L226/K225,"-")</f>
        <v>0.12295081967213115</v>
      </c>
      <c r="N226" s="272"/>
      <c r="O226" s="17">
        <v>55</v>
      </c>
      <c r="P226" s="25">
        <f>IFERROR(O226/N225,"-")</f>
        <v>0.11752136752136752</v>
      </c>
      <c r="Q226" s="272"/>
      <c r="R226" s="17">
        <v>29</v>
      </c>
      <c r="S226" s="25">
        <f>IFERROR(R226/Q225,"-")</f>
        <v>0.15425531914893617</v>
      </c>
      <c r="T226" s="272"/>
      <c r="U226" s="17">
        <v>2</v>
      </c>
      <c r="V226" s="25">
        <f>IFERROR(U226/T225,"-")</f>
        <v>5.128205128205128E-2</v>
      </c>
      <c r="W226" s="272"/>
      <c r="X226" s="17">
        <v>2</v>
      </c>
      <c r="Y226" s="25">
        <f>IFERROR(X226/W225,"-")</f>
        <v>0.2857142857142857</v>
      </c>
      <c r="Z226" s="272"/>
      <c r="AA226" s="17">
        <f t="shared" si="12"/>
        <v>193</v>
      </c>
      <c r="AB226" s="25">
        <f>IFERROR(AA226/Z225,"-")</f>
        <v>0.12371794871794872</v>
      </c>
    </row>
    <row r="227" spans="2:28">
      <c r="B227" s="267"/>
      <c r="C227" s="297"/>
      <c r="D227" s="24" t="s">
        <v>84</v>
      </c>
      <c r="E227" s="272"/>
      <c r="F227" s="17">
        <v>2</v>
      </c>
      <c r="G227" s="25">
        <f>IFERROR(F227/E225,"-")</f>
        <v>0.66666666666666663</v>
      </c>
      <c r="H227" s="272"/>
      <c r="I227" s="17">
        <v>1</v>
      </c>
      <c r="J227" s="25">
        <f>IFERROR(I227/H225,"-")</f>
        <v>1</v>
      </c>
      <c r="K227" s="272"/>
      <c r="L227" s="17">
        <v>53</v>
      </c>
      <c r="M227" s="25">
        <f>IFERROR(L227/K225,"-")</f>
        <v>6.2060889929742388E-2</v>
      </c>
      <c r="N227" s="272"/>
      <c r="O227" s="17">
        <v>38</v>
      </c>
      <c r="P227" s="25">
        <f>IFERROR(O227/N225,"-")</f>
        <v>8.11965811965812E-2</v>
      </c>
      <c r="Q227" s="272"/>
      <c r="R227" s="17">
        <v>9</v>
      </c>
      <c r="S227" s="25">
        <f>IFERROR(R227/Q225,"-")</f>
        <v>4.7872340425531915E-2</v>
      </c>
      <c r="T227" s="272"/>
      <c r="U227" s="17">
        <v>3</v>
      </c>
      <c r="V227" s="25">
        <f>IFERROR(U227/T225,"-")</f>
        <v>7.6923076923076927E-2</v>
      </c>
      <c r="W227" s="272"/>
      <c r="X227" s="17">
        <v>1</v>
      </c>
      <c r="Y227" s="25">
        <f>IFERROR(X227/W225,"-")</f>
        <v>0.14285714285714285</v>
      </c>
      <c r="Z227" s="272"/>
      <c r="AA227" s="17">
        <f t="shared" si="12"/>
        <v>107</v>
      </c>
      <c r="AB227" s="25">
        <f>IFERROR(AA227/Z225,"-")</f>
        <v>6.8589743589743596E-2</v>
      </c>
    </row>
    <row r="228" spans="2:28">
      <c r="B228" s="268"/>
      <c r="C228" s="298"/>
      <c r="D228" s="26" t="s">
        <v>85</v>
      </c>
      <c r="E228" s="278"/>
      <c r="F228" s="18">
        <v>0</v>
      </c>
      <c r="G228" s="27">
        <f>IFERROR(F228/E225,"-")</f>
        <v>0</v>
      </c>
      <c r="H228" s="278"/>
      <c r="I228" s="18">
        <v>0</v>
      </c>
      <c r="J228" s="27">
        <f>IFERROR(I228/H225,"-")</f>
        <v>0</v>
      </c>
      <c r="K228" s="278"/>
      <c r="L228" s="18">
        <v>89</v>
      </c>
      <c r="M228" s="27">
        <f>IFERROR(L228/K225,"-")</f>
        <v>0.10421545667447307</v>
      </c>
      <c r="N228" s="278"/>
      <c r="O228" s="18">
        <v>49</v>
      </c>
      <c r="P228" s="27">
        <f>IFERROR(O228/N225,"-")</f>
        <v>0.1047008547008547</v>
      </c>
      <c r="Q228" s="278"/>
      <c r="R228" s="18">
        <v>30</v>
      </c>
      <c r="S228" s="27">
        <f>IFERROR(R228/Q225,"-")</f>
        <v>0.15957446808510639</v>
      </c>
      <c r="T228" s="278"/>
      <c r="U228" s="18">
        <v>9</v>
      </c>
      <c r="V228" s="27">
        <f>IFERROR(U228/T225,"-")</f>
        <v>0.23076923076923078</v>
      </c>
      <c r="W228" s="278"/>
      <c r="X228" s="18">
        <v>2</v>
      </c>
      <c r="Y228" s="27">
        <f>IFERROR(X228/W225,"-")</f>
        <v>0.2857142857142857</v>
      </c>
      <c r="Z228" s="278"/>
      <c r="AA228" s="18">
        <f t="shared" si="12"/>
        <v>179</v>
      </c>
      <c r="AB228" s="27">
        <f>IFERROR(AA228/Z225,"-")</f>
        <v>0.11474358974358974</v>
      </c>
    </row>
    <row r="229" spans="2:28">
      <c r="B229" s="266">
        <v>57</v>
      </c>
      <c r="C229" s="296" t="s">
        <v>49</v>
      </c>
      <c r="D229" s="170" t="s">
        <v>82</v>
      </c>
      <c r="E229" s="271">
        <v>3</v>
      </c>
      <c r="F229" s="14">
        <v>3</v>
      </c>
      <c r="G229" s="171">
        <f>IFERROR(F229/E229,"-")</f>
        <v>1</v>
      </c>
      <c r="H229" s="271">
        <v>10</v>
      </c>
      <c r="I229" s="14">
        <v>9</v>
      </c>
      <c r="J229" s="171">
        <f>IFERROR(I229/H229,"-")</f>
        <v>0.9</v>
      </c>
      <c r="K229" s="271">
        <v>688</v>
      </c>
      <c r="L229" s="14">
        <v>534</v>
      </c>
      <c r="M229" s="171">
        <f>IFERROR(L229/K229,"-")</f>
        <v>0.77616279069767447</v>
      </c>
      <c r="N229" s="271">
        <v>416</v>
      </c>
      <c r="O229" s="14">
        <v>317</v>
      </c>
      <c r="P229" s="171">
        <f>IFERROR(O229/N229,"-")</f>
        <v>0.76201923076923073</v>
      </c>
      <c r="Q229" s="271">
        <v>190</v>
      </c>
      <c r="R229" s="14">
        <v>139</v>
      </c>
      <c r="S229" s="171">
        <f>IFERROR(R229/Q229,"-")</f>
        <v>0.73157894736842111</v>
      </c>
      <c r="T229" s="271">
        <v>66</v>
      </c>
      <c r="U229" s="14">
        <v>48</v>
      </c>
      <c r="V229" s="171">
        <f>IFERROR(U229/T229,"-")</f>
        <v>0.72727272727272729</v>
      </c>
      <c r="W229" s="271">
        <v>8</v>
      </c>
      <c r="X229" s="14">
        <v>4</v>
      </c>
      <c r="Y229" s="171">
        <f>IFERROR(X229/W229,"-")</f>
        <v>0.5</v>
      </c>
      <c r="Z229" s="271">
        <f>SUM(E229,H229,K229,N229,Q229,T229,W229)</f>
        <v>1381</v>
      </c>
      <c r="AA229" s="14">
        <f t="shared" si="12"/>
        <v>1054</v>
      </c>
      <c r="AB229" s="171">
        <f>IFERROR(AA229/Z229,"-")</f>
        <v>0.76321506154960173</v>
      </c>
    </row>
    <row r="230" spans="2:28">
      <c r="B230" s="267"/>
      <c r="C230" s="297"/>
      <c r="D230" s="24" t="s">
        <v>83</v>
      </c>
      <c r="E230" s="272"/>
      <c r="F230" s="17">
        <v>0</v>
      </c>
      <c r="G230" s="25">
        <f>IFERROR(F230/E229,"-")</f>
        <v>0</v>
      </c>
      <c r="H230" s="272"/>
      <c r="I230" s="17">
        <v>0</v>
      </c>
      <c r="J230" s="25">
        <f>IFERROR(I230/H229,"-")</f>
        <v>0</v>
      </c>
      <c r="K230" s="272"/>
      <c r="L230" s="17">
        <v>52</v>
      </c>
      <c r="M230" s="25">
        <f>IFERROR(L230/K229,"-")</f>
        <v>7.5581395348837205E-2</v>
      </c>
      <c r="N230" s="272"/>
      <c r="O230" s="17">
        <v>33</v>
      </c>
      <c r="P230" s="25">
        <f>IFERROR(O230/N229,"-")</f>
        <v>7.9326923076923073E-2</v>
      </c>
      <c r="Q230" s="272"/>
      <c r="R230" s="17">
        <v>14</v>
      </c>
      <c r="S230" s="25">
        <f>IFERROR(R230/Q229,"-")</f>
        <v>7.3684210526315783E-2</v>
      </c>
      <c r="T230" s="272"/>
      <c r="U230" s="17">
        <v>4</v>
      </c>
      <c r="V230" s="25">
        <f>IFERROR(U230/T229,"-")</f>
        <v>6.0606060606060608E-2</v>
      </c>
      <c r="W230" s="272"/>
      <c r="X230" s="17">
        <v>0</v>
      </c>
      <c r="Y230" s="25">
        <f>IFERROR(X230/W229,"-")</f>
        <v>0</v>
      </c>
      <c r="Z230" s="272"/>
      <c r="AA230" s="17">
        <f t="shared" si="12"/>
        <v>103</v>
      </c>
      <c r="AB230" s="25">
        <f>IFERROR(AA230/Z229,"-")</f>
        <v>7.4583635047067345E-2</v>
      </c>
    </row>
    <row r="231" spans="2:28">
      <c r="B231" s="267"/>
      <c r="C231" s="297"/>
      <c r="D231" s="24" t="s">
        <v>84</v>
      </c>
      <c r="E231" s="272"/>
      <c r="F231" s="17">
        <v>0</v>
      </c>
      <c r="G231" s="25">
        <f>IFERROR(F231/E229,"-")</f>
        <v>0</v>
      </c>
      <c r="H231" s="272"/>
      <c r="I231" s="17">
        <v>1</v>
      </c>
      <c r="J231" s="25">
        <f>IFERROR(I231/H229,"-")</f>
        <v>0.1</v>
      </c>
      <c r="K231" s="272"/>
      <c r="L231" s="17">
        <v>36</v>
      </c>
      <c r="M231" s="25">
        <f>IFERROR(L231/K229,"-")</f>
        <v>5.232558139534884E-2</v>
      </c>
      <c r="N231" s="272"/>
      <c r="O231" s="17">
        <v>19</v>
      </c>
      <c r="P231" s="25">
        <f>IFERROR(O231/N229,"-")</f>
        <v>4.567307692307692E-2</v>
      </c>
      <c r="Q231" s="272"/>
      <c r="R231" s="17">
        <v>18</v>
      </c>
      <c r="S231" s="25">
        <f>IFERROR(R231/Q229,"-")</f>
        <v>9.4736842105263161E-2</v>
      </c>
      <c r="T231" s="272"/>
      <c r="U231" s="17">
        <v>1</v>
      </c>
      <c r="V231" s="25">
        <f>IFERROR(U231/T229,"-")</f>
        <v>1.5151515151515152E-2</v>
      </c>
      <c r="W231" s="272"/>
      <c r="X231" s="17">
        <v>1</v>
      </c>
      <c r="Y231" s="25">
        <f>IFERROR(X231/W229,"-")</f>
        <v>0.125</v>
      </c>
      <c r="Z231" s="272"/>
      <c r="AA231" s="17">
        <f t="shared" si="12"/>
        <v>76</v>
      </c>
      <c r="AB231" s="25">
        <f>IFERROR(AA231/Z229,"-")</f>
        <v>5.5032585083272988E-2</v>
      </c>
    </row>
    <row r="232" spans="2:28">
      <c r="B232" s="268"/>
      <c r="C232" s="298"/>
      <c r="D232" s="26" t="s">
        <v>85</v>
      </c>
      <c r="E232" s="278"/>
      <c r="F232" s="18">
        <v>0</v>
      </c>
      <c r="G232" s="27">
        <f>IFERROR(F232/E229,"-")</f>
        <v>0</v>
      </c>
      <c r="H232" s="278"/>
      <c r="I232" s="18">
        <v>0</v>
      </c>
      <c r="J232" s="27">
        <f>IFERROR(I232/H229,"-")</f>
        <v>0</v>
      </c>
      <c r="K232" s="278"/>
      <c r="L232" s="18">
        <v>66</v>
      </c>
      <c r="M232" s="27">
        <f>IFERROR(L232/K229,"-")</f>
        <v>9.5930232558139539E-2</v>
      </c>
      <c r="N232" s="278"/>
      <c r="O232" s="18">
        <v>47</v>
      </c>
      <c r="P232" s="27">
        <f>IFERROR(O232/N229,"-")</f>
        <v>0.11298076923076923</v>
      </c>
      <c r="Q232" s="278"/>
      <c r="R232" s="18">
        <v>19</v>
      </c>
      <c r="S232" s="27">
        <f>IFERROR(R232/Q229,"-")</f>
        <v>0.1</v>
      </c>
      <c r="T232" s="278"/>
      <c r="U232" s="18">
        <v>13</v>
      </c>
      <c r="V232" s="27">
        <f>IFERROR(U232/T229,"-")</f>
        <v>0.19696969696969696</v>
      </c>
      <c r="W232" s="278"/>
      <c r="X232" s="18">
        <v>3</v>
      </c>
      <c r="Y232" s="27">
        <f>IFERROR(X232/W229,"-")</f>
        <v>0.375</v>
      </c>
      <c r="Z232" s="278"/>
      <c r="AA232" s="18">
        <f t="shared" si="12"/>
        <v>148</v>
      </c>
      <c r="AB232" s="27">
        <f>IFERROR(AA232/Z229,"-")</f>
        <v>0.10716871832005793</v>
      </c>
    </row>
    <row r="233" spans="2:28">
      <c r="B233" s="266">
        <v>58</v>
      </c>
      <c r="C233" s="296" t="s">
        <v>29</v>
      </c>
      <c r="D233" s="170" t="s">
        <v>82</v>
      </c>
      <c r="E233" s="271">
        <v>2</v>
      </c>
      <c r="F233" s="14">
        <v>1</v>
      </c>
      <c r="G233" s="171">
        <f>IFERROR(F233/E233,"-")</f>
        <v>0.5</v>
      </c>
      <c r="H233" s="271">
        <v>5</v>
      </c>
      <c r="I233" s="14">
        <v>2</v>
      </c>
      <c r="J233" s="171">
        <f>IFERROR(I233/H233,"-")</f>
        <v>0.4</v>
      </c>
      <c r="K233" s="271">
        <v>807</v>
      </c>
      <c r="L233" s="14">
        <v>607</v>
      </c>
      <c r="M233" s="171">
        <f>IFERROR(L233/K233,"-")</f>
        <v>0.75216852540272616</v>
      </c>
      <c r="N233" s="271">
        <v>488</v>
      </c>
      <c r="O233" s="14">
        <v>341</v>
      </c>
      <c r="P233" s="171">
        <f>IFERROR(O233/N233,"-")</f>
        <v>0.69877049180327866</v>
      </c>
      <c r="Q233" s="271">
        <v>239</v>
      </c>
      <c r="R233" s="14">
        <v>145</v>
      </c>
      <c r="S233" s="171">
        <f>IFERROR(R233/Q233,"-")</f>
        <v>0.60669456066945604</v>
      </c>
      <c r="T233" s="271">
        <v>60</v>
      </c>
      <c r="U233" s="14">
        <v>38</v>
      </c>
      <c r="V233" s="171">
        <f>IFERROR(U233/T233,"-")</f>
        <v>0.6333333333333333</v>
      </c>
      <c r="W233" s="271">
        <v>7</v>
      </c>
      <c r="X233" s="14">
        <v>1</v>
      </c>
      <c r="Y233" s="171">
        <f>IFERROR(X233/W233,"-")</f>
        <v>0.14285714285714285</v>
      </c>
      <c r="Z233" s="271">
        <f>SUM(E233,H233,K233,N233,Q233,T233,W233)</f>
        <v>1608</v>
      </c>
      <c r="AA233" s="14">
        <f t="shared" si="12"/>
        <v>1135</v>
      </c>
      <c r="AB233" s="171">
        <f>IFERROR(AA233/Z233,"-")</f>
        <v>0.7058457711442786</v>
      </c>
    </row>
    <row r="234" spans="2:28">
      <c r="B234" s="267"/>
      <c r="C234" s="297"/>
      <c r="D234" s="24" t="s">
        <v>83</v>
      </c>
      <c r="E234" s="272"/>
      <c r="F234" s="17">
        <v>1</v>
      </c>
      <c r="G234" s="25">
        <f>IFERROR(F234/E233,"-")</f>
        <v>0.5</v>
      </c>
      <c r="H234" s="272"/>
      <c r="I234" s="17">
        <v>1</v>
      </c>
      <c r="J234" s="25">
        <f>IFERROR(I234/H233,"-")</f>
        <v>0.2</v>
      </c>
      <c r="K234" s="272"/>
      <c r="L234" s="17">
        <v>86</v>
      </c>
      <c r="M234" s="25">
        <f>IFERROR(L234/K233,"-")</f>
        <v>0.10656753407682776</v>
      </c>
      <c r="N234" s="272"/>
      <c r="O234" s="17">
        <v>49</v>
      </c>
      <c r="P234" s="25">
        <f>IFERROR(O234/N233,"-")</f>
        <v>0.10040983606557377</v>
      </c>
      <c r="Q234" s="272"/>
      <c r="R234" s="17">
        <v>28</v>
      </c>
      <c r="S234" s="25">
        <f>IFERROR(R234/Q233,"-")</f>
        <v>0.11715481171548117</v>
      </c>
      <c r="T234" s="272"/>
      <c r="U234" s="17">
        <v>4</v>
      </c>
      <c r="V234" s="25">
        <f>IFERROR(U234/T233,"-")</f>
        <v>6.6666666666666666E-2</v>
      </c>
      <c r="W234" s="272"/>
      <c r="X234" s="17">
        <v>2</v>
      </c>
      <c r="Y234" s="25">
        <f>IFERROR(X234/W233,"-")</f>
        <v>0.2857142857142857</v>
      </c>
      <c r="Z234" s="272"/>
      <c r="AA234" s="17">
        <f t="shared" si="12"/>
        <v>171</v>
      </c>
      <c r="AB234" s="25">
        <f>IFERROR(AA234/Z233,"-")</f>
        <v>0.10634328358208955</v>
      </c>
    </row>
    <row r="235" spans="2:28">
      <c r="B235" s="267"/>
      <c r="C235" s="297"/>
      <c r="D235" s="24" t="s">
        <v>84</v>
      </c>
      <c r="E235" s="272"/>
      <c r="F235" s="17">
        <v>0</v>
      </c>
      <c r="G235" s="25">
        <f>IFERROR(F235/E233,"-")</f>
        <v>0</v>
      </c>
      <c r="H235" s="272"/>
      <c r="I235" s="17">
        <v>0</v>
      </c>
      <c r="J235" s="25">
        <f>IFERROR(I235/H233,"-")</f>
        <v>0</v>
      </c>
      <c r="K235" s="272"/>
      <c r="L235" s="17">
        <v>43</v>
      </c>
      <c r="M235" s="25">
        <f>IFERROR(L235/K233,"-")</f>
        <v>5.3283767038413879E-2</v>
      </c>
      <c r="N235" s="272"/>
      <c r="O235" s="17">
        <v>38</v>
      </c>
      <c r="P235" s="25">
        <f>IFERROR(O235/N233,"-")</f>
        <v>7.7868852459016397E-2</v>
      </c>
      <c r="Q235" s="272"/>
      <c r="R235" s="17">
        <v>17</v>
      </c>
      <c r="S235" s="25">
        <f>IFERROR(R235/Q233,"-")</f>
        <v>7.1129707112970716E-2</v>
      </c>
      <c r="T235" s="272"/>
      <c r="U235" s="17">
        <v>4</v>
      </c>
      <c r="V235" s="25">
        <f>IFERROR(U235/T233,"-")</f>
        <v>6.6666666666666666E-2</v>
      </c>
      <c r="W235" s="272"/>
      <c r="X235" s="17">
        <v>0</v>
      </c>
      <c r="Y235" s="25">
        <f>IFERROR(X235/W233,"-")</f>
        <v>0</v>
      </c>
      <c r="Z235" s="272"/>
      <c r="AA235" s="17">
        <f t="shared" si="12"/>
        <v>102</v>
      </c>
      <c r="AB235" s="25">
        <f>IFERROR(AA235/Z233,"-")</f>
        <v>6.3432835820895525E-2</v>
      </c>
    </row>
    <row r="236" spans="2:28">
      <c r="B236" s="268"/>
      <c r="C236" s="298"/>
      <c r="D236" s="26" t="s">
        <v>85</v>
      </c>
      <c r="E236" s="278"/>
      <c r="F236" s="18">
        <v>0</v>
      </c>
      <c r="G236" s="27">
        <f>IFERROR(F236/E233,"-")</f>
        <v>0</v>
      </c>
      <c r="H236" s="278"/>
      <c r="I236" s="18">
        <v>2</v>
      </c>
      <c r="J236" s="27">
        <f>IFERROR(I236/H233,"-")</f>
        <v>0.4</v>
      </c>
      <c r="K236" s="278"/>
      <c r="L236" s="18">
        <v>71</v>
      </c>
      <c r="M236" s="27">
        <f>IFERROR(L236/K233,"-")</f>
        <v>8.7980173482032215E-2</v>
      </c>
      <c r="N236" s="278"/>
      <c r="O236" s="18">
        <v>60</v>
      </c>
      <c r="P236" s="27">
        <f>IFERROR(O236/N233,"-")</f>
        <v>0.12295081967213115</v>
      </c>
      <c r="Q236" s="278"/>
      <c r="R236" s="18">
        <v>49</v>
      </c>
      <c r="S236" s="27">
        <f>IFERROR(R236/Q233,"-")</f>
        <v>0.20502092050209206</v>
      </c>
      <c r="T236" s="278"/>
      <c r="U236" s="18">
        <v>14</v>
      </c>
      <c r="V236" s="27">
        <f>IFERROR(U236/T233,"-")</f>
        <v>0.23333333333333334</v>
      </c>
      <c r="W236" s="278"/>
      <c r="X236" s="18">
        <v>4</v>
      </c>
      <c r="Y236" s="27">
        <f>IFERROR(X236/W233,"-")</f>
        <v>0.5714285714285714</v>
      </c>
      <c r="Z236" s="278"/>
      <c r="AA236" s="18">
        <f t="shared" si="12"/>
        <v>200</v>
      </c>
      <c r="AB236" s="27">
        <f>IFERROR(AA236/Z233,"-")</f>
        <v>0.12437810945273632</v>
      </c>
    </row>
    <row r="237" spans="2:28">
      <c r="B237" s="266">
        <v>59</v>
      </c>
      <c r="C237" s="296" t="s">
        <v>23</v>
      </c>
      <c r="D237" s="170" t="s">
        <v>82</v>
      </c>
      <c r="E237" s="271">
        <v>9</v>
      </c>
      <c r="F237" s="14">
        <v>6</v>
      </c>
      <c r="G237" s="171">
        <f>IFERROR(F237/E237,"-")</f>
        <v>0.66666666666666663</v>
      </c>
      <c r="H237" s="271">
        <v>19</v>
      </c>
      <c r="I237" s="14">
        <v>10</v>
      </c>
      <c r="J237" s="171">
        <f>IFERROR(I237/H237,"-")</f>
        <v>0.52631578947368418</v>
      </c>
      <c r="K237" s="271">
        <v>5429</v>
      </c>
      <c r="L237" s="14">
        <v>4020</v>
      </c>
      <c r="M237" s="171">
        <f>IFERROR(L237/K237,"-")</f>
        <v>0.7404678578006999</v>
      </c>
      <c r="N237" s="271">
        <v>3447</v>
      </c>
      <c r="O237" s="14">
        <v>2450</v>
      </c>
      <c r="P237" s="171">
        <f>IFERROR(O237/N237,"-")</f>
        <v>0.71076298230345225</v>
      </c>
      <c r="Q237" s="271">
        <v>1364</v>
      </c>
      <c r="R237" s="14">
        <v>902</v>
      </c>
      <c r="S237" s="171">
        <f>IFERROR(R237/Q237,"-")</f>
        <v>0.66129032258064513</v>
      </c>
      <c r="T237" s="271">
        <v>305</v>
      </c>
      <c r="U237" s="14">
        <v>184</v>
      </c>
      <c r="V237" s="171">
        <f>IFERROR(U237/T237,"-")</f>
        <v>0.60327868852459021</v>
      </c>
      <c r="W237" s="271">
        <v>44</v>
      </c>
      <c r="X237" s="14">
        <v>19</v>
      </c>
      <c r="Y237" s="171">
        <f>IFERROR(X237/W237,"-")</f>
        <v>0.43181818181818182</v>
      </c>
      <c r="Z237" s="271">
        <f>SUM(E237,H237,K237,N237,Q237,T237,W237)</f>
        <v>10617</v>
      </c>
      <c r="AA237" s="14">
        <f t="shared" si="12"/>
        <v>7591</v>
      </c>
      <c r="AB237" s="171">
        <f>IFERROR(AA237/Z237,"-")</f>
        <v>0.71498540077234629</v>
      </c>
    </row>
    <row r="238" spans="2:28">
      <c r="B238" s="267"/>
      <c r="C238" s="297"/>
      <c r="D238" s="24" t="s">
        <v>83</v>
      </c>
      <c r="E238" s="272"/>
      <c r="F238" s="17">
        <v>1</v>
      </c>
      <c r="G238" s="25">
        <f>IFERROR(F238/E237,"-")</f>
        <v>0.1111111111111111</v>
      </c>
      <c r="H238" s="272"/>
      <c r="I238" s="17">
        <v>2</v>
      </c>
      <c r="J238" s="25">
        <f>IFERROR(I238/H237,"-")</f>
        <v>0.10526315789473684</v>
      </c>
      <c r="K238" s="272"/>
      <c r="L238" s="17">
        <v>626</v>
      </c>
      <c r="M238" s="25">
        <f>IFERROR(L238/K237,"-")</f>
        <v>0.11530668631423835</v>
      </c>
      <c r="N238" s="272"/>
      <c r="O238" s="17">
        <v>397</v>
      </c>
      <c r="P238" s="25">
        <f>IFERROR(O238/N237,"-")</f>
        <v>0.11517261386713083</v>
      </c>
      <c r="Q238" s="272"/>
      <c r="R238" s="17">
        <v>164</v>
      </c>
      <c r="S238" s="25">
        <f>IFERROR(R238/Q237,"-")</f>
        <v>0.12023460410557185</v>
      </c>
      <c r="T238" s="272"/>
      <c r="U238" s="17">
        <v>32</v>
      </c>
      <c r="V238" s="25">
        <f>IFERROR(U238/T237,"-")</f>
        <v>0.10491803278688525</v>
      </c>
      <c r="W238" s="272"/>
      <c r="X238" s="17">
        <v>4</v>
      </c>
      <c r="Y238" s="25">
        <f>IFERROR(X238/W237,"-")</f>
        <v>9.0909090909090912E-2</v>
      </c>
      <c r="Z238" s="272"/>
      <c r="AA238" s="17">
        <f t="shared" si="12"/>
        <v>1226</v>
      </c>
      <c r="AB238" s="25">
        <f>IFERROR(AA238/Z237,"-")</f>
        <v>0.1154751813129886</v>
      </c>
    </row>
    <row r="239" spans="2:28">
      <c r="B239" s="267"/>
      <c r="C239" s="297"/>
      <c r="D239" s="24" t="s">
        <v>84</v>
      </c>
      <c r="E239" s="272"/>
      <c r="F239" s="17">
        <v>0</v>
      </c>
      <c r="G239" s="25">
        <f>IFERROR(F239/E237,"-")</f>
        <v>0</v>
      </c>
      <c r="H239" s="272"/>
      <c r="I239" s="17">
        <v>2</v>
      </c>
      <c r="J239" s="25">
        <f>IFERROR(I239/H237,"-")</f>
        <v>0.10526315789473684</v>
      </c>
      <c r="K239" s="272"/>
      <c r="L239" s="17">
        <v>306</v>
      </c>
      <c r="M239" s="25">
        <f>IFERROR(L239/K237,"-")</f>
        <v>5.6363971265426416E-2</v>
      </c>
      <c r="N239" s="272"/>
      <c r="O239" s="17">
        <v>244</v>
      </c>
      <c r="P239" s="25">
        <f>IFERROR(O239/N237,"-")</f>
        <v>7.0786190890629527E-2</v>
      </c>
      <c r="Q239" s="272"/>
      <c r="R239" s="17">
        <v>96</v>
      </c>
      <c r="S239" s="25">
        <f>IFERROR(R239/Q237,"-")</f>
        <v>7.0381231671554259E-2</v>
      </c>
      <c r="T239" s="272"/>
      <c r="U239" s="17">
        <v>20</v>
      </c>
      <c r="V239" s="25">
        <f>IFERROR(U239/T237,"-")</f>
        <v>6.5573770491803282E-2</v>
      </c>
      <c r="W239" s="272"/>
      <c r="X239" s="17">
        <v>6</v>
      </c>
      <c r="Y239" s="25">
        <f>IFERROR(X239/W237,"-")</f>
        <v>0.13636363636363635</v>
      </c>
      <c r="Z239" s="272"/>
      <c r="AA239" s="17">
        <f t="shared" si="12"/>
        <v>674</v>
      </c>
      <c r="AB239" s="25">
        <f>IFERROR(AA239/Z237,"-")</f>
        <v>6.3483093152491288E-2</v>
      </c>
    </row>
    <row r="240" spans="2:28">
      <c r="B240" s="268"/>
      <c r="C240" s="298"/>
      <c r="D240" s="26" t="s">
        <v>85</v>
      </c>
      <c r="E240" s="278"/>
      <c r="F240" s="18">
        <v>2</v>
      </c>
      <c r="G240" s="27">
        <f>IFERROR(F240/E237,"-")</f>
        <v>0.22222222222222221</v>
      </c>
      <c r="H240" s="278"/>
      <c r="I240" s="18">
        <v>5</v>
      </c>
      <c r="J240" s="27">
        <f>IFERROR(I240/H237,"-")</f>
        <v>0.26315789473684209</v>
      </c>
      <c r="K240" s="278"/>
      <c r="L240" s="18">
        <v>477</v>
      </c>
      <c r="M240" s="27">
        <f>IFERROR(L240/K237,"-")</f>
        <v>8.7861484619635291E-2</v>
      </c>
      <c r="N240" s="278"/>
      <c r="O240" s="18">
        <v>356</v>
      </c>
      <c r="P240" s="27">
        <f>IFERROR(O240/N237,"-")</f>
        <v>0.10327821293878735</v>
      </c>
      <c r="Q240" s="278"/>
      <c r="R240" s="18">
        <v>202</v>
      </c>
      <c r="S240" s="27">
        <f>IFERROR(R240/Q237,"-")</f>
        <v>0.14809384164222875</v>
      </c>
      <c r="T240" s="278"/>
      <c r="U240" s="18">
        <v>69</v>
      </c>
      <c r="V240" s="27">
        <f>IFERROR(U240/T237,"-")</f>
        <v>0.2262295081967213</v>
      </c>
      <c r="W240" s="278"/>
      <c r="X240" s="18">
        <v>15</v>
      </c>
      <c r="Y240" s="27">
        <f>IFERROR(X240/W237,"-")</f>
        <v>0.34090909090909088</v>
      </c>
      <c r="Z240" s="278"/>
      <c r="AA240" s="18">
        <f t="shared" si="12"/>
        <v>1126</v>
      </c>
      <c r="AB240" s="27">
        <f>IFERROR(AA240/Z237,"-")</f>
        <v>0.10605632476217387</v>
      </c>
    </row>
    <row r="241" spans="2:28">
      <c r="B241" s="266">
        <v>60</v>
      </c>
      <c r="C241" s="296" t="s">
        <v>50</v>
      </c>
      <c r="D241" s="170" t="s">
        <v>82</v>
      </c>
      <c r="E241" s="271">
        <v>1</v>
      </c>
      <c r="F241" s="14">
        <v>1</v>
      </c>
      <c r="G241" s="171">
        <f>IFERROR(F241/E241,"-")</f>
        <v>1</v>
      </c>
      <c r="H241" s="271">
        <v>11</v>
      </c>
      <c r="I241" s="14">
        <v>8</v>
      </c>
      <c r="J241" s="171">
        <f>IFERROR(I241/H241,"-")</f>
        <v>0.72727272727272729</v>
      </c>
      <c r="K241" s="271">
        <v>588</v>
      </c>
      <c r="L241" s="14">
        <v>441</v>
      </c>
      <c r="M241" s="171">
        <f>IFERROR(L241/K241,"-")</f>
        <v>0.75</v>
      </c>
      <c r="N241" s="271">
        <v>348</v>
      </c>
      <c r="O241" s="14">
        <v>246</v>
      </c>
      <c r="P241" s="171">
        <f>IFERROR(O241/N241,"-")</f>
        <v>0.7068965517241379</v>
      </c>
      <c r="Q241" s="271">
        <v>121</v>
      </c>
      <c r="R241" s="14">
        <v>81</v>
      </c>
      <c r="S241" s="171">
        <f>IFERROR(R241/Q241,"-")</f>
        <v>0.66942148760330578</v>
      </c>
      <c r="T241" s="271">
        <v>26</v>
      </c>
      <c r="U241" s="14">
        <v>18</v>
      </c>
      <c r="V241" s="171">
        <f>IFERROR(U241/T241,"-")</f>
        <v>0.69230769230769229</v>
      </c>
      <c r="W241" s="271">
        <v>5</v>
      </c>
      <c r="X241" s="14">
        <v>3</v>
      </c>
      <c r="Y241" s="171">
        <f>IFERROR(X241/W241,"-")</f>
        <v>0.6</v>
      </c>
      <c r="Z241" s="271">
        <f>SUM(E241,H241,K241,N241,Q241,T241,W241)</f>
        <v>1100</v>
      </c>
      <c r="AA241" s="14">
        <f t="shared" si="12"/>
        <v>798</v>
      </c>
      <c r="AB241" s="171">
        <f>IFERROR(AA241/Z241,"-")</f>
        <v>0.72545454545454546</v>
      </c>
    </row>
    <row r="242" spans="2:28">
      <c r="B242" s="267"/>
      <c r="C242" s="297"/>
      <c r="D242" s="24" t="s">
        <v>83</v>
      </c>
      <c r="E242" s="272"/>
      <c r="F242" s="17">
        <v>0</v>
      </c>
      <c r="G242" s="25">
        <f>IFERROR(F242/E241,"-")</f>
        <v>0</v>
      </c>
      <c r="H242" s="272"/>
      <c r="I242" s="17">
        <v>1</v>
      </c>
      <c r="J242" s="25">
        <f>IFERROR(I242/H241,"-")</f>
        <v>9.0909090909090912E-2</v>
      </c>
      <c r="K242" s="272"/>
      <c r="L242" s="17">
        <v>64</v>
      </c>
      <c r="M242" s="25">
        <f>IFERROR(L242/K241,"-")</f>
        <v>0.10884353741496598</v>
      </c>
      <c r="N242" s="272"/>
      <c r="O242" s="17">
        <v>37</v>
      </c>
      <c r="P242" s="25">
        <f>IFERROR(O242/N241,"-")</f>
        <v>0.10632183908045977</v>
      </c>
      <c r="Q242" s="272"/>
      <c r="R242" s="17">
        <v>14</v>
      </c>
      <c r="S242" s="25">
        <f>IFERROR(R242/Q241,"-")</f>
        <v>0.11570247933884298</v>
      </c>
      <c r="T242" s="272"/>
      <c r="U242" s="17">
        <v>3</v>
      </c>
      <c r="V242" s="25">
        <f>IFERROR(U242/T241,"-")</f>
        <v>0.11538461538461539</v>
      </c>
      <c r="W242" s="272"/>
      <c r="X242" s="17">
        <v>1</v>
      </c>
      <c r="Y242" s="25">
        <f>IFERROR(X242/W241,"-")</f>
        <v>0.2</v>
      </c>
      <c r="Z242" s="272"/>
      <c r="AA242" s="17">
        <f t="shared" si="12"/>
        <v>120</v>
      </c>
      <c r="AB242" s="25">
        <f>IFERROR(AA242/Z241,"-")</f>
        <v>0.10909090909090909</v>
      </c>
    </row>
    <row r="243" spans="2:28">
      <c r="B243" s="267"/>
      <c r="C243" s="297"/>
      <c r="D243" s="24" t="s">
        <v>84</v>
      </c>
      <c r="E243" s="272"/>
      <c r="F243" s="17">
        <v>0</v>
      </c>
      <c r="G243" s="25">
        <f>IFERROR(F243/E241,"-")</f>
        <v>0</v>
      </c>
      <c r="H243" s="272"/>
      <c r="I243" s="17">
        <v>0</v>
      </c>
      <c r="J243" s="25">
        <f>IFERROR(I243/H241,"-")</f>
        <v>0</v>
      </c>
      <c r="K243" s="272"/>
      <c r="L243" s="17">
        <v>27</v>
      </c>
      <c r="M243" s="25">
        <f>IFERROR(L243/K241,"-")</f>
        <v>4.5918367346938778E-2</v>
      </c>
      <c r="N243" s="272"/>
      <c r="O243" s="17">
        <v>28</v>
      </c>
      <c r="P243" s="25">
        <f>IFERROR(O243/N241,"-")</f>
        <v>8.0459770114942528E-2</v>
      </c>
      <c r="Q243" s="272"/>
      <c r="R243" s="17">
        <v>9</v>
      </c>
      <c r="S243" s="25">
        <f>IFERROR(R243/Q241,"-")</f>
        <v>7.43801652892562E-2</v>
      </c>
      <c r="T243" s="272"/>
      <c r="U243" s="17">
        <v>1</v>
      </c>
      <c r="V243" s="25">
        <f>IFERROR(U243/T241,"-")</f>
        <v>3.8461538461538464E-2</v>
      </c>
      <c r="W243" s="272"/>
      <c r="X243" s="17">
        <v>1</v>
      </c>
      <c r="Y243" s="25">
        <f>IFERROR(X243/W241,"-")</f>
        <v>0.2</v>
      </c>
      <c r="Z243" s="272"/>
      <c r="AA243" s="17">
        <f t="shared" si="12"/>
        <v>66</v>
      </c>
      <c r="AB243" s="25">
        <f>IFERROR(AA243/Z241,"-")</f>
        <v>0.06</v>
      </c>
    </row>
    <row r="244" spans="2:28">
      <c r="B244" s="268"/>
      <c r="C244" s="298"/>
      <c r="D244" s="26" t="s">
        <v>85</v>
      </c>
      <c r="E244" s="278"/>
      <c r="F244" s="18">
        <v>0</v>
      </c>
      <c r="G244" s="27">
        <f>IFERROR(F244/E241,"-")</f>
        <v>0</v>
      </c>
      <c r="H244" s="278"/>
      <c r="I244" s="18">
        <v>2</v>
      </c>
      <c r="J244" s="27">
        <f>IFERROR(I244/H241,"-")</f>
        <v>0.18181818181818182</v>
      </c>
      <c r="K244" s="278"/>
      <c r="L244" s="18">
        <v>56</v>
      </c>
      <c r="M244" s="27">
        <f>IFERROR(L244/K241,"-")</f>
        <v>9.5238095238095233E-2</v>
      </c>
      <c r="N244" s="278"/>
      <c r="O244" s="18">
        <v>37</v>
      </c>
      <c r="P244" s="27">
        <f>IFERROR(O244/N241,"-")</f>
        <v>0.10632183908045977</v>
      </c>
      <c r="Q244" s="278"/>
      <c r="R244" s="18">
        <v>17</v>
      </c>
      <c r="S244" s="27">
        <f>IFERROR(R244/Q241,"-")</f>
        <v>0.14049586776859505</v>
      </c>
      <c r="T244" s="278"/>
      <c r="U244" s="18">
        <v>4</v>
      </c>
      <c r="V244" s="27">
        <f>IFERROR(U244/T241,"-")</f>
        <v>0.15384615384615385</v>
      </c>
      <c r="W244" s="278"/>
      <c r="X244" s="18">
        <v>0</v>
      </c>
      <c r="Y244" s="27">
        <f>IFERROR(X244/W241,"-")</f>
        <v>0</v>
      </c>
      <c r="Z244" s="278"/>
      <c r="AA244" s="18">
        <f t="shared" si="12"/>
        <v>116</v>
      </c>
      <c r="AB244" s="27">
        <f>IFERROR(AA244/Z241,"-")</f>
        <v>0.10545454545454545</v>
      </c>
    </row>
    <row r="245" spans="2:28">
      <c r="B245" s="266">
        <v>61</v>
      </c>
      <c r="C245" s="296" t="s">
        <v>18</v>
      </c>
      <c r="D245" s="170" t="s">
        <v>82</v>
      </c>
      <c r="E245" s="271">
        <v>0</v>
      </c>
      <c r="F245" s="14">
        <v>0</v>
      </c>
      <c r="G245" s="171" t="str">
        <f>IFERROR(F245/E245,"-")</f>
        <v>-</v>
      </c>
      <c r="H245" s="271">
        <v>0</v>
      </c>
      <c r="I245" s="14">
        <v>0</v>
      </c>
      <c r="J245" s="171" t="str">
        <f>IFERROR(I245/H245,"-")</f>
        <v>-</v>
      </c>
      <c r="K245" s="271">
        <v>560</v>
      </c>
      <c r="L245" s="14">
        <v>423</v>
      </c>
      <c r="M245" s="171">
        <f>IFERROR(L245/K245,"-")</f>
        <v>0.75535714285714284</v>
      </c>
      <c r="N245" s="271">
        <v>315</v>
      </c>
      <c r="O245" s="14">
        <v>237</v>
      </c>
      <c r="P245" s="171">
        <f>IFERROR(O245/N245,"-")</f>
        <v>0.75238095238095237</v>
      </c>
      <c r="Q245" s="271">
        <v>131</v>
      </c>
      <c r="R245" s="14">
        <v>89</v>
      </c>
      <c r="S245" s="171">
        <f>IFERROR(R245/Q245,"-")</f>
        <v>0.67938931297709926</v>
      </c>
      <c r="T245" s="271">
        <v>35</v>
      </c>
      <c r="U245" s="14">
        <v>25</v>
      </c>
      <c r="V245" s="171">
        <f>IFERROR(U245/T245,"-")</f>
        <v>0.7142857142857143</v>
      </c>
      <c r="W245" s="271">
        <v>3</v>
      </c>
      <c r="X245" s="14">
        <v>2</v>
      </c>
      <c r="Y245" s="171">
        <f>IFERROR(X245/W245,"-")</f>
        <v>0.66666666666666663</v>
      </c>
      <c r="Z245" s="271">
        <f>SUM(E245,H245,K245,N245,Q245,T245,W245)</f>
        <v>1044</v>
      </c>
      <c r="AA245" s="14">
        <f t="shared" si="12"/>
        <v>776</v>
      </c>
      <c r="AB245" s="171">
        <f>IFERROR(AA245/Z245,"-")</f>
        <v>0.74329501915708818</v>
      </c>
    </row>
    <row r="246" spans="2:28">
      <c r="B246" s="267"/>
      <c r="C246" s="297"/>
      <c r="D246" s="24" t="s">
        <v>83</v>
      </c>
      <c r="E246" s="272"/>
      <c r="F246" s="17">
        <v>0</v>
      </c>
      <c r="G246" s="25" t="str">
        <f>IFERROR(F246/E245,"-")</f>
        <v>-</v>
      </c>
      <c r="H246" s="272"/>
      <c r="I246" s="17">
        <v>0</v>
      </c>
      <c r="J246" s="25" t="str">
        <f>IFERROR(I246/H245,"-")</f>
        <v>-</v>
      </c>
      <c r="K246" s="272"/>
      <c r="L246" s="17">
        <v>59</v>
      </c>
      <c r="M246" s="25">
        <f>IFERROR(L246/K245,"-")</f>
        <v>0.10535714285714286</v>
      </c>
      <c r="N246" s="272"/>
      <c r="O246" s="17">
        <v>27</v>
      </c>
      <c r="P246" s="25">
        <f>IFERROR(O246/N245,"-")</f>
        <v>8.5714285714285715E-2</v>
      </c>
      <c r="Q246" s="272"/>
      <c r="R246" s="17">
        <v>12</v>
      </c>
      <c r="S246" s="25">
        <f>IFERROR(R246/Q245,"-")</f>
        <v>9.1603053435114504E-2</v>
      </c>
      <c r="T246" s="272"/>
      <c r="U246" s="17">
        <v>4</v>
      </c>
      <c r="V246" s="25">
        <f>IFERROR(U246/T245,"-")</f>
        <v>0.11428571428571428</v>
      </c>
      <c r="W246" s="272"/>
      <c r="X246" s="17">
        <v>1</v>
      </c>
      <c r="Y246" s="25">
        <f>IFERROR(X246/W245,"-")</f>
        <v>0.33333333333333331</v>
      </c>
      <c r="Z246" s="272"/>
      <c r="AA246" s="17">
        <f t="shared" si="12"/>
        <v>103</v>
      </c>
      <c r="AB246" s="25">
        <f>IFERROR(AA246/Z245,"-")</f>
        <v>9.8659003831417624E-2</v>
      </c>
    </row>
    <row r="247" spans="2:28">
      <c r="B247" s="267"/>
      <c r="C247" s="297"/>
      <c r="D247" s="24" t="s">
        <v>84</v>
      </c>
      <c r="E247" s="272"/>
      <c r="F247" s="17">
        <v>0</v>
      </c>
      <c r="G247" s="25" t="str">
        <f>IFERROR(F247/E245,"-")</f>
        <v>-</v>
      </c>
      <c r="H247" s="272"/>
      <c r="I247" s="17">
        <v>0</v>
      </c>
      <c r="J247" s="25" t="str">
        <f>IFERROR(I247/H245,"-")</f>
        <v>-</v>
      </c>
      <c r="K247" s="272"/>
      <c r="L247" s="17">
        <v>29</v>
      </c>
      <c r="M247" s="25">
        <f>IFERROR(L247/K245,"-")</f>
        <v>5.1785714285714289E-2</v>
      </c>
      <c r="N247" s="272"/>
      <c r="O247" s="17">
        <v>20</v>
      </c>
      <c r="P247" s="25">
        <f>IFERROR(O247/N245,"-")</f>
        <v>6.3492063492063489E-2</v>
      </c>
      <c r="Q247" s="272"/>
      <c r="R247" s="17">
        <v>10</v>
      </c>
      <c r="S247" s="25">
        <f>IFERROR(R247/Q245,"-")</f>
        <v>7.6335877862595422E-2</v>
      </c>
      <c r="T247" s="272"/>
      <c r="U247" s="17">
        <v>3</v>
      </c>
      <c r="V247" s="25">
        <f>IFERROR(U247/T245,"-")</f>
        <v>8.5714285714285715E-2</v>
      </c>
      <c r="W247" s="272"/>
      <c r="X247" s="17">
        <v>0</v>
      </c>
      <c r="Y247" s="25">
        <f>IFERROR(X247/W245,"-")</f>
        <v>0</v>
      </c>
      <c r="Z247" s="272"/>
      <c r="AA247" s="17">
        <f t="shared" si="12"/>
        <v>62</v>
      </c>
      <c r="AB247" s="25">
        <f>IFERROR(AA247/Z245,"-")</f>
        <v>5.938697318007663E-2</v>
      </c>
    </row>
    <row r="248" spans="2:28">
      <c r="B248" s="268"/>
      <c r="C248" s="298"/>
      <c r="D248" s="26" t="s">
        <v>85</v>
      </c>
      <c r="E248" s="278"/>
      <c r="F248" s="18">
        <v>0</v>
      </c>
      <c r="G248" s="27" t="str">
        <f>IFERROR(F248/E245,"-")</f>
        <v>-</v>
      </c>
      <c r="H248" s="278"/>
      <c r="I248" s="18">
        <v>0</v>
      </c>
      <c r="J248" s="27" t="str">
        <f>IFERROR(I248/H245,"-")</f>
        <v>-</v>
      </c>
      <c r="K248" s="278"/>
      <c r="L248" s="18">
        <v>49</v>
      </c>
      <c r="M248" s="27">
        <f>IFERROR(L248/K245,"-")</f>
        <v>8.7499999999999994E-2</v>
      </c>
      <c r="N248" s="278"/>
      <c r="O248" s="18">
        <v>31</v>
      </c>
      <c r="P248" s="27">
        <f>IFERROR(O248/N245,"-")</f>
        <v>9.841269841269841E-2</v>
      </c>
      <c r="Q248" s="278"/>
      <c r="R248" s="18">
        <v>20</v>
      </c>
      <c r="S248" s="27">
        <f>IFERROR(R248/Q245,"-")</f>
        <v>0.15267175572519084</v>
      </c>
      <c r="T248" s="278"/>
      <c r="U248" s="18">
        <v>3</v>
      </c>
      <c r="V248" s="27">
        <f>IFERROR(U248/T245,"-")</f>
        <v>8.5714285714285715E-2</v>
      </c>
      <c r="W248" s="278"/>
      <c r="X248" s="18">
        <v>0</v>
      </c>
      <c r="Y248" s="27">
        <f>IFERROR(X248/W245,"-")</f>
        <v>0</v>
      </c>
      <c r="Z248" s="278"/>
      <c r="AA248" s="18">
        <f t="shared" si="12"/>
        <v>103</v>
      </c>
      <c r="AB248" s="27">
        <f>IFERROR(AA248/Z245,"-")</f>
        <v>9.8659003831417624E-2</v>
      </c>
    </row>
    <row r="249" spans="2:28">
      <c r="B249" s="266">
        <v>62</v>
      </c>
      <c r="C249" s="296" t="s">
        <v>19</v>
      </c>
      <c r="D249" s="170" t="s">
        <v>82</v>
      </c>
      <c r="E249" s="271">
        <v>3</v>
      </c>
      <c r="F249" s="14">
        <v>3</v>
      </c>
      <c r="G249" s="171">
        <f>IFERROR(F249/E249,"-")</f>
        <v>1</v>
      </c>
      <c r="H249" s="271">
        <v>9</v>
      </c>
      <c r="I249" s="14">
        <v>5</v>
      </c>
      <c r="J249" s="171">
        <f>IFERROR(I249/H249,"-")</f>
        <v>0.55555555555555558</v>
      </c>
      <c r="K249" s="271">
        <v>770</v>
      </c>
      <c r="L249" s="14">
        <v>597</v>
      </c>
      <c r="M249" s="171">
        <f>IFERROR(L249/K249,"-")</f>
        <v>0.77532467532467531</v>
      </c>
      <c r="N249" s="271">
        <v>431</v>
      </c>
      <c r="O249" s="14">
        <v>312</v>
      </c>
      <c r="P249" s="171">
        <f>IFERROR(O249/N249,"-")</f>
        <v>0.72389791183294661</v>
      </c>
      <c r="Q249" s="271">
        <v>131</v>
      </c>
      <c r="R249" s="14">
        <v>92</v>
      </c>
      <c r="S249" s="171">
        <f>IFERROR(R249/Q249,"-")</f>
        <v>0.70229007633587781</v>
      </c>
      <c r="T249" s="271">
        <v>41</v>
      </c>
      <c r="U249" s="14">
        <v>26</v>
      </c>
      <c r="V249" s="171">
        <f>IFERROR(U249/T249,"-")</f>
        <v>0.63414634146341464</v>
      </c>
      <c r="W249" s="271">
        <v>7</v>
      </c>
      <c r="X249" s="14">
        <v>4</v>
      </c>
      <c r="Y249" s="171">
        <f>IFERROR(X249/W249,"-")</f>
        <v>0.5714285714285714</v>
      </c>
      <c r="Z249" s="271">
        <f>SUM(E249,H249,K249,N249,Q249,T249,W249)</f>
        <v>1392</v>
      </c>
      <c r="AA249" s="14">
        <f t="shared" si="12"/>
        <v>1039</v>
      </c>
      <c r="AB249" s="171">
        <f>IFERROR(AA249/Z249,"-")</f>
        <v>0.74640804597701149</v>
      </c>
    </row>
    <row r="250" spans="2:28">
      <c r="B250" s="267"/>
      <c r="C250" s="297"/>
      <c r="D250" s="24" t="s">
        <v>83</v>
      </c>
      <c r="E250" s="272"/>
      <c r="F250" s="17">
        <v>0</v>
      </c>
      <c r="G250" s="25">
        <f>IFERROR(F250/E249,"-")</f>
        <v>0</v>
      </c>
      <c r="H250" s="272"/>
      <c r="I250" s="17">
        <v>2</v>
      </c>
      <c r="J250" s="25">
        <f>IFERROR(I250/H249,"-")</f>
        <v>0.22222222222222221</v>
      </c>
      <c r="K250" s="272"/>
      <c r="L250" s="17">
        <v>75</v>
      </c>
      <c r="M250" s="25">
        <f>IFERROR(L250/K249,"-")</f>
        <v>9.7402597402597407E-2</v>
      </c>
      <c r="N250" s="272"/>
      <c r="O250" s="17">
        <v>55</v>
      </c>
      <c r="P250" s="25">
        <f>IFERROR(O250/N249,"-")</f>
        <v>0.12761020881670534</v>
      </c>
      <c r="Q250" s="272"/>
      <c r="R250" s="17">
        <v>16</v>
      </c>
      <c r="S250" s="25">
        <f>IFERROR(R250/Q249,"-")</f>
        <v>0.12213740458015267</v>
      </c>
      <c r="T250" s="272"/>
      <c r="U250" s="17">
        <v>5</v>
      </c>
      <c r="V250" s="25">
        <f>IFERROR(U250/T249,"-")</f>
        <v>0.12195121951219512</v>
      </c>
      <c r="W250" s="272"/>
      <c r="X250" s="17">
        <v>1</v>
      </c>
      <c r="Y250" s="25">
        <f>IFERROR(X250/W249,"-")</f>
        <v>0.14285714285714285</v>
      </c>
      <c r="Z250" s="272"/>
      <c r="AA250" s="17">
        <f t="shared" si="12"/>
        <v>154</v>
      </c>
      <c r="AB250" s="25">
        <f>IFERROR(AA250/Z249,"-")</f>
        <v>0.11063218390804598</v>
      </c>
    </row>
    <row r="251" spans="2:28">
      <c r="B251" s="267"/>
      <c r="C251" s="297"/>
      <c r="D251" s="24" t="s">
        <v>84</v>
      </c>
      <c r="E251" s="272"/>
      <c r="F251" s="17">
        <v>0</v>
      </c>
      <c r="G251" s="25">
        <f>IFERROR(F251/E249,"-")</f>
        <v>0</v>
      </c>
      <c r="H251" s="272"/>
      <c r="I251" s="17">
        <v>1</v>
      </c>
      <c r="J251" s="25">
        <f>IFERROR(I251/H249,"-")</f>
        <v>0.1111111111111111</v>
      </c>
      <c r="K251" s="272"/>
      <c r="L251" s="17">
        <v>46</v>
      </c>
      <c r="M251" s="25">
        <f>IFERROR(L251/K249,"-")</f>
        <v>5.9740259740259739E-2</v>
      </c>
      <c r="N251" s="272"/>
      <c r="O251" s="17">
        <v>24</v>
      </c>
      <c r="P251" s="25">
        <f>IFERROR(O251/N249,"-")</f>
        <v>5.5684454756380508E-2</v>
      </c>
      <c r="Q251" s="272"/>
      <c r="R251" s="17">
        <v>9</v>
      </c>
      <c r="S251" s="25">
        <f>IFERROR(R251/Q249,"-")</f>
        <v>6.8702290076335881E-2</v>
      </c>
      <c r="T251" s="272"/>
      <c r="U251" s="17">
        <v>5</v>
      </c>
      <c r="V251" s="25">
        <f>IFERROR(U251/T249,"-")</f>
        <v>0.12195121951219512</v>
      </c>
      <c r="W251" s="272"/>
      <c r="X251" s="17">
        <v>1</v>
      </c>
      <c r="Y251" s="25">
        <f>IFERROR(X251/W249,"-")</f>
        <v>0.14285714285714285</v>
      </c>
      <c r="Z251" s="272"/>
      <c r="AA251" s="17">
        <f t="shared" si="12"/>
        <v>86</v>
      </c>
      <c r="AB251" s="25">
        <f>IFERROR(AA251/Z249,"-")</f>
        <v>6.17816091954023E-2</v>
      </c>
    </row>
    <row r="252" spans="2:28">
      <c r="B252" s="268"/>
      <c r="C252" s="298"/>
      <c r="D252" s="26" t="s">
        <v>85</v>
      </c>
      <c r="E252" s="278"/>
      <c r="F252" s="18">
        <v>0</v>
      </c>
      <c r="G252" s="27">
        <f>IFERROR(F252/E249,"-")</f>
        <v>0</v>
      </c>
      <c r="H252" s="278"/>
      <c r="I252" s="18">
        <v>1</v>
      </c>
      <c r="J252" s="27">
        <f>IFERROR(I252/H249,"-")</f>
        <v>0.1111111111111111</v>
      </c>
      <c r="K252" s="278"/>
      <c r="L252" s="18">
        <v>52</v>
      </c>
      <c r="M252" s="27">
        <f>IFERROR(L252/K249,"-")</f>
        <v>6.7532467532467527E-2</v>
      </c>
      <c r="N252" s="278"/>
      <c r="O252" s="18">
        <v>40</v>
      </c>
      <c r="P252" s="27">
        <f>IFERROR(O252/N249,"-")</f>
        <v>9.2807424593967514E-2</v>
      </c>
      <c r="Q252" s="278"/>
      <c r="R252" s="18">
        <v>14</v>
      </c>
      <c r="S252" s="27">
        <f>IFERROR(R252/Q249,"-")</f>
        <v>0.10687022900763359</v>
      </c>
      <c r="T252" s="278"/>
      <c r="U252" s="18">
        <v>5</v>
      </c>
      <c r="V252" s="27">
        <f>IFERROR(U252/T249,"-")</f>
        <v>0.12195121951219512</v>
      </c>
      <c r="W252" s="278"/>
      <c r="X252" s="18">
        <v>1</v>
      </c>
      <c r="Y252" s="27">
        <f>IFERROR(X252/W249,"-")</f>
        <v>0.14285714285714285</v>
      </c>
      <c r="Z252" s="278"/>
      <c r="AA252" s="18">
        <f t="shared" si="12"/>
        <v>113</v>
      </c>
      <c r="AB252" s="27">
        <f>IFERROR(AA252/Z249,"-")</f>
        <v>8.1178160919540235E-2</v>
      </c>
    </row>
    <row r="253" spans="2:28">
      <c r="B253" s="266">
        <v>63</v>
      </c>
      <c r="C253" s="296" t="s">
        <v>30</v>
      </c>
      <c r="D253" s="170" t="s">
        <v>82</v>
      </c>
      <c r="E253" s="271">
        <v>2</v>
      </c>
      <c r="F253" s="14">
        <v>0</v>
      </c>
      <c r="G253" s="171">
        <f>IFERROR(F253/E253,"-")</f>
        <v>0</v>
      </c>
      <c r="H253" s="271">
        <v>4</v>
      </c>
      <c r="I253" s="14">
        <v>1</v>
      </c>
      <c r="J253" s="171">
        <f>IFERROR(I253/H253,"-")</f>
        <v>0.25</v>
      </c>
      <c r="K253" s="271">
        <v>577</v>
      </c>
      <c r="L253" s="14">
        <v>422</v>
      </c>
      <c r="M253" s="171">
        <f>IFERROR(L253/K253,"-")</f>
        <v>0.73136915077989606</v>
      </c>
      <c r="N253" s="271">
        <v>359</v>
      </c>
      <c r="O253" s="14">
        <v>252</v>
      </c>
      <c r="P253" s="171">
        <f>IFERROR(O253/N253,"-")</f>
        <v>0.70194986072423393</v>
      </c>
      <c r="Q253" s="271">
        <v>131</v>
      </c>
      <c r="R253" s="14">
        <v>82</v>
      </c>
      <c r="S253" s="171">
        <f>IFERROR(R253/Q253,"-")</f>
        <v>0.62595419847328249</v>
      </c>
      <c r="T253" s="271">
        <v>47</v>
      </c>
      <c r="U253" s="14">
        <v>27</v>
      </c>
      <c r="V253" s="171">
        <f>IFERROR(U253/T253,"-")</f>
        <v>0.57446808510638303</v>
      </c>
      <c r="W253" s="271">
        <v>5</v>
      </c>
      <c r="X253" s="14">
        <v>2</v>
      </c>
      <c r="Y253" s="171">
        <f>IFERROR(X253/W253,"-")</f>
        <v>0.4</v>
      </c>
      <c r="Z253" s="271">
        <f>SUM(E253,H253,K253,N253,Q253,T253,W253)</f>
        <v>1125</v>
      </c>
      <c r="AA253" s="14">
        <f t="shared" si="12"/>
        <v>786</v>
      </c>
      <c r="AB253" s="171">
        <f>IFERROR(AA253/Z253,"-")</f>
        <v>0.69866666666666666</v>
      </c>
    </row>
    <row r="254" spans="2:28">
      <c r="B254" s="267"/>
      <c r="C254" s="297"/>
      <c r="D254" s="24" t="s">
        <v>83</v>
      </c>
      <c r="E254" s="272"/>
      <c r="F254" s="17">
        <v>2</v>
      </c>
      <c r="G254" s="25">
        <f>IFERROR(F254/E253,"-")</f>
        <v>1</v>
      </c>
      <c r="H254" s="272"/>
      <c r="I254" s="17">
        <v>1</v>
      </c>
      <c r="J254" s="25">
        <f>IFERROR(I254/H253,"-")</f>
        <v>0.25</v>
      </c>
      <c r="K254" s="272"/>
      <c r="L254" s="17">
        <v>76</v>
      </c>
      <c r="M254" s="25">
        <f>IFERROR(L254/K253,"-")</f>
        <v>0.1317157712305026</v>
      </c>
      <c r="N254" s="272"/>
      <c r="O254" s="17">
        <v>32</v>
      </c>
      <c r="P254" s="25">
        <f>IFERROR(O254/N253,"-")</f>
        <v>8.9136490250696379E-2</v>
      </c>
      <c r="Q254" s="272"/>
      <c r="R254" s="17">
        <v>17</v>
      </c>
      <c r="S254" s="25">
        <f>IFERROR(R254/Q253,"-")</f>
        <v>0.12977099236641221</v>
      </c>
      <c r="T254" s="272"/>
      <c r="U254" s="17">
        <v>5</v>
      </c>
      <c r="V254" s="25">
        <f>IFERROR(U254/T253,"-")</f>
        <v>0.10638297872340426</v>
      </c>
      <c r="W254" s="272"/>
      <c r="X254" s="17">
        <v>1</v>
      </c>
      <c r="Y254" s="25">
        <f>IFERROR(X254/W253,"-")</f>
        <v>0.2</v>
      </c>
      <c r="Z254" s="272"/>
      <c r="AA254" s="17">
        <f t="shared" si="12"/>
        <v>134</v>
      </c>
      <c r="AB254" s="25">
        <f>IFERROR(AA254/Z253,"-")</f>
        <v>0.11911111111111111</v>
      </c>
    </row>
    <row r="255" spans="2:28">
      <c r="B255" s="267"/>
      <c r="C255" s="297"/>
      <c r="D255" s="24" t="s">
        <v>84</v>
      </c>
      <c r="E255" s="272"/>
      <c r="F255" s="17">
        <v>0</v>
      </c>
      <c r="G255" s="25">
        <f>IFERROR(F255/E253,"-")</f>
        <v>0</v>
      </c>
      <c r="H255" s="272"/>
      <c r="I255" s="17">
        <v>1</v>
      </c>
      <c r="J255" s="25">
        <f>IFERROR(I255/H253,"-")</f>
        <v>0.25</v>
      </c>
      <c r="K255" s="272"/>
      <c r="L255" s="17">
        <v>41</v>
      </c>
      <c r="M255" s="25">
        <f>IFERROR(L255/K253,"-")</f>
        <v>7.1057192374350084E-2</v>
      </c>
      <c r="N255" s="272"/>
      <c r="O255" s="17">
        <v>20</v>
      </c>
      <c r="P255" s="25">
        <f>IFERROR(O255/N253,"-")</f>
        <v>5.5710306406685235E-2</v>
      </c>
      <c r="Q255" s="272"/>
      <c r="R255" s="17">
        <v>9</v>
      </c>
      <c r="S255" s="25">
        <f>IFERROR(R255/Q253,"-")</f>
        <v>6.8702290076335881E-2</v>
      </c>
      <c r="T255" s="272"/>
      <c r="U255" s="17">
        <v>1</v>
      </c>
      <c r="V255" s="25">
        <f>IFERROR(U255/T253,"-")</f>
        <v>2.1276595744680851E-2</v>
      </c>
      <c r="W255" s="272"/>
      <c r="X255" s="17">
        <v>0</v>
      </c>
      <c r="Y255" s="25">
        <f>IFERROR(X255/W253,"-")</f>
        <v>0</v>
      </c>
      <c r="Z255" s="272"/>
      <c r="AA255" s="17">
        <f t="shared" si="12"/>
        <v>72</v>
      </c>
      <c r="AB255" s="25">
        <f>IFERROR(AA255/Z253,"-")</f>
        <v>6.4000000000000001E-2</v>
      </c>
    </row>
    <row r="256" spans="2:28">
      <c r="B256" s="268"/>
      <c r="C256" s="298"/>
      <c r="D256" s="26" t="s">
        <v>85</v>
      </c>
      <c r="E256" s="278"/>
      <c r="F256" s="18">
        <v>0</v>
      </c>
      <c r="G256" s="27">
        <f>IFERROR(F256/E253,"-")</f>
        <v>0</v>
      </c>
      <c r="H256" s="278"/>
      <c r="I256" s="18">
        <v>1</v>
      </c>
      <c r="J256" s="27">
        <f>IFERROR(I256/H253,"-")</f>
        <v>0.25</v>
      </c>
      <c r="K256" s="278"/>
      <c r="L256" s="18">
        <v>38</v>
      </c>
      <c r="M256" s="27">
        <f>IFERROR(L256/K253,"-")</f>
        <v>6.5857885615251299E-2</v>
      </c>
      <c r="N256" s="278"/>
      <c r="O256" s="18">
        <v>55</v>
      </c>
      <c r="P256" s="27">
        <f>IFERROR(O256/N253,"-")</f>
        <v>0.15320334261838439</v>
      </c>
      <c r="Q256" s="278"/>
      <c r="R256" s="18">
        <v>23</v>
      </c>
      <c r="S256" s="27">
        <f>IFERROR(R256/Q253,"-")</f>
        <v>0.17557251908396945</v>
      </c>
      <c r="T256" s="278"/>
      <c r="U256" s="18">
        <v>14</v>
      </c>
      <c r="V256" s="27">
        <f>IFERROR(U256/T253,"-")</f>
        <v>0.2978723404255319</v>
      </c>
      <c r="W256" s="278"/>
      <c r="X256" s="18">
        <v>2</v>
      </c>
      <c r="Y256" s="27">
        <f>IFERROR(X256/W253,"-")</f>
        <v>0.4</v>
      </c>
      <c r="Z256" s="278"/>
      <c r="AA256" s="18">
        <f t="shared" si="12"/>
        <v>133</v>
      </c>
      <c r="AB256" s="27">
        <f>IFERROR(AA256/Z253,"-")</f>
        <v>0.11822222222222223</v>
      </c>
    </row>
    <row r="257" spans="2:28">
      <c r="B257" s="266">
        <v>64</v>
      </c>
      <c r="C257" s="296" t="s">
        <v>51</v>
      </c>
      <c r="D257" s="170" t="s">
        <v>82</v>
      </c>
      <c r="E257" s="271">
        <v>10</v>
      </c>
      <c r="F257" s="14">
        <v>7</v>
      </c>
      <c r="G257" s="171">
        <f>IFERROR(F257/E257,"-")</f>
        <v>0.7</v>
      </c>
      <c r="H257" s="271">
        <v>15</v>
      </c>
      <c r="I257" s="14">
        <v>7</v>
      </c>
      <c r="J257" s="171">
        <f>IFERROR(I257/H257,"-")</f>
        <v>0.46666666666666667</v>
      </c>
      <c r="K257" s="271">
        <v>543</v>
      </c>
      <c r="L257" s="14">
        <v>403</v>
      </c>
      <c r="M257" s="171">
        <f>IFERROR(L257/K257,"-")</f>
        <v>0.74217311233885819</v>
      </c>
      <c r="N257" s="271">
        <v>240</v>
      </c>
      <c r="O257" s="14">
        <v>172</v>
      </c>
      <c r="P257" s="171">
        <f>IFERROR(O257/N257,"-")</f>
        <v>0.71666666666666667</v>
      </c>
      <c r="Q257" s="271">
        <v>94</v>
      </c>
      <c r="R257" s="14">
        <v>54</v>
      </c>
      <c r="S257" s="171">
        <f>IFERROR(R257/Q257,"-")</f>
        <v>0.57446808510638303</v>
      </c>
      <c r="T257" s="271">
        <v>24</v>
      </c>
      <c r="U257" s="14">
        <v>15</v>
      </c>
      <c r="V257" s="171">
        <f>IFERROR(U257/T257,"-")</f>
        <v>0.625</v>
      </c>
      <c r="W257" s="271">
        <v>5</v>
      </c>
      <c r="X257" s="14">
        <v>1</v>
      </c>
      <c r="Y257" s="171">
        <f>IFERROR(X257/W257,"-")</f>
        <v>0.2</v>
      </c>
      <c r="Z257" s="271">
        <f>SUM(E257,H257,K257,N257,Q257,T257,W257)</f>
        <v>931</v>
      </c>
      <c r="AA257" s="14">
        <f t="shared" si="12"/>
        <v>659</v>
      </c>
      <c r="AB257" s="171">
        <f>IFERROR(AA257/Z257,"-")</f>
        <v>0.70784103114930186</v>
      </c>
    </row>
    <row r="258" spans="2:28">
      <c r="B258" s="267"/>
      <c r="C258" s="297"/>
      <c r="D258" s="24" t="s">
        <v>83</v>
      </c>
      <c r="E258" s="272"/>
      <c r="F258" s="17">
        <v>1</v>
      </c>
      <c r="G258" s="25">
        <f>IFERROR(F258/E257,"-")</f>
        <v>0.1</v>
      </c>
      <c r="H258" s="272"/>
      <c r="I258" s="17">
        <v>3</v>
      </c>
      <c r="J258" s="25">
        <f>IFERROR(I258/H257,"-")</f>
        <v>0.2</v>
      </c>
      <c r="K258" s="272"/>
      <c r="L258" s="17">
        <v>56</v>
      </c>
      <c r="M258" s="25">
        <f>IFERROR(L258/K257,"-")</f>
        <v>0.10313075506445672</v>
      </c>
      <c r="N258" s="272"/>
      <c r="O258" s="17">
        <v>24</v>
      </c>
      <c r="P258" s="25">
        <f>IFERROR(O258/N257,"-")</f>
        <v>0.1</v>
      </c>
      <c r="Q258" s="272"/>
      <c r="R258" s="17">
        <v>16</v>
      </c>
      <c r="S258" s="25">
        <f>IFERROR(R258/Q257,"-")</f>
        <v>0.1702127659574468</v>
      </c>
      <c r="T258" s="272"/>
      <c r="U258" s="17">
        <v>0</v>
      </c>
      <c r="V258" s="25">
        <f>IFERROR(U258/T257,"-")</f>
        <v>0</v>
      </c>
      <c r="W258" s="272"/>
      <c r="X258" s="17">
        <v>0</v>
      </c>
      <c r="Y258" s="25">
        <f>IFERROR(X258/W257,"-")</f>
        <v>0</v>
      </c>
      <c r="Z258" s="272"/>
      <c r="AA258" s="17">
        <f t="shared" si="12"/>
        <v>100</v>
      </c>
      <c r="AB258" s="25">
        <f>IFERROR(AA258/Z257,"-")</f>
        <v>0.10741138560687433</v>
      </c>
    </row>
    <row r="259" spans="2:28">
      <c r="B259" s="267"/>
      <c r="C259" s="297"/>
      <c r="D259" s="24" t="s">
        <v>84</v>
      </c>
      <c r="E259" s="272"/>
      <c r="F259" s="17">
        <v>1</v>
      </c>
      <c r="G259" s="25">
        <f>IFERROR(F259/E257,"-")</f>
        <v>0.1</v>
      </c>
      <c r="H259" s="272"/>
      <c r="I259" s="17">
        <v>3</v>
      </c>
      <c r="J259" s="25">
        <f>IFERROR(I259/H257,"-")</f>
        <v>0.2</v>
      </c>
      <c r="K259" s="272"/>
      <c r="L259" s="17">
        <v>29</v>
      </c>
      <c r="M259" s="25">
        <f>IFERROR(L259/K257,"-")</f>
        <v>5.3406998158379376E-2</v>
      </c>
      <c r="N259" s="272"/>
      <c r="O259" s="17">
        <v>17</v>
      </c>
      <c r="P259" s="25">
        <f>IFERROR(O259/N257,"-")</f>
        <v>7.0833333333333331E-2</v>
      </c>
      <c r="Q259" s="272"/>
      <c r="R259" s="17">
        <v>6</v>
      </c>
      <c r="S259" s="25">
        <f>IFERROR(R259/Q257,"-")</f>
        <v>6.3829787234042548E-2</v>
      </c>
      <c r="T259" s="272"/>
      <c r="U259" s="17">
        <v>1</v>
      </c>
      <c r="V259" s="25">
        <f>IFERROR(U259/T257,"-")</f>
        <v>4.1666666666666664E-2</v>
      </c>
      <c r="W259" s="272"/>
      <c r="X259" s="17">
        <v>0</v>
      </c>
      <c r="Y259" s="25">
        <f>IFERROR(X259/W257,"-")</f>
        <v>0</v>
      </c>
      <c r="Z259" s="272"/>
      <c r="AA259" s="17">
        <f t="shared" si="12"/>
        <v>57</v>
      </c>
      <c r="AB259" s="25">
        <f>IFERROR(AA259/Z257,"-")</f>
        <v>6.1224489795918366E-2</v>
      </c>
    </row>
    <row r="260" spans="2:28">
      <c r="B260" s="268"/>
      <c r="C260" s="298"/>
      <c r="D260" s="26" t="s">
        <v>85</v>
      </c>
      <c r="E260" s="278"/>
      <c r="F260" s="18">
        <v>1</v>
      </c>
      <c r="G260" s="27">
        <f>IFERROR(F260/E257,"-")</f>
        <v>0.1</v>
      </c>
      <c r="H260" s="278"/>
      <c r="I260" s="18">
        <v>2</v>
      </c>
      <c r="J260" s="27">
        <f>IFERROR(I260/H257,"-")</f>
        <v>0.13333333333333333</v>
      </c>
      <c r="K260" s="278"/>
      <c r="L260" s="18">
        <v>55</v>
      </c>
      <c r="M260" s="27">
        <f>IFERROR(L260/K257,"-")</f>
        <v>0.10128913443830571</v>
      </c>
      <c r="N260" s="278"/>
      <c r="O260" s="18">
        <v>27</v>
      </c>
      <c r="P260" s="27">
        <f>IFERROR(O260/N257,"-")</f>
        <v>0.1125</v>
      </c>
      <c r="Q260" s="278"/>
      <c r="R260" s="18">
        <v>18</v>
      </c>
      <c r="S260" s="27">
        <f>IFERROR(R260/Q257,"-")</f>
        <v>0.19148936170212766</v>
      </c>
      <c r="T260" s="278"/>
      <c r="U260" s="18">
        <v>8</v>
      </c>
      <c r="V260" s="27">
        <f>IFERROR(U260/T257,"-")</f>
        <v>0.33333333333333331</v>
      </c>
      <c r="W260" s="278"/>
      <c r="X260" s="18">
        <v>4</v>
      </c>
      <c r="Y260" s="27">
        <f>IFERROR(X260/W257,"-")</f>
        <v>0.8</v>
      </c>
      <c r="Z260" s="278"/>
      <c r="AA260" s="18">
        <f t="shared" si="12"/>
        <v>115</v>
      </c>
      <c r="AB260" s="27">
        <f>IFERROR(AA260/Z257,"-")</f>
        <v>0.12352309344790548</v>
      </c>
    </row>
    <row r="261" spans="2:28">
      <c r="B261" s="266">
        <v>65</v>
      </c>
      <c r="C261" s="296" t="s">
        <v>11</v>
      </c>
      <c r="D261" s="170" t="s">
        <v>82</v>
      </c>
      <c r="E261" s="271">
        <v>0</v>
      </c>
      <c r="F261" s="14">
        <v>0</v>
      </c>
      <c r="G261" s="171" t="str">
        <f>IFERROR(F261/E261,"-")</f>
        <v>-</v>
      </c>
      <c r="H261" s="271">
        <v>1</v>
      </c>
      <c r="I261" s="14">
        <v>1</v>
      </c>
      <c r="J261" s="171">
        <f>IFERROR(I261/H261,"-")</f>
        <v>1</v>
      </c>
      <c r="K261" s="271">
        <v>378</v>
      </c>
      <c r="L261" s="14">
        <v>301</v>
      </c>
      <c r="M261" s="171">
        <f>IFERROR(L261/K261,"-")</f>
        <v>0.79629629629629628</v>
      </c>
      <c r="N261" s="271">
        <v>219</v>
      </c>
      <c r="O261" s="14">
        <v>165</v>
      </c>
      <c r="P261" s="171">
        <f>IFERROR(O261/N261,"-")</f>
        <v>0.75342465753424659</v>
      </c>
      <c r="Q261" s="271">
        <v>88</v>
      </c>
      <c r="R261" s="14">
        <v>69</v>
      </c>
      <c r="S261" s="171">
        <f>IFERROR(R261/Q261,"-")</f>
        <v>0.78409090909090906</v>
      </c>
      <c r="T261" s="271">
        <v>23</v>
      </c>
      <c r="U261" s="14">
        <v>14</v>
      </c>
      <c r="V261" s="171">
        <f>IFERROR(U261/T261,"-")</f>
        <v>0.60869565217391308</v>
      </c>
      <c r="W261" s="271">
        <v>6</v>
      </c>
      <c r="X261" s="14">
        <v>4</v>
      </c>
      <c r="Y261" s="171">
        <f>IFERROR(X261/W261,"-")</f>
        <v>0.66666666666666663</v>
      </c>
      <c r="Z261" s="271">
        <f>SUM(E261,H261,K261,N261,Q261,T261,W261)</f>
        <v>715</v>
      </c>
      <c r="AA261" s="14">
        <f t="shared" si="12"/>
        <v>554</v>
      </c>
      <c r="AB261" s="171">
        <f>IFERROR(AA261/Z261,"-")</f>
        <v>0.77482517482517488</v>
      </c>
    </row>
    <row r="262" spans="2:28">
      <c r="B262" s="267"/>
      <c r="C262" s="297"/>
      <c r="D262" s="24" t="s">
        <v>83</v>
      </c>
      <c r="E262" s="272"/>
      <c r="F262" s="17">
        <v>0</v>
      </c>
      <c r="G262" s="25" t="str">
        <f>IFERROR(F262/E261,"-")</f>
        <v>-</v>
      </c>
      <c r="H262" s="272"/>
      <c r="I262" s="17">
        <v>0</v>
      </c>
      <c r="J262" s="25">
        <f>IFERROR(I262/H261,"-")</f>
        <v>0</v>
      </c>
      <c r="K262" s="272"/>
      <c r="L262" s="17">
        <v>38</v>
      </c>
      <c r="M262" s="25">
        <f>IFERROR(L262/K261,"-")</f>
        <v>0.10052910052910052</v>
      </c>
      <c r="N262" s="272"/>
      <c r="O262" s="17">
        <v>23</v>
      </c>
      <c r="P262" s="25">
        <f>IFERROR(O262/N261,"-")</f>
        <v>0.1050228310502283</v>
      </c>
      <c r="Q262" s="272"/>
      <c r="R262" s="17">
        <v>6</v>
      </c>
      <c r="S262" s="25">
        <f>IFERROR(R262/Q261,"-")</f>
        <v>6.8181818181818177E-2</v>
      </c>
      <c r="T262" s="272"/>
      <c r="U262" s="17">
        <v>2</v>
      </c>
      <c r="V262" s="25">
        <f>IFERROR(U262/T261,"-")</f>
        <v>8.6956521739130432E-2</v>
      </c>
      <c r="W262" s="272"/>
      <c r="X262" s="17">
        <v>0</v>
      </c>
      <c r="Y262" s="25">
        <f>IFERROR(X262/W261,"-")</f>
        <v>0</v>
      </c>
      <c r="Z262" s="272"/>
      <c r="AA262" s="17">
        <f t="shared" ref="AA262:AA300" si="13">SUM(F262,I262,L262,O262,R262,U262,X262)</f>
        <v>69</v>
      </c>
      <c r="AB262" s="25">
        <f>IFERROR(AA262/Z261,"-")</f>
        <v>9.6503496503496503E-2</v>
      </c>
    </row>
    <row r="263" spans="2:28">
      <c r="B263" s="267"/>
      <c r="C263" s="297"/>
      <c r="D263" s="24" t="s">
        <v>84</v>
      </c>
      <c r="E263" s="272"/>
      <c r="F263" s="17">
        <v>0</v>
      </c>
      <c r="G263" s="25" t="str">
        <f>IFERROR(F263/E261,"-")</f>
        <v>-</v>
      </c>
      <c r="H263" s="272"/>
      <c r="I263" s="17">
        <v>0</v>
      </c>
      <c r="J263" s="25">
        <f>IFERROR(I263/H261,"-")</f>
        <v>0</v>
      </c>
      <c r="K263" s="272"/>
      <c r="L263" s="17">
        <v>15</v>
      </c>
      <c r="M263" s="25">
        <f>IFERROR(L263/K261,"-")</f>
        <v>3.968253968253968E-2</v>
      </c>
      <c r="N263" s="272"/>
      <c r="O263" s="17">
        <v>9</v>
      </c>
      <c r="P263" s="25">
        <f>IFERROR(O263/N261,"-")</f>
        <v>4.1095890410958902E-2</v>
      </c>
      <c r="Q263" s="272"/>
      <c r="R263" s="17">
        <v>9</v>
      </c>
      <c r="S263" s="25">
        <f>IFERROR(R263/Q261,"-")</f>
        <v>0.10227272727272728</v>
      </c>
      <c r="T263" s="272"/>
      <c r="U263" s="17">
        <v>3</v>
      </c>
      <c r="V263" s="25">
        <f>IFERROR(U263/T261,"-")</f>
        <v>0.13043478260869565</v>
      </c>
      <c r="W263" s="272"/>
      <c r="X263" s="17">
        <v>1</v>
      </c>
      <c r="Y263" s="25">
        <f>IFERROR(X263/W261,"-")</f>
        <v>0.16666666666666666</v>
      </c>
      <c r="Z263" s="272"/>
      <c r="AA263" s="17">
        <f t="shared" si="13"/>
        <v>37</v>
      </c>
      <c r="AB263" s="25">
        <f>IFERROR(AA263/Z261,"-")</f>
        <v>5.1748251748251747E-2</v>
      </c>
    </row>
    <row r="264" spans="2:28">
      <c r="B264" s="268"/>
      <c r="C264" s="298"/>
      <c r="D264" s="26" t="s">
        <v>85</v>
      </c>
      <c r="E264" s="278"/>
      <c r="F264" s="18">
        <v>0</v>
      </c>
      <c r="G264" s="27" t="str">
        <f>IFERROR(F264/E261,"-")</f>
        <v>-</v>
      </c>
      <c r="H264" s="278"/>
      <c r="I264" s="18">
        <v>0</v>
      </c>
      <c r="J264" s="27">
        <f>IFERROR(I264/H261,"-")</f>
        <v>0</v>
      </c>
      <c r="K264" s="278"/>
      <c r="L264" s="18">
        <v>24</v>
      </c>
      <c r="M264" s="27">
        <f>IFERROR(L264/K261,"-")</f>
        <v>6.3492063492063489E-2</v>
      </c>
      <c r="N264" s="278"/>
      <c r="O264" s="18">
        <v>22</v>
      </c>
      <c r="P264" s="27">
        <f>IFERROR(O264/N261,"-")</f>
        <v>0.1004566210045662</v>
      </c>
      <c r="Q264" s="278"/>
      <c r="R264" s="18">
        <v>4</v>
      </c>
      <c r="S264" s="27">
        <f>IFERROR(R264/Q261,"-")</f>
        <v>4.5454545454545456E-2</v>
      </c>
      <c r="T264" s="278"/>
      <c r="U264" s="18">
        <v>4</v>
      </c>
      <c r="V264" s="27">
        <f>IFERROR(U264/T261,"-")</f>
        <v>0.17391304347826086</v>
      </c>
      <c r="W264" s="278"/>
      <c r="X264" s="18">
        <v>1</v>
      </c>
      <c r="Y264" s="27">
        <f>IFERROR(X264/W261,"-")</f>
        <v>0.16666666666666666</v>
      </c>
      <c r="Z264" s="278"/>
      <c r="AA264" s="18">
        <f t="shared" si="13"/>
        <v>55</v>
      </c>
      <c r="AB264" s="27">
        <f>IFERROR(AA264/Z261,"-")</f>
        <v>7.6923076923076927E-2</v>
      </c>
    </row>
    <row r="265" spans="2:28">
      <c r="B265" s="266">
        <v>66</v>
      </c>
      <c r="C265" s="296" t="s">
        <v>5</v>
      </c>
      <c r="D265" s="170" t="s">
        <v>82</v>
      </c>
      <c r="E265" s="271">
        <v>0</v>
      </c>
      <c r="F265" s="14">
        <v>0</v>
      </c>
      <c r="G265" s="171" t="str">
        <f>IFERROR(F265/E265,"-")</f>
        <v>-</v>
      </c>
      <c r="H265" s="271">
        <v>0</v>
      </c>
      <c r="I265" s="14">
        <v>0</v>
      </c>
      <c r="J265" s="171" t="str">
        <f>IFERROR(I265/H265,"-")</f>
        <v>-</v>
      </c>
      <c r="K265" s="271">
        <v>431</v>
      </c>
      <c r="L265" s="14">
        <v>328</v>
      </c>
      <c r="M265" s="171">
        <f>IFERROR(L265/K265,"-")</f>
        <v>0.76102088167053361</v>
      </c>
      <c r="N265" s="271">
        <v>227</v>
      </c>
      <c r="O265" s="14">
        <v>168</v>
      </c>
      <c r="P265" s="171">
        <f>IFERROR(O265/N265,"-")</f>
        <v>0.74008810572687223</v>
      </c>
      <c r="Q265" s="271">
        <v>95</v>
      </c>
      <c r="R265" s="14">
        <v>69</v>
      </c>
      <c r="S265" s="171">
        <f>IFERROR(R265/Q265,"-")</f>
        <v>0.72631578947368425</v>
      </c>
      <c r="T265" s="271">
        <v>27</v>
      </c>
      <c r="U265" s="14">
        <v>11</v>
      </c>
      <c r="V265" s="171">
        <f>IFERROR(U265/T265,"-")</f>
        <v>0.40740740740740738</v>
      </c>
      <c r="W265" s="271">
        <v>4</v>
      </c>
      <c r="X265" s="14">
        <v>2</v>
      </c>
      <c r="Y265" s="171">
        <f>IFERROR(X265/W265,"-")</f>
        <v>0.5</v>
      </c>
      <c r="Z265" s="271">
        <f>SUM(E265,H265,K265,N265,Q265,T265,W265)</f>
        <v>784</v>
      </c>
      <c r="AA265" s="14">
        <f t="shared" si="13"/>
        <v>578</v>
      </c>
      <c r="AB265" s="171">
        <f>IFERROR(AA265/Z265,"-")</f>
        <v>0.73724489795918369</v>
      </c>
    </row>
    <row r="266" spans="2:28">
      <c r="B266" s="267"/>
      <c r="C266" s="297"/>
      <c r="D266" s="24" t="s">
        <v>83</v>
      </c>
      <c r="E266" s="272"/>
      <c r="F266" s="17">
        <v>0</v>
      </c>
      <c r="G266" s="25" t="str">
        <f>IFERROR(F266/E265,"-")</f>
        <v>-</v>
      </c>
      <c r="H266" s="272"/>
      <c r="I266" s="17">
        <v>0</v>
      </c>
      <c r="J266" s="25" t="str">
        <f>IFERROR(I266/H265,"-")</f>
        <v>-</v>
      </c>
      <c r="K266" s="272"/>
      <c r="L266" s="17">
        <v>52</v>
      </c>
      <c r="M266" s="25">
        <f>IFERROR(L266/K265,"-")</f>
        <v>0.12064965197215777</v>
      </c>
      <c r="N266" s="272"/>
      <c r="O266" s="17">
        <v>28</v>
      </c>
      <c r="P266" s="25">
        <f>IFERROR(O266/N265,"-")</f>
        <v>0.12334801762114538</v>
      </c>
      <c r="Q266" s="272"/>
      <c r="R266" s="17">
        <v>8</v>
      </c>
      <c r="S266" s="25">
        <f>IFERROR(R266/Q265,"-")</f>
        <v>8.4210526315789472E-2</v>
      </c>
      <c r="T266" s="272"/>
      <c r="U266" s="17">
        <v>6</v>
      </c>
      <c r="V266" s="25">
        <f>IFERROR(U266/T265,"-")</f>
        <v>0.22222222222222221</v>
      </c>
      <c r="W266" s="272"/>
      <c r="X266" s="17">
        <v>1</v>
      </c>
      <c r="Y266" s="25">
        <f>IFERROR(X266/W265,"-")</f>
        <v>0.25</v>
      </c>
      <c r="Z266" s="272"/>
      <c r="AA266" s="17">
        <f t="shared" si="13"/>
        <v>95</v>
      </c>
      <c r="AB266" s="25">
        <f>IFERROR(AA266/Z265,"-")</f>
        <v>0.1211734693877551</v>
      </c>
    </row>
    <row r="267" spans="2:28">
      <c r="B267" s="267"/>
      <c r="C267" s="297"/>
      <c r="D267" s="24" t="s">
        <v>84</v>
      </c>
      <c r="E267" s="272"/>
      <c r="F267" s="17">
        <v>0</v>
      </c>
      <c r="G267" s="25" t="str">
        <f>IFERROR(F267/E265,"-")</f>
        <v>-</v>
      </c>
      <c r="H267" s="272"/>
      <c r="I267" s="17">
        <v>0</v>
      </c>
      <c r="J267" s="25" t="str">
        <f>IFERROR(I267/H265,"-")</f>
        <v>-</v>
      </c>
      <c r="K267" s="272"/>
      <c r="L267" s="17">
        <v>23</v>
      </c>
      <c r="M267" s="25">
        <f>IFERROR(L267/K265,"-")</f>
        <v>5.336426914153132E-2</v>
      </c>
      <c r="N267" s="272"/>
      <c r="O267" s="17">
        <v>12</v>
      </c>
      <c r="P267" s="25">
        <f>IFERROR(O267/N265,"-")</f>
        <v>5.2863436123348019E-2</v>
      </c>
      <c r="Q267" s="272"/>
      <c r="R267" s="17">
        <v>10</v>
      </c>
      <c r="S267" s="25">
        <f>IFERROR(R267/Q265,"-")</f>
        <v>0.10526315789473684</v>
      </c>
      <c r="T267" s="272"/>
      <c r="U267" s="17">
        <v>4</v>
      </c>
      <c r="V267" s="25">
        <f>IFERROR(U267/T265,"-")</f>
        <v>0.14814814814814814</v>
      </c>
      <c r="W267" s="272"/>
      <c r="X267" s="17">
        <v>0</v>
      </c>
      <c r="Y267" s="25">
        <f>IFERROR(X267/W265,"-")</f>
        <v>0</v>
      </c>
      <c r="Z267" s="272"/>
      <c r="AA267" s="17">
        <f t="shared" si="13"/>
        <v>49</v>
      </c>
      <c r="AB267" s="25">
        <f>IFERROR(AA267/Z265,"-")</f>
        <v>6.25E-2</v>
      </c>
    </row>
    <row r="268" spans="2:28">
      <c r="B268" s="268"/>
      <c r="C268" s="298"/>
      <c r="D268" s="26" t="s">
        <v>85</v>
      </c>
      <c r="E268" s="278"/>
      <c r="F268" s="18">
        <v>0</v>
      </c>
      <c r="G268" s="27" t="str">
        <f>IFERROR(F268/E265,"-")</f>
        <v>-</v>
      </c>
      <c r="H268" s="278"/>
      <c r="I268" s="18">
        <v>0</v>
      </c>
      <c r="J268" s="27" t="str">
        <f>IFERROR(I268/H265,"-")</f>
        <v>-</v>
      </c>
      <c r="K268" s="278"/>
      <c r="L268" s="18">
        <v>28</v>
      </c>
      <c r="M268" s="27">
        <f>IFERROR(L268/K265,"-")</f>
        <v>6.4965197215777259E-2</v>
      </c>
      <c r="N268" s="278"/>
      <c r="O268" s="18">
        <v>19</v>
      </c>
      <c r="P268" s="27">
        <f>IFERROR(O268/N265,"-")</f>
        <v>8.3700440528634359E-2</v>
      </c>
      <c r="Q268" s="278"/>
      <c r="R268" s="18">
        <v>8</v>
      </c>
      <c r="S268" s="27">
        <f>IFERROR(R268/Q265,"-")</f>
        <v>8.4210526315789472E-2</v>
      </c>
      <c r="T268" s="278"/>
      <c r="U268" s="18">
        <v>6</v>
      </c>
      <c r="V268" s="27">
        <f>IFERROR(U268/T265,"-")</f>
        <v>0.22222222222222221</v>
      </c>
      <c r="W268" s="278"/>
      <c r="X268" s="18">
        <v>1</v>
      </c>
      <c r="Y268" s="27">
        <f>IFERROR(X268/W265,"-")</f>
        <v>0.25</v>
      </c>
      <c r="Z268" s="278"/>
      <c r="AA268" s="18">
        <f t="shared" si="13"/>
        <v>62</v>
      </c>
      <c r="AB268" s="27">
        <f>IFERROR(AA268/Z265,"-")</f>
        <v>7.9081632653061229E-2</v>
      </c>
    </row>
    <row r="269" spans="2:28">
      <c r="B269" s="266">
        <v>67</v>
      </c>
      <c r="C269" s="296" t="s">
        <v>6</v>
      </c>
      <c r="D269" s="170" t="s">
        <v>82</v>
      </c>
      <c r="E269" s="271">
        <v>4</v>
      </c>
      <c r="F269" s="14">
        <v>1</v>
      </c>
      <c r="G269" s="171">
        <f>IFERROR(F269/E269,"-")</f>
        <v>0.25</v>
      </c>
      <c r="H269" s="271">
        <v>2</v>
      </c>
      <c r="I269" s="14">
        <v>0</v>
      </c>
      <c r="J269" s="171">
        <f>IFERROR(I269/H269,"-")</f>
        <v>0</v>
      </c>
      <c r="K269" s="271">
        <v>67</v>
      </c>
      <c r="L269" s="14">
        <v>48</v>
      </c>
      <c r="M269" s="171">
        <f>IFERROR(L269/K269,"-")</f>
        <v>0.71641791044776115</v>
      </c>
      <c r="N269" s="271">
        <v>37</v>
      </c>
      <c r="O269" s="14">
        <v>25</v>
      </c>
      <c r="P269" s="171">
        <f>IFERROR(O269/N269,"-")</f>
        <v>0.67567567567567566</v>
      </c>
      <c r="Q269" s="271">
        <v>10</v>
      </c>
      <c r="R269" s="14">
        <v>5</v>
      </c>
      <c r="S269" s="171">
        <f>IFERROR(R269/Q269,"-")</f>
        <v>0.5</v>
      </c>
      <c r="T269" s="271">
        <v>5</v>
      </c>
      <c r="U269" s="14">
        <v>4</v>
      </c>
      <c r="V269" s="171">
        <f>IFERROR(U269/T269,"-")</f>
        <v>0.8</v>
      </c>
      <c r="W269" s="271">
        <v>4</v>
      </c>
      <c r="X269" s="14">
        <v>0</v>
      </c>
      <c r="Y269" s="171">
        <f>IFERROR(X269/W269,"-")</f>
        <v>0</v>
      </c>
      <c r="Z269" s="271">
        <f>SUM(E269,H269,K269,N269,Q269,T269,W269)</f>
        <v>129</v>
      </c>
      <c r="AA269" s="14">
        <f t="shared" si="13"/>
        <v>83</v>
      </c>
      <c r="AB269" s="171">
        <f>IFERROR(AA269/Z269,"-")</f>
        <v>0.64341085271317833</v>
      </c>
    </row>
    <row r="270" spans="2:28">
      <c r="B270" s="267"/>
      <c r="C270" s="297"/>
      <c r="D270" s="24" t="s">
        <v>83</v>
      </c>
      <c r="E270" s="272"/>
      <c r="F270" s="17">
        <v>0</v>
      </c>
      <c r="G270" s="25">
        <f>IFERROR(F270/E269,"-")</f>
        <v>0</v>
      </c>
      <c r="H270" s="272"/>
      <c r="I270" s="17">
        <v>1</v>
      </c>
      <c r="J270" s="25">
        <f>IFERROR(I270/H269,"-")</f>
        <v>0.5</v>
      </c>
      <c r="K270" s="272"/>
      <c r="L270" s="17">
        <v>7</v>
      </c>
      <c r="M270" s="25">
        <f>IFERROR(L270/K269,"-")</f>
        <v>0.1044776119402985</v>
      </c>
      <c r="N270" s="272"/>
      <c r="O270" s="17">
        <v>1</v>
      </c>
      <c r="P270" s="25">
        <f>IFERROR(O270/N269,"-")</f>
        <v>2.7027027027027029E-2</v>
      </c>
      <c r="Q270" s="272"/>
      <c r="R270" s="17">
        <v>2</v>
      </c>
      <c r="S270" s="25">
        <f>IFERROR(R270/Q269,"-")</f>
        <v>0.2</v>
      </c>
      <c r="T270" s="272"/>
      <c r="U270" s="17">
        <v>0</v>
      </c>
      <c r="V270" s="25">
        <f>IFERROR(U270/T269,"-")</f>
        <v>0</v>
      </c>
      <c r="W270" s="272"/>
      <c r="X270" s="17">
        <v>3</v>
      </c>
      <c r="Y270" s="25">
        <f>IFERROR(X270/W269,"-")</f>
        <v>0.75</v>
      </c>
      <c r="Z270" s="272"/>
      <c r="AA270" s="17">
        <f t="shared" si="13"/>
        <v>14</v>
      </c>
      <c r="AB270" s="25">
        <f>IFERROR(AA270/Z269,"-")</f>
        <v>0.10852713178294573</v>
      </c>
    </row>
    <row r="271" spans="2:28">
      <c r="B271" s="267"/>
      <c r="C271" s="297"/>
      <c r="D271" s="24" t="s">
        <v>84</v>
      </c>
      <c r="E271" s="272"/>
      <c r="F271" s="17">
        <v>0</v>
      </c>
      <c r="G271" s="25">
        <f>IFERROR(F271/E269,"-")</f>
        <v>0</v>
      </c>
      <c r="H271" s="272"/>
      <c r="I271" s="17">
        <v>0</v>
      </c>
      <c r="J271" s="25">
        <f>IFERROR(I271/H269,"-")</f>
        <v>0</v>
      </c>
      <c r="K271" s="272"/>
      <c r="L271" s="17">
        <v>7</v>
      </c>
      <c r="M271" s="25">
        <f>IFERROR(L271/K269,"-")</f>
        <v>0.1044776119402985</v>
      </c>
      <c r="N271" s="272"/>
      <c r="O271" s="17">
        <v>3</v>
      </c>
      <c r="P271" s="25">
        <f>IFERROR(O271/N269,"-")</f>
        <v>8.1081081081081086E-2</v>
      </c>
      <c r="Q271" s="272"/>
      <c r="R271" s="17">
        <v>1</v>
      </c>
      <c r="S271" s="25">
        <f>IFERROR(R271/Q269,"-")</f>
        <v>0.1</v>
      </c>
      <c r="T271" s="272"/>
      <c r="U271" s="17">
        <v>0</v>
      </c>
      <c r="V271" s="25">
        <f>IFERROR(U271/T269,"-")</f>
        <v>0</v>
      </c>
      <c r="W271" s="272"/>
      <c r="X271" s="17">
        <v>0</v>
      </c>
      <c r="Y271" s="25">
        <f>IFERROR(X271/W269,"-")</f>
        <v>0</v>
      </c>
      <c r="Z271" s="272"/>
      <c r="AA271" s="17">
        <f t="shared" si="13"/>
        <v>11</v>
      </c>
      <c r="AB271" s="25">
        <f>IFERROR(AA271/Z269,"-")</f>
        <v>8.5271317829457363E-2</v>
      </c>
    </row>
    <row r="272" spans="2:28">
      <c r="B272" s="268"/>
      <c r="C272" s="298"/>
      <c r="D272" s="26" t="s">
        <v>85</v>
      </c>
      <c r="E272" s="278"/>
      <c r="F272" s="18">
        <v>3</v>
      </c>
      <c r="G272" s="27">
        <f>IFERROR(F272/E269,"-")</f>
        <v>0.75</v>
      </c>
      <c r="H272" s="278"/>
      <c r="I272" s="18">
        <v>1</v>
      </c>
      <c r="J272" s="27">
        <f>IFERROR(I272/H269,"-")</f>
        <v>0.5</v>
      </c>
      <c r="K272" s="278"/>
      <c r="L272" s="18">
        <v>5</v>
      </c>
      <c r="M272" s="27">
        <f>IFERROR(L272/K269,"-")</f>
        <v>7.4626865671641784E-2</v>
      </c>
      <c r="N272" s="278"/>
      <c r="O272" s="18">
        <v>8</v>
      </c>
      <c r="P272" s="27">
        <f>IFERROR(O272/N269,"-")</f>
        <v>0.21621621621621623</v>
      </c>
      <c r="Q272" s="278"/>
      <c r="R272" s="18">
        <v>2</v>
      </c>
      <c r="S272" s="27">
        <f>IFERROR(R272/Q269,"-")</f>
        <v>0.2</v>
      </c>
      <c r="T272" s="278"/>
      <c r="U272" s="18">
        <v>1</v>
      </c>
      <c r="V272" s="27">
        <f>IFERROR(U272/T269,"-")</f>
        <v>0.2</v>
      </c>
      <c r="W272" s="278"/>
      <c r="X272" s="18">
        <v>1</v>
      </c>
      <c r="Y272" s="27">
        <f>IFERROR(X272/W269,"-")</f>
        <v>0.25</v>
      </c>
      <c r="Z272" s="278"/>
      <c r="AA272" s="18">
        <f t="shared" si="13"/>
        <v>21</v>
      </c>
      <c r="AB272" s="27">
        <f>IFERROR(AA272/Z269,"-")</f>
        <v>0.16279069767441862</v>
      </c>
    </row>
    <row r="273" spans="2:28">
      <c r="B273" s="266">
        <v>68</v>
      </c>
      <c r="C273" s="296" t="s">
        <v>52</v>
      </c>
      <c r="D273" s="170" t="s">
        <v>82</v>
      </c>
      <c r="E273" s="271">
        <v>0</v>
      </c>
      <c r="F273" s="14">
        <v>0</v>
      </c>
      <c r="G273" s="171" t="str">
        <f>IFERROR(F273/E273,"-")</f>
        <v>-</v>
      </c>
      <c r="H273" s="271">
        <v>4</v>
      </c>
      <c r="I273" s="14">
        <v>2</v>
      </c>
      <c r="J273" s="171">
        <f>IFERROR(I273/H273,"-")</f>
        <v>0.5</v>
      </c>
      <c r="K273" s="271">
        <v>163</v>
      </c>
      <c r="L273" s="14">
        <v>126</v>
      </c>
      <c r="M273" s="171">
        <f>IFERROR(L273/K273,"-")</f>
        <v>0.77300613496932513</v>
      </c>
      <c r="N273" s="271">
        <v>121</v>
      </c>
      <c r="O273" s="14">
        <v>78</v>
      </c>
      <c r="P273" s="171">
        <f>IFERROR(O273/N273,"-")</f>
        <v>0.64462809917355368</v>
      </c>
      <c r="Q273" s="271">
        <v>45</v>
      </c>
      <c r="R273" s="14">
        <v>34</v>
      </c>
      <c r="S273" s="171">
        <f>IFERROR(R273/Q273,"-")</f>
        <v>0.75555555555555554</v>
      </c>
      <c r="T273" s="271">
        <v>8</v>
      </c>
      <c r="U273" s="14">
        <v>6</v>
      </c>
      <c r="V273" s="171">
        <f>IFERROR(U273/T273,"-")</f>
        <v>0.75</v>
      </c>
      <c r="W273" s="271">
        <v>3</v>
      </c>
      <c r="X273" s="14">
        <v>2</v>
      </c>
      <c r="Y273" s="171">
        <f>IFERROR(X273/W273,"-")</f>
        <v>0.66666666666666663</v>
      </c>
      <c r="Z273" s="271">
        <f>SUM(E273,H273,K273,N273,Q273,T273,W273)</f>
        <v>344</v>
      </c>
      <c r="AA273" s="14">
        <f t="shared" si="13"/>
        <v>248</v>
      </c>
      <c r="AB273" s="171">
        <f>IFERROR(AA273/Z273,"-")</f>
        <v>0.72093023255813948</v>
      </c>
    </row>
    <row r="274" spans="2:28">
      <c r="B274" s="267"/>
      <c r="C274" s="297"/>
      <c r="D274" s="24" t="s">
        <v>83</v>
      </c>
      <c r="E274" s="272"/>
      <c r="F274" s="17">
        <v>0</v>
      </c>
      <c r="G274" s="25" t="str">
        <f>IFERROR(F274/E273,"-")</f>
        <v>-</v>
      </c>
      <c r="H274" s="272"/>
      <c r="I274" s="17">
        <v>0</v>
      </c>
      <c r="J274" s="25">
        <f>IFERROR(I274/H273,"-")</f>
        <v>0</v>
      </c>
      <c r="K274" s="272"/>
      <c r="L274" s="17">
        <v>19</v>
      </c>
      <c r="M274" s="25">
        <f>IFERROR(L274/K273,"-")</f>
        <v>0.1165644171779141</v>
      </c>
      <c r="N274" s="272"/>
      <c r="O274" s="17">
        <v>24</v>
      </c>
      <c r="P274" s="25">
        <f>IFERROR(O274/N273,"-")</f>
        <v>0.19834710743801653</v>
      </c>
      <c r="Q274" s="272"/>
      <c r="R274" s="17">
        <v>5</v>
      </c>
      <c r="S274" s="25">
        <f>IFERROR(R274/Q273,"-")</f>
        <v>0.1111111111111111</v>
      </c>
      <c r="T274" s="272"/>
      <c r="U274" s="17">
        <v>1</v>
      </c>
      <c r="V274" s="25">
        <f>IFERROR(U274/T273,"-")</f>
        <v>0.125</v>
      </c>
      <c r="W274" s="272"/>
      <c r="X274" s="17">
        <v>0</v>
      </c>
      <c r="Y274" s="25">
        <f>IFERROR(X274/W273,"-")</f>
        <v>0</v>
      </c>
      <c r="Z274" s="272"/>
      <c r="AA274" s="17">
        <f t="shared" si="13"/>
        <v>49</v>
      </c>
      <c r="AB274" s="25">
        <f>IFERROR(AA274/Z273,"-")</f>
        <v>0.14244186046511628</v>
      </c>
    </row>
    <row r="275" spans="2:28">
      <c r="B275" s="267"/>
      <c r="C275" s="297"/>
      <c r="D275" s="24" t="s">
        <v>84</v>
      </c>
      <c r="E275" s="272"/>
      <c r="F275" s="17">
        <v>0</v>
      </c>
      <c r="G275" s="25" t="str">
        <f>IFERROR(F275/E273,"-")</f>
        <v>-</v>
      </c>
      <c r="H275" s="272"/>
      <c r="I275" s="17">
        <v>1</v>
      </c>
      <c r="J275" s="25">
        <f>IFERROR(I275/H273,"-")</f>
        <v>0.25</v>
      </c>
      <c r="K275" s="272"/>
      <c r="L275" s="17">
        <v>5</v>
      </c>
      <c r="M275" s="25">
        <f>IFERROR(L275/K273,"-")</f>
        <v>3.0674846625766871E-2</v>
      </c>
      <c r="N275" s="272"/>
      <c r="O275" s="17">
        <v>11</v>
      </c>
      <c r="P275" s="25">
        <f>IFERROR(O275/N273,"-")</f>
        <v>9.0909090909090912E-2</v>
      </c>
      <c r="Q275" s="272"/>
      <c r="R275" s="17">
        <v>1</v>
      </c>
      <c r="S275" s="25">
        <f>IFERROR(R275/Q273,"-")</f>
        <v>2.2222222222222223E-2</v>
      </c>
      <c r="T275" s="272"/>
      <c r="U275" s="17">
        <v>0</v>
      </c>
      <c r="V275" s="25">
        <f>IFERROR(U275/T273,"-")</f>
        <v>0</v>
      </c>
      <c r="W275" s="272"/>
      <c r="X275" s="17">
        <v>0</v>
      </c>
      <c r="Y275" s="25">
        <f>IFERROR(X275/W273,"-")</f>
        <v>0</v>
      </c>
      <c r="Z275" s="272"/>
      <c r="AA275" s="17">
        <f t="shared" si="13"/>
        <v>18</v>
      </c>
      <c r="AB275" s="25">
        <f>IFERROR(AA275/Z273,"-")</f>
        <v>5.232558139534884E-2</v>
      </c>
    </row>
    <row r="276" spans="2:28">
      <c r="B276" s="268"/>
      <c r="C276" s="298"/>
      <c r="D276" s="26" t="s">
        <v>85</v>
      </c>
      <c r="E276" s="278"/>
      <c r="F276" s="18">
        <v>0</v>
      </c>
      <c r="G276" s="27" t="str">
        <f>IFERROR(F276/E273,"-")</f>
        <v>-</v>
      </c>
      <c r="H276" s="278"/>
      <c r="I276" s="18">
        <v>1</v>
      </c>
      <c r="J276" s="27">
        <f>IFERROR(I276/H273,"-")</f>
        <v>0.25</v>
      </c>
      <c r="K276" s="278"/>
      <c r="L276" s="18">
        <v>13</v>
      </c>
      <c r="M276" s="27">
        <f>IFERROR(L276/K273,"-")</f>
        <v>7.9754601226993863E-2</v>
      </c>
      <c r="N276" s="278"/>
      <c r="O276" s="18">
        <v>8</v>
      </c>
      <c r="P276" s="27">
        <f>IFERROR(O276/N273,"-")</f>
        <v>6.6115702479338845E-2</v>
      </c>
      <c r="Q276" s="278"/>
      <c r="R276" s="18">
        <v>5</v>
      </c>
      <c r="S276" s="27">
        <f>IFERROR(R276/Q273,"-")</f>
        <v>0.1111111111111111</v>
      </c>
      <c r="T276" s="278"/>
      <c r="U276" s="18">
        <v>1</v>
      </c>
      <c r="V276" s="27">
        <f>IFERROR(U276/T273,"-")</f>
        <v>0.125</v>
      </c>
      <c r="W276" s="278"/>
      <c r="X276" s="18">
        <v>1</v>
      </c>
      <c r="Y276" s="27">
        <f>IFERROR(X276/W273,"-")</f>
        <v>0.33333333333333331</v>
      </c>
      <c r="Z276" s="278"/>
      <c r="AA276" s="18">
        <f t="shared" si="13"/>
        <v>29</v>
      </c>
      <c r="AB276" s="27">
        <f>IFERROR(AA276/Z273,"-")</f>
        <v>8.4302325581395346E-2</v>
      </c>
    </row>
    <row r="277" spans="2:28">
      <c r="B277" s="266">
        <v>69</v>
      </c>
      <c r="C277" s="296" t="s">
        <v>53</v>
      </c>
      <c r="D277" s="170" t="s">
        <v>82</v>
      </c>
      <c r="E277" s="271">
        <v>1</v>
      </c>
      <c r="F277" s="14">
        <v>1</v>
      </c>
      <c r="G277" s="171">
        <f>IFERROR(F277/E277,"-")</f>
        <v>1</v>
      </c>
      <c r="H277" s="271">
        <v>4</v>
      </c>
      <c r="I277" s="14">
        <v>3</v>
      </c>
      <c r="J277" s="171">
        <f>IFERROR(I277/H277,"-")</f>
        <v>0.75</v>
      </c>
      <c r="K277" s="271">
        <v>468</v>
      </c>
      <c r="L277" s="14">
        <v>357</v>
      </c>
      <c r="M277" s="171">
        <f>IFERROR(L277/K277,"-")</f>
        <v>0.76282051282051277</v>
      </c>
      <c r="N277" s="271">
        <v>225</v>
      </c>
      <c r="O277" s="14">
        <v>171</v>
      </c>
      <c r="P277" s="171">
        <f>IFERROR(O277/N277,"-")</f>
        <v>0.76</v>
      </c>
      <c r="Q277" s="271">
        <v>76</v>
      </c>
      <c r="R277" s="14">
        <v>46</v>
      </c>
      <c r="S277" s="171">
        <f>IFERROR(R277/Q277,"-")</f>
        <v>0.60526315789473684</v>
      </c>
      <c r="T277" s="271">
        <v>25</v>
      </c>
      <c r="U277" s="14">
        <v>14</v>
      </c>
      <c r="V277" s="171">
        <f>IFERROR(U277/T277,"-")</f>
        <v>0.56000000000000005</v>
      </c>
      <c r="W277" s="271">
        <v>5</v>
      </c>
      <c r="X277" s="14">
        <v>1</v>
      </c>
      <c r="Y277" s="171">
        <f>IFERROR(X277/W277,"-")</f>
        <v>0.2</v>
      </c>
      <c r="Z277" s="271">
        <f>SUM(E277,H277,K277,N277,Q277,T277,W277)</f>
        <v>804</v>
      </c>
      <c r="AA277" s="14">
        <f t="shared" si="13"/>
        <v>593</v>
      </c>
      <c r="AB277" s="171">
        <f>IFERROR(AA277/Z277,"-")</f>
        <v>0.73756218905472637</v>
      </c>
    </row>
    <row r="278" spans="2:28">
      <c r="B278" s="267"/>
      <c r="C278" s="297"/>
      <c r="D278" s="24" t="s">
        <v>83</v>
      </c>
      <c r="E278" s="272"/>
      <c r="F278" s="17">
        <v>0</v>
      </c>
      <c r="G278" s="25">
        <f>IFERROR(F278/E277,"-")</f>
        <v>0</v>
      </c>
      <c r="H278" s="272"/>
      <c r="I278" s="17">
        <v>1</v>
      </c>
      <c r="J278" s="25">
        <f>IFERROR(I278/H277,"-")</f>
        <v>0.25</v>
      </c>
      <c r="K278" s="272"/>
      <c r="L278" s="17">
        <v>44</v>
      </c>
      <c r="M278" s="25">
        <f>IFERROR(L278/K277,"-")</f>
        <v>9.4017094017094016E-2</v>
      </c>
      <c r="N278" s="272"/>
      <c r="O278" s="17">
        <v>22</v>
      </c>
      <c r="P278" s="25">
        <f>IFERROR(O278/N277,"-")</f>
        <v>9.7777777777777783E-2</v>
      </c>
      <c r="Q278" s="272"/>
      <c r="R278" s="17">
        <v>11</v>
      </c>
      <c r="S278" s="25">
        <f>IFERROR(R278/Q277,"-")</f>
        <v>0.14473684210526316</v>
      </c>
      <c r="T278" s="272"/>
      <c r="U278" s="17">
        <v>3</v>
      </c>
      <c r="V278" s="25">
        <f>IFERROR(U278/T277,"-")</f>
        <v>0.12</v>
      </c>
      <c r="W278" s="272"/>
      <c r="X278" s="17">
        <v>1</v>
      </c>
      <c r="Y278" s="25">
        <f>IFERROR(X278/W277,"-")</f>
        <v>0.2</v>
      </c>
      <c r="Z278" s="272"/>
      <c r="AA278" s="17">
        <f t="shared" si="13"/>
        <v>82</v>
      </c>
      <c r="AB278" s="25">
        <f>IFERROR(AA278/Z277,"-")</f>
        <v>0.10199004975124377</v>
      </c>
    </row>
    <row r="279" spans="2:28">
      <c r="B279" s="267"/>
      <c r="C279" s="297"/>
      <c r="D279" s="24" t="s">
        <v>84</v>
      </c>
      <c r="E279" s="272"/>
      <c r="F279" s="17">
        <v>0</v>
      </c>
      <c r="G279" s="25">
        <f>IFERROR(F279/E277,"-")</f>
        <v>0</v>
      </c>
      <c r="H279" s="272"/>
      <c r="I279" s="17">
        <v>0</v>
      </c>
      <c r="J279" s="25">
        <f>IFERROR(I279/H277,"-")</f>
        <v>0</v>
      </c>
      <c r="K279" s="272"/>
      <c r="L279" s="17">
        <v>26</v>
      </c>
      <c r="M279" s="25">
        <f>IFERROR(L279/K277,"-")</f>
        <v>5.5555555555555552E-2</v>
      </c>
      <c r="N279" s="272"/>
      <c r="O279" s="17">
        <v>12</v>
      </c>
      <c r="P279" s="25">
        <f>IFERROR(O279/N277,"-")</f>
        <v>5.3333333333333337E-2</v>
      </c>
      <c r="Q279" s="272"/>
      <c r="R279" s="17">
        <v>8</v>
      </c>
      <c r="S279" s="25">
        <f>IFERROR(R279/Q277,"-")</f>
        <v>0.10526315789473684</v>
      </c>
      <c r="T279" s="272"/>
      <c r="U279" s="17">
        <v>2</v>
      </c>
      <c r="V279" s="25">
        <f>IFERROR(U279/T277,"-")</f>
        <v>0.08</v>
      </c>
      <c r="W279" s="272"/>
      <c r="X279" s="17">
        <v>0</v>
      </c>
      <c r="Y279" s="25">
        <f>IFERROR(X279/W277,"-")</f>
        <v>0</v>
      </c>
      <c r="Z279" s="272"/>
      <c r="AA279" s="17">
        <f t="shared" si="13"/>
        <v>48</v>
      </c>
      <c r="AB279" s="25">
        <f>IFERROR(AA279/Z277,"-")</f>
        <v>5.9701492537313432E-2</v>
      </c>
    </row>
    <row r="280" spans="2:28">
      <c r="B280" s="268"/>
      <c r="C280" s="298"/>
      <c r="D280" s="26" t="s">
        <v>85</v>
      </c>
      <c r="E280" s="278"/>
      <c r="F280" s="18">
        <v>0</v>
      </c>
      <c r="G280" s="27">
        <f>IFERROR(F280/E277,"-")</f>
        <v>0</v>
      </c>
      <c r="H280" s="278"/>
      <c r="I280" s="18">
        <v>0</v>
      </c>
      <c r="J280" s="27">
        <f>IFERROR(I280/H277,"-")</f>
        <v>0</v>
      </c>
      <c r="K280" s="278"/>
      <c r="L280" s="18">
        <v>41</v>
      </c>
      <c r="M280" s="27">
        <f>IFERROR(L280/K277,"-")</f>
        <v>8.7606837606837601E-2</v>
      </c>
      <c r="N280" s="278"/>
      <c r="O280" s="18">
        <v>20</v>
      </c>
      <c r="P280" s="27">
        <f>IFERROR(O280/N277,"-")</f>
        <v>8.8888888888888892E-2</v>
      </c>
      <c r="Q280" s="278"/>
      <c r="R280" s="18">
        <v>11</v>
      </c>
      <c r="S280" s="27">
        <f>IFERROR(R280/Q277,"-")</f>
        <v>0.14473684210526316</v>
      </c>
      <c r="T280" s="278"/>
      <c r="U280" s="18">
        <v>6</v>
      </c>
      <c r="V280" s="27">
        <f>IFERROR(U280/T277,"-")</f>
        <v>0.24</v>
      </c>
      <c r="W280" s="278"/>
      <c r="X280" s="18">
        <v>3</v>
      </c>
      <c r="Y280" s="27">
        <f>IFERROR(X280/W277,"-")</f>
        <v>0.6</v>
      </c>
      <c r="Z280" s="278"/>
      <c r="AA280" s="18">
        <f t="shared" si="13"/>
        <v>81</v>
      </c>
      <c r="AB280" s="27">
        <f>IFERROR(AA280/Z277,"-")</f>
        <v>0.10074626865671642</v>
      </c>
    </row>
    <row r="281" spans="2:28">
      <c r="B281" s="266">
        <v>70</v>
      </c>
      <c r="C281" s="296" t="s">
        <v>54</v>
      </c>
      <c r="D281" s="170" t="s">
        <v>82</v>
      </c>
      <c r="E281" s="271">
        <v>1</v>
      </c>
      <c r="F281" s="14">
        <v>1</v>
      </c>
      <c r="G281" s="171">
        <f>IFERROR(F281/E281,"-")</f>
        <v>1</v>
      </c>
      <c r="H281" s="271">
        <v>0</v>
      </c>
      <c r="I281" s="14">
        <v>0</v>
      </c>
      <c r="J281" s="171" t="str">
        <f>IFERROR(I281/H281,"-")</f>
        <v>-</v>
      </c>
      <c r="K281" s="271">
        <v>85</v>
      </c>
      <c r="L281" s="14">
        <v>65</v>
      </c>
      <c r="M281" s="171">
        <f>IFERROR(L281/K281,"-")</f>
        <v>0.76470588235294112</v>
      </c>
      <c r="N281" s="271">
        <v>49</v>
      </c>
      <c r="O281" s="14">
        <v>34</v>
      </c>
      <c r="P281" s="171">
        <f>IFERROR(O281/N281,"-")</f>
        <v>0.69387755102040816</v>
      </c>
      <c r="Q281" s="271">
        <v>33</v>
      </c>
      <c r="R281" s="14">
        <v>24</v>
      </c>
      <c r="S281" s="171">
        <f>IFERROR(R281/Q281,"-")</f>
        <v>0.72727272727272729</v>
      </c>
      <c r="T281" s="271">
        <v>8</v>
      </c>
      <c r="U281" s="14">
        <v>5</v>
      </c>
      <c r="V281" s="171">
        <f>IFERROR(U281/T281,"-")</f>
        <v>0.625</v>
      </c>
      <c r="W281" s="271">
        <v>1</v>
      </c>
      <c r="X281" s="14">
        <v>1</v>
      </c>
      <c r="Y281" s="171">
        <f>IFERROR(X281/W281,"-")</f>
        <v>1</v>
      </c>
      <c r="Z281" s="271">
        <f>SUM(E281,H281,K281,N281,Q281,T281,W281)</f>
        <v>177</v>
      </c>
      <c r="AA281" s="14">
        <f t="shared" si="13"/>
        <v>130</v>
      </c>
      <c r="AB281" s="171">
        <f>IFERROR(AA281/Z281,"-")</f>
        <v>0.7344632768361582</v>
      </c>
    </row>
    <row r="282" spans="2:28">
      <c r="B282" s="267"/>
      <c r="C282" s="297"/>
      <c r="D282" s="24" t="s">
        <v>83</v>
      </c>
      <c r="E282" s="272"/>
      <c r="F282" s="17">
        <v>0</v>
      </c>
      <c r="G282" s="25">
        <f>IFERROR(F282/E281,"-")</f>
        <v>0</v>
      </c>
      <c r="H282" s="272"/>
      <c r="I282" s="17">
        <v>0</v>
      </c>
      <c r="J282" s="25" t="str">
        <f>IFERROR(I282/H281,"-")</f>
        <v>-</v>
      </c>
      <c r="K282" s="272"/>
      <c r="L282" s="17">
        <v>12</v>
      </c>
      <c r="M282" s="25">
        <f>IFERROR(L282/K281,"-")</f>
        <v>0.14117647058823529</v>
      </c>
      <c r="N282" s="272"/>
      <c r="O282" s="17">
        <v>8</v>
      </c>
      <c r="P282" s="25">
        <f>IFERROR(O282/N281,"-")</f>
        <v>0.16326530612244897</v>
      </c>
      <c r="Q282" s="272"/>
      <c r="R282" s="17">
        <v>2</v>
      </c>
      <c r="S282" s="25">
        <f>IFERROR(R282/Q281,"-")</f>
        <v>6.0606060606060608E-2</v>
      </c>
      <c r="T282" s="272"/>
      <c r="U282" s="17">
        <v>3</v>
      </c>
      <c r="V282" s="25">
        <f>IFERROR(U282/T281,"-")</f>
        <v>0.375</v>
      </c>
      <c r="W282" s="272"/>
      <c r="X282" s="17">
        <v>0</v>
      </c>
      <c r="Y282" s="25">
        <f>IFERROR(X282/W281,"-")</f>
        <v>0</v>
      </c>
      <c r="Z282" s="272"/>
      <c r="AA282" s="17">
        <f t="shared" si="13"/>
        <v>25</v>
      </c>
      <c r="AB282" s="25">
        <f>IFERROR(AA282/Z281,"-")</f>
        <v>0.14124293785310735</v>
      </c>
    </row>
    <row r="283" spans="2:28">
      <c r="B283" s="267"/>
      <c r="C283" s="297"/>
      <c r="D283" s="24" t="s">
        <v>84</v>
      </c>
      <c r="E283" s="272"/>
      <c r="F283" s="17">
        <v>0</v>
      </c>
      <c r="G283" s="25">
        <f>IFERROR(F283/E281,"-")</f>
        <v>0</v>
      </c>
      <c r="H283" s="272"/>
      <c r="I283" s="17">
        <v>0</v>
      </c>
      <c r="J283" s="25" t="str">
        <f>IFERROR(I283/H281,"-")</f>
        <v>-</v>
      </c>
      <c r="K283" s="272"/>
      <c r="L283" s="17">
        <v>1</v>
      </c>
      <c r="M283" s="25">
        <f>IFERROR(L283/K281,"-")</f>
        <v>1.1764705882352941E-2</v>
      </c>
      <c r="N283" s="272"/>
      <c r="O283" s="17">
        <v>1</v>
      </c>
      <c r="P283" s="25">
        <f>IFERROR(O283/N281,"-")</f>
        <v>2.0408163265306121E-2</v>
      </c>
      <c r="Q283" s="272"/>
      <c r="R283" s="17">
        <v>2</v>
      </c>
      <c r="S283" s="25">
        <f>IFERROR(R283/Q281,"-")</f>
        <v>6.0606060606060608E-2</v>
      </c>
      <c r="T283" s="272"/>
      <c r="U283" s="17">
        <v>0</v>
      </c>
      <c r="V283" s="25">
        <f>IFERROR(U283/T281,"-")</f>
        <v>0</v>
      </c>
      <c r="W283" s="272"/>
      <c r="X283" s="17">
        <v>0</v>
      </c>
      <c r="Y283" s="25">
        <f>IFERROR(X283/W281,"-")</f>
        <v>0</v>
      </c>
      <c r="Z283" s="272"/>
      <c r="AA283" s="17">
        <f t="shared" si="13"/>
        <v>4</v>
      </c>
      <c r="AB283" s="25">
        <f>IFERROR(AA283/Z281,"-")</f>
        <v>2.2598870056497175E-2</v>
      </c>
    </row>
    <row r="284" spans="2:28">
      <c r="B284" s="268"/>
      <c r="C284" s="298"/>
      <c r="D284" s="26" t="s">
        <v>85</v>
      </c>
      <c r="E284" s="278"/>
      <c r="F284" s="18">
        <v>0</v>
      </c>
      <c r="G284" s="27">
        <f>IFERROR(F284/E281,"-")</f>
        <v>0</v>
      </c>
      <c r="H284" s="278"/>
      <c r="I284" s="18">
        <v>0</v>
      </c>
      <c r="J284" s="27" t="str">
        <f>IFERROR(I284/H281,"-")</f>
        <v>-</v>
      </c>
      <c r="K284" s="278"/>
      <c r="L284" s="18">
        <v>7</v>
      </c>
      <c r="M284" s="27">
        <f>IFERROR(L284/K281,"-")</f>
        <v>8.2352941176470587E-2</v>
      </c>
      <c r="N284" s="278"/>
      <c r="O284" s="18">
        <v>6</v>
      </c>
      <c r="P284" s="27">
        <f>IFERROR(O284/N281,"-")</f>
        <v>0.12244897959183673</v>
      </c>
      <c r="Q284" s="278"/>
      <c r="R284" s="18">
        <v>5</v>
      </c>
      <c r="S284" s="27">
        <f>IFERROR(R284/Q281,"-")</f>
        <v>0.15151515151515152</v>
      </c>
      <c r="T284" s="278"/>
      <c r="U284" s="18">
        <v>0</v>
      </c>
      <c r="V284" s="27">
        <f>IFERROR(U284/T281,"-")</f>
        <v>0</v>
      </c>
      <c r="W284" s="278"/>
      <c r="X284" s="18">
        <v>0</v>
      </c>
      <c r="Y284" s="27">
        <f>IFERROR(X284/W281,"-")</f>
        <v>0</v>
      </c>
      <c r="Z284" s="278"/>
      <c r="AA284" s="18">
        <f t="shared" si="13"/>
        <v>18</v>
      </c>
      <c r="AB284" s="27">
        <f>IFERROR(AA284/Z281,"-")</f>
        <v>0.10169491525423729</v>
      </c>
    </row>
    <row r="285" spans="2:28">
      <c r="B285" s="266">
        <v>71</v>
      </c>
      <c r="C285" s="296" t="s">
        <v>55</v>
      </c>
      <c r="D285" s="170" t="s">
        <v>82</v>
      </c>
      <c r="E285" s="271">
        <v>1</v>
      </c>
      <c r="F285" s="14">
        <v>1</v>
      </c>
      <c r="G285" s="171">
        <f>IFERROR(F285/E285,"-")</f>
        <v>1</v>
      </c>
      <c r="H285" s="271">
        <v>5</v>
      </c>
      <c r="I285" s="14">
        <v>4</v>
      </c>
      <c r="J285" s="171">
        <f>IFERROR(I285/H285,"-")</f>
        <v>0.8</v>
      </c>
      <c r="K285" s="271">
        <v>98</v>
      </c>
      <c r="L285" s="14">
        <v>67</v>
      </c>
      <c r="M285" s="171">
        <f>IFERROR(L285/K285,"-")</f>
        <v>0.68367346938775508</v>
      </c>
      <c r="N285" s="271">
        <v>67</v>
      </c>
      <c r="O285" s="14">
        <v>50</v>
      </c>
      <c r="P285" s="171">
        <f>IFERROR(O285/N285,"-")</f>
        <v>0.74626865671641796</v>
      </c>
      <c r="Q285" s="271">
        <v>29</v>
      </c>
      <c r="R285" s="14">
        <v>21</v>
      </c>
      <c r="S285" s="171">
        <f>IFERROR(R285/Q285,"-")</f>
        <v>0.72413793103448276</v>
      </c>
      <c r="T285" s="271">
        <v>6</v>
      </c>
      <c r="U285" s="14">
        <v>2</v>
      </c>
      <c r="V285" s="171">
        <f>IFERROR(U285/T285,"-")</f>
        <v>0.33333333333333331</v>
      </c>
      <c r="W285" s="271">
        <v>0</v>
      </c>
      <c r="X285" s="14">
        <v>0</v>
      </c>
      <c r="Y285" s="171" t="str">
        <f>IFERROR(X285/W285,"-")</f>
        <v>-</v>
      </c>
      <c r="Z285" s="271">
        <f>SUM(E285,H285,K285,N285,Q285,T285,W285)</f>
        <v>206</v>
      </c>
      <c r="AA285" s="14">
        <f t="shared" si="13"/>
        <v>145</v>
      </c>
      <c r="AB285" s="171">
        <f>IFERROR(AA285/Z285,"-")</f>
        <v>0.70388349514563109</v>
      </c>
    </row>
    <row r="286" spans="2:28">
      <c r="B286" s="267"/>
      <c r="C286" s="297"/>
      <c r="D286" s="24" t="s">
        <v>83</v>
      </c>
      <c r="E286" s="272"/>
      <c r="F286" s="17">
        <v>0</v>
      </c>
      <c r="G286" s="25">
        <f>IFERROR(F286/E285,"-")</f>
        <v>0</v>
      </c>
      <c r="H286" s="272"/>
      <c r="I286" s="17">
        <v>0</v>
      </c>
      <c r="J286" s="25">
        <f>IFERROR(I286/H285,"-")</f>
        <v>0</v>
      </c>
      <c r="K286" s="272"/>
      <c r="L286" s="17">
        <v>11</v>
      </c>
      <c r="M286" s="25">
        <f>IFERROR(L286/K285,"-")</f>
        <v>0.11224489795918367</v>
      </c>
      <c r="N286" s="272"/>
      <c r="O286" s="17">
        <v>7</v>
      </c>
      <c r="P286" s="25">
        <f>IFERROR(O286/N285,"-")</f>
        <v>0.1044776119402985</v>
      </c>
      <c r="Q286" s="272"/>
      <c r="R286" s="17">
        <v>3</v>
      </c>
      <c r="S286" s="25">
        <f>IFERROR(R286/Q285,"-")</f>
        <v>0.10344827586206896</v>
      </c>
      <c r="T286" s="272"/>
      <c r="U286" s="17">
        <v>2</v>
      </c>
      <c r="V286" s="25">
        <f>IFERROR(U286/T285,"-")</f>
        <v>0.33333333333333331</v>
      </c>
      <c r="W286" s="272"/>
      <c r="X286" s="17">
        <v>0</v>
      </c>
      <c r="Y286" s="25" t="str">
        <f>IFERROR(X286/W285,"-")</f>
        <v>-</v>
      </c>
      <c r="Z286" s="272"/>
      <c r="AA286" s="17">
        <f t="shared" si="13"/>
        <v>23</v>
      </c>
      <c r="AB286" s="25">
        <f>IFERROR(AA286/Z285,"-")</f>
        <v>0.11165048543689321</v>
      </c>
    </row>
    <row r="287" spans="2:28">
      <c r="B287" s="267"/>
      <c r="C287" s="297"/>
      <c r="D287" s="24" t="s">
        <v>84</v>
      </c>
      <c r="E287" s="272"/>
      <c r="F287" s="17">
        <v>0</v>
      </c>
      <c r="G287" s="25">
        <f>IFERROR(F287/E285,"-")</f>
        <v>0</v>
      </c>
      <c r="H287" s="272"/>
      <c r="I287" s="17">
        <v>0</v>
      </c>
      <c r="J287" s="25">
        <f>IFERROR(I287/H285,"-")</f>
        <v>0</v>
      </c>
      <c r="K287" s="272"/>
      <c r="L287" s="17">
        <v>10</v>
      </c>
      <c r="M287" s="25">
        <f>IFERROR(L287/K285,"-")</f>
        <v>0.10204081632653061</v>
      </c>
      <c r="N287" s="272"/>
      <c r="O287" s="17">
        <v>6</v>
      </c>
      <c r="P287" s="25">
        <f>IFERROR(O287/N285,"-")</f>
        <v>8.9552238805970144E-2</v>
      </c>
      <c r="Q287" s="272"/>
      <c r="R287" s="17">
        <v>1</v>
      </c>
      <c r="S287" s="25">
        <f>IFERROR(R287/Q285,"-")</f>
        <v>3.4482758620689655E-2</v>
      </c>
      <c r="T287" s="272"/>
      <c r="U287" s="17">
        <v>1</v>
      </c>
      <c r="V287" s="25">
        <f>IFERROR(U287/T285,"-")</f>
        <v>0.16666666666666666</v>
      </c>
      <c r="W287" s="272"/>
      <c r="X287" s="17">
        <v>0</v>
      </c>
      <c r="Y287" s="25" t="str">
        <f>IFERROR(X287/W285,"-")</f>
        <v>-</v>
      </c>
      <c r="Z287" s="272"/>
      <c r="AA287" s="17">
        <f t="shared" si="13"/>
        <v>18</v>
      </c>
      <c r="AB287" s="25">
        <f>IFERROR(AA287/Z285,"-")</f>
        <v>8.7378640776699032E-2</v>
      </c>
    </row>
    <row r="288" spans="2:28">
      <c r="B288" s="268"/>
      <c r="C288" s="298"/>
      <c r="D288" s="26" t="s">
        <v>85</v>
      </c>
      <c r="E288" s="278"/>
      <c r="F288" s="18">
        <v>0</v>
      </c>
      <c r="G288" s="27">
        <f>IFERROR(F288/E285,"-")</f>
        <v>0</v>
      </c>
      <c r="H288" s="278"/>
      <c r="I288" s="18">
        <v>1</v>
      </c>
      <c r="J288" s="27">
        <f>IFERROR(I288/H285,"-")</f>
        <v>0.2</v>
      </c>
      <c r="K288" s="278"/>
      <c r="L288" s="18">
        <v>10</v>
      </c>
      <c r="M288" s="27">
        <f>IFERROR(L288/K285,"-")</f>
        <v>0.10204081632653061</v>
      </c>
      <c r="N288" s="278"/>
      <c r="O288" s="18">
        <v>4</v>
      </c>
      <c r="P288" s="27">
        <f>IFERROR(O288/N285,"-")</f>
        <v>5.9701492537313432E-2</v>
      </c>
      <c r="Q288" s="278"/>
      <c r="R288" s="18">
        <v>4</v>
      </c>
      <c r="S288" s="27">
        <f>IFERROR(R288/Q285,"-")</f>
        <v>0.13793103448275862</v>
      </c>
      <c r="T288" s="278"/>
      <c r="U288" s="18">
        <v>1</v>
      </c>
      <c r="V288" s="27">
        <f>IFERROR(U288/T285,"-")</f>
        <v>0.16666666666666666</v>
      </c>
      <c r="W288" s="278"/>
      <c r="X288" s="18">
        <v>0</v>
      </c>
      <c r="Y288" s="27" t="str">
        <f>IFERROR(X288/W285,"-")</f>
        <v>-</v>
      </c>
      <c r="Z288" s="278"/>
      <c r="AA288" s="18">
        <f t="shared" si="13"/>
        <v>20</v>
      </c>
      <c r="AB288" s="27">
        <f>IFERROR(AA288/Z285,"-")</f>
        <v>9.7087378640776698E-2</v>
      </c>
    </row>
    <row r="289" spans="2:38">
      <c r="B289" s="266">
        <v>72</v>
      </c>
      <c r="C289" s="296" t="s">
        <v>31</v>
      </c>
      <c r="D289" s="170" t="s">
        <v>82</v>
      </c>
      <c r="E289" s="271">
        <v>0</v>
      </c>
      <c r="F289" s="14">
        <v>0</v>
      </c>
      <c r="G289" s="171" t="str">
        <f>IFERROR(F289/E289,"-")</f>
        <v>-</v>
      </c>
      <c r="H289" s="271">
        <v>2</v>
      </c>
      <c r="I289" s="14">
        <v>1</v>
      </c>
      <c r="J289" s="171">
        <f>IFERROR(I289/H289,"-")</f>
        <v>0.5</v>
      </c>
      <c r="K289" s="271">
        <v>115</v>
      </c>
      <c r="L289" s="14">
        <v>90</v>
      </c>
      <c r="M289" s="171">
        <f>IFERROR(L289/K289,"-")</f>
        <v>0.78260869565217395</v>
      </c>
      <c r="N289" s="271">
        <v>57</v>
      </c>
      <c r="O289" s="14">
        <v>44</v>
      </c>
      <c r="P289" s="171">
        <f>IFERROR(O289/N289,"-")</f>
        <v>0.77192982456140347</v>
      </c>
      <c r="Q289" s="271">
        <v>29</v>
      </c>
      <c r="R289" s="14">
        <v>20</v>
      </c>
      <c r="S289" s="171">
        <f>IFERROR(R289/Q289,"-")</f>
        <v>0.68965517241379315</v>
      </c>
      <c r="T289" s="271">
        <v>9</v>
      </c>
      <c r="U289" s="14">
        <v>7</v>
      </c>
      <c r="V289" s="171">
        <f>IFERROR(U289/T289,"-")</f>
        <v>0.77777777777777779</v>
      </c>
      <c r="W289" s="271">
        <v>0</v>
      </c>
      <c r="X289" s="14">
        <v>0</v>
      </c>
      <c r="Y289" s="171" t="str">
        <f>IFERROR(X289/W289,"-")</f>
        <v>-</v>
      </c>
      <c r="Z289" s="271">
        <f>SUM(E289,H289,K289,N289,Q289,T289,W289)</f>
        <v>212</v>
      </c>
      <c r="AA289" s="14">
        <f t="shared" si="13"/>
        <v>162</v>
      </c>
      <c r="AB289" s="171">
        <f>IFERROR(AA289/Z289,"-")</f>
        <v>0.76415094339622647</v>
      </c>
    </row>
    <row r="290" spans="2:38">
      <c r="B290" s="267"/>
      <c r="C290" s="297"/>
      <c r="D290" s="24" t="s">
        <v>83</v>
      </c>
      <c r="E290" s="272"/>
      <c r="F290" s="17">
        <v>0</v>
      </c>
      <c r="G290" s="25" t="str">
        <f>IFERROR(F290/E289,"-")</f>
        <v>-</v>
      </c>
      <c r="H290" s="272"/>
      <c r="I290" s="17">
        <v>0</v>
      </c>
      <c r="J290" s="25">
        <f>IFERROR(I290/H289,"-")</f>
        <v>0</v>
      </c>
      <c r="K290" s="272"/>
      <c r="L290" s="17">
        <v>8</v>
      </c>
      <c r="M290" s="25">
        <f>IFERROR(L290/K289,"-")</f>
        <v>6.9565217391304349E-2</v>
      </c>
      <c r="N290" s="272"/>
      <c r="O290" s="17">
        <v>4</v>
      </c>
      <c r="P290" s="25">
        <f>IFERROR(O290/N289,"-")</f>
        <v>7.0175438596491224E-2</v>
      </c>
      <c r="Q290" s="272"/>
      <c r="R290" s="17">
        <v>2</v>
      </c>
      <c r="S290" s="25">
        <f>IFERROR(R290/Q289,"-")</f>
        <v>6.8965517241379309E-2</v>
      </c>
      <c r="T290" s="272"/>
      <c r="U290" s="17">
        <v>0</v>
      </c>
      <c r="V290" s="25">
        <f>IFERROR(U290/T289,"-")</f>
        <v>0</v>
      </c>
      <c r="W290" s="272"/>
      <c r="X290" s="17">
        <v>0</v>
      </c>
      <c r="Y290" s="25" t="str">
        <f>IFERROR(X290/W289,"-")</f>
        <v>-</v>
      </c>
      <c r="Z290" s="272"/>
      <c r="AA290" s="17">
        <f t="shared" si="13"/>
        <v>14</v>
      </c>
      <c r="AB290" s="25">
        <f>IFERROR(AA290/Z289,"-")</f>
        <v>6.6037735849056603E-2</v>
      </c>
    </row>
    <row r="291" spans="2:38">
      <c r="B291" s="267"/>
      <c r="C291" s="297"/>
      <c r="D291" s="24" t="s">
        <v>84</v>
      </c>
      <c r="E291" s="272"/>
      <c r="F291" s="17">
        <v>0</v>
      </c>
      <c r="G291" s="25" t="str">
        <f>IFERROR(F291/E289,"-")</f>
        <v>-</v>
      </c>
      <c r="H291" s="272"/>
      <c r="I291" s="17">
        <v>0</v>
      </c>
      <c r="J291" s="25">
        <f>IFERROR(I291/H289,"-")</f>
        <v>0</v>
      </c>
      <c r="K291" s="272"/>
      <c r="L291" s="17">
        <v>8</v>
      </c>
      <c r="M291" s="25">
        <f>IFERROR(L291/K289,"-")</f>
        <v>6.9565217391304349E-2</v>
      </c>
      <c r="N291" s="272"/>
      <c r="O291" s="17">
        <v>4</v>
      </c>
      <c r="P291" s="25">
        <f>IFERROR(O291/N289,"-")</f>
        <v>7.0175438596491224E-2</v>
      </c>
      <c r="Q291" s="272"/>
      <c r="R291" s="17">
        <v>1</v>
      </c>
      <c r="S291" s="25">
        <f>IFERROR(R291/Q289,"-")</f>
        <v>3.4482758620689655E-2</v>
      </c>
      <c r="T291" s="272"/>
      <c r="U291" s="17">
        <v>0</v>
      </c>
      <c r="V291" s="25">
        <f>IFERROR(U291/T289,"-")</f>
        <v>0</v>
      </c>
      <c r="W291" s="272"/>
      <c r="X291" s="17">
        <v>0</v>
      </c>
      <c r="Y291" s="25" t="str">
        <f>IFERROR(X291/W289,"-")</f>
        <v>-</v>
      </c>
      <c r="Z291" s="272"/>
      <c r="AA291" s="17">
        <f t="shared" si="13"/>
        <v>13</v>
      </c>
      <c r="AB291" s="25">
        <f>IFERROR(AA291/Z289,"-")</f>
        <v>6.1320754716981132E-2</v>
      </c>
    </row>
    <row r="292" spans="2:38">
      <c r="B292" s="268"/>
      <c r="C292" s="298"/>
      <c r="D292" s="26" t="s">
        <v>85</v>
      </c>
      <c r="E292" s="278"/>
      <c r="F292" s="18">
        <v>0</v>
      </c>
      <c r="G292" s="27" t="str">
        <f>IFERROR(F292/E289,"-")</f>
        <v>-</v>
      </c>
      <c r="H292" s="278"/>
      <c r="I292" s="18">
        <v>1</v>
      </c>
      <c r="J292" s="27">
        <f>IFERROR(I292/H289,"-")</f>
        <v>0.5</v>
      </c>
      <c r="K292" s="278"/>
      <c r="L292" s="18">
        <v>9</v>
      </c>
      <c r="M292" s="27">
        <f>IFERROR(L292/K289,"-")</f>
        <v>7.8260869565217397E-2</v>
      </c>
      <c r="N292" s="278"/>
      <c r="O292" s="18">
        <v>5</v>
      </c>
      <c r="P292" s="27">
        <f>IFERROR(O292/N289,"-")</f>
        <v>8.771929824561403E-2</v>
      </c>
      <c r="Q292" s="278"/>
      <c r="R292" s="18">
        <v>6</v>
      </c>
      <c r="S292" s="27">
        <f>IFERROR(R292/Q289,"-")</f>
        <v>0.20689655172413793</v>
      </c>
      <c r="T292" s="278"/>
      <c r="U292" s="18">
        <v>2</v>
      </c>
      <c r="V292" s="27">
        <f>IFERROR(U292/T289,"-")</f>
        <v>0.22222222222222221</v>
      </c>
      <c r="W292" s="278"/>
      <c r="X292" s="18">
        <v>0</v>
      </c>
      <c r="Y292" s="27" t="str">
        <f>IFERROR(X292/W289,"-")</f>
        <v>-</v>
      </c>
      <c r="Z292" s="278"/>
      <c r="AA292" s="18">
        <f t="shared" si="13"/>
        <v>23</v>
      </c>
      <c r="AB292" s="27">
        <f>IFERROR(AA292/Z289,"-")</f>
        <v>0.10849056603773585</v>
      </c>
    </row>
    <row r="293" spans="2:38">
      <c r="B293" s="266">
        <v>73</v>
      </c>
      <c r="C293" s="296" t="s">
        <v>32</v>
      </c>
      <c r="D293" s="170" t="s">
        <v>82</v>
      </c>
      <c r="E293" s="271">
        <v>0</v>
      </c>
      <c r="F293" s="14">
        <v>0</v>
      </c>
      <c r="G293" s="171" t="str">
        <f>IFERROR(F293/E293,"-")</f>
        <v>-</v>
      </c>
      <c r="H293" s="271">
        <v>1</v>
      </c>
      <c r="I293" s="14">
        <v>1</v>
      </c>
      <c r="J293" s="171">
        <f>IFERROR(I293/H293,"-")</f>
        <v>1</v>
      </c>
      <c r="K293" s="271">
        <v>191</v>
      </c>
      <c r="L293" s="14">
        <v>145</v>
      </c>
      <c r="M293" s="171">
        <f>IFERROR(L293/K293,"-")</f>
        <v>0.75916230366492143</v>
      </c>
      <c r="N293" s="271">
        <v>128</v>
      </c>
      <c r="O293" s="14">
        <v>99</v>
      </c>
      <c r="P293" s="171">
        <f>IFERROR(O293/N293,"-")</f>
        <v>0.7734375</v>
      </c>
      <c r="Q293" s="271">
        <v>64</v>
      </c>
      <c r="R293" s="14">
        <v>42</v>
      </c>
      <c r="S293" s="171">
        <f>IFERROR(R293/Q293,"-")</f>
        <v>0.65625</v>
      </c>
      <c r="T293" s="271">
        <v>7</v>
      </c>
      <c r="U293" s="14">
        <v>4</v>
      </c>
      <c r="V293" s="171">
        <f>IFERROR(U293/T293,"-")</f>
        <v>0.5714285714285714</v>
      </c>
      <c r="W293" s="271">
        <v>1</v>
      </c>
      <c r="X293" s="14">
        <v>1</v>
      </c>
      <c r="Y293" s="171">
        <f>IFERROR(X293/W293,"-")</f>
        <v>1</v>
      </c>
      <c r="Z293" s="271">
        <f>SUM(E293,H293,K293,N293,Q293,T293,W293)</f>
        <v>392</v>
      </c>
      <c r="AA293" s="14">
        <f t="shared" si="13"/>
        <v>292</v>
      </c>
      <c r="AB293" s="171">
        <f>IFERROR(AA293/Z293,"-")</f>
        <v>0.74489795918367352</v>
      </c>
    </row>
    <row r="294" spans="2:38">
      <c r="B294" s="267"/>
      <c r="C294" s="297"/>
      <c r="D294" s="24" t="s">
        <v>83</v>
      </c>
      <c r="E294" s="272"/>
      <c r="F294" s="17">
        <v>0</v>
      </c>
      <c r="G294" s="25" t="str">
        <f>IFERROR(F294/E293,"-")</f>
        <v>-</v>
      </c>
      <c r="H294" s="272"/>
      <c r="I294" s="17">
        <v>0</v>
      </c>
      <c r="J294" s="25">
        <f>IFERROR(I294/H293,"-")</f>
        <v>0</v>
      </c>
      <c r="K294" s="272"/>
      <c r="L294" s="17">
        <v>15</v>
      </c>
      <c r="M294" s="25">
        <f>IFERROR(L294/K293,"-")</f>
        <v>7.8534031413612565E-2</v>
      </c>
      <c r="N294" s="272"/>
      <c r="O294" s="17">
        <v>12</v>
      </c>
      <c r="P294" s="25">
        <f>IFERROR(O294/N293,"-")</f>
        <v>9.375E-2</v>
      </c>
      <c r="Q294" s="272"/>
      <c r="R294" s="17">
        <v>8</v>
      </c>
      <c r="S294" s="25">
        <f>IFERROR(R294/Q293,"-")</f>
        <v>0.125</v>
      </c>
      <c r="T294" s="272"/>
      <c r="U294" s="17">
        <v>2</v>
      </c>
      <c r="V294" s="25">
        <f>IFERROR(U294/T293,"-")</f>
        <v>0.2857142857142857</v>
      </c>
      <c r="W294" s="272"/>
      <c r="X294" s="17">
        <v>0</v>
      </c>
      <c r="Y294" s="25">
        <f>IFERROR(X294/W293,"-")</f>
        <v>0</v>
      </c>
      <c r="Z294" s="272"/>
      <c r="AA294" s="17">
        <f t="shared" si="13"/>
        <v>37</v>
      </c>
      <c r="AB294" s="25">
        <f>IFERROR(AA294/Z293,"-")</f>
        <v>9.438775510204081E-2</v>
      </c>
    </row>
    <row r="295" spans="2:38">
      <c r="B295" s="267"/>
      <c r="C295" s="297"/>
      <c r="D295" s="24" t="s">
        <v>84</v>
      </c>
      <c r="E295" s="272"/>
      <c r="F295" s="17">
        <v>0</v>
      </c>
      <c r="G295" s="25" t="str">
        <f>IFERROR(F295/E293,"-")</f>
        <v>-</v>
      </c>
      <c r="H295" s="272"/>
      <c r="I295" s="17">
        <v>0</v>
      </c>
      <c r="J295" s="25">
        <f>IFERROR(I295/H293,"-")</f>
        <v>0</v>
      </c>
      <c r="K295" s="272"/>
      <c r="L295" s="17">
        <v>16</v>
      </c>
      <c r="M295" s="25">
        <f>IFERROR(L295/K293,"-")</f>
        <v>8.3769633507853408E-2</v>
      </c>
      <c r="N295" s="272"/>
      <c r="O295" s="17">
        <v>9</v>
      </c>
      <c r="P295" s="25">
        <f>IFERROR(O295/N293,"-")</f>
        <v>7.03125E-2</v>
      </c>
      <c r="Q295" s="272"/>
      <c r="R295" s="17">
        <v>4</v>
      </c>
      <c r="S295" s="25">
        <f>IFERROR(R295/Q293,"-")</f>
        <v>6.25E-2</v>
      </c>
      <c r="T295" s="272"/>
      <c r="U295" s="17">
        <v>0</v>
      </c>
      <c r="V295" s="25">
        <f>IFERROR(U295/T293,"-")</f>
        <v>0</v>
      </c>
      <c r="W295" s="272"/>
      <c r="X295" s="17">
        <v>0</v>
      </c>
      <c r="Y295" s="25">
        <f>IFERROR(X295/W293,"-")</f>
        <v>0</v>
      </c>
      <c r="Z295" s="272"/>
      <c r="AA295" s="17">
        <f t="shared" si="13"/>
        <v>29</v>
      </c>
      <c r="AB295" s="25">
        <f>IFERROR(AA295/Z293,"-")</f>
        <v>7.3979591836734693E-2</v>
      </c>
    </row>
    <row r="296" spans="2:38">
      <c r="B296" s="268"/>
      <c r="C296" s="298"/>
      <c r="D296" s="26" t="s">
        <v>85</v>
      </c>
      <c r="E296" s="278"/>
      <c r="F296" s="18">
        <v>0</v>
      </c>
      <c r="G296" s="27" t="str">
        <f>IFERROR(F296/E293,"-")</f>
        <v>-</v>
      </c>
      <c r="H296" s="278"/>
      <c r="I296" s="18">
        <v>0</v>
      </c>
      <c r="J296" s="27">
        <f>IFERROR(I296/H293,"-")</f>
        <v>0</v>
      </c>
      <c r="K296" s="278"/>
      <c r="L296" s="18">
        <v>15</v>
      </c>
      <c r="M296" s="27">
        <f>IFERROR(L296/K293,"-")</f>
        <v>7.8534031413612565E-2</v>
      </c>
      <c r="N296" s="278"/>
      <c r="O296" s="18">
        <v>8</v>
      </c>
      <c r="P296" s="27">
        <f>IFERROR(O296/N293,"-")</f>
        <v>6.25E-2</v>
      </c>
      <c r="Q296" s="278"/>
      <c r="R296" s="18">
        <v>10</v>
      </c>
      <c r="S296" s="27">
        <f>IFERROR(R296/Q293,"-")</f>
        <v>0.15625</v>
      </c>
      <c r="T296" s="278"/>
      <c r="U296" s="18">
        <v>1</v>
      </c>
      <c r="V296" s="27">
        <f>IFERROR(U296/T293,"-")</f>
        <v>0.14285714285714285</v>
      </c>
      <c r="W296" s="278"/>
      <c r="X296" s="18">
        <v>0</v>
      </c>
      <c r="Y296" s="27">
        <f>IFERROR(X296/W293,"-")</f>
        <v>0</v>
      </c>
      <c r="Z296" s="278"/>
      <c r="AA296" s="18">
        <f t="shared" si="13"/>
        <v>34</v>
      </c>
      <c r="AB296" s="27">
        <f>IFERROR(AA296/Z293,"-")</f>
        <v>8.673469387755102E-2</v>
      </c>
    </row>
    <row r="297" spans="2:38">
      <c r="B297" s="267">
        <v>74</v>
      </c>
      <c r="C297" s="296" t="s">
        <v>33</v>
      </c>
      <c r="D297" s="176" t="s">
        <v>82</v>
      </c>
      <c r="E297" s="271">
        <v>0</v>
      </c>
      <c r="F297" s="14">
        <v>0</v>
      </c>
      <c r="G297" s="171" t="str">
        <f>IFERROR(F297/E297,"-")</f>
        <v>-</v>
      </c>
      <c r="H297" s="271">
        <v>0</v>
      </c>
      <c r="I297" s="14">
        <v>0</v>
      </c>
      <c r="J297" s="171" t="str">
        <f>IFERROR(I297/H297,"-")</f>
        <v>-</v>
      </c>
      <c r="K297" s="271">
        <v>91</v>
      </c>
      <c r="L297" s="14">
        <v>63</v>
      </c>
      <c r="M297" s="171">
        <f>IFERROR(L297/K297,"-")</f>
        <v>0.69230769230769229</v>
      </c>
      <c r="N297" s="271">
        <v>40</v>
      </c>
      <c r="O297" s="14">
        <v>33</v>
      </c>
      <c r="P297" s="171">
        <f>IFERROR(O297/N297,"-")</f>
        <v>0.82499999999999996</v>
      </c>
      <c r="Q297" s="271">
        <v>15</v>
      </c>
      <c r="R297" s="14">
        <v>9</v>
      </c>
      <c r="S297" s="171">
        <f>IFERROR(R297/Q297,"-")</f>
        <v>0.6</v>
      </c>
      <c r="T297" s="271">
        <v>8</v>
      </c>
      <c r="U297" s="14">
        <v>6</v>
      </c>
      <c r="V297" s="171">
        <f>IFERROR(U297/T297,"-")</f>
        <v>0.75</v>
      </c>
      <c r="W297" s="271">
        <v>0</v>
      </c>
      <c r="X297" s="14">
        <v>0</v>
      </c>
      <c r="Y297" s="171" t="str">
        <f>IFERROR(X297/W297,"-")</f>
        <v>-</v>
      </c>
      <c r="Z297" s="271">
        <f>SUM(E297,H297,K297,N297,Q297,T297,W297)</f>
        <v>154</v>
      </c>
      <c r="AA297" s="14">
        <f t="shared" si="13"/>
        <v>111</v>
      </c>
      <c r="AB297" s="171">
        <f>IFERROR(AA297/Z297,"-")</f>
        <v>0.72077922077922074</v>
      </c>
    </row>
    <row r="298" spans="2:38">
      <c r="B298" s="267"/>
      <c r="C298" s="297"/>
      <c r="D298" s="24" t="s">
        <v>83</v>
      </c>
      <c r="E298" s="272"/>
      <c r="F298" s="17">
        <v>0</v>
      </c>
      <c r="G298" s="25" t="str">
        <f>IFERROR(F298/E297,"-")</f>
        <v>-</v>
      </c>
      <c r="H298" s="272"/>
      <c r="I298" s="17">
        <v>0</v>
      </c>
      <c r="J298" s="25" t="str">
        <f>IFERROR(I298/H297,"-")</f>
        <v>-</v>
      </c>
      <c r="K298" s="272"/>
      <c r="L298" s="17">
        <v>11</v>
      </c>
      <c r="M298" s="25">
        <f>IFERROR(L298/K297,"-")</f>
        <v>0.12087912087912088</v>
      </c>
      <c r="N298" s="272"/>
      <c r="O298" s="17">
        <v>4</v>
      </c>
      <c r="P298" s="25">
        <f>IFERROR(O298/N297,"-")</f>
        <v>0.1</v>
      </c>
      <c r="Q298" s="272"/>
      <c r="R298" s="17">
        <v>2</v>
      </c>
      <c r="S298" s="25">
        <f>IFERROR(R298/Q297,"-")</f>
        <v>0.13333333333333333</v>
      </c>
      <c r="T298" s="272"/>
      <c r="U298" s="17">
        <v>0</v>
      </c>
      <c r="V298" s="25">
        <f>IFERROR(U298/T297,"-")</f>
        <v>0</v>
      </c>
      <c r="W298" s="272"/>
      <c r="X298" s="17">
        <v>0</v>
      </c>
      <c r="Y298" s="25" t="str">
        <f>IFERROR(X298/W297,"-")</f>
        <v>-</v>
      </c>
      <c r="Z298" s="272"/>
      <c r="AA298" s="17">
        <f t="shared" si="13"/>
        <v>17</v>
      </c>
      <c r="AB298" s="25">
        <f>IFERROR(AA298/Z297,"-")</f>
        <v>0.11038961038961038</v>
      </c>
    </row>
    <row r="299" spans="2:38">
      <c r="B299" s="267"/>
      <c r="C299" s="297"/>
      <c r="D299" s="24" t="s">
        <v>84</v>
      </c>
      <c r="E299" s="272"/>
      <c r="F299" s="17">
        <v>0</v>
      </c>
      <c r="G299" s="25" t="str">
        <f>IFERROR(F299/E297,"-")</f>
        <v>-</v>
      </c>
      <c r="H299" s="272"/>
      <c r="I299" s="17">
        <v>0</v>
      </c>
      <c r="J299" s="25" t="str">
        <f>IFERROR(I299/H297,"-")</f>
        <v>-</v>
      </c>
      <c r="K299" s="272"/>
      <c r="L299" s="17">
        <v>8</v>
      </c>
      <c r="M299" s="25">
        <f>IFERROR(L299/K297,"-")</f>
        <v>8.7912087912087919E-2</v>
      </c>
      <c r="N299" s="272"/>
      <c r="O299" s="17">
        <v>0</v>
      </c>
      <c r="P299" s="25">
        <f>IFERROR(O299/N297,"-")</f>
        <v>0</v>
      </c>
      <c r="Q299" s="272"/>
      <c r="R299" s="17">
        <v>0</v>
      </c>
      <c r="S299" s="25">
        <f>IFERROR(R299/Q297,"-")</f>
        <v>0</v>
      </c>
      <c r="T299" s="272"/>
      <c r="U299" s="17">
        <v>0</v>
      </c>
      <c r="V299" s="25">
        <f>IFERROR(U299/T297,"-")</f>
        <v>0</v>
      </c>
      <c r="W299" s="272"/>
      <c r="X299" s="17">
        <v>0</v>
      </c>
      <c r="Y299" s="25" t="str">
        <f>IFERROR(X299/W297,"-")</f>
        <v>-</v>
      </c>
      <c r="Z299" s="272"/>
      <c r="AA299" s="17">
        <f t="shared" si="13"/>
        <v>8</v>
      </c>
      <c r="AB299" s="25">
        <f>IFERROR(AA299/Z297,"-")</f>
        <v>5.1948051948051951E-2</v>
      </c>
    </row>
    <row r="300" spans="2:38" ht="14.25" thickBot="1">
      <c r="B300" s="267"/>
      <c r="C300" s="299"/>
      <c r="D300" s="173" t="s">
        <v>85</v>
      </c>
      <c r="E300" s="278"/>
      <c r="F300" s="19">
        <v>0</v>
      </c>
      <c r="G300" s="177" t="str">
        <f>IFERROR(F300/E297,"-")</f>
        <v>-</v>
      </c>
      <c r="H300" s="278"/>
      <c r="I300" s="19">
        <v>0</v>
      </c>
      <c r="J300" s="177" t="str">
        <f>IFERROR(I300/H297,"-")</f>
        <v>-</v>
      </c>
      <c r="K300" s="278"/>
      <c r="L300" s="19">
        <v>9</v>
      </c>
      <c r="M300" s="177">
        <f>IFERROR(L300/K297,"-")</f>
        <v>9.8901098901098897E-2</v>
      </c>
      <c r="N300" s="278"/>
      <c r="O300" s="19">
        <v>3</v>
      </c>
      <c r="P300" s="177">
        <f>IFERROR(O300/N297,"-")</f>
        <v>7.4999999999999997E-2</v>
      </c>
      <c r="Q300" s="278"/>
      <c r="R300" s="19">
        <v>4</v>
      </c>
      <c r="S300" s="177">
        <f>IFERROR(R300/Q297,"-")</f>
        <v>0.26666666666666666</v>
      </c>
      <c r="T300" s="278"/>
      <c r="U300" s="19">
        <v>2</v>
      </c>
      <c r="V300" s="177">
        <f>IFERROR(U300/T297,"-")</f>
        <v>0.25</v>
      </c>
      <c r="W300" s="278"/>
      <c r="X300" s="19">
        <v>0</v>
      </c>
      <c r="Y300" s="177" t="str">
        <f>IFERROR(X300/W297,"-")</f>
        <v>-</v>
      </c>
      <c r="Z300" s="279"/>
      <c r="AA300" s="19">
        <f t="shared" si="13"/>
        <v>18</v>
      </c>
      <c r="AB300" s="177">
        <f>IFERROR(AA300/Z297,"-")</f>
        <v>0.11688311688311688</v>
      </c>
    </row>
    <row r="301" spans="2:38" s="134" customFormat="1" ht="14.25" thickTop="1">
      <c r="B301" s="290" t="s">
        <v>148</v>
      </c>
      <c r="C301" s="291"/>
      <c r="D301" s="178" t="s">
        <v>82</v>
      </c>
      <c r="E301" s="281">
        <f>地区別_EAT10別!E37</f>
        <v>373</v>
      </c>
      <c r="F301" s="132">
        <f>地区別_EAT10別!F37</f>
        <v>256</v>
      </c>
      <c r="G301" s="133">
        <f>地区別_EAT10別!G37</f>
        <v>0.68632707774798929</v>
      </c>
      <c r="H301" s="281">
        <f>地区別_EAT10別!H37</f>
        <v>743</v>
      </c>
      <c r="I301" s="132">
        <f>地区別_EAT10別!I37</f>
        <v>460</v>
      </c>
      <c r="J301" s="179">
        <f>地区別_EAT10別!J37</f>
        <v>0.61911170928667569</v>
      </c>
      <c r="K301" s="281">
        <f>地区別_EAT10別!K37</f>
        <v>85084</v>
      </c>
      <c r="L301" s="132">
        <f>地区別_EAT10別!L37</f>
        <v>63690</v>
      </c>
      <c r="M301" s="179">
        <f>地区別_EAT10別!M37</f>
        <v>0.74855436979925716</v>
      </c>
      <c r="N301" s="281">
        <f>地区別_EAT10別!N37</f>
        <v>54254</v>
      </c>
      <c r="O301" s="132">
        <f>地区別_EAT10別!O37</f>
        <v>38407</v>
      </c>
      <c r="P301" s="179">
        <f>地区別_EAT10別!P37</f>
        <v>0.70791093744240052</v>
      </c>
      <c r="Q301" s="281">
        <f>地区別_EAT10別!Q37</f>
        <v>23547</v>
      </c>
      <c r="R301" s="132">
        <f>地区別_EAT10別!R37</f>
        <v>15915</v>
      </c>
      <c r="S301" s="179">
        <f>地区別_EAT10別!S37</f>
        <v>0.67588227799719713</v>
      </c>
      <c r="T301" s="281">
        <f>地区別_EAT10別!T37</f>
        <v>6024</v>
      </c>
      <c r="U301" s="132">
        <f>地区別_EAT10別!U37</f>
        <v>3650</v>
      </c>
      <c r="V301" s="179">
        <f>地区別_EAT10別!V37</f>
        <v>0.6059096945551129</v>
      </c>
      <c r="W301" s="281">
        <f>地区別_EAT10別!W37</f>
        <v>896</v>
      </c>
      <c r="X301" s="132">
        <f>地区別_EAT10別!X37</f>
        <v>511</v>
      </c>
      <c r="Y301" s="179">
        <f>地区別_EAT10別!Y37</f>
        <v>0.5703125</v>
      </c>
      <c r="Z301" s="281">
        <f>地区別_EAT10別!Z37</f>
        <v>170921</v>
      </c>
      <c r="AA301" s="132">
        <f>地区別_EAT10別!AA37</f>
        <v>122889</v>
      </c>
      <c r="AB301" s="179">
        <f>地区別_EAT10別!AB37</f>
        <v>0.7189812837509727</v>
      </c>
      <c r="AE301" s="180"/>
      <c r="AF301" s="180"/>
      <c r="AG301" s="180"/>
      <c r="AH301" s="180"/>
      <c r="AI301" s="180"/>
      <c r="AJ301" s="180"/>
      <c r="AK301" s="180"/>
      <c r="AL301" s="180"/>
    </row>
    <row r="302" spans="2:38" s="134" customFormat="1">
      <c r="B302" s="292"/>
      <c r="C302" s="293"/>
      <c r="D302" s="181" t="s">
        <v>83</v>
      </c>
      <c r="E302" s="282"/>
      <c r="F302" s="137">
        <f>地区別_EAT10別!F38</f>
        <v>37</v>
      </c>
      <c r="G302" s="182">
        <f>地区別_EAT10別!G38</f>
        <v>9.9195710455764072E-2</v>
      </c>
      <c r="H302" s="282"/>
      <c r="I302" s="137">
        <f>地区別_EAT10別!I38</f>
        <v>94</v>
      </c>
      <c r="J302" s="182">
        <f>地区別_EAT10別!J38</f>
        <v>0.12651413189771199</v>
      </c>
      <c r="K302" s="282"/>
      <c r="L302" s="137">
        <f>地区別_EAT10別!L38</f>
        <v>9161</v>
      </c>
      <c r="M302" s="182">
        <f>地区別_EAT10別!M38</f>
        <v>0.10767006722768088</v>
      </c>
      <c r="N302" s="282"/>
      <c r="O302" s="137">
        <f>地区別_EAT10別!O38</f>
        <v>6180</v>
      </c>
      <c r="P302" s="182">
        <f>地区別_EAT10別!P38</f>
        <v>0.11390865189663435</v>
      </c>
      <c r="Q302" s="282"/>
      <c r="R302" s="137">
        <f>地区別_EAT10別!R38</f>
        <v>2683</v>
      </c>
      <c r="S302" s="182">
        <f>地区別_EAT10別!S38</f>
        <v>0.11394232810973796</v>
      </c>
      <c r="T302" s="282"/>
      <c r="U302" s="137">
        <f>地区別_EAT10別!U38</f>
        <v>676</v>
      </c>
      <c r="V302" s="182">
        <f>地区別_EAT10別!V38</f>
        <v>0.11221779548472775</v>
      </c>
      <c r="W302" s="282"/>
      <c r="X302" s="137">
        <f>地区別_EAT10別!X38</f>
        <v>86</v>
      </c>
      <c r="Y302" s="182">
        <f>地区別_EAT10別!Y38</f>
        <v>9.5982142857142863E-2</v>
      </c>
      <c r="Z302" s="282"/>
      <c r="AA302" s="137">
        <f>地区別_EAT10別!AA38</f>
        <v>18917</v>
      </c>
      <c r="AB302" s="182">
        <f>地区別_EAT10別!AB38</f>
        <v>0.1106768624101193</v>
      </c>
      <c r="AE302" s="180"/>
      <c r="AF302" s="180"/>
      <c r="AG302" s="180"/>
      <c r="AH302" s="180"/>
      <c r="AI302" s="180"/>
      <c r="AJ302" s="180"/>
      <c r="AK302" s="180"/>
      <c r="AL302" s="180"/>
    </row>
    <row r="303" spans="2:38" s="134" customFormat="1">
      <c r="B303" s="292"/>
      <c r="C303" s="293"/>
      <c r="D303" s="181" t="s">
        <v>84</v>
      </c>
      <c r="E303" s="282"/>
      <c r="F303" s="137">
        <f>地区別_EAT10別!F39</f>
        <v>29</v>
      </c>
      <c r="G303" s="182">
        <f>地区別_EAT10別!G39</f>
        <v>7.7747989276139406E-2</v>
      </c>
      <c r="H303" s="282"/>
      <c r="I303" s="137">
        <f>地区別_EAT10別!I39</f>
        <v>67</v>
      </c>
      <c r="J303" s="182">
        <f>地区別_EAT10別!J39</f>
        <v>9.0174966352624494E-2</v>
      </c>
      <c r="K303" s="282"/>
      <c r="L303" s="137">
        <f>地区別_EAT10別!L39</f>
        <v>4990</v>
      </c>
      <c r="M303" s="182">
        <f>地区別_EAT10別!M39</f>
        <v>5.8647924404118285E-2</v>
      </c>
      <c r="N303" s="282"/>
      <c r="O303" s="137">
        <f>地区別_EAT10別!O39</f>
        <v>3679</v>
      </c>
      <c r="P303" s="182">
        <f>地区別_EAT10別!P39</f>
        <v>6.7810668337818417E-2</v>
      </c>
      <c r="Q303" s="282"/>
      <c r="R303" s="137">
        <f>地区別_EAT10別!R39</f>
        <v>1622</v>
      </c>
      <c r="S303" s="182">
        <f>地区別_EAT10別!S39</f>
        <v>6.8883509576591492E-2</v>
      </c>
      <c r="T303" s="282"/>
      <c r="U303" s="137">
        <f>地区別_EAT10別!U39</f>
        <v>471</v>
      </c>
      <c r="V303" s="182">
        <f>地区別_EAT10別!V39</f>
        <v>7.8187250996015936E-2</v>
      </c>
      <c r="W303" s="282"/>
      <c r="X303" s="137">
        <f>地区別_EAT10別!X39</f>
        <v>78</v>
      </c>
      <c r="Y303" s="182">
        <f>地区別_EAT10別!Y39</f>
        <v>8.7053571428571425E-2</v>
      </c>
      <c r="Z303" s="282"/>
      <c r="AA303" s="137">
        <f>地区別_EAT10別!AA39</f>
        <v>10936</v>
      </c>
      <c r="AB303" s="182">
        <f>地区別_EAT10別!AB39</f>
        <v>6.3982775668291206E-2</v>
      </c>
      <c r="AE303" s="180"/>
      <c r="AF303" s="180"/>
      <c r="AG303" s="180"/>
      <c r="AH303" s="180"/>
      <c r="AI303" s="180"/>
      <c r="AJ303" s="180"/>
      <c r="AK303" s="180"/>
      <c r="AL303" s="180"/>
    </row>
    <row r="304" spans="2:38" s="134" customFormat="1">
      <c r="B304" s="294"/>
      <c r="C304" s="295"/>
      <c r="D304" s="183" t="s">
        <v>85</v>
      </c>
      <c r="E304" s="283"/>
      <c r="F304" s="138">
        <f>地区別_EAT10別!F40</f>
        <v>51</v>
      </c>
      <c r="G304" s="184">
        <f>地区別_EAT10別!G40</f>
        <v>0.13672922252010725</v>
      </c>
      <c r="H304" s="283"/>
      <c r="I304" s="138">
        <f>地区別_EAT10別!I40</f>
        <v>122</v>
      </c>
      <c r="J304" s="184">
        <f>地区別_EAT10別!J40</f>
        <v>0.16419919246298789</v>
      </c>
      <c r="K304" s="283"/>
      <c r="L304" s="138">
        <f>地区別_EAT10別!L40</f>
        <v>7243</v>
      </c>
      <c r="M304" s="184">
        <f>地区別_EAT10別!M40</f>
        <v>8.5127638568943634E-2</v>
      </c>
      <c r="N304" s="283"/>
      <c r="O304" s="138">
        <f>地区別_EAT10別!O40</f>
        <v>5988</v>
      </c>
      <c r="P304" s="184">
        <f>地区別_EAT10別!P40</f>
        <v>0.11036974232314668</v>
      </c>
      <c r="Q304" s="283"/>
      <c r="R304" s="138">
        <f>地区別_EAT10別!R40</f>
        <v>3327</v>
      </c>
      <c r="S304" s="184">
        <f>地区別_EAT10別!S40</f>
        <v>0.14129188431647344</v>
      </c>
      <c r="T304" s="283"/>
      <c r="U304" s="138">
        <f>地区別_EAT10別!U40</f>
        <v>1227</v>
      </c>
      <c r="V304" s="184">
        <f>地区別_EAT10別!V40</f>
        <v>0.20368525896414344</v>
      </c>
      <c r="W304" s="283"/>
      <c r="X304" s="138">
        <f>地区別_EAT10別!X40</f>
        <v>221</v>
      </c>
      <c r="Y304" s="184">
        <f>地区別_EAT10別!Y40</f>
        <v>0.24665178571428573</v>
      </c>
      <c r="Z304" s="283"/>
      <c r="AA304" s="138">
        <f>地区別_EAT10別!AA40</f>
        <v>18179</v>
      </c>
      <c r="AB304" s="184">
        <f>地区別_EAT10別!AB40</f>
        <v>0.10635907817061684</v>
      </c>
      <c r="AE304" s="180"/>
      <c r="AF304" s="180"/>
      <c r="AG304" s="180"/>
      <c r="AH304" s="180"/>
      <c r="AI304" s="180"/>
      <c r="AJ304" s="180"/>
      <c r="AK304" s="180"/>
      <c r="AL304" s="180"/>
    </row>
  </sheetData>
  <mergeCells count="763">
    <mergeCell ref="C233:C236"/>
    <mergeCell ref="C209:C212"/>
    <mergeCell ref="C213:C216"/>
    <mergeCell ref="C217:C220"/>
    <mergeCell ref="C221:C224"/>
    <mergeCell ref="C205:C208"/>
    <mergeCell ref="C85:C88"/>
    <mergeCell ref="C89:C92"/>
    <mergeCell ref="C297:C300"/>
    <mergeCell ref="C285:C288"/>
    <mergeCell ref="C289:C292"/>
    <mergeCell ref="C293:C296"/>
    <mergeCell ref="C269:C272"/>
    <mergeCell ref="C273:C276"/>
    <mergeCell ref="C277:C280"/>
    <mergeCell ref="C281:C284"/>
    <mergeCell ref="C265:C268"/>
    <mergeCell ref="C253:C256"/>
    <mergeCell ref="C257:C260"/>
    <mergeCell ref="C261:C264"/>
    <mergeCell ref="C245:C248"/>
    <mergeCell ref="C237:C240"/>
    <mergeCell ref="C241:C244"/>
    <mergeCell ref="C249:C252"/>
    <mergeCell ref="C193:C196"/>
    <mergeCell ref="C197:C200"/>
    <mergeCell ref="C201:C204"/>
    <mergeCell ref="C185:C188"/>
    <mergeCell ref="C177:C180"/>
    <mergeCell ref="C181:C184"/>
    <mergeCell ref="C189:C192"/>
    <mergeCell ref="C225:C228"/>
    <mergeCell ref="C229:C232"/>
    <mergeCell ref="C101:C104"/>
    <mergeCell ref="C105:C108"/>
    <mergeCell ref="C109:C112"/>
    <mergeCell ref="C93:C96"/>
    <mergeCell ref="C97:C100"/>
    <mergeCell ref="C77:C80"/>
    <mergeCell ref="C81:C84"/>
    <mergeCell ref="C173:C176"/>
    <mergeCell ref="C145:C148"/>
    <mergeCell ref="C141:C144"/>
    <mergeCell ref="C113:C116"/>
    <mergeCell ref="C149:C152"/>
    <mergeCell ref="C153:C156"/>
    <mergeCell ref="C157:C160"/>
    <mergeCell ref="C161:C164"/>
    <mergeCell ref="C169:C172"/>
    <mergeCell ref="C129:C132"/>
    <mergeCell ref="C133:C136"/>
    <mergeCell ref="C137:C140"/>
    <mergeCell ref="C165:C168"/>
    <mergeCell ref="C125:C128"/>
    <mergeCell ref="C117:C120"/>
    <mergeCell ref="C121:C124"/>
    <mergeCell ref="C41:C44"/>
    <mergeCell ref="C45:C48"/>
    <mergeCell ref="C49:C52"/>
    <mergeCell ref="C29:C32"/>
    <mergeCell ref="C33:C36"/>
    <mergeCell ref="C37:C40"/>
    <mergeCell ref="C65:C68"/>
    <mergeCell ref="C69:C72"/>
    <mergeCell ref="C73:C76"/>
    <mergeCell ref="C53:C56"/>
    <mergeCell ref="C57:C60"/>
    <mergeCell ref="C61:C64"/>
    <mergeCell ref="C17:C20"/>
    <mergeCell ref="C21:C24"/>
    <mergeCell ref="C25:C28"/>
    <mergeCell ref="C9:C12"/>
    <mergeCell ref="C13:C16"/>
    <mergeCell ref="D3:D4"/>
    <mergeCell ref="C5:C8"/>
    <mergeCell ref="C3:C4"/>
    <mergeCell ref="E3:G3"/>
    <mergeCell ref="H3:J3"/>
    <mergeCell ref="K3:M3"/>
    <mergeCell ref="N3:P3"/>
    <mergeCell ref="Q3:S3"/>
    <mergeCell ref="T3:V3"/>
    <mergeCell ref="W3:Y3"/>
    <mergeCell ref="Z3:AB3"/>
    <mergeCell ref="B5:B8"/>
    <mergeCell ref="B9:B12"/>
    <mergeCell ref="B3:B4"/>
    <mergeCell ref="B13:B16"/>
    <mergeCell ref="B17:B20"/>
    <mergeCell ref="B21:B24"/>
    <mergeCell ref="B25:B28"/>
    <mergeCell ref="B29:B32"/>
    <mergeCell ref="B33:B36"/>
    <mergeCell ref="B37:B40"/>
    <mergeCell ref="B41:B44"/>
    <mergeCell ref="B45:B48"/>
    <mergeCell ref="B49:B52"/>
    <mergeCell ref="B53:B56"/>
    <mergeCell ref="B57:B60"/>
    <mergeCell ref="B61:B64"/>
    <mergeCell ref="B65:B68"/>
    <mergeCell ref="B69:B72"/>
    <mergeCell ref="B73:B76"/>
    <mergeCell ref="B77:B80"/>
    <mergeCell ref="B81:B84"/>
    <mergeCell ref="B85:B88"/>
    <mergeCell ref="B89:B92"/>
    <mergeCell ref="B93:B96"/>
    <mergeCell ref="B97:B100"/>
    <mergeCell ref="B101:B104"/>
    <mergeCell ref="B105:B108"/>
    <mergeCell ref="B109:B112"/>
    <mergeCell ref="B113:B116"/>
    <mergeCell ref="B117:B120"/>
    <mergeCell ref="B121:B124"/>
    <mergeCell ref="B125:B128"/>
    <mergeCell ref="B129:B132"/>
    <mergeCell ref="B133:B136"/>
    <mergeCell ref="B137:B140"/>
    <mergeCell ref="B141:B144"/>
    <mergeCell ref="B145:B148"/>
    <mergeCell ref="B149:B152"/>
    <mergeCell ref="B153:B156"/>
    <mergeCell ref="B157:B160"/>
    <mergeCell ref="B161:B164"/>
    <mergeCell ref="B165:B168"/>
    <mergeCell ref="B169:B172"/>
    <mergeCell ref="B173:B176"/>
    <mergeCell ref="B177:B180"/>
    <mergeCell ref="B181:B184"/>
    <mergeCell ref="B185:B188"/>
    <mergeCell ref="B189:B192"/>
    <mergeCell ref="B193:B196"/>
    <mergeCell ref="B197:B200"/>
    <mergeCell ref="B201:B204"/>
    <mergeCell ref="B205:B208"/>
    <mergeCell ref="B209:B212"/>
    <mergeCell ref="B213:B216"/>
    <mergeCell ref="B217:B220"/>
    <mergeCell ref="B221:B224"/>
    <mergeCell ref="B225:B228"/>
    <mergeCell ref="B277:B280"/>
    <mergeCell ref="B281:B284"/>
    <mergeCell ref="B285:B288"/>
    <mergeCell ref="B289:B292"/>
    <mergeCell ref="B293:B296"/>
    <mergeCell ref="B297:B300"/>
    <mergeCell ref="B229:B232"/>
    <mergeCell ref="B233:B236"/>
    <mergeCell ref="B237:B240"/>
    <mergeCell ref="B241:B244"/>
    <mergeCell ref="B245:B248"/>
    <mergeCell ref="B249:B252"/>
    <mergeCell ref="B253:B256"/>
    <mergeCell ref="B257:B260"/>
    <mergeCell ref="B261:B264"/>
    <mergeCell ref="B301:C304"/>
    <mergeCell ref="E5:E8"/>
    <mergeCell ref="E9:E12"/>
    <mergeCell ref="E13:E16"/>
    <mergeCell ref="E17:E20"/>
    <mergeCell ref="E21:E24"/>
    <mergeCell ref="E25:E28"/>
    <mergeCell ref="E29:E32"/>
    <mergeCell ref="E33:E36"/>
    <mergeCell ref="E37:E40"/>
    <mergeCell ref="E41:E44"/>
    <mergeCell ref="E45:E48"/>
    <mergeCell ref="E49:E52"/>
    <mergeCell ref="E53:E56"/>
    <mergeCell ref="E57:E60"/>
    <mergeCell ref="E61:E64"/>
    <mergeCell ref="E65:E68"/>
    <mergeCell ref="E69:E72"/>
    <mergeCell ref="E73:E76"/>
    <mergeCell ref="E77:E80"/>
    <mergeCell ref="E81:E84"/>
    <mergeCell ref="B265:B268"/>
    <mergeCell ref="B269:B272"/>
    <mergeCell ref="B273:B276"/>
    <mergeCell ref="E85:E88"/>
    <mergeCell ref="E89:E92"/>
    <mergeCell ref="E93:E96"/>
    <mergeCell ref="E97:E100"/>
    <mergeCell ref="E101:E104"/>
    <mergeCell ref="E105:E108"/>
    <mergeCell ref="E109:E112"/>
    <mergeCell ref="E113:E116"/>
    <mergeCell ref="E117:E120"/>
    <mergeCell ref="E121:E124"/>
    <mergeCell ref="E125:E128"/>
    <mergeCell ref="E129:E132"/>
    <mergeCell ref="E133:E136"/>
    <mergeCell ref="E137:E140"/>
    <mergeCell ref="E141:E144"/>
    <mergeCell ref="E145:E148"/>
    <mergeCell ref="E149:E152"/>
    <mergeCell ref="E153:E156"/>
    <mergeCell ref="E157:E160"/>
    <mergeCell ref="E161:E164"/>
    <mergeCell ref="E165:E168"/>
    <mergeCell ref="E169:E172"/>
    <mergeCell ref="E173:E176"/>
    <mergeCell ref="E177:E180"/>
    <mergeCell ref="E181:E184"/>
    <mergeCell ref="E185:E188"/>
    <mergeCell ref="E189:E192"/>
    <mergeCell ref="E193:E196"/>
    <mergeCell ref="E197:E200"/>
    <mergeCell ref="E201:E204"/>
    <mergeCell ref="E205:E208"/>
    <mergeCell ref="E209:E212"/>
    <mergeCell ref="E213:E216"/>
    <mergeCell ref="E217:E220"/>
    <mergeCell ref="E221:E224"/>
    <mergeCell ref="E225:E228"/>
    <mergeCell ref="E229:E232"/>
    <mergeCell ref="E233:E236"/>
    <mergeCell ref="E237:E240"/>
    <mergeCell ref="E241:E244"/>
    <mergeCell ref="E245:E248"/>
    <mergeCell ref="E249:E252"/>
    <mergeCell ref="E253:E256"/>
    <mergeCell ref="E257:E260"/>
    <mergeCell ref="E261:E264"/>
    <mergeCell ref="E265:E268"/>
    <mergeCell ref="E269:E272"/>
    <mergeCell ref="E273:E276"/>
    <mergeCell ref="E277:E280"/>
    <mergeCell ref="E281:E284"/>
    <mergeCell ref="E285:E288"/>
    <mergeCell ref="E289:E292"/>
    <mergeCell ref="E293:E296"/>
    <mergeCell ref="E297:E300"/>
    <mergeCell ref="E301:E304"/>
    <mergeCell ref="H5:H8"/>
    <mergeCell ref="H9:H12"/>
    <mergeCell ref="H13:H16"/>
    <mergeCell ref="H17:H20"/>
    <mergeCell ref="H21:H24"/>
    <mergeCell ref="H25:H28"/>
    <mergeCell ref="H29:H32"/>
    <mergeCell ref="H33:H36"/>
    <mergeCell ref="H37:H40"/>
    <mergeCell ref="H41:H44"/>
    <mergeCell ref="H45:H48"/>
    <mergeCell ref="H49:H52"/>
    <mergeCell ref="H53:H56"/>
    <mergeCell ref="H57:H60"/>
    <mergeCell ref="H61:H64"/>
    <mergeCell ref="H65:H68"/>
    <mergeCell ref="H69:H72"/>
    <mergeCell ref="H73:H76"/>
    <mergeCell ref="H77:H80"/>
    <mergeCell ref="H81:H84"/>
    <mergeCell ref="H85:H88"/>
    <mergeCell ref="H89:H92"/>
    <mergeCell ref="H93:H96"/>
    <mergeCell ref="H97:H100"/>
    <mergeCell ref="H101:H104"/>
    <mergeCell ref="H105:H108"/>
    <mergeCell ref="H109:H112"/>
    <mergeCell ref="H113:H116"/>
    <mergeCell ref="H117:H120"/>
    <mergeCell ref="H121:H124"/>
    <mergeCell ref="H125:H128"/>
    <mergeCell ref="H129:H132"/>
    <mergeCell ref="H133:H136"/>
    <mergeCell ref="H137:H140"/>
    <mergeCell ref="H141:H144"/>
    <mergeCell ref="H145:H148"/>
    <mergeCell ref="H149:H152"/>
    <mergeCell ref="H153:H156"/>
    <mergeCell ref="H157:H160"/>
    <mergeCell ref="H161:H164"/>
    <mergeCell ref="H165:H168"/>
    <mergeCell ref="H169:H172"/>
    <mergeCell ref="H173:H176"/>
    <mergeCell ref="H177:H180"/>
    <mergeCell ref="H181:H184"/>
    <mergeCell ref="H185:H188"/>
    <mergeCell ref="H189:H192"/>
    <mergeCell ref="H193:H196"/>
    <mergeCell ref="H197:H200"/>
    <mergeCell ref="H201:H204"/>
    <mergeCell ref="H205:H208"/>
    <mergeCell ref="H209:H212"/>
    <mergeCell ref="H213:H216"/>
    <mergeCell ref="H217:H220"/>
    <mergeCell ref="H221:H224"/>
    <mergeCell ref="H225:H228"/>
    <mergeCell ref="H229:H232"/>
    <mergeCell ref="H233:H236"/>
    <mergeCell ref="H237:H240"/>
    <mergeCell ref="H241:H244"/>
    <mergeCell ref="H245:H248"/>
    <mergeCell ref="H249:H252"/>
    <mergeCell ref="H253:H256"/>
    <mergeCell ref="H257:H260"/>
    <mergeCell ref="H261:H264"/>
    <mergeCell ref="H265:H268"/>
    <mergeCell ref="H269:H272"/>
    <mergeCell ref="H273:H276"/>
    <mergeCell ref="H277:H280"/>
    <mergeCell ref="H281:H284"/>
    <mergeCell ref="H285:H288"/>
    <mergeCell ref="H289:H292"/>
    <mergeCell ref="H293:H296"/>
    <mergeCell ref="H297:H300"/>
    <mergeCell ref="H301:H304"/>
    <mergeCell ref="K5:K8"/>
    <mergeCell ref="K9:K12"/>
    <mergeCell ref="K13:K16"/>
    <mergeCell ref="K17:K20"/>
    <mergeCell ref="K21:K24"/>
    <mergeCell ref="K25:K28"/>
    <mergeCell ref="K29:K32"/>
    <mergeCell ref="K33:K36"/>
    <mergeCell ref="K37:K40"/>
    <mergeCell ref="K41:K44"/>
    <mergeCell ref="K45:K48"/>
    <mergeCell ref="K49:K52"/>
    <mergeCell ref="K53:K56"/>
    <mergeCell ref="K57:K60"/>
    <mergeCell ref="K61:K64"/>
    <mergeCell ref="K65:K68"/>
    <mergeCell ref="K69:K72"/>
    <mergeCell ref="K73:K76"/>
    <mergeCell ref="K77:K80"/>
    <mergeCell ref="K81:K84"/>
    <mergeCell ref="K85:K88"/>
    <mergeCell ref="K89:K92"/>
    <mergeCell ref="K93:K96"/>
    <mergeCell ref="K97:K100"/>
    <mergeCell ref="K101:K104"/>
    <mergeCell ref="K105:K108"/>
    <mergeCell ref="K109:K112"/>
    <mergeCell ref="K113:K116"/>
    <mergeCell ref="K117:K120"/>
    <mergeCell ref="K121:K124"/>
    <mergeCell ref="K125:K128"/>
    <mergeCell ref="K129:K132"/>
    <mergeCell ref="K133:K136"/>
    <mergeCell ref="K137:K140"/>
    <mergeCell ref="K141:K144"/>
    <mergeCell ref="K145:K148"/>
    <mergeCell ref="K149:K152"/>
    <mergeCell ref="K153:K156"/>
    <mergeCell ref="K157:K160"/>
    <mergeCell ref="K161:K164"/>
    <mergeCell ref="K165:K168"/>
    <mergeCell ref="K169:K172"/>
    <mergeCell ref="K173:K176"/>
    <mergeCell ref="K177:K180"/>
    <mergeCell ref="K181:K184"/>
    <mergeCell ref="K185:K188"/>
    <mergeCell ref="K189:K192"/>
    <mergeCell ref="K193:K196"/>
    <mergeCell ref="K197:K200"/>
    <mergeCell ref="K201:K204"/>
    <mergeCell ref="K205:K208"/>
    <mergeCell ref="K209:K212"/>
    <mergeCell ref="K213:K216"/>
    <mergeCell ref="K217:K220"/>
    <mergeCell ref="K221:K224"/>
    <mergeCell ref="K225:K228"/>
    <mergeCell ref="K229:K232"/>
    <mergeCell ref="K233:K236"/>
    <mergeCell ref="K237:K240"/>
    <mergeCell ref="K241:K244"/>
    <mergeCell ref="K245:K248"/>
    <mergeCell ref="K249:K252"/>
    <mergeCell ref="K253:K256"/>
    <mergeCell ref="K257:K260"/>
    <mergeCell ref="K261:K264"/>
    <mergeCell ref="K265:K268"/>
    <mergeCell ref="K269:K272"/>
    <mergeCell ref="K273:K276"/>
    <mergeCell ref="K277:K280"/>
    <mergeCell ref="K281:K284"/>
    <mergeCell ref="K285:K288"/>
    <mergeCell ref="K289:K292"/>
    <mergeCell ref="K293:K296"/>
    <mergeCell ref="K297:K300"/>
    <mergeCell ref="K301:K304"/>
    <mergeCell ref="N5:N8"/>
    <mergeCell ref="N9:N12"/>
    <mergeCell ref="N13:N16"/>
    <mergeCell ref="N17:N20"/>
    <mergeCell ref="N21:N24"/>
    <mergeCell ref="N25:N28"/>
    <mergeCell ref="N29:N32"/>
    <mergeCell ref="N33:N36"/>
    <mergeCell ref="N37:N40"/>
    <mergeCell ref="N41:N44"/>
    <mergeCell ref="N45:N48"/>
    <mergeCell ref="N49:N52"/>
    <mergeCell ref="N53:N56"/>
    <mergeCell ref="N57:N60"/>
    <mergeCell ref="N61:N64"/>
    <mergeCell ref="N65:N68"/>
    <mergeCell ref="N69:N72"/>
    <mergeCell ref="N73:N76"/>
    <mergeCell ref="N77:N80"/>
    <mergeCell ref="N81:N84"/>
    <mergeCell ref="N85:N88"/>
    <mergeCell ref="N89:N92"/>
    <mergeCell ref="N93:N96"/>
    <mergeCell ref="N97:N100"/>
    <mergeCell ref="N101:N104"/>
    <mergeCell ref="N105:N108"/>
    <mergeCell ref="N109:N112"/>
    <mergeCell ref="N113:N116"/>
    <mergeCell ref="N117:N120"/>
    <mergeCell ref="N121:N124"/>
    <mergeCell ref="N125:N128"/>
    <mergeCell ref="N129:N132"/>
    <mergeCell ref="N133:N136"/>
    <mergeCell ref="N137:N140"/>
    <mergeCell ref="N141:N144"/>
    <mergeCell ref="N145:N148"/>
    <mergeCell ref="N149:N152"/>
    <mergeCell ref="N153:N156"/>
    <mergeCell ref="N157:N160"/>
    <mergeCell ref="N161:N164"/>
    <mergeCell ref="N165:N168"/>
    <mergeCell ref="N169:N172"/>
    <mergeCell ref="N173:N176"/>
    <mergeCell ref="N177:N180"/>
    <mergeCell ref="N181:N184"/>
    <mergeCell ref="N185:N188"/>
    <mergeCell ref="N189:N192"/>
    <mergeCell ref="N193:N196"/>
    <mergeCell ref="N197:N200"/>
    <mergeCell ref="N201:N204"/>
    <mergeCell ref="N205:N208"/>
    <mergeCell ref="N209:N212"/>
    <mergeCell ref="N213:N216"/>
    <mergeCell ref="N217:N220"/>
    <mergeCell ref="N221:N224"/>
    <mergeCell ref="N225:N228"/>
    <mergeCell ref="N229:N232"/>
    <mergeCell ref="N233:N236"/>
    <mergeCell ref="N237:N240"/>
    <mergeCell ref="N241:N244"/>
    <mergeCell ref="N245:N248"/>
    <mergeCell ref="N249:N252"/>
    <mergeCell ref="N253:N256"/>
    <mergeCell ref="N257:N260"/>
    <mergeCell ref="N261:N264"/>
    <mergeCell ref="N265:N268"/>
    <mergeCell ref="N269:N272"/>
    <mergeCell ref="N273:N276"/>
    <mergeCell ref="N277:N280"/>
    <mergeCell ref="N281:N284"/>
    <mergeCell ref="N285:N288"/>
    <mergeCell ref="N289:N292"/>
    <mergeCell ref="N293:N296"/>
    <mergeCell ref="N297:N300"/>
    <mergeCell ref="N301:N304"/>
    <mergeCell ref="Q5:Q8"/>
    <mergeCell ref="Q9:Q12"/>
    <mergeCell ref="Q13:Q16"/>
    <mergeCell ref="Q17:Q20"/>
    <mergeCell ref="Q21:Q24"/>
    <mergeCell ref="Q25:Q28"/>
    <mergeCell ref="Q29:Q32"/>
    <mergeCell ref="Q33:Q36"/>
    <mergeCell ref="Q37:Q40"/>
    <mergeCell ref="Q41:Q44"/>
    <mergeCell ref="Q45:Q48"/>
    <mergeCell ref="Q49:Q52"/>
    <mergeCell ref="Q53:Q56"/>
    <mergeCell ref="Q57:Q60"/>
    <mergeCell ref="Q61:Q64"/>
    <mergeCell ref="Q65:Q68"/>
    <mergeCell ref="Q69:Q72"/>
    <mergeCell ref="Q73:Q76"/>
    <mergeCell ref="Q77:Q80"/>
    <mergeCell ref="Q81:Q84"/>
    <mergeCell ref="Q85:Q88"/>
    <mergeCell ref="Q89:Q92"/>
    <mergeCell ref="Q93:Q96"/>
    <mergeCell ref="Q97:Q100"/>
    <mergeCell ref="Q101:Q104"/>
    <mergeCell ref="Q105:Q108"/>
    <mergeCell ref="Q109:Q112"/>
    <mergeCell ref="Q113:Q116"/>
    <mergeCell ref="Q117:Q120"/>
    <mergeCell ref="Q121:Q124"/>
    <mergeCell ref="Q125:Q128"/>
    <mergeCell ref="Q129:Q132"/>
    <mergeCell ref="Q133:Q136"/>
    <mergeCell ref="Q137:Q140"/>
    <mergeCell ref="Q141:Q144"/>
    <mergeCell ref="Q145:Q148"/>
    <mergeCell ref="Q149:Q152"/>
    <mergeCell ref="Q153:Q156"/>
    <mergeCell ref="Q157:Q160"/>
    <mergeCell ref="Q161:Q164"/>
    <mergeCell ref="Q165:Q168"/>
    <mergeCell ref="Q169:Q172"/>
    <mergeCell ref="Q173:Q176"/>
    <mergeCell ref="Q177:Q180"/>
    <mergeCell ref="Q181:Q184"/>
    <mergeCell ref="Q185:Q188"/>
    <mergeCell ref="Q189:Q192"/>
    <mergeCell ref="Q193:Q196"/>
    <mergeCell ref="Q197:Q200"/>
    <mergeCell ref="Q201:Q204"/>
    <mergeCell ref="Q205:Q208"/>
    <mergeCell ref="Q209:Q212"/>
    <mergeCell ref="Q213:Q216"/>
    <mergeCell ref="Q217:Q220"/>
    <mergeCell ref="Q221:Q224"/>
    <mergeCell ref="Q225:Q228"/>
    <mergeCell ref="Q229:Q232"/>
    <mergeCell ref="Q233:Q236"/>
    <mergeCell ref="Q237:Q240"/>
    <mergeCell ref="Q241:Q244"/>
    <mergeCell ref="Q245:Q248"/>
    <mergeCell ref="Q249:Q252"/>
    <mergeCell ref="Q253:Q256"/>
    <mergeCell ref="Q257:Q260"/>
    <mergeCell ref="Q261:Q264"/>
    <mergeCell ref="Q265:Q268"/>
    <mergeCell ref="Q269:Q272"/>
    <mergeCell ref="Q273:Q276"/>
    <mergeCell ref="Q277:Q280"/>
    <mergeCell ref="Q281:Q284"/>
    <mergeCell ref="Q285:Q288"/>
    <mergeCell ref="Q289:Q292"/>
    <mergeCell ref="Q293:Q296"/>
    <mergeCell ref="Q297:Q300"/>
    <mergeCell ref="Q301:Q304"/>
    <mergeCell ref="T5:T8"/>
    <mergeCell ref="T9:T12"/>
    <mergeCell ref="T13:T16"/>
    <mergeCell ref="T17:T20"/>
    <mergeCell ref="T21:T24"/>
    <mergeCell ref="T25:T28"/>
    <mergeCell ref="T29:T32"/>
    <mergeCell ref="T33:T36"/>
    <mergeCell ref="T37:T40"/>
    <mergeCell ref="T41:T44"/>
    <mergeCell ref="T45:T48"/>
    <mergeCell ref="T49:T52"/>
    <mergeCell ref="T53:T56"/>
    <mergeCell ref="T57:T60"/>
    <mergeCell ref="T61:T64"/>
    <mergeCell ref="T65:T68"/>
    <mergeCell ref="T69:T72"/>
    <mergeCell ref="T73:T76"/>
    <mergeCell ref="T77:T80"/>
    <mergeCell ref="T81:T84"/>
    <mergeCell ref="T85:T88"/>
    <mergeCell ref="T89:T92"/>
    <mergeCell ref="T93:T96"/>
    <mergeCell ref="T97:T100"/>
    <mergeCell ref="T101:T104"/>
    <mergeCell ref="T105:T108"/>
    <mergeCell ref="T109:T112"/>
    <mergeCell ref="T113:T116"/>
    <mergeCell ref="T117:T120"/>
    <mergeCell ref="T121:T124"/>
    <mergeCell ref="T125:T128"/>
    <mergeCell ref="T129:T132"/>
    <mergeCell ref="T133:T136"/>
    <mergeCell ref="T137:T140"/>
    <mergeCell ref="T141:T144"/>
    <mergeCell ref="T145:T148"/>
    <mergeCell ref="T149:T152"/>
    <mergeCell ref="T153:T156"/>
    <mergeCell ref="T157:T160"/>
    <mergeCell ref="T161:T164"/>
    <mergeCell ref="T165:T168"/>
    <mergeCell ref="T169:T172"/>
    <mergeCell ref="T173:T176"/>
    <mergeCell ref="T177:T180"/>
    <mergeCell ref="T181:T184"/>
    <mergeCell ref="T185:T188"/>
    <mergeCell ref="T189:T192"/>
    <mergeCell ref="T193:T196"/>
    <mergeCell ref="T197:T200"/>
    <mergeCell ref="T201:T204"/>
    <mergeCell ref="T205:T208"/>
    <mergeCell ref="T209:T212"/>
    <mergeCell ref="T213:T216"/>
    <mergeCell ref="T217:T220"/>
    <mergeCell ref="T221:T224"/>
    <mergeCell ref="T225:T228"/>
    <mergeCell ref="T229:T232"/>
    <mergeCell ref="T233:T236"/>
    <mergeCell ref="T237:T240"/>
    <mergeCell ref="T241:T244"/>
    <mergeCell ref="T245:T248"/>
    <mergeCell ref="T249:T252"/>
    <mergeCell ref="T253:T256"/>
    <mergeCell ref="T257:T260"/>
    <mergeCell ref="T261:T264"/>
    <mergeCell ref="T265:T268"/>
    <mergeCell ref="T269:T272"/>
    <mergeCell ref="T273:T276"/>
    <mergeCell ref="T277:T280"/>
    <mergeCell ref="T281:T284"/>
    <mergeCell ref="T285:T288"/>
    <mergeCell ref="T289:T292"/>
    <mergeCell ref="T293:T296"/>
    <mergeCell ref="T297:T300"/>
    <mergeCell ref="T301:T304"/>
    <mergeCell ref="W5:W8"/>
    <mergeCell ref="W9:W12"/>
    <mergeCell ref="W13:W16"/>
    <mergeCell ref="W17:W20"/>
    <mergeCell ref="W21:W24"/>
    <mergeCell ref="W25:W28"/>
    <mergeCell ref="W29:W32"/>
    <mergeCell ref="W33:W36"/>
    <mergeCell ref="W37:W40"/>
    <mergeCell ref="W41:W44"/>
    <mergeCell ref="W45:W48"/>
    <mergeCell ref="W49:W52"/>
    <mergeCell ref="W53:W56"/>
    <mergeCell ref="W57:W60"/>
    <mergeCell ref="W61:W64"/>
    <mergeCell ref="W65:W68"/>
    <mergeCell ref="W69:W72"/>
    <mergeCell ref="W73:W76"/>
    <mergeCell ref="W77:W80"/>
    <mergeCell ref="W81:W84"/>
    <mergeCell ref="W85:W88"/>
    <mergeCell ref="W89:W92"/>
    <mergeCell ref="W93:W96"/>
    <mergeCell ref="W97:W100"/>
    <mergeCell ref="W101:W104"/>
    <mergeCell ref="W105:W108"/>
    <mergeCell ref="W109:W112"/>
    <mergeCell ref="W113:W116"/>
    <mergeCell ref="W117:W120"/>
    <mergeCell ref="W181:W184"/>
    <mergeCell ref="W185:W188"/>
    <mergeCell ref="W189:W192"/>
    <mergeCell ref="W121:W124"/>
    <mergeCell ref="W125:W128"/>
    <mergeCell ref="W129:W132"/>
    <mergeCell ref="W133:W136"/>
    <mergeCell ref="W137:W140"/>
    <mergeCell ref="W141:W144"/>
    <mergeCell ref="W145:W148"/>
    <mergeCell ref="W149:W152"/>
    <mergeCell ref="W153:W156"/>
    <mergeCell ref="W273:W276"/>
    <mergeCell ref="W277:W280"/>
    <mergeCell ref="W281:W284"/>
    <mergeCell ref="W285:W288"/>
    <mergeCell ref="W289:W292"/>
    <mergeCell ref="W293:W296"/>
    <mergeCell ref="W297:W300"/>
    <mergeCell ref="W229:W232"/>
    <mergeCell ref="W233:W236"/>
    <mergeCell ref="W237:W240"/>
    <mergeCell ref="W241:W244"/>
    <mergeCell ref="W245:W248"/>
    <mergeCell ref="W249:W252"/>
    <mergeCell ref="W253:W256"/>
    <mergeCell ref="W257:W260"/>
    <mergeCell ref="W261:W264"/>
    <mergeCell ref="Z69:Z72"/>
    <mergeCell ref="Z73:Z76"/>
    <mergeCell ref="Z77:Z80"/>
    <mergeCell ref="Z81:Z84"/>
    <mergeCell ref="Z85:Z88"/>
    <mergeCell ref="Z89:Z92"/>
    <mergeCell ref="Z93:Z96"/>
    <mergeCell ref="W265:W268"/>
    <mergeCell ref="W269:W272"/>
    <mergeCell ref="W193:W196"/>
    <mergeCell ref="W197:W200"/>
    <mergeCell ref="W201:W204"/>
    <mergeCell ref="W205:W208"/>
    <mergeCell ref="W209:W212"/>
    <mergeCell ref="W213:W216"/>
    <mergeCell ref="W217:W220"/>
    <mergeCell ref="W221:W224"/>
    <mergeCell ref="W225:W228"/>
    <mergeCell ref="W157:W160"/>
    <mergeCell ref="W161:W164"/>
    <mergeCell ref="W165:W168"/>
    <mergeCell ref="W169:W172"/>
    <mergeCell ref="W173:W176"/>
    <mergeCell ref="W177:W180"/>
    <mergeCell ref="Z105:Z108"/>
    <mergeCell ref="Z109:Z112"/>
    <mergeCell ref="Z113:Z116"/>
    <mergeCell ref="Z117:Z120"/>
    <mergeCell ref="Z121:Z124"/>
    <mergeCell ref="Z125:Z128"/>
    <mergeCell ref="Z129:Z132"/>
    <mergeCell ref="W301:W304"/>
    <mergeCell ref="Z5:Z8"/>
    <mergeCell ref="Z9:Z12"/>
    <mergeCell ref="Z13:Z16"/>
    <mergeCell ref="Z17:Z20"/>
    <mergeCell ref="Z21:Z24"/>
    <mergeCell ref="Z25:Z28"/>
    <mergeCell ref="Z29:Z32"/>
    <mergeCell ref="Z33:Z36"/>
    <mergeCell ref="Z37:Z40"/>
    <mergeCell ref="Z41:Z44"/>
    <mergeCell ref="Z45:Z48"/>
    <mergeCell ref="Z49:Z52"/>
    <mergeCell ref="Z53:Z56"/>
    <mergeCell ref="Z57:Z60"/>
    <mergeCell ref="Z61:Z64"/>
    <mergeCell ref="Z65:Z68"/>
    <mergeCell ref="Z169:Z172"/>
    <mergeCell ref="Z173:Z176"/>
    <mergeCell ref="Z177:Z180"/>
    <mergeCell ref="Z181:Z184"/>
    <mergeCell ref="Z185:Z188"/>
    <mergeCell ref="Z189:Z192"/>
    <mergeCell ref="AH4:AI4"/>
    <mergeCell ref="AE4:AF4"/>
    <mergeCell ref="Z277:Z280"/>
    <mergeCell ref="Z133:Z136"/>
    <mergeCell ref="Z137:Z140"/>
    <mergeCell ref="Z141:Z144"/>
    <mergeCell ref="Z145:Z148"/>
    <mergeCell ref="Z149:Z152"/>
    <mergeCell ref="Z153:Z156"/>
    <mergeCell ref="Z157:Z160"/>
    <mergeCell ref="Z161:Z164"/>
    <mergeCell ref="Z165:Z168"/>
    <mergeCell ref="Z97:Z100"/>
    <mergeCell ref="Z101:Z104"/>
    <mergeCell ref="Z241:Z244"/>
    <mergeCell ref="Z245:Z248"/>
    <mergeCell ref="Z249:Z252"/>
    <mergeCell ref="Z253:Z256"/>
    <mergeCell ref="AK4:AL4"/>
    <mergeCell ref="Z281:Z284"/>
    <mergeCell ref="Z285:Z288"/>
    <mergeCell ref="Z289:Z292"/>
    <mergeCell ref="Z293:Z296"/>
    <mergeCell ref="Z297:Z300"/>
    <mergeCell ref="Z301:Z304"/>
    <mergeCell ref="Z273:Z276"/>
    <mergeCell ref="Z193:Z196"/>
    <mergeCell ref="Z197:Z200"/>
    <mergeCell ref="Z201:Z204"/>
    <mergeCell ref="Z257:Z260"/>
    <mergeCell ref="Z261:Z264"/>
    <mergeCell ref="Z265:Z268"/>
    <mergeCell ref="Z269:Z272"/>
    <mergeCell ref="Z205:Z208"/>
    <mergeCell ref="Z209:Z212"/>
    <mergeCell ref="Z213:Z216"/>
    <mergeCell ref="Z217:Z220"/>
    <mergeCell ref="Z221:Z224"/>
    <mergeCell ref="Z225:Z228"/>
    <mergeCell ref="Z229:Z232"/>
    <mergeCell ref="Z233:Z236"/>
    <mergeCell ref="Z237:Z240"/>
  </mergeCells>
  <phoneticPr fontId="3"/>
  <pageMargins left="0.70866141732283472" right="0.70866141732283472" top="0.74803149606299213" bottom="0.74803149606299213" header="0.31496062992125984" footer="0.31496062992125984"/>
  <pageSetup paperSize="8" scale="75" fitToHeight="0" orientation="landscape" r:id="rId1"/>
  <headerFooter>
    <oddHeader>&amp;R&amp;"ＭＳ 明朝,標準"&amp;12 2-6.歯科健診分析</oddHeader>
  </headerFooter>
  <rowBreaks count="4" manualBreakCount="4">
    <brk id="76" max="27" man="1"/>
    <brk id="148" max="27" man="1"/>
    <brk id="220" max="27" man="1"/>
    <brk id="292" max="27" man="1"/>
  </rowBreaks>
  <ignoredErrors>
    <ignoredError sqref="AF5:AF78 AI7:AI78" emptyCellReference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245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259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245</v>
      </c>
    </row>
    <row r="2" spans="1:16">
      <c r="A2" s="11" t="s">
        <v>267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0.15</v>
      </c>
      <c r="E5" s="192" t="s">
        <v>265</v>
      </c>
      <c r="F5" s="193">
        <v>0.17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0.13</v>
      </c>
      <c r="E7" s="192" t="s">
        <v>265</v>
      </c>
      <c r="F7" s="193">
        <v>0.15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0.11000000000000001</v>
      </c>
      <c r="E9" s="192" t="s">
        <v>265</v>
      </c>
      <c r="F9" s="193">
        <v>0.13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9.0000000000000011E-2</v>
      </c>
      <c r="E11" s="192" t="s">
        <v>265</v>
      </c>
      <c r="F11" s="193">
        <v>0.11000000000000001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7.0000000000000007E-2</v>
      </c>
      <c r="E13" s="192" t="s">
        <v>265</v>
      </c>
      <c r="F13" s="193">
        <v>9.0000000000000011E-2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2-6.歯科健診分析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"/>
  <sheetViews>
    <sheetView showGridLines="0" zoomScaleNormal="100" zoomScaleSheetLayoutView="100" workbookViewId="0"/>
  </sheetViews>
  <sheetFormatPr defaultRowHeight="13.5"/>
  <cols>
    <col min="1" max="1" width="4.625" style="65" customWidth="1"/>
    <col min="2" max="2" width="6.125" style="65" customWidth="1"/>
    <col min="3" max="3" width="10.625" style="65" customWidth="1"/>
    <col min="4" max="11" width="11.5" style="65" customWidth="1"/>
    <col min="12" max="16384" width="9" style="65"/>
  </cols>
  <sheetData>
    <row r="1" spans="1:11" s="1" customFormat="1" ht="16.5" customHeight="1">
      <c r="A1" s="40" t="s">
        <v>246</v>
      </c>
    </row>
    <row r="2" spans="1:11" ht="18" customHeight="1">
      <c r="A2" s="1" t="s">
        <v>226</v>
      </c>
    </row>
    <row r="3" spans="1:11">
      <c r="B3" s="258" t="s">
        <v>165</v>
      </c>
      <c r="C3" s="259"/>
      <c r="D3" s="66" t="s">
        <v>82</v>
      </c>
      <c r="E3" s="67"/>
      <c r="F3" s="66" t="s">
        <v>83</v>
      </c>
      <c r="G3" s="67"/>
      <c r="H3" s="66" t="s">
        <v>84</v>
      </c>
      <c r="I3" s="67"/>
      <c r="J3" s="66" t="s">
        <v>85</v>
      </c>
      <c r="K3" s="67"/>
    </row>
    <row r="4" spans="1:11" ht="45">
      <c r="B4" s="302"/>
      <c r="C4" s="303"/>
      <c r="D4" s="139" t="s">
        <v>284</v>
      </c>
      <c r="E4" s="68">
        <f>地区別_EAT10別高齢者の疾病!E141</f>
        <v>120580</v>
      </c>
      <c r="F4" s="139" t="s">
        <v>284</v>
      </c>
      <c r="G4" s="68">
        <f>地区別_EAT10別高齢者の疾病!M141</f>
        <v>18684</v>
      </c>
      <c r="H4" s="139" t="s">
        <v>284</v>
      </c>
      <c r="I4" s="68">
        <f>地区別_EAT10別高齢者の疾病!U141</f>
        <v>10804</v>
      </c>
      <c r="J4" s="139" t="s">
        <v>284</v>
      </c>
      <c r="K4" s="68">
        <f>地区別_EAT10別高齢者の疾病!AC141</f>
        <v>18016</v>
      </c>
    </row>
    <row r="5" spans="1:11" ht="33.75">
      <c r="B5" s="260"/>
      <c r="C5" s="261"/>
      <c r="D5" s="69" t="s">
        <v>181</v>
      </c>
      <c r="E5" s="140" t="s">
        <v>292</v>
      </c>
      <c r="F5" s="69" t="s">
        <v>181</v>
      </c>
      <c r="G5" s="140" t="s">
        <v>292</v>
      </c>
      <c r="H5" s="69" t="s">
        <v>181</v>
      </c>
      <c r="I5" s="140" t="s">
        <v>292</v>
      </c>
      <c r="J5" s="71" t="s">
        <v>181</v>
      </c>
      <c r="K5" s="140" t="s">
        <v>292</v>
      </c>
    </row>
    <row r="6" spans="1:11" ht="24" customHeight="1">
      <c r="B6" s="301" t="s">
        <v>150</v>
      </c>
      <c r="C6" s="301"/>
      <c r="D6" s="72">
        <f>地区別_EAT10別高齢者の疾病!I141</f>
        <v>22418</v>
      </c>
      <c r="E6" s="73">
        <f>地区別_EAT10別高齢者の疾病!J141</f>
        <v>0.18591806269696468</v>
      </c>
      <c r="F6" s="72">
        <f>地区別_EAT10別高齢者の疾病!Q141</f>
        <v>3848</v>
      </c>
      <c r="G6" s="73">
        <f>地区別_EAT10別高齢者の疾病!R141</f>
        <v>0.20595161635624062</v>
      </c>
      <c r="H6" s="72">
        <f>地区別_EAT10別高齢者の疾病!Y141</f>
        <v>2502</v>
      </c>
      <c r="I6" s="73">
        <f>地区別_EAT10別高齢者の疾病!Z141</f>
        <v>0.23158089596445761</v>
      </c>
      <c r="J6" s="74">
        <f>地区別_EAT10別高齢者の疾病!AG141</f>
        <v>4907</v>
      </c>
      <c r="K6" s="82">
        <f>地区別_EAT10別高齢者の疾病!AH141</f>
        <v>0.27236900532859681</v>
      </c>
    </row>
    <row r="7" spans="1:11" ht="24" customHeight="1">
      <c r="B7" s="301" t="s">
        <v>151</v>
      </c>
      <c r="C7" s="301"/>
      <c r="D7" s="72">
        <f>地区別_EAT10別高齢者の疾病!I142</f>
        <v>30038</v>
      </c>
      <c r="E7" s="73">
        <f>地区別_EAT10別高齢者の疾病!J142</f>
        <v>0.24911262232542711</v>
      </c>
      <c r="F7" s="72">
        <f>地区別_EAT10別高齢者の疾病!Q142</f>
        <v>5156</v>
      </c>
      <c r="G7" s="73">
        <f>地区別_EAT10別高齢者の疾病!R142</f>
        <v>0.27595803896381932</v>
      </c>
      <c r="H7" s="72">
        <f>地区別_EAT10別高齢者の疾病!Y142</f>
        <v>3237</v>
      </c>
      <c r="I7" s="73">
        <f>地区別_EAT10別高齢者の疾病!Z142</f>
        <v>0.29961125509070713</v>
      </c>
      <c r="J7" s="74">
        <f>地区別_EAT10別高齢者の疾病!AG142</f>
        <v>6005</v>
      </c>
      <c r="K7" s="82">
        <f>地区別_EAT10別高齢者の疾病!AH142</f>
        <v>0.33331483126110123</v>
      </c>
    </row>
    <row r="8" spans="1:11" ht="24" customHeight="1">
      <c r="B8" s="301" t="s">
        <v>152</v>
      </c>
      <c r="C8" s="301"/>
      <c r="D8" s="72">
        <f>地区別_EAT10別高齢者の疾病!I143</f>
        <v>34428</v>
      </c>
      <c r="E8" s="73">
        <f>地区別_EAT10別高齢者の疾病!J143</f>
        <v>0.28551998673080115</v>
      </c>
      <c r="F8" s="72">
        <f>地区別_EAT10別高齢者の疾病!Q143</f>
        <v>5966</v>
      </c>
      <c r="G8" s="73">
        <f>地区別_EAT10別高齢者の疾病!R143</f>
        <v>0.31931064011988869</v>
      </c>
      <c r="H8" s="72">
        <f>地区別_EAT10別高齢者の疾病!Y143</f>
        <v>3480</v>
      </c>
      <c r="I8" s="73">
        <f>地区別_EAT10別高齢者の疾病!Z143</f>
        <v>0.32210292484265085</v>
      </c>
      <c r="J8" s="74">
        <f>地区別_EAT10別高齢者の疾病!AG143</f>
        <v>5782</v>
      </c>
      <c r="K8" s="82">
        <f>地区別_EAT10別高齢者の疾病!AH143</f>
        <v>0.32093694493783304</v>
      </c>
    </row>
    <row r="9" spans="1:11" ht="24" customHeight="1">
      <c r="B9" s="301" t="s">
        <v>153</v>
      </c>
      <c r="C9" s="301"/>
      <c r="D9" s="72">
        <f>地区別_EAT10別高齢者の疾病!I144</f>
        <v>4873</v>
      </c>
      <c r="E9" s="73">
        <f>地区別_EAT10別高齢者の疾病!J144</f>
        <v>4.0413003814894675E-2</v>
      </c>
      <c r="F9" s="72">
        <f>地区別_EAT10別高齢者の疾病!Q144</f>
        <v>855</v>
      </c>
      <c r="G9" s="73">
        <f>地区別_EAT10別高齢者の疾病!R144</f>
        <v>4.5761078998073218E-2</v>
      </c>
      <c r="H9" s="72">
        <f>地区別_EAT10別高齢者の疾病!Y144</f>
        <v>514</v>
      </c>
      <c r="I9" s="73">
        <f>地区別_EAT10別高齢者の疾病!Z144</f>
        <v>4.7574972232506479E-2</v>
      </c>
      <c r="J9" s="74">
        <f>地区別_EAT10別高齢者の疾病!AG144</f>
        <v>927</v>
      </c>
      <c r="K9" s="82">
        <f>地区別_EAT10別高齢者の疾病!AH144</f>
        <v>5.1454262877442272E-2</v>
      </c>
    </row>
    <row r="10" spans="1:11" ht="24" customHeight="1">
      <c r="B10" s="301" t="s">
        <v>154</v>
      </c>
      <c r="C10" s="301"/>
      <c r="D10" s="72">
        <f>地区別_EAT10別高齢者の疾病!I145</f>
        <v>39777</v>
      </c>
      <c r="E10" s="73">
        <f>地区別_EAT10別高齢者の疾病!J145</f>
        <v>0.32988057721015096</v>
      </c>
      <c r="F10" s="72">
        <f>地区別_EAT10別高齢者の疾病!Q145</f>
        <v>6989</v>
      </c>
      <c r="G10" s="73">
        <f>地区別_EAT10別高齢者の疾病!R145</f>
        <v>0.37406336972810961</v>
      </c>
      <c r="H10" s="72">
        <f>地区別_EAT10別高齢者の疾病!Y145</f>
        <v>4208</v>
      </c>
      <c r="I10" s="73">
        <f>地区別_EAT10別高齢者の疾病!Z145</f>
        <v>0.38948537578674564</v>
      </c>
      <c r="J10" s="74">
        <f>地区別_EAT10別高齢者の疾病!AG145</f>
        <v>7421</v>
      </c>
      <c r="K10" s="82">
        <f>地区別_EAT10別高齢者の疾病!AH145</f>
        <v>0.41191163410301956</v>
      </c>
    </row>
    <row r="11" spans="1:11" ht="24" customHeight="1">
      <c r="B11" s="301" t="s">
        <v>155</v>
      </c>
      <c r="C11" s="301"/>
      <c r="D11" s="72">
        <f>地区別_EAT10別高齢者の疾病!I146</f>
        <v>43432</v>
      </c>
      <c r="E11" s="73">
        <f>地区別_EAT10別高齢者の疾病!J146</f>
        <v>0.36019240338364572</v>
      </c>
      <c r="F11" s="72">
        <f>地区別_EAT10別高齢者の疾病!Q146</f>
        <v>7644</v>
      </c>
      <c r="G11" s="73">
        <f>地区別_EAT10別高齢者の疾病!R146</f>
        <v>0.40912010276172128</v>
      </c>
      <c r="H11" s="72">
        <f>地区別_EAT10別高齢者の疾病!Y146</f>
        <v>4479</v>
      </c>
      <c r="I11" s="73">
        <f>地区別_EAT10別高齢者の疾病!Z146</f>
        <v>0.41456867826730842</v>
      </c>
      <c r="J11" s="74">
        <f>地区別_EAT10別高齢者の疾病!AG146</f>
        <v>7688</v>
      </c>
      <c r="K11" s="82">
        <f>地区別_EAT10別高齢者の疾病!AH146</f>
        <v>0.42673179396092364</v>
      </c>
    </row>
    <row r="12" spans="1:11" ht="24" customHeight="1">
      <c r="B12" s="301" t="s">
        <v>156</v>
      </c>
      <c r="C12" s="301"/>
      <c r="D12" s="72">
        <f>地区別_EAT10別高齢者の疾病!I147</f>
        <v>11320</v>
      </c>
      <c r="E12" s="73">
        <f>地区別_EAT10別高齢者の疾病!J147</f>
        <v>9.3879582020235525E-2</v>
      </c>
      <c r="F12" s="72">
        <f>地区別_EAT10別高齢者の疾病!Q147</f>
        <v>2111</v>
      </c>
      <c r="G12" s="73">
        <f>地区別_EAT10別高齢者の疾病!R147</f>
        <v>0.11298437165489189</v>
      </c>
      <c r="H12" s="72">
        <f>地区別_EAT10別高齢者の疾病!Y147</f>
        <v>1289</v>
      </c>
      <c r="I12" s="73">
        <f>地区別_EAT10別高齢者の疾病!Z147</f>
        <v>0.11930766382821177</v>
      </c>
      <c r="J12" s="74">
        <f>地区別_EAT10別高齢者の疾病!AG147</f>
        <v>2725</v>
      </c>
      <c r="K12" s="82">
        <f>地区別_EAT10別高齢者の疾病!AH147</f>
        <v>0.15125444049733569</v>
      </c>
    </row>
    <row r="13" spans="1:11" ht="24" customHeight="1">
      <c r="B13" s="301" t="s">
        <v>166</v>
      </c>
      <c r="C13" s="301"/>
      <c r="D13" s="72">
        <f>地区別_EAT10別高齢者の疾病!I148</f>
        <v>47</v>
      </c>
      <c r="E13" s="73">
        <f>地区別_EAT10別高齢者の疾病!J148</f>
        <v>3.8978271686846908E-4</v>
      </c>
      <c r="F13" s="72">
        <f>地区別_EAT10別高齢者の疾病!Q148</f>
        <v>9</v>
      </c>
      <c r="G13" s="73">
        <f>地区別_EAT10別高齢者の疾病!R148</f>
        <v>4.8169556840077071E-4</v>
      </c>
      <c r="H13" s="72">
        <f>地区別_EAT10別高齢者の疾病!Y148</f>
        <v>7</v>
      </c>
      <c r="I13" s="73">
        <f>地区別_EAT10別高齢者の疾病!Z148</f>
        <v>6.4790818215475752E-4</v>
      </c>
      <c r="J13" s="74">
        <f>地区別_EAT10別高齢者の疾病!AG148</f>
        <v>10</v>
      </c>
      <c r="K13" s="82">
        <f>地区別_EAT10別高齢者の疾病!AH148</f>
        <v>5.5506216696269979E-4</v>
      </c>
    </row>
    <row r="14" spans="1:11" ht="24" customHeight="1">
      <c r="B14" s="301" t="s">
        <v>157</v>
      </c>
      <c r="C14" s="301"/>
      <c r="D14" s="72">
        <f>地区別_EAT10別高齢者の疾病!I149</f>
        <v>1061</v>
      </c>
      <c r="E14" s="73">
        <f>地区別_EAT10別高齢者の疾病!J149</f>
        <v>8.799137502073312E-3</v>
      </c>
      <c r="F14" s="72">
        <f>地区別_EAT10別高齢者の疾病!Q149</f>
        <v>219</v>
      </c>
      <c r="G14" s="73">
        <f>地区別_EAT10別高齢者の疾病!R149</f>
        <v>1.1721258831085421E-2</v>
      </c>
      <c r="H14" s="72">
        <f>地区別_EAT10別高齢者の疾病!Y149</f>
        <v>137</v>
      </c>
      <c r="I14" s="73">
        <f>地区別_EAT10別高齢者の疾病!Z149</f>
        <v>1.2680488707885969E-2</v>
      </c>
      <c r="J14" s="74">
        <f>地区別_EAT10別高齢者の疾病!AG149</f>
        <v>299</v>
      </c>
      <c r="K14" s="82">
        <f>地区別_EAT10別高齢者の疾病!AH149</f>
        <v>1.6596358792184726E-2</v>
      </c>
    </row>
    <row r="15" spans="1:11" ht="24" customHeight="1">
      <c r="B15" s="301" t="s">
        <v>158</v>
      </c>
      <c r="C15" s="301"/>
      <c r="D15" s="72">
        <f>地区別_EAT10別高齢者の疾病!I150</f>
        <v>4148</v>
      </c>
      <c r="E15" s="73">
        <f>地区別_EAT10別高齢者の疾病!J150</f>
        <v>3.4400398075966163E-2</v>
      </c>
      <c r="F15" s="72">
        <f>地区別_EAT10別高齢者の疾病!Q150</f>
        <v>751</v>
      </c>
      <c r="G15" s="73">
        <f>地区別_EAT10別高齢者の疾病!R150</f>
        <v>4.0194819096553203E-2</v>
      </c>
      <c r="H15" s="72">
        <f>地区別_EAT10別高齢者の疾病!Y150</f>
        <v>463</v>
      </c>
      <c r="I15" s="73">
        <f>地区別_EAT10別高齢者の疾病!Z150</f>
        <v>4.2854498333950386E-2</v>
      </c>
      <c r="J15" s="74">
        <f>地区別_EAT10別高齢者の疾病!AG150</f>
        <v>1127</v>
      </c>
      <c r="K15" s="82">
        <f>地区別_EAT10別高齢者の疾病!AH150</f>
        <v>6.2555506216696269E-2</v>
      </c>
    </row>
    <row r="16" spans="1:11" ht="24" customHeight="1">
      <c r="B16" s="301" t="s">
        <v>159</v>
      </c>
      <c r="C16" s="301"/>
      <c r="D16" s="72">
        <f>地区別_EAT10別高齢者の疾病!I151</f>
        <v>390</v>
      </c>
      <c r="E16" s="73">
        <f>地区別_EAT10別高齢者の疾病!J151</f>
        <v>3.234367225078786E-3</v>
      </c>
      <c r="F16" s="72">
        <f>地区別_EAT10別高齢者の疾病!Q151</f>
        <v>100</v>
      </c>
      <c r="G16" s="73">
        <f>地区別_EAT10別高齢者の疾病!R151</f>
        <v>5.3521729822307859E-3</v>
      </c>
      <c r="H16" s="72">
        <f>地区別_EAT10別高齢者の疾病!Y151</f>
        <v>79</v>
      </c>
      <c r="I16" s="73">
        <f>地区別_EAT10別高齢者の疾病!Z151</f>
        <v>7.3121066271751205E-3</v>
      </c>
      <c r="J16" s="74">
        <f>地区別_EAT10別高齢者の疾病!AG151</f>
        <v>317</v>
      </c>
      <c r="K16" s="82">
        <f>地区別_EAT10別高齢者の疾病!AH151</f>
        <v>1.7595470692717583E-2</v>
      </c>
    </row>
    <row r="17" spans="1:11" ht="24" customHeight="1">
      <c r="B17" s="301" t="s">
        <v>160</v>
      </c>
      <c r="C17" s="301"/>
      <c r="D17" s="72">
        <f>地区別_EAT10別高齢者の疾病!I152</f>
        <v>485</v>
      </c>
      <c r="E17" s="73">
        <f>地区別_EAT10別高齢者の疾病!J152</f>
        <v>4.0222259081107974E-3</v>
      </c>
      <c r="F17" s="72">
        <f>地区別_EAT10別高齢者の疾病!Q152</f>
        <v>91</v>
      </c>
      <c r="G17" s="73">
        <f>地区別_EAT10別高齢者の疾病!R152</f>
        <v>4.8704774138300152E-3</v>
      </c>
      <c r="H17" s="72">
        <f>地区別_EAT10別高齢者の疾病!Y152</f>
        <v>89</v>
      </c>
      <c r="I17" s="73">
        <f>地区別_EAT10別高齢者の疾病!Z152</f>
        <v>8.23768974453906E-3</v>
      </c>
      <c r="J17" s="74">
        <f>地区別_EAT10別高齢者の疾病!AG152</f>
        <v>300</v>
      </c>
      <c r="K17" s="82">
        <f>地区別_EAT10別高齢者の疾病!AH152</f>
        <v>1.6651865008880995E-2</v>
      </c>
    </row>
    <row r="18" spans="1:11" ht="24" customHeight="1">
      <c r="B18" s="301" t="s">
        <v>161</v>
      </c>
      <c r="C18" s="301"/>
      <c r="D18" s="72">
        <f>地区別_EAT10別高齢者の疾病!I153</f>
        <v>12143</v>
      </c>
      <c r="E18" s="73">
        <f>地区別_EAT10別高齢者の疾病!J153</f>
        <v>0.10070492619008127</v>
      </c>
      <c r="F18" s="72">
        <f>地区別_EAT10別高齢者の疾病!Q153</f>
        <v>2271</v>
      </c>
      <c r="G18" s="73">
        <f>地区別_EAT10別高齢者の疾病!R153</f>
        <v>0.12154784842646114</v>
      </c>
      <c r="H18" s="72">
        <f>地区別_EAT10別高齢者の疾病!Y153</f>
        <v>1582</v>
      </c>
      <c r="I18" s="73">
        <f>地区別_EAT10別高齢者の疾病!Z153</f>
        <v>0.14642724916697519</v>
      </c>
      <c r="J18" s="74">
        <f>地区別_EAT10別高齢者の疾病!AG153</f>
        <v>3161</v>
      </c>
      <c r="K18" s="82">
        <f>地区別_EAT10別高齢者の疾病!AH153</f>
        <v>0.17545515097690942</v>
      </c>
    </row>
    <row r="19" spans="1:11" ht="24" customHeight="1">
      <c r="B19" s="301" t="s">
        <v>162</v>
      </c>
      <c r="C19" s="301"/>
      <c r="D19" s="72">
        <f>地区別_EAT10別高齢者の疾病!I154</f>
        <v>8675</v>
      </c>
      <c r="E19" s="73">
        <f>地区別_EAT10別高齢者の疾病!J154</f>
        <v>7.1943937634765295E-2</v>
      </c>
      <c r="F19" s="72">
        <f>地区別_EAT10別高齢者の疾病!Q154</f>
        <v>1289</v>
      </c>
      <c r="G19" s="73">
        <f>地区別_EAT10別高齢者の疾病!R154</f>
        <v>6.898950974095483E-2</v>
      </c>
      <c r="H19" s="72">
        <f>地区別_EAT10別高齢者の疾病!Y154</f>
        <v>883</v>
      </c>
      <c r="I19" s="73">
        <f>地区別_EAT10別高齢者の疾病!Z154</f>
        <v>8.1728989263235838E-2</v>
      </c>
      <c r="J19" s="74">
        <f>地区別_EAT10別高齢者の疾病!AG154</f>
        <v>2178</v>
      </c>
      <c r="K19" s="82">
        <f>地区別_EAT10別高齢者の疾病!AH154</f>
        <v>0.12089253996447602</v>
      </c>
    </row>
    <row r="20" spans="1:11" ht="24" customHeight="1">
      <c r="B20" s="301" t="s">
        <v>163</v>
      </c>
      <c r="C20" s="301"/>
      <c r="D20" s="72">
        <f>地区別_EAT10別高齢者の疾病!I155</f>
        <v>6293</v>
      </c>
      <c r="E20" s="73">
        <f>地区別_EAT10別高齢者の疾病!J155</f>
        <v>5.2189417813899484E-2</v>
      </c>
      <c r="F20" s="72">
        <f>地区別_EAT10別高齢者の疾病!Q155</f>
        <v>1192</v>
      </c>
      <c r="G20" s="73">
        <f>地区別_EAT10別高齢者の疾病!R155</f>
        <v>6.379790194819096E-2</v>
      </c>
      <c r="H20" s="72">
        <f>地区別_EAT10別高齢者の疾病!Y155</f>
        <v>816</v>
      </c>
      <c r="I20" s="73">
        <f>地区別_EAT10別高齢者の疾病!Z155</f>
        <v>7.552758237689744E-2</v>
      </c>
      <c r="J20" s="74">
        <f>地区別_EAT10別高齢者の疾病!AG155</f>
        <v>1792</v>
      </c>
      <c r="K20" s="82">
        <f>地区別_EAT10別高齢者の疾病!AH155</f>
        <v>9.9467140319715805E-2</v>
      </c>
    </row>
    <row r="21" spans="1:11" ht="24" customHeight="1" thickBot="1">
      <c r="B21" s="300" t="s">
        <v>164</v>
      </c>
      <c r="C21" s="300"/>
      <c r="D21" s="72">
        <f>地区別_EAT10別高齢者の疾病!I156</f>
        <v>8654</v>
      </c>
      <c r="E21" s="73">
        <f>地区別_EAT10別高齢者の疾病!J156</f>
        <v>7.1769779399568745E-2</v>
      </c>
      <c r="F21" s="72">
        <f>地区別_EAT10別高齢者の疾病!Q156</f>
        <v>1505</v>
      </c>
      <c r="G21" s="73">
        <f>地区別_EAT10別高齢者の疾病!R156</f>
        <v>8.0550203382573321E-2</v>
      </c>
      <c r="H21" s="72">
        <f>地区別_EAT10別高齢者の疾病!Y156</f>
        <v>909</v>
      </c>
      <c r="I21" s="73">
        <f>地区別_EAT10別高齢者の疾病!Z156</f>
        <v>8.4135505368382074E-2</v>
      </c>
      <c r="J21" s="74">
        <f>地区別_EAT10別高齢者の疾病!AG156</f>
        <v>1989</v>
      </c>
      <c r="K21" s="82">
        <f>地区別_EAT10別高齢者の疾病!AH156</f>
        <v>0.11040186500888099</v>
      </c>
    </row>
    <row r="22" spans="1:11" ht="24" customHeight="1" thickTop="1">
      <c r="B22" s="251" t="s">
        <v>86</v>
      </c>
      <c r="C22" s="252"/>
      <c r="D22" s="76">
        <f>地区別_EAT10別高齢者の疾病!I157</f>
        <v>92626</v>
      </c>
      <c r="E22" s="77">
        <f>地区別_EAT10別高齢者の疾病!J157</f>
        <v>0.76817050920550667</v>
      </c>
      <c r="F22" s="76">
        <f>地区別_EAT10別高齢者の疾病!Q157</f>
        <v>15084</v>
      </c>
      <c r="G22" s="77">
        <f>地区別_EAT10別高齢者の疾病!R157</f>
        <v>0.80732177263969174</v>
      </c>
      <c r="H22" s="76">
        <f>地区別_EAT10別高齢者の疾病!Y157</f>
        <v>8971</v>
      </c>
      <c r="I22" s="77">
        <f>地区別_EAT10別高齢者の疾病!Z157</f>
        <v>0.83034061458718988</v>
      </c>
      <c r="J22" s="78">
        <f>地区別_EAT10別高齢者の疾病!AG157</f>
        <v>15566</v>
      </c>
      <c r="K22" s="83">
        <f>地区別_EAT10別高齢者の疾病!AH157</f>
        <v>0.86400976909413851</v>
      </c>
    </row>
    <row r="23" spans="1:11" s="1" customFormat="1">
      <c r="B23" s="121" t="s">
        <v>283</v>
      </c>
    </row>
    <row r="24" spans="1:11" ht="13.5" customHeight="1">
      <c r="B24" s="112" t="s">
        <v>227</v>
      </c>
      <c r="C24" s="109"/>
      <c r="D24" s="110"/>
      <c r="E24" s="110"/>
      <c r="F24" s="111"/>
    </row>
    <row r="25" spans="1:11" ht="13.5" customHeight="1">
      <c r="B25" s="113" t="s">
        <v>252</v>
      </c>
      <c r="C25" s="109"/>
      <c r="D25" s="110"/>
      <c r="E25" s="110"/>
      <c r="F25" s="111"/>
    </row>
    <row r="26" spans="1:11" ht="12.75" customHeight="1">
      <c r="B26" s="12" t="s">
        <v>218</v>
      </c>
    </row>
    <row r="27" spans="1:11">
      <c r="B27" s="79"/>
      <c r="C27" s="80"/>
    </row>
    <row r="28" spans="1:11" ht="16.5" customHeight="1">
      <c r="A28" s="40" t="s">
        <v>246</v>
      </c>
    </row>
    <row r="29" spans="1:11" ht="16.5" customHeight="1">
      <c r="A29" s="1" t="s">
        <v>226</v>
      </c>
    </row>
    <row r="58" spans="1:6" s="1" customFormat="1">
      <c r="B58" s="121" t="s">
        <v>283</v>
      </c>
    </row>
    <row r="59" spans="1:6" ht="13.5" customHeight="1">
      <c r="B59" s="112" t="s">
        <v>227</v>
      </c>
      <c r="C59" s="109"/>
      <c r="D59" s="110"/>
      <c r="E59" s="110"/>
      <c r="F59" s="111"/>
    </row>
    <row r="60" spans="1:6" ht="13.5" customHeight="1">
      <c r="B60" s="113" t="s">
        <v>252</v>
      </c>
      <c r="C60" s="109"/>
      <c r="D60" s="110"/>
      <c r="E60" s="110"/>
      <c r="F60" s="111"/>
    </row>
    <row r="61" spans="1:6" ht="12.75" customHeight="1">
      <c r="B61" s="12" t="s">
        <v>218</v>
      </c>
    </row>
    <row r="62" spans="1:6" ht="16.5" customHeight="1">
      <c r="A62" s="40" t="s">
        <v>247</v>
      </c>
    </row>
    <row r="63" spans="1:6" ht="16.5" customHeight="1">
      <c r="A63" s="1" t="s">
        <v>226</v>
      </c>
    </row>
    <row r="92" spans="2:6" s="1" customFormat="1">
      <c r="B92" s="121" t="s">
        <v>283</v>
      </c>
    </row>
    <row r="93" spans="2:6" ht="13.5" customHeight="1">
      <c r="B93" s="112" t="s">
        <v>227</v>
      </c>
      <c r="C93" s="109"/>
      <c r="D93" s="110"/>
      <c r="E93" s="110"/>
      <c r="F93" s="111"/>
    </row>
    <row r="94" spans="2:6" ht="13.5" customHeight="1">
      <c r="B94" s="113" t="s">
        <v>252</v>
      </c>
      <c r="C94" s="109"/>
      <c r="D94" s="110"/>
      <c r="E94" s="110"/>
      <c r="F94" s="111"/>
    </row>
    <row r="95" spans="2:6" ht="12.75" customHeight="1">
      <c r="B95" s="12" t="s">
        <v>218</v>
      </c>
    </row>
  </sheetData>
  <mergeCells count="18">
    <mergeCell ref="B3:C5"/>
    <mergeCell ref="B6:C6"/>
    <mergeCell ref="B7:C7"/>
    <mergeCell ref="B19:C19"/>
    <mergeCell ref="B20:C20"/>
    <mergeCell ref="B8:C8"/>
    <mergeCell ref="B9:C9"/>
    <mergeCell ref="B10:C10"/>
    <mergeCell ref="B11:C11"/>
    <mergeCell ref="B21:C21"/>
    <mergeCell ref="B12:C12"/>
    <mergeCell ref="B13:C13"/>
    <mergeCell ref="B22:C22"/>
    <mergeCell ref="B16:C16"/>
    <mergeCell ref="B17:C17"/>
    <mergeCell ref="B18:C18"/>
    <mergeCell ref="B14:C14"/>
    <mergeCell ref="B15:C15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283"/>
  <sheetViews>
    <sheetView showGridLines="0" zoomScaleNormal="100" workbookViewId="0"/>
  </sheetViews>
  <sheetFormatPr defaultRowHeight="13.5"/>
  <cols>
    <col min="1" max="1" width="4.625" style="1" customWidth="1"/>
    <col min="2" max="2" width="4.375" style="1" customWidth="1"/>
    <col min="3" max="3" width="22.75" style="1" customWidth="1"/>
    <col min="4" max="5" width="9.625" style="4" customWidth="1"/>
    <col min="6" max="6" width="14.625" style="1" customWidth="1"/>
    <col min="7" max="7" width="10.625" style="1" customWidth="1"/>
    <col min="8" max="8" width="8.5" style="1" customWidth="1"/>
    <col min="9" max="9" width="8.75" style="1" customWidth="1"/>
    <col min="10" max="11" width="8.625" style="1" customWidth="1"/>
    <col min="12" max="13" width="9.625" style="4" customWidth="1"/>
    <col min="14" max="14" width="14.625" style="1" customWidth="1"/>
    <col min="15" max="15" width="10.625" style="1" customWidth="1"/>
    <col min="16" max="19" width="8.625" style="1" customWidth="1"/>
    <col min="20" max="21" width="9.625" style="4" customWidth="1"/>
    <col min="22" max="22" width="14.625" style="1" customWidth="1"/>
    <col min="23" max="23" width="10.625" style="1" customWidth="1"/>
    <col min="24" max="27" width="8.625" style="1" customWidth="1"/>
    <col min="28" max="29" width="9.625" style="4" customWidth="1"/>
    <col min="30" max="30" width="14.625" style="1" customWidth="1"/>
    <col min="31" max="31" width="10.625" style="1" customWidth="1"/>
    <col min="32" max="35" width="8.625" style="1" customWidth="1"/>
    <col min="36" max="37" width="9.625" style="4" customWidth="1"/>
    <col min="38" max="38" width="14.625" style="1" customWidth="1"/>
    <col min="39" max="39" width="10.625" style="20" customWidth="1"/>
    <col min="40" max="43" width="8.625" style="1" customWidth="1"/>
    <col min="44" max="45" width="9" style="1"/>
    <col min="46" max="46" width="13.875" style="11" bestFit="1" customWidth="1"/>
    <col min="47" max="48" width="9" style="1"/>
    <col min="49" max="49" width="12.25" style="11" bestFit="1" customWidth="1"/>
    <col min="50" max="50" width="11.625" style="11" customWidth="1"/>
    <col min="51" max="51" width="9" style="1"/>
    <col min="52" max="52" width="11.125" style="1" customWidth="1"/>
    <col min="53" max="53" width="11.5" style="1" customWidth="1"/>
    <col min="54" max="16384" width="9" style="1"/>
  </cols>
  <sheetData>
    <row r="1" spans="1:53" ht="16.5" customHeight="1">
      <c r="A1" s="40" t="s">
        <v>246</v>
      </c>
    </row>
    <row r="2" spans="1:53" ht="16.5" customHeight="1">
      <c r="A2" s="1" t="s">
        <v>174</v>
      </c>
      <c r="D2" s="12"/>
    </row>
    <row r="3" spans="1:53">
      <c r="B3" s="273"/>
      <c r="C3" s="276" t="s">
        <v>129</v>
      </c>
      <c r="D3" s="316" t="s">
        <v>278</v>
      </c>
      <c r="E3" s="317"/>
      <c r="F3" s="317"/>
      <c r="G3" s="317"/>
      <c r="H3" s="317"/>
      <c r="I3" s="317"/>
      <c r="J3" s="317"/>
      <c r="K3" s="318"/>
      <c r="L3" s="316" t="s">
        <v>279</v>
      </c>
      <c r="M3" s="317"/>
      <c r="N3" s="317"/>
      <c r="O3" s="317"/>
      <c r="P3" s="317"/>
      <c r="Q3" s="317"/>
      <c r="R3" s="317"/>
      <c r="S3" s="318"/>
      <c r="T3" s="316" t="s">
        <v>280</v>
      </c>
      <c r="U3" s="317"/>
      <c r="V3" s="317"/>
      <c r="W3" s="317"/>
      <c r="X3" s="317"/>
      <c r="Y3" s="317"/>
      <c r="Z3" s="317"/>
      <c r="AA3" s="318"/>
      <c r="AB3" s="316" t="s">
        <v>281</v>
      </c>
      <c r="AC3" s="317"/>
      <c r="AD3" s="317"/>
      <c r="AE3" s="317"/>
      <c r="AF3" s="317"/>
      <c r="AG3" s="317"/>
      <c r="AH3" s="317"/>
      <c r="AI3" s="318"/>
      <c r="AJ3" s="226" t="s">
        <v>282</v>
      </c>
      <c r="AK3" s="227"/>
      <c r="AL3" s="227"/>
      <c r="AM3" s="227"/>
      <c r="AN3" s="227"/>
      <c r="AO3" s="227"/>
      <c r="AP3" s="227"/>
      <c r="AQ3" s="228"/>
      <c r="AT3" s="100" t="s">
        <v>275</v>
      </c>
    </row>
    <row r="4" spans="1:53" ht="62.25" customHeight="1">
      <c r="B4" s="273"/>
      <c r="C4" s="277"/>
      <c r="D4" s="154" t="s">
        <v>191</v>
      </c>
      <c r="E4" s="139" t="s">
        <v>285</v>
      </c>
      <c r="F4" s="30" t="s">
        <v>165</v>
      </c>
      <c r="G4" s="122" t="s">
        <v>180</v>
      </c>
      <c r="H4" s="155" t="s">
        <v>306</v>
      </c>
      <c r="I4" s="7" t="s">
        <v>181</v>
      </c>
      <c r="J4" s="155" t="s">
        <v>293</v>
      </c>
      <c r="K4" s="8" t="s">
        <v>216</v>
      </c>
      <c r="L4" s="154" t="s">
        <v>191</v>
      </c>
      <c r="M4" s="139" t="s">
        <v>285</v>
      </c>
      <c r="N4" s="30" t="s">
        <v>165</v>
      </c>
      <c r="O4" s="122" t="s">
        <v>180</v>
      </c>
      <c r="P4" s="155" t="s">
        <v>306</v>
      </c>
      <c r="Q4" s="7" t="s">
        <v>181</v>
      </c>
      <c r="R4" s="155" t="s">
        <v>293</v>
      </c>
      <c r="S4" s="8" t="s">
        <v>216</v>
      </c>
      <c r="T4" s="154" t="s">
        <v>191</v>
      </c>
      <c r="U4" s="139" t="s">
        <v>285</v>
      </c>
      <c r="V4" s="30" t="s">
        <v>165</v>
      </c>
      <c r="W4" s="122" t="s">
        <v>180</v>
      </c>
      <c r="X4" s="155" t="s">
        <v>306</v>
      </c>
      <c r="Y4" s="7" t="s">
        <v>181</v>
      </c>
      <c r="Z4" s="155" t="s">
        <v>293</v>
      </c>
      <c r="AA4" s="8" t="s">
        <v>216</v>
      </c>
      <c r="AB4" s="154" t="s">
        <v>191</v>
      </c>
      <c r="AC4" s="139" t="s">
        <v>285</v>
      </c>
      <c r="AD4" s="30" t="s">
        <v>165</v>
      </c>
      <c r="AE4" s="122" t="s">
        <v>180</v>
      </c>
      <c r="AF4" s="155" t="s">
        <v>306</v>
      </c>
      <c r="AG4" s="7" t="s">
        <v>181</v>
      </c>
      <c r="AH4" s="155" t="s">
        <v>293</v>
      </c>
      <c r="AI4" s="8" t="s">
        <v>216</v>
      </c>
      <c r="AJ4" s="154" t="s">
        <v>191</v>
      </c>
      <c r="AK4" s="139" t="s">
        <v>285</v>
      </c>
      <c r="AL4" s="30" t="s">
        <v>165</v>
      </c>
      <c r="AM4" s="122" t="s">
        <v>180</v>
      </c>
      <c r="AN4" s="155" t="s">
        <v>306</v>
      </c>
      <c r="AO4" s="7" t="s">
        <v>181</v>
      </c>
      <c r="AP4" s="155" t="s">
        <v>293</v>
      </c>
      <c r="AQ4" s="8" t="s">
        <v>216</v>
      </c>
      <c r="AT4" s="304" t="s">
        <v>302</v>
      </c>
      <c r="AU4" s="305"/>
      <c r="AW4" s="304" t="s">
        <v>304</v>
      </c>
      <c r="AX4" s="305"/>
      <c r="AZ4" s="304" t="s">
        <v>255</v>
      </c>
      <c r="BA4" s="305"/>
    </row>
    <row r="5" spans="1:53" s="20" customFormat="1">
      <c r="B5" s="306">
        <v>1</v>
      </c>
      <c r="C5" s="307" t="s">
        <v>198</v>
      </c>
      <c r="D5" s="310">
        <v>9407076880</v>
      </c>
      <c r="E5" s="313">
        <v>16236</v>
      </c>
      <c r="F5" s="207" t="s">
        <v>150</v>
      </c>
      <c r="G5" s="50">
        <v>215913431</v>
      </c>
      <c r="H5" s="48">
        <f>IFERROR(G5/D5,"-")</f>
        <v>2.2952234126952305E-2</v>
      </c>
      <c r="I5" s="50">
        <v>2719</v>
      </c>
      <c r="J5" s="48">
        <f>IFERROR(I5/E5,"-")</f>
        <v>0.16746735649174674</v>
      </c>
      <c r="K5" s="49">
        <f>IFERROR(G5/I5,"-")</f>
        <v>79409.132401618248</v>
      </c>
      <c r="L5" s="310">
        <v>1645464100</v>
      </c>
      <c r="M5" s="313">
        <v>2622</v>
      </c>
      <c r="N5" s="47" t="s">
        <v>150</v>
      </c>
      <c r="O5" s="50">
        <v>41145551</v>
      </c>
      <c r="P5" s="48">
        <f>IFERROR(O5/L5,"-")</f>
        <v>2.5005438283339027E-2</v>
      </c>
      <c r="Q5" s="50">
        <v>510</v>
      </c>
      <c r="R5" s="48">
        <f>IFERROR(Q5/M5,"-")</f>
        <v>0.19450800915331809</v>
      </c>
      <c r="S5" s="49">
        <f>IFERROR(O5/Q5,"-")</f>
        <v>80677.55098039216</v>
      </c>
      <c r="T5" s="310">
        <v>1012319310</v>
      </c>
      <c r="U5" s="313">
        <v>1358</v>
      </c>
      <c r="V5" s="207" t="s">
        <v>150</v>
      </c>
      <c r="W5" s="50">
        <v>29195684</v>
      </c>
      <c r="X5" s="48">
        <f>IFERROR(W5/T5,"-")</f>
        <v>2.884039029147829E-2</v>
      </c>
      <c r="Y5" s="50">
        <v>292</v>
      </c>
      <c r="Z5" s="48">
        <f>IFERROR(Y5/U5,"-")</f>
        <v>0.21502209131075112</v>
      </c>
      <c r="AA5" s="49">
        <f>IFERROR(W5/Y5,"-")</f>
        <v>99985.219178082189</v>
      </c>
      <c r="AB5" s="310">
        <v>1906147360</v>
      </c>
      <c r="AC5" s="313">
        <v>2376</v>
      </c>
      <c r="AD5" s="207" t="s">
        <v>150</v>
      </c>
      <c r="AE5" s="50">
        <v>56650081</v>
      </c>
      <c r="AF5" s="48">
        <f>IFERROR(AE5/AB5,"-")</f>
        <v>2.9719675502947473E-2</v>
      </c>
      <c r="AG5" s="50">
        <v>617</v>
      </c>
      <c r="AH5" s="48">
        <f>IFERROR(AG5/AC5,"-")</f>
        <v>0.25968013468013468</v>
      </c>
      <c r="AI5" s="49">
        <f>IFERROR(AE5/AG5,"-")</f>
        <v>91815.366288492703</v>
      </c>
      <c r="AJ5" s="310">
        <f>SUM(D5,L5,T5,AB5,)</f>
        <v>13971007650</v>
      </c>
      <c r="AK5" s="310">
        <f>SUM(E5,M5,U5,AC5,)</f>
        <v>22592</v>
      </c>
      <c r="AL5" s="207" t="s">
        <v>150</v>
      </c>
      <c r="AM5" s="50">
        <f>SUM(G5,O5,W5,AE5)</f>
        <v>342904747</v>
      </c>
      <c r="AN5" s="48">
        <f>IFERROR(AM5/AJ5,"-")</f>
        <v>2.454402399529142E-2</v>
      </c>
      <c r="AO5" s="50">
        <f>SUM(I5,Q5,Y5,AG5)</f>
        <v>4138</v>
      </c>
      <c r="AP5" s="48">
        <f>IFERROR(AO5/AK5,"-")</f>
        <v>0.18316218130311615</v>
      </c>
      <c r="AQ5" s="49">
        <f>IFERROR(AM5/AO5,"-")</f>
        <v>82867.266070565485</v>
      </c>
      <c r="AS5" s="20">
        <v>1</v>
      </c>
      <c r="AT5" s="102" t="s">
        <v>193</v>
      </c>
      <c r="AU5" s="118">
        <f>INDEX($AH:$AH,(ROW()+($AS5)*16))</f>
        <v>0.86237373737373735</v>
      </c>
      <c r="AV5" s="16"/>
      <c r="AW5" s="99" t="str">
        <f>INDEX($AT$5:$AT$12,MATCH(AX5,AU$5:AU$12,0))</f>
        <v>大阪市医療圏</v>
      </c>
      <c r="AX5" s="101">
        <f t="shared" ref="AX5:AX12" si="0">LARGE(AU$5:AU$12,ROW(A1))</f>
        <v>0.88590604026845643</v>
      </c>
      <c r="AY5" s="16"/>
      <c r="AZ5" s="172">
        <f>$AH$157</f>
        <v>0.86400976909413851</v>
      </c>
      <c r="BA5" s="119">
        <v>0</v>
      </c>
    </row>
    <row r="6" spans="1:53" s="20" customFormat="1">
      <c r="B6" s="306"/>
      <c r="C6" s="308"/>
      <c r="D6" s="311"/>
      <c r="E6" s="314"/>
      <c r="F6" s="208" t="s">
        <v>151</v>
      </c>
      <c r="G6" s="54">
        <v>258307037</v>
      </c>
      <c r="H6" s="52">
        <f>IFERROR(G6/D5,"-")</f>
        <v>2.7458799401243971E-2</v>
      </c>
      <c r="I6" s="54">
        <v>3684</v>
      </c>
      <c r="J6" s="52">
        <f>IFERROR(I6/E5,"-")</f>
        <v>0.22690317812269031</v>
      </c>
      <c r="K6" s="53">
        <f t="shared" ref="K6:K69" si="1">IFERROR(G6/I6,"-")</f>
        <v>70115.916666666672</v>
      </c>
      <c r="L6" s="311"/>
      <c r="M6" s="314"/>
      <c r="N6" s="51" t="s">
        <v>151</v>
      </c>
      <c r="O6" s="54">
        <v>44318225</v>
      </c>
      <c r="P6" s="52">
        <f>IFERROR(O6/L5,"-")</f>
        <v>2.693357150727263E-2</v>
      </c>
      <c r="Q6" s="54">
        <v>686</v>
      </c>
      <c r="R6" s="52">
        <f>IFERROR(Q6/M5,"-")</f>
        <v>0.26163234172387489</v>
      </c>
      <c r="S6" s="53">
        <f t="shared" ref="S6:S69" si="2">IFERROR(O6/Q6,"-")</f>
        <v>64603.826530612248</v>
      </c>
      <c r="T6" s="311"/>
      <c r="U6" s="314"/>
      <c r="V6" s="208" t="s">
        <v>151</v>
      </c>
      <c r="W6" s="54">
        <v>34305719</v>
      </c>
      <c r="X6" s="52">
        <f>IFERROR(W6/T5,"-")</f>
        <v>3.3888239275016892E-2</v>
      </c>
      <c r="Y6" s="54">
        <v>357</v>
      </c>
      <c r="Z6" s="52">
        <f>IFERROR(Y6/U5,"-")</f>
        <v>0.26288659793814434</v>
      </c>
      <c r="AA6" s="53">
        <f t="shared" ref="AA6:AA69" si="3">IFERROR(W6/Y6,"-")</f>
        <v>96094.450980392154</v>
      </c>
      <c r="AB6" s="311"/>
      <c r="AC6" s="314"/>
      <c r="AD6" s="208" t="s">
        <v>151</v>
      </c>
      <c r="AE6" s="54">
        <v>64082418</v>
      </c>
      <c r="AF6" s="52">
        <f>IFERROR(AE6/AB5,"-")</f>
        <v>3.3618816333276562E-2</v>
      </c>
      <c r="AG6" s="54">
        <v>770</v>
      </c>
      <c r="AH6" s="52">
        <f>IFERROR(AG6/AC5,"-")</f>
        <v>0.32407407407407407</v>
      </c>
      <c r="AI6" s="53">
        <f t="shared" ref="AI6:AI69" si="4">IFERROR(AE6/AG6,"-")</f>
        <v>83223.919480519486</v>
      </c>
      <c r="AJ6" s="311"/>
      <c r="AK6" s="311"/>
      <c r="AL6" s="208" t="s">
        <v>151</v>
      </c>
      <c r="AM6" s="54">
        <f t="shared" ref="AM6:AO20" si="5">SUM(G6,O6,W6,AE6)</f>
        <v>401013399</v>
      </c>
      <c r="AN6" s="52">
        <f>IFERROR(AM6/AJ5,"-")</f>
        <v>2.8703255273072589E-2</v>
      </c>
      <c r="AO6" s="54">
        <f t="shared" si="5"/>
        <v>5497</v>
      </c>
      <c r="AP6" s="52">
        <f>IFERROR(AO6/AK5,"-")</f>
        <v>0.24331621813031162</v>
      </c>
      <c r="AQ6" s="53">
        <f t="shared" ref="AQ6:AQ69" si="6">IFERROR(AM6/AO6,"-")</f>
        <v>72951.318719301431</v>
      </c>
      <c r="AS6" s="20">
        <v>2</v>
      </c>
      <c r="AT6" s="102" t="s">
        <v>7</v>
      </c>
      <c r="AU6" s="118">
        <f t="shared" ref="AU6:AU12" si="7">INDEX($AH:$AH,(ROW()+($AS6)*16))</f>
        <v>0.86528497409326421</v>
      </c>
      <c r="AV6" s="16"/>
      <c r="AW6" s="99" t="str">
        <f>INDEX($AT$5:$AT$12,MATCH(AX6,AU$5:AU$12,0))</f>
        <v>堺市医療圏</v>
      </c>
      <c r="AX6" s="101">
        <f t="shared" si="0"/>
        <v>0.86641929499072357</v>
      </c>
      <c r="AY6" s="16"/>
      <c r="AZ6" s="172">
        <f t="shared" ref="AZ6:AZ12" si="8">$AH$157</f>
        <v>0.86400976909413851</v>
      </c>
      <c r="BA6" s="119">
        <v>0</v>
      </c>
    </row>
    <row r="7" spans="1:53" s="20" customFormat="1">
      <c r="B7" s="306"/>
      <c r="C7" s="308"/>
      <c r="D7" s="311"/>
      <c r="E7" s="314"/>
      <c r="F7" s="209" t="s">
        <v>152</v>
      </c>
      <c r="G7" s="54">
        <v>201608425</v>
      </c>
      <c r="H7" s="52">
        <f>IFERROR(G7/D5,"-")</f>
        <v>2.1431569824695639E-2</v>
      </c>
      <c r="I7" s="54">
        <v>4376</v>
      </c>
      <c r="J7" s="52">
        <f>IFERROR(I7/E5,"-")</f>
        <v>0.26952451342695244</v>
      </c>
      <c r="K7" s="53">
        <f t="shared" si="1"/>
        <v>46071.395109689212</v>
      </c>
      <c r="L7" s="311"/>
      <c r="M7" s="314"/>
      <c r="N7" s="55" t="s">
        <v>152</v>
      </c>
      <c r="O7" s="54">
        <v>31056694</v>
      </c>
      <c r="P7" s="52">
        <f>IFERROR(O7/L5,"-")</f>
        <v>1.8874124327598517E-2</v>
      </c>
      <c r="Q7" s="54">
        <v>779</v>
      </c>
      <c r="R7" s="52">
        <f>IFERROR(Q7/M5,"-")</f>
        <v>0.29710144927536231</v>
      </c>
      <c r="S7" s="53">
        <f t="shared" si="2"/>
        <v>39867.386392811299</v>
      </c>
      <c r="T7" s="311"/>
      <c r="U7" s="314"/>
      <c r="V7" s="209" t="s">
        <v>152</v>
      </c>
      <c r="W7" s="54">
        <v>15370786</v>
      </c>
      <c r="X7" s="52">
        <f>IFERROR(W7/T5,"-")</f>
        <v>1.5183732887600455E-2</v>
      </c>
      <c r="Y7" s="54">
        <v>435</v>
      </c>
      <c r="Z7" s="52">
        <f>IFERROR(Y7/U5,"-")</f>
        <v>0.32032400589101623</v>
      </c>
      <c r="AA7" s="53">
        <f t="shared" si="3"/>
        <v>35335.140229885059</v>
      </c>
      <c r="AB7" s="311"/>
      <c r="AC7" s="314"/>
      <c r="AD7" s="209" t="s">
        <v>152</v>
      </c>
      <c r="AE7" s="54">
        <v>37276876</v>
      </c>
      <c r="AF7" s="52">
        <f>IFERROR(AE7/AB5,"-")</f>
        <v>1.9556135471079213E-2</v>
      </c>
      <c r="AG7" s="54">
        <v>725</v>
      </c>
      <c r="AH7" s="52">
        <f>IFERROR(AG7/AC5,"-")</f>
        <v>0.30513468013468015</v>
      </c>
      <c r="AI7" s="53">
        <f t="shared" si="4"/>
        <v>51416.380689655176</v>
      </c>
      <c r="AJ7" s="311"/>
      <c r="AK7" s="311"/>
      <c r="AL7" s="209" t="s">
        <v>152</v>
      </c>
      <c r="AM7" s="54">
        <f t="shared" si="5"/>
        <v>285312781</v>
      </c>
      <c r="AN7" s="52">
        <f>IFERROR(AM7/AJ5,"-")</f>
        <v>2.042177544724199E-2</v>
      </c>
      <c r="AO7" s="54">
        <f t="shared" si="5"/>
        <v>6315</v>
      </c>
      <c r="AP7" s="52">
        <f>IFERROR(AO7/AK5,"-")</f>
        <v>0.2795237252124646</v>
      </c>
      <c r="AQ7" s="53">
        <f t="shared" si="6"/>
        <v>45180.171179730802</v>
      </c>
      <c r="AS7" s="20">
        <v>3</v>
      </c>
      <c r="AT7" s="102" t="s">
        <v>12</v>
      </c>
      <c r="AU7" s="118">
        <f t="shared" si="7"/>
        <v>0.85197215777262181</v>
      </c>
      <c r="AV7" s="16"/>
      <c r="AW7" s="99" t="str">
        <f t="shared" ref="AW7:AW12" si="9">INDEX($AT$5:$AT$12,MATCH(AX7,AU$5:AU$12,0))</f>
        <v>三島医療圏</v>
      </c>
      <c r="AX7" s="101">
        <f t="shared" si="0"/>
        <v>0.86528497409326421</v>
      </c>
      <c r="AY7" s="16"/>
      <c r="AZ7" s="172">
        <f t="shared" si="8"/>
        <v>0.86400976909413851</v>
      </c>
      <c r="BA7" s="119">
        <v>0</v>
      </c>
    </row>
    <row r="8" spans="1:53" s="20" customFormat="1">
      <c r="B8" s="306"/>
      <c r="C8" s="308"/>
      <c r="D8" s="311"/>
      <c r="E8" s="314"/>
      <c r="F8" s="209" t="s">
        <v>153</v>
      </c>
      <c r="G8" s="54">
        <v>28548199</v>
      </c>
      <c r="H8" s="52">
        <f>IFERROR(G8/D5,"-")</f>
        <v>3.0347577004175607E-3</v>
      </c>
      <c r="I8" s="54">
        <v>651</v>
      </c>
      <c r="J8" s="52">
        <f>IFERROR(I8/E5,"-")</f>
        <v>4.0096082779009605E-2</v>
      </c>
      <c r="K8" s="53">
        <f t="shared" si="1"/>
        <v>43852.840245775733</v>
      </c>
      <c r="L8" s="311"/>
      <c r="M8" s="314"/>
      <c r="N8" s="55" t="s">
        <v>153</v>
      </c>
      <c r="O8" s="54">
        <v>9231062</v>
      </c>
      <c r="P8" s="52">
        <f>IFERROR(O8/L5,"-")</f>
        <v>5.6100051043350019E-3</v>
      </c>
      <c r="Q8" s="54">
        <v>97</v>
      </c>
      <c r="R8" s="52">
        <f>IFERROR(Q8/M5,"-")</f>
        <v>3.6994660564454614E-2</v>
      </c>
      <c r="S8" s="53">
        <f t="shared" si="2"/>
        <v>95165.587628865978</v>
      </c>
      <c r="T8" s="311"/>
      <c r="U8" s="314"/>
      <c r="V8" s="209" t="s">
        <v>153</v>
      </c>
      <c r="W8" s="54">
        <v>6253251</v>
      </c>
      <c r="X8" s="52">
        <f>IFERROR(W8/T5,"-")</f>
        <v>6.1771527404727664E-3</v>
      </c>
      <c r="Y8" s="54">
        <v>64</v>
      </c>
      <c r="Z8" s="52">
        <f>IFERROR(Y8/U5,"-")</f>
        <v>4.7128129602356406E-2</v>
      </c>
      <c r="AA8" s="53">
        <f t="shared" si="3"/>
        <v>97707.046875</v>
      </c>
      <c r="AB8" s="311"/>
      <c r="AC8" s="314"/>
      <c r="AD8" s="209" t="s">
        <v>153</v>
      </c>
      <c r="AE8" s="54">
        <v>1551578</v>
      </c>
      <c r="AF8" s="52">
        <f>IFERROR(AE8/AB5,"-")</f>
        <v>8.139863856066196E-4</v>
      </c>
      <c r="AG8" s="54">
        <v>109</v>
      </c>
      <c r="AH8" s="52">
        <f>IFERROR(AG8/AC5,"-")</f>
        <v>4.5875420875420875E-2</v>
      </c>
      <c r="AI8" s="53">
        <f t="shared" si="4"/>
        <v>14234.660550458715</v>
      </c>
      <c r="AJ8" s="311"/>
      <c r="AK8" s="311"/>
      <c r="AL8" s="209" t="s">
        <v>153</v>
      </c>
      <c r="AM8" s="54">
        <f t="shared" si="5"/>
        <v>45584090</v>
      </c>
      <c r="AN8" s="52">
        <f>IFERROR(AM8/AJ5,"-")</f>
        <v>3.2627632266739185E-3</v>
      </c>
      <c r="AO8" s="54">
        <f t="shared" si="5"/>
        <v>921</v>
      </c>
      <c r="AP8" s="52">
        <f>IFERROR(AO8/AK5,"-")</f>
        <v>4.0766643059490085E-2</v>
      </c>
      <c r="AQ8" s="53">
        <f t="shared" si="6"/>
        <v>49494.125950054287</v>
      </c>
      <c r="AS8" s="20">
        <v>4</v>
      </c>
      <c r="AT8" s="102" t="s">
        <v>20</v>
      </c>
      <c r="AU8" s="118">
        <f t="shared" si="7"/>
        <v>0.85303514376996803</v>
      </c>
      <c r="AV8" s="16"/>
      <c r="AW8" s="99" t="str">
        <f t="shared" si="9"/>
        <v>豊能医療圏</v>
      </c>
      <c r="AX8" s="101">
        <f t="shared" si="0"/>
        <v>0.86237373737373735</v>
      </c>
      <c r="AY8" s="16"/>
      <c r="AZ8" s="172">
        <f t="shared" si="8"/>
        <v>0.86400976909413851</v>
      </c>
      <c r="BA8" s="119">
        <v>0</v>
      </c>
    </row>
    <row r="9" spans="1:53" s="20" customFormat="1">
      <c r="B9" s="306"/>
      <c r="C9" s="308"/>
      <c r="D9" s="311"/>
      <c r="E9" s="314"/>
      <c r="F9" s="209" t="s">
        <v>154</v>
      </c>
      <c r="G9" s="54">
        <v>225418246</v>
      </c>
      <c r="H9" s="52">
        <f>IFERROR(G9/D5,"-")</f>
        <v>2.3962623977194498E-2</v>
      </c>
      <c r="I9" s="54">
        <v>5055</v>
      </c>
      <c r="J9" s="52">
        <f>IFERROR(I9/E5,"-")</f>
        <v>0.31134515890613451</v>
      </c>
      <c r="K9" s="53">
        <f t="shared" si="1"/>
        <v>44593.124826904059</v>
      </c>
      <c r="L9" s="311"/>
      <c r="M9" s="314"/>
      <c r="N9" s="55" t="s">
        <v>154</v>
      </c>
      <c r="O9" s="54">
        <v>30063756</v>
      </c>
      <c r="P9" s="52">
        <f>IFERROR(O9/L5,"-")</f>
        <v>1.827068484812279E-2</v>
      </c>
      <c r="Q9" s="54">
        <v>917</v>
      </c>
      <c r="R9" s="52">
        <f>IFERROR(Q9/M5,"-")</f>
        <v>0.34973302822273072</v>
      </c>
      <c r="S9" s="53">
        <f t="shared" si="2"/>
        <v>32784.902944383859</v>
      </c>
      <c r="T9" s="311"/>
      <c r="U9" s="314"/>
      <c r="V9" s="209" t="s">
        <v>154</v>
      </c>
      <c r="W9" s="54">
        <v>20654731</v>
      </c>
      <c r="X9" s="52">
        <f>IFERROR(W9/T5,"-")</f>
        <v>2.0403375492264394E-2</v>
      </c>
      <c r="Y9" s="54">
        <v>491</v>
      </c>
      <c r="Z9" s="52">
        <f>IFERROR(Y9/U5,"-")</f>
        <v>0.36156111929307805</v>
      </c>
      <c r="AA9" s="53">
        <f t="shared" si="3"/>
        <v>42066.661914460288</v>
      </c>
      <c r="AB9" s="311"/>
      <c r="AC9" s="314"/>
      <c r="AD9" s="209" t="s">
        <v>154</v>
      </c>
      <c r="AE9" s="54">
        <v>40739572</v>
      </c>
      <c r="AF9" s="52">
        <f>IFERROR(AE9/AB5,"-")</f>
        <v>2.1372729545946541E-2</v>
      </c>
      <c r="AG9" s="54">
        <v>934</v>
      </c>
      <c r="AH9" s="52">
        <f>IFERROR(AG9/AC5,"-")</f>
        <v>0.39309764309764311</v>
      </c>
      <c r="AI9" s="53">
        <f t="shared" si="4"/>
        <v>43618.38543897216</v>
      </c>
      <c r="AJ9" s="311"/>
      <c r="AK9" s="311"/>
      <c r="AL9" s="209" t="s">
        <v>154</v>
      </c>
      <c r="AM9" s="54">
        <f t="shared" si="5"/>
        <v>316876305</v>
      </c>
      <c r="AN9" s="52">
        <f>IFERROR(AM9/AJ5,"-")</f>
        <v>2.2680991445881857E-2</v>
      </c>
      <c r="AO9" s="54">
        <f t="shared" si="5"/>
        <v>7397</v>
      </c>
      <c r="AP9" s="52">
        <f>IFERROR(AO9/AK5,"-")</f>
        <v>0.32741678470254959</v>
      </c>
      <c r="AQ9" s="53">
        <f t="shared" si="6"/>
        <v>42838.489252399624</v>
      </c>
      <c r="AS9" s="20">
        <v>5</v>
      </c>
      <c r="AT9" s="102" t="s">
        <v>24</v>
      </c>
      <c r="AU9" s="118">
        <f t="shared" si="7"/>
        <v>0.84502551020408168</v>
      </c>
      <c r="AV9" s="16"/>
      <c r="AW9" s="99" t="str">
        <f t="shared" si="9"/>
        <v>中河内医療圏</v>
      </c>
      <c r="AX9" s="101">
        <f t="shared" si="0"/>
        <v>0.85303514376996803</v>
      </c>
      <c r="AY9" s="16"/>
      <c r="AZ9" s="172">
        <f t="shared" si="8"/>
        <v>0.86400976909413851</v>
      </c>
      <c r="BA9" s="119">
        <v>0</v>
      </c>
    </row>
    <row r="10" spans="1:53" s="20" customFormat="1">
      <c r="B10" s="306"/>
      <c r="C10" s="308"/>
      <c r="D10" s="311"/>
      <c r="E10" s="314"/>
      <c r="F10" s="209" t="s">
        <v>155</v>
      </c>
      <c r="G10" s="54">
        <v>410971347</v>
      </c>
      <c r="H10" s="52">
        <f>IFERROR(G10/D5,"-")</f>
        <v>4.3687465537115923E-2</v>
      </c>
      <c r="I10" s="54">
        <v>5773</v>
      </c>
      <c r="J10" s="52">
        <f>IFERROR(I10/E5,"-")</f>
        <v>0.35556787386055677</v>
      </c>
      <c r="K10" s="53">
        <f t="shared" si="1"/>
        <v>71188.523644552231</v>
      </c>
      <c r="L10" s="311"/>
      <c r="M10" s="314"/>
      <c r="N10" s="55" t="s">
        <v>155</v>
      </c>
      <c r="O10" s="54">
        <v>76066408</v>
      </c>
      <c r="P10" s="52">
        <f>IFERROR(O10/L5,"-")</f>
        <v>4.6227935328397626E-2</v>
      </c>
      <c r="Q10" s="54">
        <v>1069</v>
      </c>
      <c r="R10" s="52">
        <f>IFERROR(Q10/M5,"-")</f>
        <v>0.40770404271548438</v>
      </c>
      <c r="S10" s="53">
        <f t="shared" si="2"/>
        <v>71156.602432179614</v>
      </c>
      <c r="T10" s="311"/>
      <c r="U10" s="314"/>
      <c r="V10" s="209" t="s">
        <v>155</v>
      </c>
      <c r="W10" s="54">
        <v>39286197</v>
      </c>
      <c r="X10" s="52">
        <f>IFERROR(W10/T5,"-")</f>
        <v>3.8808107888409243E-2</v>
      </c>
      <c r="Y10" s="54">
        <v>558</v>
      </c>
      <c r="Z10" s="52">
        <f>IFERROR(Y10/U5,"-")</f>
        <v>0.4108983799705449</v>
      </c>
      <c r="AA10" s="53">
        <f t="shared" si="3"/>
        <v>70405.370967741939</v>
      </c>
      <c r="AB10" s="311"/>
      <c r="AC10" s="314"/>
      <c r="AD10" s="209" t="s">
        <v>155</v>
      </c>
      <c r="AE10" s="54">
        <v>86354468</v>
      </c>
      <c r="AF10" s="52">
        <f>IFERROR(AE10/AB5,"-")</f>
        <v>4.5303143824095532E-2</v>
      </c>
      <c r="AG10" s="54">
        <v>1008</v>
      </c>
      <c r="AH10" s="52">
        <f>IFERROR(AG10/AC5,"-")</f>
        <v>0.42424242424242425</v>
      </c>
      <c r="AI10" s="53">
        <f t="shared" si="4"/>
        <v>85669.115079365074</v>
      </c>
      <c r="AJ10" s="311"/>
      <c r="AK10" s="311"/>
      <c r="AL10" s="209" t="s">
        <v>155</v>
      </c>
      <c r="AM10" s="54">
        <f t="shared" si="5"/>
        <v>612678420</v>
      </c>
      <c r="AN10" s="52">
        <f>IFERROR(AM10/AJ5,"-")</f>
        <v>4.3853559839687008E-2</v>
      </c>
      <c r="AO10" s="54">
        <f t="shared" si="5"/>
        <v>8408</v>
      </c>
      <c r="AP10" s="52">
        <f>IFERROR(AO10/AK5,"-")</f>
        <v>0.37216713881019831</v>
      </c>
      <c r="AQ10" s="53">
        <f t="shared" si="6"/>
        <v>72868.508563273077</v>
      </c>
      <c r="AS10" s="20">
        <v>6</v>
      </c>
      <c r="AT10" s="102" t="s">
        <v>34</v>
      </c>
      <c r="AU10" s="118">
        <f t="shared" si="7"/>
        <v>0.86641929499072357</v>
      </c>
      <c r="AV10" s="16"/>
      <c r="AW10" s="99" t="str">
        <f t="shared" si="9"/>
        <v>北河内医療圏</v>
      </c>
      <c r="AX10" s="101">
        <f t="shared" si="0"/>
        <v>0.85197215777262181</v>
      </c>
      <c r="AY10" s="16"/>
      <c r="AZ10" s="172">
        <f t="shared" si="8"/>
        <v>0.86400976909413851</v>
      </c>
      <c r="BA10" s="119">
        <v>0</v>
      </c>
    </row>
    <row r="11" spans="1:53" s="20" customFormat="1">
      <c r="B11" s="306"/>
      <c r="C11" s="308"/>
      <c r="D11" s="311"/>
      <c r="E11" s="314"/>
      <c r="F11" s="209" t="s">
        <v>156</v>
      </c>
      <c r="G11" s="54">
        <v>209757115</v>
      </c>
      <c r="H11" s="52">
        <f>IFERROR(G11/D5,"-")</f>
        <v>2.2297799590216594E-2</v>
      </c>
      <c r="I11" s="54">
        <v>1376</v>
      </c>
      <c r="J11" s="52">
        <f>IFERROR(I11/E5,"-")</f>
        <v>8.4749938408475001E-2</v>
      </c>
      <c r="K11" s="53">
        <f t="shared" si="1"/>
        <v>152439.76380813954</v>
      </c>
      <c r="L11" s="311"/>
      <c r="M11" s="314"/>
      <c r="N11" s="55" t="s">
        <v>156</v>
      </c>
      <c r="O11" s="54">
        <v>36753137</v>
      </c>
      <c r="P11" s="52">
        <f>IFERROR(O11/L5,"-")</f>
        <v>2.233603091067134E-2</v>
      </c>
      <c r="Q11" s="54">
        <v>268</v>
      </c>
      <c r="R11" s="52">
        <f>IFERROR(Q11/M5,"-")</f>
        <v>0.10221205186880244</v>
      </c>
      <c r="S11" s="53">
        <f t="shared" si="2"/>
        <v>137138.5708955224</v>
      </c>
      <c r="T11" s="311"/>
      <c r="U11" s="314"/>
      <c r="V11" s="209" t="s">
        <v>156</v>
      </c>
      <c r="W11" s="54">
        <v>26020695</v>
      </c>
      <c r="X11" s="52">
        <f>IFERROR(W11/T5,"-")</f>
        <v>2.5704038975607409E-2</v>
      </c>
      <c r="Y11" s="54">
        <v>157</v>
      </c>
      <c r="Z11" s="52">
        <f>IFERROR(Y11/U5,"-")</f>
        <v>0.11561119293078057</v>
      </c>
      <c r="AA11" s="53">
        <f t="shared" si="3"/>
        <v>165736.91082802549</v>
      </c>
      <c r="AB11" s="311"/>
      <c r="AC11" s="314"/>
      <c r="AD11" s="209" t="s">
        <v>156</v>
      </c>
      <c r="AE11" s="54">
        <v>61656649</v>
      </c>
      <c r="AF11" s="52">
        <f>IFERROR(AE11/AB5,"-")</f>
        <v>3.2346213253942761E-2</v>
      </c>
      <c r="AG11" s="54">
        <v>333</v>
      </c>
      <c r="AH11" s="52">
        <f>IFERROR(AG11/AC5,"-")</f>
        <v>0.14015151515151514</v>
      </c>
      <c r="AI11" s="53">
        <f t="shared" si="4"/>
        <v>185155.1021021021</v>
      </c>
      <c r="AJ11" s="311"/>
      <c r="AK11" s="311"/>
      <c r="AL11" s="209" t="s">
        <v>156</v>
      </c>
      <c r="AM11" s="54">
        <f t="shared" si="5"/>
        <v>334187596</v>
      </c>
      <c r="AN11" s="52">
        <f>IFERROR(AM11/AJ5,"-")</f>
        <v>2.392007823429973E-2</v>
      </c>
      <c r="AO11" s="54">
        <f t="shared" si="5"/>
        <v>2134</v>
      </c>
      <c r="AP11" s="52">
        <f>IFERROR(AO11/AK5,"-")</f>
        <v>9.4458215297450424E-2</v>
      </c>
      <c r="AQ11" s="53">
        <f t="shared" si="6"/>
        <v>156601.49765698219</v>
      </c>
      <c r="AS11" s="20">
        <v>7</v>
      </c>
      <c r="AT11" s="102" t="s">
        <v>43</v>
      </c>
      <c r="AU11" s="118">
        <f t="shared" si="7"/>
        <v>0.85076923076923072</v>
      </c>
      <c r="AV11" s="16"/>
      <c r="AW11" s="99" t="str">
        <f t="shared" si="9"/>
        <v>泉州医療圏</v>
      </c>
      <c r="AX11" s="101">
        <f t="shared" si="0"/>
        <v>0.85076923076923072</v>
      </c>
      <c r="AY11" s="16"/>
      <c r="AZ11" s="172">
        <f t="shared" si="8"/>
        <v>0.86400976909413851</v>
      </c>
      <c r="BA11" s="119">
        <v>0</v>
      </c>
    </row>
    <row r="12" spans="1:53" s="20" customFormat="1">
      <c r="B12" s="306"/>
      <c r="C12" s="308"/>
      <c r="D12" s="311"/>
      <c r="E12" s="314"/>
      <c r="F12" s="209" t="s">
        <v>166</v>
      </c>
      <c r="G12" s="54">
        <v>7965</v>
      </c>
      <c r="H12" s="52">
        <f>IFERROR(G12/D5,"-")</f>
        <v>8.4670297708888285E-7</v>
      </c>
      <c r="I12" s="54">
        <v>7</v>
      </c>
      <c r="J12" s="52">
        <f>IFERROR(I12/E5,"-")</f>
        <v>4.3114067504311407E-4</v>
      </c>
      <c r="K12" s="53">
        <f t="shared" si="1"/>
        <v>1137.8571428571429</v>
      </c>
      <c r="L12" s="311"/>
      <c r="M12" s="314"/>
      <c r="N12" s="55" t="s">
        <v>166</v>
      </c>
      <c r="O12" s="54">
        <v>11110</v>
      </c>
      <c r="P12" s="52">
        <f>IFERROR(O12/L5,"-")</f>
        <v>6.7518944959054407E-6</v>
      </c>
      <c r="Q12" s="54">
        <v>1</v>
      </c>
      <c r="R12" s="52">
        <f>IFERROR(Q12/M5,"-")</f>
        <v>3.8138825324180017E-4</v>
      </c>
      <c r="S12" s="53">
        <f t="shared" si="2"/>
        <v>11110</v>
      </c>
      <c r="T12" s="311"/>
      <c r="U12" s="314"/>
      <c r="V12" s="209" t="s">
        <v>166</v>
      </c>
      <c r="W12" s="54">
        <v>1460</v>
      </c>
      <c r="X12" s="52">
        <f>IFERROR(W12/T5,"-")</f>
        <v>1.4422326884192302E-6</v>
      </c>
      <c r="Y12" s="54">
        <v>1</v>
      </c>
      <c r="Z12" s="52">
        <f>IFERROR(Y12/U5,"-")</f>
        <v>7.3637702503681884E-4</v>
      </c>
      <c r="AA12" s="53">
        <f t="shared" si="3"/>
        <v>1460</v>
      </c>
      <c r="AB12" s="311"/>
      <c r="AC12" s="314"/>
      <c r="AD12" s="209" t="s">
        <v>166</v>
      </c>
      <c r="AE12" s="54">
        <v>3910</v>
      </c>
      <c r="AF12" s="52">
        <f>IFERROR(AE12/AB5,"-")</f>
        <v>2.051257988784246E-6</v>
      </c>
      <c r="AG12" s="54">
        <v>1</v>
      </c>
      <c r="AH12" s="52">
        <f>IFERROR(AG12/AC5,"-")</f>
        <v>4.2087542087542086E-4</v>
      </c>
      <c r="AI12" s="53">
        <f t="shared" si="4"/>
        <v>3910</v>
      </c>
      <c r="AJ12" s="311"/>
      <c r="AK12" s="311"/>
      <c r="AL12" s="209" t="s">
        <v>166</v>
      </c>
      <c r="AM12" s="54">
        <f t="shared" si="5"/>
        <v>24445</v>
      </c>
      <c r="AN12" s="52">
        <f>IFERROR(AM12/AJ5,"-")</f>
        <v>1.7496948403718039E-6</v>
      </c>
      <c r="AO12" s="54">
        <f t="shared" si="5"/>
        <v>10</v>
      </c>
      <c r="AP12" s="52">
        <f>IFERROR(AO12/AK5,"-")</f>
        <v>4.4263456090651559E-4</v>
      </c>
      <c r="AQ12" s="53">
        <f t="shared" si="6"/>
        <v>2444.5</v>
      </c>
      <c r="AS12" s="20">
        <v>8</v>
      </c>
      <c r="AT12" s="102" t="s">
        <v>56</v>
      </c>
      <c r="AU12" s="118">
        <f t="shared" si="7"/>
        <v>0.88590604026845643</v>
      </c>
      <c r="AV12" s="16"/>
      <c r="AW12" s="99" t="str">
        <f t="shared" si="9"/>
        <v>南河内医療圏</v>
      </c>
      <c r="AX12" s="101">
        <f t="shared" si="0"/>
        <v>0.84502551020408168</v>
      </c>
      <c r="AY12" s="16"/>
      <c r="AZ12" s="172">
        <f t="shared" si="8"/>
        <v>0.86400976909413851</v>
      </c>
      <c r="BA12" s="119">
        <v>999</v>
      </c>
    </row>
    <row r="13" spans="1:53" s="20" customFormat="1">
      <c r="B13" s="306"/>
      <c r="C13" s="308"/>
      <c r="D13" s="311"/>
      <c r="E13" s="314"/>
      <c r="F13" s="209" t="s">
        <v>157</v>
      </c>
      <c r="G13" s="54">
        <v>2983173</v>
      </c>
      <c r="H13" s="52">
        <f>IFERROR(G13/D5,"-")</f>
        <v>3.1712008289656927E-4</v>
      </c>
      <c r="I13" s="54">
        <v>154</v>
      </c>
      <c r="J13" s="52">
        <f>IFERROR(I13/E5,"-")</f>
        <v>9.485094850948509E-3</v>
      </c>
      <c r="K13" s="53">
        <f t="shared" si="1"/>
        <v>19371.253246753247</v>
      </c>
      <c r="L13" s="311"/>
      <c r="M13" s="314"/>
      <c r="N13" s="55" t="s">
        <v>157</v>
      </c>
      <c r="O13" s="54">
        <v>1185014</v>
      </c>
      <c r="P13" s="52">
        <f>IFERROR(O13/L5,"-")</f>
        <v>7.2017007238261836E-4</v>
      </c>
      <c r="Q13" s="54">
        <v>39</v>
      </c>
      <c r="R13" s="52">
        <f>IFERROR(Q13/M5,"-")</f>
        <v>1.4874141876430207E-2</v>
      </c>
      <c r="S13" s="53">
        <f t="shared" si="2"/>
        <v>30384.974358974359</v>
      </c>
      <c r="T13" s="311"/>
      <c r="U13" s="314"/>
      <c r="V13" s="209" t="s">
        <v>157</v>
      </c>
      <c r="W13" s="54">
        <v>327221</v>
      </c>
      <c r="X13" s="52">
        <f>IFERROR(W13/T5,"-")</f>
        <v>3.2323891954604716E-4</v>
      </c>
      <c r="Y13" s="54">
        <v>20</v>
      </c>
      <c r="Z13" s="52">
        <f>IFERROR(Y13/U5,"-")</f>
        <v>1.4727540500736377E-2</v>
      </c>
      <c r="AA13" s="53">
        <f t="shared" si="3"/>
        <v>16361.05</v>
      </c>
      <c r="AB13" s="311"/>
      <c r="AC13" s="314"/>
      <c r="AD13" s="209" t="s">
        <v>157</v>
      </c>
      <c r="AE13" s="54">
        <v>839470</v>
      </c>
      <c r="AF13" s="52">
        <f>IFERROR(AE13/AB5,"-")</f>
        <v>4.4040141786309741E-4</v>
      </c>
      <c r="AG13" s="54">
        <v>42</v>
      </c>
      <c r="AH13" s="52">
        <f>IFERROR(AG13/AC5,"-")</f>
        <v>1.7676767676767676E-2</v>
      </c>
      <c r="AI13" s="53">
        <f t="shared" si="4"/>
        <v>19987.380952380954</v>
      </c>
      <c r="AJ13" s="311"/>
      <c r="AK13" s="311"/>
      <c r="AL13" s="209" t="s">
        <v>157</v>
      </c>
      <c r="AM13" s="54">
        <f t="shared" si="5"/>
        <v>5334878</v>
      </c>
      <c r="AN13" s="52">
        <f>IFERROR(AM13/AJ5,"-")</f>
        <v>3.8185348785490071E-4</v>
      </c>
      <c r="AO13" s="54">
        <f t="shared" si="5"/>
        <v>255</v>
      </c>
      <c r="AP13" s="52">
        <f>IFERROR(AO13/AK5,"-")</f>
        <v>1.1287181303116147E-2</v>
      </c>
      <c r="AQ13" s="53">
        <f t="shared" si="6"/>
        <v>20921.090196078432</v>
      </c>
    </row>
    <row r="14" spans="1:53" s="20" customFormat="1">
      <c r="B14" s="306"/>
      <c r="C14" s="308"/>
      <c r="D14" s="311"/>
      <c r="E14" s="314"/>
      <c r="F14" s="209" t="s">
        <v>158</v>
      </c>
      <c r="G14" s="54">
        <v>3927049</v>
      </c>
      <c r="H14" s="52">
        <f>IFERROR(G14/D5,"-")</f>
        <v>4.1745688380086888E-4</v>
      </c>
      <c r="I14" s="54">
        <v>423</v>
      </c>
      <c r="J14" s="52">
        <f>IFERROR(I14/E5,"-")</f>
        <v>2.6053215077605323E-2</v>
      </c>
      <c r="K14" s="53">
        <f t="shared" si="1"/>
        <v>9283.8037825059109</v>
      </c>
      <c r="L14" s="311"/>
      <c r="M14" s="314"/>
      <c r="N14" s="55" t="s">
        <v>158</v>
      </c>
      <c r="O14" s="54">
        <v>1575347</v>
      </c>
      <c r="P14" s="52">
        <f>IFERROR(O14/L5,"-")</f>
        <v>9.573876452242258E-4</v>
      </c>
      <c r="Q14" s="54">
        <v>90</v>
      </c>
      <c r="R14" s="52">
        <f>IFERROR(Q14/M5,"-")</f>
        <v>3.4324942791762014E-2</v>
      </c>
      <c r="S14" s="53">
        <f t="shared" si="2"/>
        <v>17503.855555555554</v>
      </c>
      <c r="T14" s="311"/>
      <c r="U14" s="314"/>
      <c r="V14" s="209" t="s">
        <v>158</v>
      </c>
      <c r="W14" s="54">
        <v>416389</v>
      </c>
      <c r="X14" s="52">
        <f>IFERROR(W14/T5,"-")</f>
        <v>4.1132179924533889E-4</v>
      </c>
      <c r="Y14" s="54">
        <v>43</v>
      </c>
      <c r="Z14" s="52">
        <f>IFERROR(Y14/U5,"-")</f>
        <v>3.1664212076583209E-2</v>
      </c>
      <c r="AA14" s="53">
        <f t="shared" si="3"/>
        <v>9683.4651162790706</v>
      </c>
      <c r="AB14" s="311"/>
      <c r="AC14" s="314"/>
      <c r="AD14" s="209" t="s">
        <v>158</v>
      </c>
      <c r="AE14" s="54">
        <v>1525249</v>
      </c>
      <c r="AF14" s="52">
        <f>IFERROR(AE14/AB5,"-")</f>
        <v>8.0017370745145327E-4</v>
      </c>
      <c r="AG14" s="54">
        <v>125</v>
      </c>
      <c r="AH14" s="52">
        <f>IFERROR(AG14/AC5,"-")</f>
        <v>5.2609427609427613E-2</v>
      </c>
      <c r="AI14" s="53">
        <f t="shared" si="4"/>
        <v>12201.992</v>
      </c>
      <c r="AJ14" s="311"/>
      <c r="AK14" s="311"/>
      <c r="AL14" s="209" t="s">
        <v>158</v>
      </c>
      <c r="AM14" s="54">
        <f t="shared" si="5"/>
        <v>7444034</v>
      </c>
      <c r="AN14" s="52">
        <f>IFERROR(AM14/AJ5,"-")</f>
        <v>5.3282012196163961E-4</v>
      </c>
      <c r="AO14" s="54">
        <f t="shared" si="5"/>
        <v>681</v>
      </c>
      <c r="AP14" s="52">
        <f>IFERROR(AO14/AK5,"-")</f>
        <v>3.0143413597733711E-2</v>
      </c>
      <c r="AQ14" s="53">
        <f t="shared" si="6"/>
        <v>10931.033773861967</v>
      </c>
    </row>
    <row r="15" spans="1:53" s="20" customFormat="1">
      <c r="B15" s="306"/>
      <c r="C15" s="308"/>
      <c r="D15" s="311"/>
      <c r="E15" s="314"/>
      <c r="F15" s="209" t="s">
        <v>159</v>
      </c>
      <c r="G15" s="54">
        <v>633512</v>
      </c>
      <c r="H15" s="52">
        <f>IFERROR(G15/D5,"-")</f>
        <v>6.7344192896614234E-5</v>
      </c>
      <c r="I15" s="54">
        <v>49</v>
      </c>
      <c r="J15" s="52">
        <f>IFERROR(I15/E5,"-")</f>
        <v>3.0179847253017987E-3</v>
      </c>
      <c r="K15" s="53">
        <f t="shared" si="1"/>
        <v>12928.816326530612</v>
      </c>
      <c r="L15" s="311"/>
      <c r="M15" s="314"/>
      <c r="N15" s="55" t="s">
        <v>159</v>
      </c>
      <c r="O15" s="54">
        <v>250651</v>
      </c>
      <c r="P15" s="52">
        <f>IFERROR(O15/L5,"-")</f>
        <v>1.5232845250163769E-4</v>
      </c>
      <c r="Q15" s="54">
        <v>17</v>
      </c>
      <c r="R15" s="52">
        <f>IFERROR(Q15/M5,"-")</f>
        <v>6.4836003051106025E-3</v>
      </c>
      <c r="S15" s="53">
        <f t="shared" si="2"/>
        <v>14744.176470588236</v>
      </c>
      <c r="T15" s="311"/>
      <c r="U15" s="314"/>
      <c r="V15" s="209" t="s">
        <v>159</v>
      </c>
      <c r="W15" s="54">
        <v>251631</v>
      </c>
      <c r="X15" s="52">
        <f>IFERROR(W15/T5,"-")</f>
        <v>2.4856880384905433E-4</v>
      </c>
      <c r="Y15" s="54">
        <v>15</v>
      </c>
      <c r="Z15" s="52">
        <f>IFERROR(Y15/U5,"-")</f>
        <v>1.1045655375552283E-2</v>
      </c>
      <c r="AA15" s="53">
        <f t="shared" si="3"/>
        <v>16775.400000000001</v>
      </c>
      <c r="AB15" s="311"/>
      <c r="AC15" s="314"/>
      <c r="AD15" s="209" t="s">
        <v>159</v>
      </c>
      <c r="AE15" s="54">
        <v>1069530</v>
      </c>
      <c r="AF15" s="52">
        <f>IFERROR(AE15/AB5,"-")</f>
        <v>5.610951296021521E-4</v>
      </c>
      <c r="AG15" s="54">
        <v>43</v>
      </c>
      <c r="AH15" s="52">
        <f>IFERROR(AG15/AC5,"-")</f>
        <v>1.8097643097643099E-2</v>
      </c>
      <c r="AI15" s="53">
        <f t="shared" si="4"/>
        <v>24872.79069767442</v>
      </c>
      <c r="AJ15" s="311"/>
      <c r="AK15" s="311"/>
      <c r="AL15" s="209" t="s">
        <v>159</v>
      </c>
      <c r="AM15" s="54">
        <f t="shared" si="5"/>
        <v>2205324</v>
      </c>
      <c r="AN15" s="52">
        <f>IFERROR(AM15/AJ5,"-")</f>
        <v>1.5785003166897556E-4</v>
      </c>
      <c r="AO15" s="54">
        <f t="shared" si="5"/>
        <v>124</v>
      </c>
      <c r="AP15" s="52">
        <f>IFERROR(AO15/AK5,"-")</f>
        <v>5.4886685552407929E-3</v>
      </c>
      <c r="AQ15" s="53">
        <f t="shared" si="6"/>
        <v>17784.870967741936</v>
      </c>
    </row>
    <row r="16" spans="1:53" s="20" customFormat="1">
      <c r="B16" s="306"/>
      <c r="C16" s="308"/>
      <c r="D16" s="311"/>
      <c r="E16" s="314"/>
      <c r="F16" s="209" t="s">
        <v>160</v>
      </c>
      <c r="G16" s="54">
        <v>10416895</v>
      </c>
      <c r="H16" s="52">
        <f>IFERROR(G16/D5,"-")</f>
        <v>1.1073466426267794E-3</v>
      </c>
      <c r="I16" s="54">
        <v>56</v>
      </c>
      <c r="J16" s="52">
        <f>IFERROR(I16/E5,"-")</f>
        <v>3.4491254003449125E-3</v>
      </c>
      <c r="K16" s="53">
        <f t="shared" si="1"/>
        <v>186015.98214285713</v>
      </c>
      <c r="L16" s="311"/>
      <c r="M16" s="314"/>
      <c r="N16" s="55" t="s">
        <v>160</v>
      </c>
      <c r="O16" s="54">
        <v>3788638</v>
      </c>
      <c r="P16" s="52">
        <f>IFERROR(O16/L5,"-")</f>
        <v>2.3024738127073083E-3</v>
      </c>
      <c r="Q16" s="54">
        <v>18</v>
      </c>
      <c r="R16" s="52">
        <f>IFERROR(Q16/M5,"-")</f>
        <v>6.8649885583524023E-3</v>
      </c>
      <c r="S16" s="53">
        <f t="shared" si="2"/>
        <v>210479.88888888888</v>
      </c>
      <c r="T16" s="311"/>
      <c r="U16" s="314"/>
      <c r="V16" s="209" t="s">
        <v>160</v>
      </c>
      <c r="W16" s="54">
        <v>1119957</v>
      </c>
      <c r="X16" s="52">
        <f>IFERROR(W16/T5,"-")</f>
        <v>1.1063278048109148E-3</v>
      </c>
      <c r="Y16" s="54">
        <v>7</v>
      </c>
      <c r="Z16" s="52">
        <f>IFERROR(Y16/U5,"-")</f>
        <v>5.1546391752577319E-3</v>
      </c>
      <c r="AA16" s="53">
        <f t="shared" si="3"/>
        <v>159993.85714285713</v>
      </c>
      <c r="AB16" s="311"/>
      <c r="AC16" s="314"/>
      <c r="AD16" s="209" t="s">
        <v>160</v>
      </c>
      <c r="AE16" s="54">
        <v>7543606</v>
      </c>
      <c r="AF16" s="52">
        <f>IFERROR(AE16/AB5,"-")</f>
        <v>3.9575145963531384E-3</v>
      </c>
      <c r="AG16" s="54">
        <v>31</v>
      </c>
      <c r="AH16" s="52">
        <f>IFERROR(AG16/AC5,"-")</f>
        <v>1.3047138047138047E-2</v>
      </c>
      <c r="AI16" s="53">
        <f t="shared" si="4"/>
        <v>243342.12903225806</v>
      </c>
      <c r="AJ16" s="311"/>
      <c r="AK16" s="311"/>
      <c r="AL16" s="209" t="s">
        <v>160</v>
      </c>
      <c r="AM16" s="54">
        <f t="shared" si="5"/>
        <v>22869096</v>
      </c>
      <c r="AN16" s="52">
        <f>IFERROR(AM16/AJ5,"-")</f>
        <v>1.6368966772414588E-3</v>
      </c>
      <c r="AO16" s="54">
        <f t="shared" si="5"/>
        <v>112</v>
      </c>
      <c r="AP16" s="52">
        <f>IFERROR(AO16/AK5,"-")</f>
        <v>4.9575070821529744E-3</v>
      </c>
      <c r="AQ16" s="53">
        <f t="shared" si="6"/>
        <v>204188.35714285713</v>
      </c>
    </row>
    <row r="17" spans="2:43" s="20" customFormat="1">
      <c r="B17" s="306"/>
      <c r="C17" s="308"/>
      <c r="D17" s="311"/>
      <c r="E17" s="314"/>
      <c r="F17" s="209" t="s">
        <v>161</v>
      </c>
      <c r="G17" s="54">
        <v>46000550</v>
      </c>
      <c r="H17" s="52">
        <f>IFERROR(G17/D5,"-")</f>
        <v>4.8899940530729453E-3</v>
      </c>
      <c r="I17" s="54">
        <v>1312</v>
      </c>
      <c r="J17" s="52">
        <f>IFERROR(I17/E5,"-")</f>
        <v>8.0808080808080815E-2</v>
      </c>
      <c r="K17" s="53">
        <f t="shared" si="1"/>
        <v>35061.394817073167</v>
      </c>
      <c r="L17" s="311"/>
      <c r="M17" s="314"/>
      <c r="N17" s="209" t="s">
        <v>161</v>
      </c>
      <c r="O17" s="54">
        <v>11312351</v>
      </c>
      <c r="P17" s="52">
        <f>IFERROR(O17/L5,"-")</f>
        <v>6.874869527691306E-3</v>
      </c>
      <c r="Q17" s="54">
        <v>284</v>
      </c>
      <c r="R17" s="52">
        <f>IFERROR(Q17/M5,"-")</f>
        <v>0.10831426392067124</v>
      </c>
      <c r="S17" s="53">
        <f t="shared" si="2"/>
        <v>39832.221830985916</v>
      </c>
      <c r="T17" s="311"/>
      <c r="U17" s="314"/>
      <c r="V17" s="209" t="s">
        <v>161</v>
      </c>
      <c r="W17" s="54">
        <v>12546328</v>
      </c>
      <c r="X17" s="52">
        <f>IFERROR(W17/T5,"-")</f>
        <v>1.2393646822759905E-2</v>
      </c>
      <c r="Y17" s="54">
        <v>181</v>
      </c>
      <c r="Z17" s="52">
        <f>IFERROR(Y17/U5,"-")</f>
        <v>0.13328424153166421</v>
      </c>
      <c r="AA17" s="53">
        <f t="shared" si="3"/>
        <v>69316.729281767955</v>
      </c>
      <c r="AB17" s="311"/>
      <c r="AC17" s="314"/>
      <c r="AD17" s="209" t="s">
        <v>161</v>
      </c>
      <c r="AE17" s="54">
        <v>16736753</v>
      </c>
      <c r="AF17" s="52">
        <f>IFERROR(AE17/AB5,"-")</f>
        <v>8.7804087717541415E-3</v>
      </c>
      <c r="AG17" s="54">
        <v>396</v>
      </c>
      <c r="AH17" s="52">
        <f>IFERROR(AG17/AC5,"-")</f>
        <v>0.16666666666666666</v>
      </c>
      <c r="AI17" s="53">
        <f t="shared" si="4"/>
        <v>42264.527777777781</v>
      </c>
      <c r="AJ17" s="311"/>
      <c r="AK17" s="311"/>
      <c r="AL17" s="209" t="s">
        <v>161</v>
      </c>
      <c r="AM17" s="54">
        <f t="shared" si="5"/>
        <v>86595982</v>
      </c>
      <c r="AN17" s="52">
        <f>IFERROR(AM17/AJ5,"-")</f>
        <v>6.1982631582053428E-3</v>
      </c>
      <c r="AO17" s="54">
        <f t="shared" si="5"/>
        <v>2173</v>
      </c>
      <c r="AP17" s="52">
        <f>IFERROR(AO17/AK5,"-")</f>
        <v>9.6184490084985835E-2</v>
      </c>
      <c r="AQ17" s="53">
        <f t="shared" si="6"/>
        <v>39850.889093419239</v>
      </c>
    </row>
    <row r="18" spans="2:43" s="20" customFormat="1">
      <c r="B18" s="306"/>
      <c r="C18" s="308"/>
      <c r="D18" s="311"/>
      <c r="E18" s="314"/>
      <c r="F18" s="209" t="s">
        <v>162</v>
      </c>
      <c r="G18" s="54">
        <v>97721327</v>
      </c>
      <c r="H18" s="52">
        <f>IFERROR(G18/D5,"-")</f>
        <v>1.0388065096795509E-2</v>
      </c>
      <c r="I18" s="54">
        <v>1187</v>
      </c>
      <c r="J18" s="52">
        <f>IFERROR(I18/E5,"-")</f>
        <v>7.3109140182310919E-2</v>
      </c>
      <c r="K18" s="53">
        <f t="shared" si="1"/>
        <v>82326.307497893853</v>
      </c>
      <c r="L18" s="311"/>
      <c r="M18" s="314"/>
      <c r="N18" s="55" t="s">
        <v>162</v>
      </c>
      <c r="O18" s="54">
        <v>15050108</v>
      </c>
      <c r="P18" s="52">
        <f>IFERROR(O18/L5,"-")</f>
        <v>9.1464213652549461E-3</v>
      </c>
      <c r="Q18" s="54">
        <v>202</v>
      </c>
      <c r="R18" s="52">
        <f>IFERROR(Q18/M5,"-")</f>
        <v>7.7040427154843633E-2</v>
      </c>
      <c r="S18" s="53">
        <f t="shared" si="2"/>
        <v>74505.485148514854</v>
      </c>
      <c r="T18" s="311"/>
      <c r="U18" s="314"/>
      <c r="V18" s="209" t="s">
        <v>162</v>
      </c>
      <c r="W18" s="54">
        <v>11980712</v>
      </c>
      <c r="X18" s="52">
        <f>IFERROR(W18/T5,"-")</f>
        <v>1.1834914025298994E-2</v>
      </c>
      <c r="Y18" s="54">
        <v>129</v>
      </c>
      <c r="Z18" s="52">
        <f>IFERROR(Y18/U5,"-")</f>
        <v>9.4992636229749627E-2</v>
      </c>
      <c r="AA18" s="53">
        <f t="shared" si="3"/>
        <v>92873.736434108534</v>
      </c>
      <c r="AB18" s="311"/>
      <c r="AC18" s="314"/>
      <c r="AD18" s="209" t="s">
        <v>162</v>
      </c>
      <c r="AE18" s="54">
        <v>34223971</v>
      </c>
      <c r="AF18" s="52">
        <f>IFERROR(AE18/AB5,"-")</f>
        <v>1.7954525299659938E-2</v>
      </c>
      <c r="AG18" s="54">
        <v>297</v>
      </c>
      <c r="AH18" s="52">
        <f>IFERROR(AG18/AC5,"-")</f>
        <v>0.125</v>
      </c>
      <c r="AI18" s="53">
        <f t="shared" si="4"/>
        <v>115232.22558922559</v>
      </c>
      <c r="AJ18" s="311"/>
      <c r="AK18" s="311"/>
      <c r="AL18" s="209" t="s">
        <v>162</v>
      </c>
      <c r="AM18" s="54">
        <f t="shared" si="5"/>
        <v>158976118</v>
      </c>
      <c r="AN18" s="52">
        <f>IFERROR(AM18/AJ5,"-")</f>
        <v>1.1379001571157253E-2</v>
      </c>
      <c r="AO18" s="54">
        <f t="shared" si="5"/>
        <v>1815</v>
      </c>
      <c r="AP18" s="52">
        <f>IFERROR(AO18/AK5,"-")</f>
        <v>8.0338172804532579E-2</v>
      </c>
      <c r="AQ18" s="53">
        <f t="shared" si="6"/>
        <v>87590.147658402202</v>
      </c>
    </row>
    <row r="19" spans="2:43" s="20" customFormat="1">
      <c r="B19" s="306"/>
      <c r="C19" s="308"/>
      <c r="D19" s="311"/>
      <c r="E19" s="314"/>
      <c r="F19" s="209" t="s">
        <v>163</v>
      </c>
      <c r="G19" s="54">
        <v>35703037</v>
      </c>
      <c r="H19" s="52">
        <f>IFERROR(G19/D5,"-")</f>
        <v>3.7953380689283792E-3</v>
      </c>
      <c r="I19" s="54">
        <v>733</v>
      </c>
      <c r="J19" s="52">
        <f>IFERROR(I19/E5,"-")</f>
        <v>4.514658782951466E-2</v>
      </c>
      <c r="K19" s="53">
        <f t="shared" si="1"/>
        <v>48708.099590723054</v>
      </c>
      <c r="L19" s="311"/>
      <c r="M19" s="314"/>
      <c r="N19" s="55" t="s">
        <v>163</v>
      </c>
      <c r="O19" s="54">
        <v>14945878</v>
      </c>
      <c r="P19" s="52">
        <f>IFERROR(O19/L5,"-")</f>
        <v>9.0830775341740975E-3</v>
      </c>
      <c r="Q19" s="54">
        <v>178</v>
      </c>
      <c r="R19" s="52">
        <f>IFERROR(Q19/M5,"-")</f>
        <v>6.7887109077040431E-2</v>
      </c>
      <c r="S19" s="53">
        <f t="shared" si="2"/>
        <v>83965.606741573036</v>
      </c>
      <c r="T19" s="311"/>
      <c r="U19" s="314"/>
      <c r="V19" s="209" t="s">
        <v>163</v>
      </c>
      <c r="W19" s="54">
        <v>4696881</v>
      </c>
      <c r="X19" s="52">
        <f>IFERROR(W19/T5,"-")</f>
        <v>4.6397228163117818E-3</v>
      </c>
      <c r="Y19" s="54">
        <v>82</v>
      </c>
      <c r="Z19" s="52">
        <f>IFERROR(Y19/U5,"-")</f>
        <v>6.0382916053019146E-2</v>
      </c>
      <c r="AA19" s="53">
        <f t="shared" si="3"/>
        <v>57279.036585365851</v>
      </c>
      <c r="AB19" s="311"/>
      <c r="AC19" s="314"/>
      <c r="AD19" s="209" t="s">
        <v>163</v>
      </c>
      <c r="AE19" s="54">
        <v>12254942</v>
      </c>
      <c r="AF19" s="52">
        <f>IFERROR(AE19/AB5,"-")</f>
        <v>6.4291682044981032E-3</v>
      </c>
      <c r="AG19" s="54">
        <v>208</v>
      </c>
      <c r="AH19" s="52">
        <f>IFERROR(AG19/AC5,"-")</f>
        <v>8.7542087542087546E-2</v>
      </c>
      <c r="AI19" s="53">
        <f t="shared" si="4"/>
        <v>58917.990384615383</v>
      </c>
      <c r="AJ19" s="311"/>
      <c r="AK19" s="311"/>
      <c r="AL19" s="209" t="s">
        <v>163</v>
      </c>
      <c r="AM19" s="54">
        <f t="shared" si="5"/>
        <v>67600738</v>
      </c>
      <c r="AN19" s="52">
        <f>IFERROR(AM19/AJ5,"-")</f>
        <v>4.8386444051514068E-3</v>
      </c>
      <c r="AO19" s="54">
        <f t="shared" si="5"/>
        <v>1201</v>
      </c>
      <c r="AP19" s="52">
        <f>IFERROR(AO19/AK5,"-")</f>
        <v>5.3160410764872525E-2</v>
      </c>
      <c r="AQ19" s="53">
        <f t="shared" si="6"/>
        <v>56287.042464612823</v>
      </c>
    </row>
    <row r="20" spans="2:43" s="20" customFormat="1">
      <c r="B20" s="306"/>
      <c r="C20" s="308"/>
      <c r="D20" s="311"/>
      <c r="E20" s="314"/>
      <c r="F20" s="210" t="s">
        <v>164</v>
      </c>
      <c r="G20" s="59">
        <v>16181449</v>
      </c>
      <c r="H20" s="57">
        <f>IFERROR(G20/D5,"-")</f>
        <v>1.7201357240316292E-3</v>
      </c>
      <c r="I20" s="59">
        <v>1095</v>
      </c>
      <c r="J20" s="57">
        <f>IFERROR(I20/E5,"-")</f>
        <v>6.7442719881744273E-2</v>
      </c>
      <c r="K20" s="58">
        <f t="shared" si="1"/>
        <v>14777.578995433791</v>
      </c>
      <c r="L20" s="311"/>
      <c r="M20" s="314"/>
      <c r="N20" s="56" t="s">
        <v>164</v>
      </c>
      <c r="O20" s="59">
        <v>3626390</v>
      </c>
      <c r="P20" s="57">
        <f>IFERROR(O20/L5,"-")</f>
        <v>2.2038706283534232E-3</v>
      </c>
      <c r="Q20" s="59">
        <v>189</v>
      </c>
      <c r="R20" s="57">
        <f>IFERROR(Q20/M5,"-")</f>
        <v>7.2082379862700233E-2</v>
      </c>
      <c r="S20" s="58">
        <f t="shared" si="2"/>
        <v>19187.248677248677</v>
      </c>
      <c r="T20" s="311"/>
      <c r="U20" s="314"/>
      <c r="V20" s="210" t="s">
        <v>164</v>
      </c>
      <c r="W20" s="59">
        <v>1307360</v>
      </c>
      <c r="X20" s="57">
        <f>IFERROR(W20/T5,"-")</f>
        <v>1.2914502243368251E-3</v>
      </c>
      <c r="Y20" s="59">
        <v>112</v>
      </c>
      <c r="Z20" s="57">
        <f>IFERROR(Y20/U5,"-")</f>
        <v>8.247422680412371E-2</v>
      </c>
      <c r="AA20" s="58">
        <f t="shared" si="3"/>
        <v>11672.857142857143</v>
      </c>
      <c r="AB20" s="311"/>
      <c r="AC20" s="314"/>
      <c r="AD20" s="210" t="s">
        <v>164</v>
      </c>
      <c r="AE20" s="59">
        <v>3137856</v>
      </c>
      <c r="AF20" s="57">
        <f>IFERROR(AE20/AB5,"-")</f>
        <v>1.6461770300906851E-3</v>
      </c>
      <c r="AG20" s="59">
        <v>252</v>
      </c>
      <c r="AH20" s="57">
        <f>IFERROR(AG20/AC5,"-")</f>
        <v>0.10606060606060606</v>
      </c>
      <c r="AI20" s="58">
        <f t="shared" si="4"/>
        <v>12451.809523809523</v>
      </c>
      <c r="AJ20" s="311"/>
      <c r="AK20" s="311"/>
      <c r="AL20" s="210" t="s">
        <v>164</v>
      </c>
      <c r="AM20" s="59">
        <f t="shared" si="5"/>
        <v>24253055</v>
      </c>
      <c r="AN20" s="57">
        <f>IFERROR(AM20/AJ5,"-")</f>
        <v>1.7359560317755606E-3</v>
      </c>
      <c r="AO20" s="59">
        <f t="shared" si="5"/>
        <v>1648</v>
      </c>
      <c r="AP20" s="57">
        <f>IFERROR(AO20/AK5,"-")</f>
        <v>7.2946175637393765E-2</v>
      </c>
      <c r="AQ20" s="58">
        <f t="shared" si="6"/>
        <v>14716.659587378641</v>
      </c>
    </row>
    <row r="21" spans="2:43" s="20" customFormat="1">
      <c r="B21" s="306"/>
      <c r="C21" s="309"/>
      <c r="D21" s="312"/>
      <c r="E21" s="315"/>
      <c r="F21" s="211" t="s">
        <v>86</v>
      </c>
      <c r="G21" s="60">
        <f>SUM(G5:G20)</f>
        <v>1764098757</v>
      </c>
      <c r="H21" s="57">
        <f>IFERROR(G21/D5,"-")</f>
        <v>0.18752889760586289</v>
      </c>
      <c r="I21" s="59">
        <v>12063</v>
      </c>
      <c r="J21" s="57">
        <f>IFERROR(I21/E5,"-")</f>
        <v>0.7429785661492978</v>
      </c>
      <c r="K21" s="58">
        <f t="shared" si="1"/>
        <v>146240.46729669237</v>
      </c>
      <c r="L21" s="312"/>
      <c r="M21" s="315"/>
      <c r="N21" s="123" t="s">
        <v>86</v>
      </c>
      <c r="O21" s="60">
        <f>SUM(O5:O20)</f>
        <v>320380320</v>
      </c>
      <c r="P21" s="57">
        <f>IFERROR(O21/L5,"-")</f>
        <v>0.19470514124252239</v>
      </c>
      <c r="Q21" s="59">
        <v>2047</v>
      </c>
      <c r="R21" s="57">
        <f>IFERROR(Q21/M5,"-")</f>
        <v>0.7807017543859649</v>
      </c>
      <c r="S21" s="58">
        <f t="shared" si="2"/>
        <v>156512.12506106499</v>
      </c>
      <c r="T21" s="312"/>
      <c r="U21" s="315"/>
      <c r="V21" s="211" t="s">
        <v>86</v>
      </c>
      <c r="W21" s="60">
        <f>SUM(W5:W20)</f>
        <v>203735002</v>
      </c>
      <c r="X21" s="57">
        <f>IFERROR(W21/T5,"-")</f>
        <v>0.20125567099969674</v>
      </c>
      <c r="Y21" s="59">
        <v>1096</v>
      </c>
      <c r="Z21" s="57">
        <f>IFERROR(Y21/U5,"-")</f>
        <v>0.80706921944035348</v>
      </c>
      <c r="AA21" s="58">
        <f t="shared" si="3"/>
        <v>185889.60036496349</v>
      </c>
      <c r="AB21" s="312"/>
      <c r="AC21" s="315"/>
      <c r="AD21" s="211" t="s">
        <v>86</v>
      </c>
      <c r="AE21" s="60">
        <f>SUM(AE5:AE20)</f>
        <v>425646929</v>
      </c>
      <c r="AF21" s="57">
        <f>IFERROR(AE21/AB5,"-")</f>
        <v>0.2233022157321562</v>
      </c>
      <c r="AG21" s="59">
        <v>2049</v>
      </c>
      <c r="AH21" s="57">
        <f>IFERROR(AG21/AC5,"-")</f>
        <v>0.86237373737373735</v>
      </c>
      <c r="AI21" s="58">
        <f t="shared" si="4"/>
        <v>207733.98194241093</v>
      </c>
      <c r="AJ21" s="312"/>
      <c r="AK21" s="312"/>
      <c r="AL21" s="211" t="s">
        <v>86</v>
      </c>
      <c r="AM21" s="60">
        <f>SUM(AM5:AM20)</f>
        <v>2713861008</v>
      </c>
      <c r="AN21" s="57">
        <f>IFERROR(AM21/AJ5,"-")</f>
        <v>0.19424948264200542</v>
      </c>
      <c r="AO21" s="59">
        <f>SUM(I21,Q21,Y21,AG21)</f>
        <v>17255</v>
      </c>
      <c r="AP21" s="57">
        <f>IFERROR(AO21/AK5,"-")</f>
        <v>0.76376593484419264</v>
      </c>
      <c r="AQ21" s="58">
        <f t="shared" si="6"/>
        <v>157279.68751086641</v>
      </c>
    </row>
    <row r="22" spans="2:43" s="20" customFormat="1">
      <c r="B22" s="306">
        <v>2</v>
      </c>
      <c r="C22" s="307" t="s">
        <v>197</v>
      </c>
      <c r="D22" s="310">
        <v>8448526180</v>
      </c>
      <c r="E22" s="313">
        <v>13753</v>
      </c>
      <c r="F22" s="207" t="s">
        <v>150</v>
      </c>
      <c r="G22" s="50">
        <v>142717046</v>
      </c>
      <c r="H22" s="48">
        <f>IFERROR(G22/D22,"-")</f>
        <v>1.6892537581034046E-2</v>
      </c>
      <c r="I22" s="50">
        <v>2799</v>
      </c>
      <c r="J22" s="48">
        <f>IFERROR(I22/E22,"-")</f>
        <v>0.2035192321675271</v>
      </c>
      <c r="K22" s="49">
        <f t="shared" si="1"/>
        <v>50988.583779921399</v>
      </c>
      <c r="L22" s="310">
        <v>1277890190</v>
      </c>
      <c r="M22" s="313">
        <v>1948</v>
      </c>
      <c r="N22" s="47" t="s">
        <v>150</v>
      </c>
      <c r="O22" s="50">
        <v>23582505</v>
      </c>
      <c r="P22" s="48">
        <f>IFERROR(O22/L22,"-")</f>
        <v>1.8454249969631586E-2</v>
      </c>
      <c r="Q22" s="50">
        <v>438</v>
      </c>
      <c r="R22" s="48">
        <f>IFERROR(Q22/M22,"-")</f>
        <v>0.22484599589322382</v>
      </c>
      <c r="S22" s="49">
        <f t="shared" si="2"/>
        <v>53841.335616438359</v>
      </c>
      <c r="T22" s="310">
        <v>810975540</v>
      </c>
      <c r="U22" s="313">
        <v>1124</v>
      </c>
      <c r="V22" s="207" t="s">
        <v>150</v>
      </c>
      <c r="W22" s="50">
        <v>15091028</v>
      </c>
      <c r="X22" s="48">
        <f>IFERROR(W22/T22,"-")</f>
        <v>1.8608487254745069E-2</v>
      </c>
      <c r="Y22" s="50">
        <v>258</v>
      </c>
      <c r="Z22" s="48">
        <f>IFERROR(Y22/U22,"-")</f>
        <v>0.22953736654804271</v>
      </c>
      <c r="AA22" s="49">
        <f t="shared" si="3"/>
        <v>58492.35658914729</v>
      </c>
      <c r="AB22" s="310">
        <v>1718769120</v>
      </c>
      <c r="AC22" s="313">
        <v>1930</v>
      </c>
      <c r="AD22" s="207" t="s">
        <v>150</v>
      </c>
      <c r="AE22" s="50">
        <v>48273606</v>
      </c>
      <c r="AF22" s="48">
        <f>IFERROR(AE22/AB22,"-")</f>
        <v>2.8086149232190067E-2</v>
      </c>
      <c r="AG22" s="50">
        <v>552</v>
      </c>
      <c r="AH22" s="48">
        <f>IFERROR(AG22/AC22,"-")</f>
        <v>0.28601036269430052</v>
      </c>
      <c r="AI22" s="49">
        <f t="shared" si="4"/>
        <v>87452.184782608689</v>
      </c>
      <c r="AJ22" s="310">
        <f>SUM(D22,L22,T22,AB22,)</f>
        <v>12256161030</v>
      </c>
      <c r="AK22" s="313">
        <f>SUM(E22,M22,U22,AC22,)</f>
        <v>18755</v>
      </c>
      <c r="AL22" s="207" t="s">
        <v>150</v>
      </c>
      <c r="AM22" s="50">
        <f>SUM(G22,O22,W22,AE22)</f>
        <v>229664185</v>
      </c>
      <c r="AN22" s="48">
        <f>IFERROR(AM22/AJ22,"-")</f>
        <v>1.8738672283910095E-2</v>
      </c>
      <c r="AO22" s="50">
        <f>SUM(I22,Q22,Y22,AG22)</f>
        <v>4047</v>
      </c>
      <c r="AP22" s="48">
        <f>IFERROR(AO22/AK22,"-")</f>
        <v>0.21578245801119703</v>
      </c>
      <c r="AQ22" s="49">
        <f t="shared" si="6"/>
        <v>56749.242648875712</v>
      </c>
    </row>
    <row r="23" spans="2:43" s="20" customFormat="1">
      <c r="B23" s="306"/>
      <c r="C23" s="308"/>
      <c r="D23" s="311"/>
      <c r="E23" s="314"/>
      <c r="F23" s="208" t="s">
        <v>151</v>
      </c>
      <c r="G23" s="54">
        <v>231223221</v>
      </c>
      <c r="H23" s="52">
        <f>IFERROR(G23/D22,"-")</f>
        <v>2.7368468307214264E-2</v>
      </c>
      <c r="I23" s="54">
        <v>3312</v>
      </c>
      <c r="J23" s="52">
        <f>IFERROR(I23/E22,"-")</f>
        <v>0.24082018468697738</v>
      </c>
      <c r="K23" s="53">
        <f t="shared" si="1"/>
        <v>69813.774456521744</v>
      </c>
      <c r="L23" s="311"/>
      <c r="M23" s="314"/>
      <c r="N23" s="51" t="s">
        <v>151</v>
      </c>
      <c r="O23" s="54">
        <v>25195503</v>
      </c>
      <c r="P23" s="52">
        <f>IFERROR(O23/L22,"-")</f>
        <v>1.9716485185632422E-2</v>
      </c>
      <c r="Q23" s="54">
        <v>503</v>
      </c>
      <c r="R23" s="52">
        <f>IFERROR(Q23/M22,"-")</f>
        <v>0.25821355236139631</v>
      </c>
      <c r="S23" s="53">
        <f t="shared" si="2"/>
        <v>50090.463220675942</v>
      </c>
      <c r="T23" s="311"/>
      <c r="U23" s="314"/>
      <c r="V23" s="208" t="s">
        <v>151</v>
      </c>
      <c r="W23" s="54">
        <v>25281322</v>
      </c>
      <c r="X23" s="52">
        <f>IFERROR(W23/T22,"-")</f>
        <v>3.1173963643835671E-2</v>
      </c>
      <c r="Y23" s="54">
        <v>304</v>
      </c>
      <c r="Z23" s="52">
        <f>IFERROR(Y23/U22,"-")</f>
        <v>0.27046263345195731</v>
      </c>
      <c r="AA23" s="53">
        <f t="shared" si="3"/>
        <v>83162.243421052626</v>
      </c>
      <c r="AB23" s="311"/>
      <c r="AC23" s="314"/>
      <c r="AD23" s="208" t="s">
        <v>151</v>
      </c>
      <c r="AE23" s="54">
        <v>44155317</v>
      </c>
      <c r="AF23" s="52">
        <f>IFERROR(AE23/AB22,"-")</f>
        <v>2.5690080468748471E-2</v>
      </c>
      <c r="AG23" s="54">
        <v>646</v>
      </c>
      <c r="AH23" s="52">
        <f>IFERROR(AG23/AC22,"-")</f>
        <v>0.33471502590673574</v>
      </c>
      <c r="AI23" s="53">
        <f t="shared" si="4"/>
        <v>68351.883900928791</v>
      </c>
      <c r="AJ23" s="311"/>
      <c r="AK23" s="314"/>
      <c r="AL23" s="208" t="s">
        <v>151</v>
      </c>
      <c r="AM23" s="54">
        <f t="shared" ref="AM23:AM37" si="10">SUM(G23,O23,W23,AE23)</f>
        <v>325855363</v>
      </c>
      <c r="AN23" s="52">
        <f>IFERROR(AM23/AJ22,"-")</f>
        <v>2.658706606435637E-2</v>
      </c>
      <c r="AO23" s="54">
        <f t="shared" ref="AO23:AO37" si="11">SUM(I23,Q23,Y23,AG23)</f>
        <v>4765</v>
      </c>
      <c r="AP23" s="52">
        <f>IFERROR(AO23/AK22,"-")</f>
        <v>0.25406558251133032</v>
      </c>
      <c r="AQ23" s="53">
        <f t="shared" si="6"/>
        <v>68385.175865687299</v>
      </c>
    </row>
    <row r="24" spans="2:43" s="20" customFormat="1">
      <c r="B24" s="306"/>
      <c r="C24" s="308"/>
      <c r="D24" s="311"/>
      <c r="E24" s="314"/>
      <c r="F24" s="209" t="s">
        <v>152</v>
      </c>
      <c r="G24" s="54">
        <v>150615262</v>
      </c>
      <c r="H24" s="52">
        <f>IFERROR(G24/D22,"-")</f>
        <v>1.7827400755003636E-2</v>
      </c>
      <c r="I24" s="54">
        <v>3779</v>
      </c>
      <c r="J24" s="52">
        <f>IFERROR(I24/E22,"-")</f>
        <v>0.27477641241910855</v>
      </c>
      <c r="K24" s="53">
        <f t="shared" si="1"/>
        <v>39855.851283408309</v>
      </c>
      <c r="L24" s="311"/>
      <c r="M24" s="314"/>
      <c r="N24" s="55" t="s">
        <v>152</v>
      </c>
      <c r="O24" s="54">
        <v>24370962</v>
      </c>
      <c r="P24" s="52">
        <f>IFERROR(O24/L22,"-")</f>
        <v>1.9071248993624404E-2</v>
      </c>
      <c r="Q24" s="54">
        <v>597</v>
      </c>
      <c r="R24" s="52">
        <f>IFERROR(Q24/M22,"-")</f>
        <v>0.30646817248459957</v>
      </c>
      <c r="S24" s="53">
        <f t="shared" si="2"/>
        <v>40822.381909547737</v>
      </c>
      <c r="T24" s="311"/>
      <c r="U24" s="314"/>
      <c r="V24" s="209" t="s">
        <v>152</v>
      </c>
      <c r="W24" s="54">
        <v>13160191</v>
      </c>
      <c r="X24" s="52">
        <f>IFERROR(W24/T22,"-")</f>
        <v>1.6227605335667708E-2</v>
      </c>
      <c r="Y24" s="54">
        <v>350</v>
      </c>
      <c r="Z24" s="52">
        <f>IFERROR(Y24/U22,"-")</f>
        <v>0.31138790035587188</v>
      </c>
      <c r="AA24" s="53">
        <f t="shared" si="3"/>
        <v>37600.545714285712</v>
      </c>
      <c r="AB24" s="311"/>
      <c r="AC24" s="314"/>
      <c r="AD24" s="209" t="s">
        <v>152</v>
      </c>
      <c r="AE24" s="54">
        <v>26876683</v>
      </c>
      <c r="AF24" s="52">
        <f>IFERROR(AE24/AB22,"-")</f>
        <v>1.5637168882810741E-2</v>
      </c>
      <c r="AG24" s="54">
        <v>581</v>
      </c>
      <c r="AH24" s="52">
        <f>IFERROR(AG24/AC22,"-")</f>
        <v>0.30103626943005179</v>
      </c>
      <c r="AI24" s="53">
        <f t="shared" si="4"/>
        <v>46259.351118760758</v>
      </c>
      <c r="AJ24" s="311"/>
      <c r="AK24" s="314"/>
      <c r="AL24" s="209" t="s">
        <v>152</v>
      </c>
      <c r="AM24" s="54">
        <f t="shared" si="10"/>
        <v>215023098</v>
      </c>
      <c r="AN24" s="52">
        <f>IFERROR(AM24/AJ22,"-")</f>
        <v>1.7544082316940643E-2</v>
      </c>
      <c r="AO24" s="54">
        <f t="shared" si="11"/>
        <v>5307</v>
      </c>
      <c r="AP24" s="52">
        <f>IFERROR(AO24/AK22,"-")</f>
        <v>0.28296454278858973</v>
      </c>
      <c r="AQ24" s="53">
        <f t="shared" si="6"/>
        <v>40516.882984737138</v>
      </c>
    </row>
    <row r="25" spans="2:43" s="20" customFormat="1">
      <c r="B25" s="306"/>
      <c r="C25" s="308"/>
      <c r="D25" s="311"/>
      <c r="E25" s="314"/>
      <c r="F25" s="209" t="s">
        <v>153</v>
      </c>
      <c r="G25" s="54">
        <v>29323476</v>
      </c>
      <c r="H25" s="52">
        <f>IFERROR(G25/D22,"-")</f>
        <v>3.4708392180184972E-3</v>
      </c>
      <c r="I25" s="54">
        <v>456</v>
      </c>
      <c r="J25" s="52">
        <f>IFERROR(I25/E22,"-")</f>
        <v>3.3156402239511377E-2</v>
      </c>
      <c r="K25" s="53">
        <f t="shared" si="1"/>
        <v>64305.868421052633</v>
      </c>
      <c r="L25" s="311"/>
      <c r="M25" s="314"/>
      <c r="N25" s="55" t="s">
        <v>153</v>
      </c>
      <c r="O25" s="54">
        <v>6386270</v>
      </c>
      <c r="P25" s="52">
        <f>IFERROR(O25/L22,"-")</f>
        <v>4.997510779858166E-3</v>
      </c>
      <c r="Q25" s="54">
        <v>86</v>
      </c>
      <c r="R25" s="52">
        <f>IFERROR(Q25/M22,"-")</f>
        <v>4.4147843942505136E-2</v>
      </c>
      <c r="S25" s="53">
        <f t="shared" si="2"/>
        <v>74258.953488372092</v>
      </c>
      <c r="T25" s="311"/>
      <c r="U25" s="314"/>
      <c r="V25" s="209" t="s">
        <v>153</v>
      </c>
      <c r="W25" s="54">
        <v>2819847</v>
      </c>
      <c r="X25" s="52">
        <f>IFERROR(W25/T22,"-")</f>
        <v>3.4771048705118774E-3</v>
      </c>
      <c r="Y25" s="54">
        <v>54</v>
      </c>
      <c r="Z25" s="52">
        <f>IFERROR(Y25/U22,"-")</f>
        <v>4.8042704626334518E-2</v>
      </c>
      <c r="AA25" s="53">
        <f t="shared" si="3"/>
        <v>52219.388888888891</v>
      </c>
      <c r="AB25" s="311"/>
      <c r="AC25" s="314"/>
      <c r="AD25" s="209" t="s">
        <v>153</v>
      </c>
      <c r="AE25" s="54">
        <v>4410007</v>
      </c>
      <c r="AF25" s="52">
        <f>IFERROR(AE25/AB22,"-")</f>
        <v>2.5657937117231893E-3</v>
      </c>
      <c r="AG25" s="54">
        <v>97</v>
      </c>
      <c r="AH25" s="52">
        <f>IFERROR(AG25/AC22,"-")</f>
        <v>5.0259067357512954E-2</v>
      </c>
      <c r="AI25" s="53">
        <f t="shared" si="4"/>
        <v>45463.989690721646</v>
      </c>
      <c r="AJ25" s="311"/>
      <c r="AK25" s="314"/>
      <c r="AL25" s="209" t="s">
        <v>153</v>
      </c>
      <c r="AM25" s="54">
        <f t="shared" si="10"/>
        <v>42939600</v>
      </c>
      <c r="AN25" s="52">
        <f>IFERROR(AM25/AJ22,"-")</f>
        <v>3.5035114090696635E-3</v>
      </c>
      <c r="AO25" s="54">
        <f t="shared" si="11"/>
        <v>693</v>
      </c>
      <c r="AP25" s="52">
        <f>IFERROR(AO25/AK22,"-")</f>
        <v>3.6950146627565982E-2</v>
      </c>
      <c r="AQ25" s="53">
        <f t="shared" si="6"/>
        <v>61961.904761904763</v>
      </c>
    </row>
    <row r="26" spans="2:43" s="20" customFormat="1">
      <c r="B26" s="306"/>
      <c r="C26" s="308"/>
      <c r="D26" s="311"/>
      <c r="E26" s="314"/>
      <c r="F26" s="209" t="s">
        <v>154</v>
      </c>
      <c r="G26" s="54">
        <v>229673037</v>
      </c>
      <c r="H26" s="52">
        <f>IFERROR(G26/D22,"-")</f>
        <v>2.7184982576452167E-2</v>
      </c>
      <c r="I26" s="54">
        <v>4375</v>
      </c>
      <c r="J26" s="52">
        <f>IFERROR(I26/E22,"-")</f>
        <v>0.31811241183741729</v>
      </c>
      <c r="K26" s="53">
        <f t="shared" si="1"/>
        <v>52496.694171428571</v>
      </c>
      <c r="L26" s="311"/>
      <c r="M26" s="314"/>
      <c r="N26" s="55" t="s">
        <v>154</v>
      </c>
      <c r="O26" s="54">
        <v>44827939</v>
      </c>
      <c r="P26" s="52">
        <f>IFERROR(O26/L22,"-")</f>
        <v>3.5079648745092881E-2</v>
      </c>
      <c r="Q26" s="54">
        <v>731</v>
      </c>
      <c r="R26" s="52">
        <f>IFERROR(Q26/M22,"-")</f>
        <v>0.37525667351129366</v>
      </c>
      <c r="S26" s="53">
        <f t="shared" si="2"/>
        <v>61324.12995896033</v>
      </c>
      <c r="T26" s="311"/>
      <c r="U26" s="314"/>
      <c r="V26" s="209" t="s">
        <v>154</v>
      </c>
      <c r="W26" s="54">
        <v>17960274</v>
      </c>
      <c r="X26" s="52">
        <f>IFERROR(W26/T22,"-")</f>
        <v>2.2146505183127965E-2</v>
      </c>
      <c r="Y26" s="54">
        <v>418</v>
      </c>
      <c r="Z26" s="52">
        <f>IFERROR(Y26/U22,"-")</f>
        <v>0.37188612099644131</v>
      </c>
      <c r="AA26" s="53">
        <f t="shared" si="3"/>
        <v>42967.162679425841</v>
      </c>
      <c r="AB26" s="311"/>
      <c r="AC26" s="314"/>
      <c r="AD26" s="209" t="s">
        <v>154</v>
      </c>
      <c r="AE26" s="54">
        <v>38509537</v>
      </c>
      <c r="AF26" s="52">
        <f>IFERROR(AE26/AB22,"-")</f>
        <v>2.2405299555300365E-2</v>
      </c>
      <c r="AG26" s="54">
        <v>774</v>
      </c>
      <c r="AH26" s="52">
        <f>IFERROR(AG26/AC22,"-")</f>
        <v>0.40103626943005183</v>
      </c>
      <c r="AI26" s="53">
        <f t="shared" si="4"/>
        <v>49753.923772609822</v>
      </c>
      <c r="AJ26" s="311"/>
      <c r="AK26" s="314"/>
      <c r="AL26" s="209" t="s">
        <v>154</v>
      </c>
      <c r="AM26" s="54">
        <f t="shared" si="10"/>
        <v>330970787</v>
      </c>
      <c r="AN26" s="52">
        <f>IFERROR(AM26/AJ22,"-")</f>
        <v>2.7004441781555151E-2</v>
      </c>
      <c r="AO26" s="54">
        <f t="shared" si="11"/>
        <v>6298</v>
      </c>
      <c r="AP26" s="52">
        <f>IFERROR(AO26/AK22,"-")</f>
        <v>0.33580378565715807</v>
      </c>
      <c r="AQ26" s="53">
        <f t="shared" si="6"/>
        <v>52551.728644013972</v>
      </c>
    </row>
    <row r="27" spans="2:43" s="20" customFormat="1">
      <c r="B27" s="306"/>
      <c r="C27" s="308"/>
      <c r="D27" s="311"/>
      <c r="E27" s="314"/>
      <c r="F27" s="209" t="s">
        <v>155</v>
      </c>
      <c r="G27" s="54">
        <v>310775200</v>
      </c>
      <c r="H27" s="52">
        <f>IFERROR(G27/D22,"-")</f>
        <v>3.678454601178735E-2</v>
      </c>
      <c r="I27" s="54">
        <v>4373</v>
      </c>
      <c r="J27" s="52">
        <f>IFERROR(I27/E22,"-")</f>
        <v>0.31796698902057735</v>
      </c>
      <c r="K27" s="53">
        <f t="shared" si="1"/>
        <v>71066.819117310777</v>
      </c>
      <c r="L27" s="311"/>
      <c r="M27" s="314"/>
      <c r="N27" s="55" t="s">
        <v>155</v>
      </c>
      <c r="O27" s="54">
        <v>53794435</v>
      </c>
      <c r="P27" s="52">
        <f>IFERROR(O27/L22,"-")</f>
        <v>4.2096289196804929E-2</v>
      </c>
      <c r="Q27" s="54">
        <v>734</v>
      </c>
      <c r="R27" s="52">
        <f>IFERROR(Q27/M22,"-")</f>
        <v>0.37679671457905545</v>
      </c>
      <c r="S27" s="53">
        <f t="shared" si="2"/>
        <v>73289.420980926428</v>
      </c>
      <c r="T27" s="311"/>
      <c r="U27" s="314"/>
      <c r="V27" s="209" t="s">
        <v>155</v>
      </c>
      <c r="W27" s="54">
        <v>27965370</v>
      </c>
      <c r="X27" s="52">
        <f>IFERROR(W27/T22,"-")</f>
        <v>3.4483617101447969E-2</v>
      </c>
      <c r="Y27" s="54">
        <v>423</v>
      </c>
      <c r="Z27" s="52">
        <f>IFERROR(Y27/U22,"-")</f>
        <v>0.37633451957295372</v>
      </c>
      <c r="AA27" s="53">
        <f t="shared" si="3"/>
        <v>66111.985815602835</v>
      </c>
      <c r="AB27" s="311"/>
      <c r="AC27" s="314"/>
      <c r="AD27" s="209" t="s">
        <v>155</v>
      </c>
      <c r="AE27" s="54">
        <v>55779222</v>
      </c>
      <c r="AF27" s="52">
        <f>IFERROR(AE27/AB22,"-")</f>
        <v>3.2453004508249485E-2</v>
      </c>
      <c r="AG27" s="54">
        <v>728</v>
      </c>
      <c r="AH27" s="52">
        <f>IFERROR(AG27/AC22,"-")</f>
        <v>0.37720207253886012</v>
      </c>
      <c r="AI27" s="53">
        <f t="shared" si="4"/>
        <v>76619.810439560446</v>
      </c>
      <c r="AJ27" s="311"/>
      <c r="AK27" s="314"/>
      <c r="AL27" s="209" t="s">
        <v>155</v>
      </c>
      <c r="AM27" s="54">
        <f t="shared" si="10"/>
        <v>448314227</v>
      </c>
      <c r="AN27" s="52">
        <f>IFERROR(AM27/AJ22,"-")</f>
        <v>3.657868282757052E-2</v>
      </c>
      <c r="AO27" s="54">
        <f t="shared" si="11"/>
        <v>6258</v>
      </c>
      <c r="AP27" s="52">
        <f>IFERROR(AO27/AK22,"-")</f>
        <v>0.3336710210610504</v>
      </c>
      <c r="AQ27" s="53">
        <f t="shared" si="6"/>
        <v>71638.578938958133</v>
      </c>
    </row>
    <row r="28" spans="2:43" s="20" customFormat="1">
      <c r="B28" s="306"/>
      <c r="C28" s="308"/>
      <c r="D28" s="311"/>
      <c r="E28" s="314"/>
      <c r="F28" s="209" t="s">
        <v>156</v>
      </c>
      <c r="G28" s="54">
        <v>198680954</v>
      </c>
      <c r="H28" s="52">
        <f>IFERROR(G28/D22,"-")</f>
        <v>2.3516640626661346E-2</v>
      </c>
      <c r="I28" s="54">
        <v>1394</v>
      </c>
      <c r="J28" s="52">
        <f>IFERROR(I28/E22,"-")</f>
        <v>0.10135970333745364</v>
      </c>
      <c r="K28" s="53">
        <f t="shared" si="1"/>
        <v>142525.79196556672</v>
      </c>
      <c r="L28" s="311"/>
      <c r="M28" s="314"/>
      <c r="N28" s="55" t="s">
        <v>156</v>
      </c>
      <c r="O28" s="54">
        <v>25769248</v>
      </c>
      <c r="P28" s="52">
        <f>IFERROR(O28/L22,"-")</f>
        <v>2.0165463512948636E-2</v>
      </c>
      <c r="Q28" s="54">
        <v>225</v>
      </c>
      <c r="R28" s="52">
        <f>IFERROR(Q28/M22,"-")</f>
        <v>0.11550308008213553</v>
      </c>
      <c r="S28" s="53">
        <f t="shared" si="2"/>
        <v>114529.99111111111</v>
      </c>
      <c r="T28" s="311"/>
      <c r="U28" s="314"/>
      <c r="V28" s="209" t="s">
        <v>156</v>
      </c>
      <c r="W28" s="54">
        <v>19727584</v>
      </c>
      <c r="X28" s="52">
        <f>IFERROR(W28/T22,"-")</f>
        <v>2.4325744769071581E-2</v>
      </c>
      <c r="Y28" s="54">
        <v>132</v>
      </c>
      <c r="Z28" s="52">
        <f>IFERROR(Y28/U22,"-")</f>
        <v>0.11743772241992882</v>
      </c>
      <c r="AA28" s="53">
        <f t="shared" si="3"/>
        <v>149451.39393939395</v>
      </c>
      <c r="AB28" s="311"/>
      <c r="AC28" s="314"/>
      <c r="AD28" s="209" t="s">
        <v>156</v>
      </c>
      <c r="AE28" s="54">
        <v>40409471</v>
      </c>
      <c r="AF28" s="52">
        <f>IFERROR(AE28/AB22,"-")</f>
        <v>2.3510703403840535E-2</v>
      </c>
      <c r="AG28" s="54">
        <v>287</v>
      </c>
      <c r="AH28" s="52">
        <f>IFERROR(AG28/AC22,"-")</f>
        <v>0.14870466321243522</v>
      </c>
      <c r="AI28" s="53">
        <f t="shared" si="4"/>
        <v>140799.55052264809</v>
      </c>
      <c r="AJ28" s="311"/>
      <c r="AK28" s="314"/>
      <c r="AL28" s="209" t="s">
        <v>156</v>
      </c>
      <c r="AM28" s="54">
        <f t="shared" si="10"/>
        <v>284587257</v>
      </c>
      <c r="AN28" s="52">
        <f>IFERROR(AM28/AJ22,"-")</f>
        <v>2.3219934554009364E-2</v>
      </c>
      <c r="AO28" s="54">
        <f t="shared" si="11"/>
        <v>2038</v>
      </c>
      <c r="AP28" s="52">
        <f>IFERROR(AO28/AK22,"-")</f>
        <v>0.10866435617168756</v>
      </c>
      <c r="AQ28" s="53">
        <f t="shared" si="6"/>
        <v>139640.45976447497</v>
      </c>
    </row>
    <row r="29" spans="2:43" s="20" customFormat="1">
      <c r="B29" s="306"/>
      <c r="C29" s="308"/>
      <c r="D29" s="311"/>
      <c r="E29" s="314"/>
      <c r="F29" s="209" t="s">
        <v>166</v>
      </c>
      <c r="G29" s="54">
        <v>18626</v>
      </c>
      <c r="H29" s="52">
        <f>IFERROR(G29/D22,"-")</f>
        <v>2.2046448816236019E-6</v>
      </c>
      <c r="I29" s="54">
        <v>12</v>
      </c>
      <c r="J29" s="52">
        <f>IFERROR(I29/E22,"-")</f>
        <v>8.725369010397731E-4</v>
      </c>
      <c r="K29" s="53">
        <f t="shared" si="1"/>
        <v>1552.1666666666667</v>
      </c>
      <c r="L29" s="311"/>
      <c r="M29" s="314"/>
      <c r="N29" s="55" t="s">
        <v>307</v>
      </c>
      <c r="O29" s="54">
        <v>7199</v>
      </c>
      <c r="P29" s="52">
        <f>IFERROR(O29/L22,"-")</f>
        <v>5.6335043936756414E-6</v>
      </c>
      <c r="Q29" s="54">
        <v>2</v>
      </c>
      <c r="R29" s="52">
        <f>IFERROR(Q29/M22,"-")</f>
        <v>1.026694045174538E-3</v>
      </c>
      <c r="S29" s="53">
        <f t="shared" si="2"/>
        <v>3599.5</v>
      </c>
      <c r="T29" s="311"/>
      <c r="U29" s="314"/>
      <c r="V29" s="209" t="s">
        <v>166</v>
      </c>
      <c r="W29" s="54">
        <v>782</v>
      </c>
      <c r="X29" s="52">
        <f>IFERROR(W29/T22,"-")</f>
        <v>9.6427075963351494E-7</v>
      </c>
      <c r="Y29" s="54">
        <v>1</v>
      </c>
      <c r="Z29" s="52">
        <f>IFERROR(Y29/U22,"-")</f>
        <v>8.8967971530249106E-4</v>
      </c>
      <c r="AA29" s="53">
        <f t="shared" si="3"/>
        <v>782</v>
      </c>
      <c r="AB29" s="311"/>
      <c r="AC29" s="314"/>
      <c r="AD29" s="209" t="s">
        <v>166</v>
      </c>
      <c r="AE29" s="54">
        <v>5643</v>
      </c>
      <c r="AF29" s="52">
        <f>IFERROR(AE29/AB22,"-")</f>
        <v>3.2831634768956055E-6</v>
      </c>
      <c r="AG29" s="54">
        <v>3</v>
      </c>
      <c r="AH29" s="52">
        <f>IFERROR(AG29/AC22,"-")</f>
        <v>1.5544041450777201E-3</v>
      </c>
      <c r="AI29" s="53">
        <f t="shared" si="4"/>
        <v>1881</v>
      </c>
      <c r="AJ29" s="311"/>
      <c r="AK29" s="314"/>
      <c r="AL29" s="209" t="s">
        <v>166</v>
      </c>
      <c r="AM29" s="54">
        <f t="shared" si="10"/>
        <v>32250</v>
      </c>
      <c r="AN29" s="52">
        <f>IFERROR(AM29/AJ22,"-")</f>
        <v>2.6313296570647294E-6</v>
      </c>
      <c r="AO29" s="54">
        <f t="shared" si="11"/>
        <v>18</v>
      </c>
      <c r="AP29" s="52">
        <f>IFERROR(AO29/AK22,"-")</f>
        <v>9.597440682484671E-4</v>
      </c>
      <c r="AQ29" s="53">
        <f t="shared" si="6"/>
        <v>1791.6666666666667</v>
      </c>
    </row>
    <row r="30" spans="2:43" s="20" customFormat="1">
      <c r="B30" s="306"/>
      <c r="C30" s="308"/>
      <c r="D30" s="311"/>
      <c r="E30" s="314"/>
      <c r="F30" s="209" t="s">
        <v>157</v>
      </c>
      <c r="G30" s="54">
        <v>5404256</v>
      </c>
      <c r="H30" s="52">
        <f>IFERROR(G30/D22,"-")</f>
        <v>6.3966849185996132E-4</v>
      </c>
      <c r="I30" s="54">
        <v>222</v>
      </c>
      <c r="J30" s="52">
        <f>IFERROR(I30/E22,"-")</f>
        <v>1.6141932669235803E-2</v>
      </c>
      <c r="K30" s="53">
        <f t="shared" si="1"/>
        <v>24343.495495495496</v>
      </c>
      <c r="L30" s="311"/>
      <c r="M30" s="314"/>
      <c r="N30" s="55" t="s">
        <v>157</v>
      </c>
      <c r="O30" s="54">
        <v>1088652</v>
      </c>
      <c r="P30" s="52">
        <f>IFERROR(O30/L22,"-")</f>
        <v>8.5191357482758358E-4</v>
      </c>
      <c r="Q30" s="54">
        <v>44</v>
      </c>
      <c r="R30" s="52">
        <f>IFERROR(Q30/M22,"-")</f>
        <v>2.2587268993839837E-2</v>
      </c>
      <c r="S30" s="53">
        <f t="shared" si="2"/>
        <v>24742.090909090908</v>
      </c>
      <c r="T30" s="311"/>
      <c r="U30" s="314"/>
      <c r="V30" s="209" t="s">
        <v>157</v>
      </c>
      <c r="W30" s="54">
        <v>697300</v>
      </c>
      <c r="X30" s="52">
        <f>IFERROR(W30/T22,"-")</f>
        <v>8.5982864538676474E-4</v>
      </c>
      <c r="Y30" s="54">
        <v>27</v>
      </c>
      <c r="Z30" s="52">
        <f>IFERROR(Y30/U22,"-")</f>
        <v>2.4021352313167259E-2</v>
      </c>
      <c r="AA30" s="53">
        <f t="shared" si="3"/>
        <v>25825.925925925927</v>
      </c>
      <c r="AB30" s="311"/>
      <c r="AC30" s="314"/>
      <c r="AD30" s="209" t="s">
        <v>157</v>
      </c>
      <c r="AE30" s="54">
        <v>1508776</v>
      </c>
      <c r="AF30" s="52">
        <f>IFERROR(AE30/AB22,"-")</f>
        <v>8.7782354386259863E-4</v>
      </c>
      <c r="AG30" s="54">
        <v>57</v>
      </c>
      <c r="AH30" s="52">
        <f>IFERROR(AG30/AC22,"-")</f>
        <v>2.9533678756476684E-2</v>
      </c>
      <c r="AI30" s="53">
        <f t="shared" si="4"/>
        <v>26469.754385964912</v>
      </c>
      <c r="AJ30" s="311"/>
      <c r="AK30" s="314"/>
      <c r="AL30" s="209" t="s">
        <v>157</v>
      </c>
      <c r="AM30" s="54">
        <f t="shared" si="10"/>
        <v>8698984</v>
      </c>
      <c r="AN30" s="52">
        <f>IFERROR(AM30/AJ22,"-")</f>
        <v>7.097641731947773E-4</v>
      </c>
      <c r="AO30" s="54">
        <f t="shared" si="11"/>
        <v>350</v>
      </c>
      <c r="AP30" s="52">
        <f>IFERROR(AO30/AK22,"-")</f>
        <v>1.8661690215942415E-2</v>
      </c>
      <c r="AQ30" s="53">
        <f t="shared" si="6"/>
        <v>24854.240000000002</v>
      </c>
    </row>
    <row r="31" spans="2:43" s="20" customFormat="1">
      <c r="B31" s="306"/>
      <c r="C31" s="308"/>
      <c r="D31" s="311"/>
      <c r="E31" s="314"/>
      <c r="F31" s="209" t="s">
        <v>158</v>
      </c>
      <c r="G31" s="54">
        <v>5206310</v>
      </c>
      <c r="H31" s="52">
        <f>IFERROR(G31/D22,"-")</f>
        <v>6.1623884321087587E-4</v>
      </c>
      <c r="I31" s="54">
        <v>437</v>
      </c>
      <c r="J31" s="52">
        <f>IFERROR(I31/E22,"-")</f>
        <v>3.1774885479531736E-2</v>
      </c>
      <c r="K31" s="53">
        <f t="shared" si="1"/>
        <v>11913.7528604119</v>
      </c>
      <c r="L31" s="311"/>
      <c r="M31" s="314"/>
      <c r="N31" s="55" t="s">
        <v>158</v>
      </c>
      <c r="O31" s="54">
        <v>2386570</v>
      </c>
      <c r="P31" s="52">
        <f>IFERROR(O31/L22,"-")</f>
        <v>1.8675861342984407E-3</v>
      </c>
      <c r="Q31" s="54">
        <v>77</v>
      </c>
      <c r="R31" s="52">
        <f>IFERROR(Q31/M22,"-")</f>
        <v>3.9527720739219716E-2</v>
      </c>
      <c r="S31" s="53">
        <f t="shared" si="2"/>
        <v>30994.415584415583</v>
      </c>
      <c r="T31" s="311"/>
      <c r="U31" s="314"/>
      <c r="V31" s="209" t="s">
        <v>158</v>
      </c>
      <c r="W31" s="54">
        <v>582822</v>
      </c>
      <c r="X31" s="52">
        <f>IFERROR(W31/T22,"-")</f>
        <v>7.1866779113954535E-4</v>
      </c>
      <c r="Y31" s="54">
        <v>50</v>
      </c>
      <c r="Z31" s="52">
        <f>IFERROR(Y31/U22,"-")</f>
        <v>4.4483985765124558E-2</v>
      </c>
      <c r="AA31" s="53">
        <f t="shared" si="3"/>
        <v>11656.44</v>
      </c>
      <c r="AB31" s="311"/>
      <c r="AC31" s="314"/>
      <c r="AD31" s="209" t="s">
        <v>158</v>
      </c>
      <c r="AE31" s="54">
        <v>2061009</v>
      </c>
      <c r="AF31" s="52">
        <f>IFERROR(AE31/AB22,"-")</f>
        <v>1.1991191696532225E-3</v>
      </c>
      <c r="AG31" s="54">
        <v>124</v>
      </c>
      <c r="AH31" s="52">
        <f>IFERROR(AG31/AC22,"-")</f>
        <v>6.4248704663212433E-2</v>
      </c>
      <c r="AI31" s="53">
        <f t="shared" si="4"/>
        <v>16621.040322580644</v>
      </c>
      <c r="AJ31" s="311"/>
      <c r="AK31" s="314"/>
      <c r="AL31" s="209" t="s">
        <v>158</v>
      </c>
      <c r="AM31" s="54">
        <f t="shared" si="10"/>
        <v>10236711</v>
      </c>
      <c r="AN31" s="52">
        <f>IFERROR(AM31/AJ22,"-")</f>
        <v>8.352298060496354E-4</v>
      </c>
      <c r="AO31" s="54">
        <f t="shared" si="11"/>
        <v>688</v>
      </c>
      <c r="AP31" s="52">
        <f>IFERROR(AO31/AK22,"-")</f>
        <v>3.6683551053052522E-2</v>
      </c>
      <c r="AQ31" s="53">
        <f t="shared" si="6"/>
        <v>14878.940406976744</v>
      </c>
    </row>
    <row r="32" spans="2:43" s="20" customFormat="1">
      <c r="B32" s="306"/>
      <c r="C32" s="308"/>
      <c r="D32" s="311"/>
      <c r="E32" s="314"/>
      <c r="F32" s="209" t="s">
        <v>159</v>
      </c>
      <c r="G32" s="54">
        <v>3944587</v>
      </c>
      <c r="H32" s="52">
        <f>IFERROR(G32/D22,"-")</f>
        <v>4.668964640646944E-4</v>
      </c>
      <c r="I32" s="54">
        <v>75</v>
      </c>
      <c r="J32" s="52">
        <f>IFERROR(I32/E22,"-")</f>
        <v>5.4533556314985817E-3</v>
      </c>
      <c r="K32" s="53">
        <f t="shared" si="1"/>
        <v>52594.493333333332</v>
      </c>
      <c r="L32" s="311"/>
      <c r="M32" s="314"/>
      <c r="N32" s="55" t="s">
        <v>159</v>
      </c>
      <c r="O32" s="54">
        <v>318962</v>
      </c>
      <c r="P32" s="52">
        <f>IFERROR(O32/L22,"-")</f>
        <v>2.4960047623497289E-4</v>
      </c>
      <c r="Q32" s="54">
        <v>12</v>
      </c>
      <c r="R32" s="52">
        <f>IFERROR(Q32/M22,"-")</f>
        <v>6.1601642710472282E-3</v>
      </c>
      <c r="S32" s="53">
        <f t="shared" si="2"/>
        <v>26580.166666666668</v>
      </c>
      <c r="T32" s="311"/>
      <c r="U32" s="314"/>
      <c r="V32" s="209" t="s">
        <v>159</v>
      </c>
      <c r="W32" s="54">
        <v>102274</v>
      </c>
      <c r="X32" s="52">
        <f>IFERROR(W32/T22,"-")</f>
        <v>1.2611231159943492E-4</v>
      </c>
      <c r="Y32" s="54">
        <v>10</v>
      </c>
      <c r="Z32" s="52">
        <f>IFERROR(Y32/U22,"-")</f>
        <v>8.8967971530249119E-3</v>
      </c>
      <c r="AA32" s="53">
        <f t="shared" si="3"/>
        <v>10227.4</v>
      </c>
      <c r="AB32" s="311"/>
      <c r="AC32" s="314"/>
      <c r="AD32" s="209" t="s">
        <v>159</v>
      </c>
      <c r="AE32" s="54">
        <v>1904447</v>
      </c>
      <c r="AF32" s="52">
        <f>IFERROR(AE32/AB22,"-")</f>
        <v>1.1080295647852925E-3</v>
      </c>
      <c r="AG32" s="54">
        <v>47</v>
      </c>
      <c r="AH32" s="52">
        <f>IFERROR(AG32/AC22,"-")</f>
        <v>2.4352331606217616E-2</v>
      </c>
      <c r="AI32" s="53">
        <f t="shared" si="4"/>
        <v>40520.148936170212</v>
      </c>
      <c r="AJ32" s="311"/>
      <c r="AK32" s="314"/>
      <c r="AL32" s="209" t="s">
        <v>159</v>
      </c>
      <c r="AM32" s="54">
        <f t="shared" si="10"/>
        <v>6270270</v>
      </c>
      <c r="AN32" s="52">
        <f>IFERROR(AM32/AJ22,"-")</f>
        <v>5.116014700404112E-4</v>
      </c>
      <c r="AO32" s="54">
        <f t="shared" si="11"/>
        <v>144</v>
      </c>
      <c r="AP32" s="52">
        <f>IFERROR(AO32/AK22,"-")</f>
        <v>7.6779525459877368E-3</v>
      </c>
      <c r="AQ32" s="53">
        <f t="shared" si="6"/>
        <v>43543.541666666664</v>
      </c>
    </row>
    <row r="33" spans="2:43" s="20" customFormat="1">
      <c r="B33" s="306"/>
      <c r="C33" s="308"/>
      <c r="D33" s="311"/>
      <c r="E33" s="314"/>
      <c r="F33" s="209" t="s">
        <v>160</v>
      </c>
      <c r="G33" s="54">
        <v>17140984</v>
      </c>
      <c r="H33" s="52">
        <f>IFERROR(G33/D22,"-")</f>
        <v>2.0288726855788712E-3</v>
      </c>
      <c r="I33" s="54">
        <v>57</v>
      </c>
      <c r="J33" s="52">
        <f>IFERROR(I33/E22,"-")</f>
        <v>4.1445502799389222E-3</v>
      </c>
      <c r="K33" s="53">
        <f t="shared" si="1"/>
        <v>300719.01754385966</v>
      </c>
      <c r="L33" s="311"/>
      <c r="M33" s="314"/>
      <c r="N33" s="55" t="s">
        <v>160</v>
      </c>
      <c r="O33" s="54">
        <v>1617776</v>
      </c>
      <c r="P33" s="52">
        <f>IFERROR(O33/L22,"-")</f>
        <v>1.2659741914131134E-3</v>
      </c>
      <c r="Q33" s="54">
        <v>8</v>
      </c>
      <c r="R33" s="52">
        <f>IFERROR(Q33/M22,"-")</f>
        <v>4.1067761806981521E-3</v>
      </c>
      <c r="S33" s="53">
        <f t="shared" si="2"/>
        <v>202222</v>
      </c>
      <c r="T33" s="311"/>
      <c r="U33" s="314"/>
      <c r="V33" s="209" t="s">
        <v>160</v>
      </c>
      <c r="W33" s="54">
        <v>2787154</v>
      </c>
      <c r="X33" s="52">
        <f>IFERROR(W33/T22,"-")</f>
        <v>3.4367916941120073E-3</v>
      </c>
      <c r="Y33" s="54">
        <v>12</v>
      </c>
      <c r="Z33" s="52">
        <f>IFERROR(Y33/U22,"-")</f>
        <v>1.0676156583629894E-2</v>
      </c>
      <c r="AA33" s="53">
        <f t="shared" si="3"/>
        <v>232262.83333333334</v>
      </c>
      <c r="AB33" s="311"/>
      <c r="AC33" s="314"/>
      <c r="AD33" s="209" t="s">
        <v>160</v>
      </c>
      <c r="AE33" s="54">
        <v>8340831</v>
      </c>
      <c r="AF33" s="52">
        <f>IFERROR(AE33/AB22,"-")</f>
        <v>4.8527931430371518E-3</v>
      </c>
      <c r="AG33" s="54">
        <v>31</v>
      </c>
      <c r="AH33" s="52">
        <f>IFERROR(AG33/AC22,"-")</f>
        <v>1.6062176165803108E-2</v>
      </c>
      <c r="AI33" s="53">
        <f t="shared" si="4"/>
        <v>269059.06451612903</v>
      </c>
      <c r="AJ33" s="311"/>
      <c r="AK33" s="314"/>
      <c r="AL33" s="209" t="s">
        <v>160</v>
      </c>
      <c r="AM33" s="54">
        <f t="shared" si="10"/>
        <v>29886745</v>
      </c>
      <c r="AN33" s="52">
        <f>IFERROR(AM33/AJ22,"-")</f>
        <v>2.4385078595854578E-3</v>
      </c>
      <c r="AO33" s="54">
        <f t="shared" si="11"/>
        <v>108</v>
      </c>
      <c r="AP33" s="52">
        <f>IFERROR(AO33/AK22,"-")</f>
        <v>5.7584644094908028E-3</v>
      </c>
      <c r="AQ33" s="53">
        <f t="shared" si="6"/>
        <v>276729.12037037039</v>
      </c>
    </row>
    <row r="34" spans="2:43" s="20" customFormat="1">
      <c r="B34" s="306"/>
      <c r="C34" s="308"/>
      <c r="D34" s="311"/>
      <c r="E34" s="314"/>
      <c r="F34" s="209" t="s">
        <v>161</v>
      </c>
      <c r="G34" s="54">
        <v>46029567</v>
      </c>
      <c r="H34" s="52">
        <f>IFERROR(G34/D22,"-")</f>
        <v>5.4482362981799985E-3</v>
      </c>
      <c r="I34" s="54">
        <v>1345</v>
      </c>
      <c r="J34" s="52">
        <f>IFERROR(I34/E22,"-")</f>
        <v>9.7796844324874579E-2</v>
      </c>
      <c r="K34" s="53">
        <f t="shared" si="1"/>
        <v>34222.726394052042</v>
      </c>
      <c r="L34" s="311"/>
      <c r="M34" s="314"/>
      <c r="N34" s="209" t="s">
        <v>161</v>
      </c>
      <c r="O34" s="54">
        <v>7653127</v>
      </c>
      <c r="P34" s="52">
        <f>IFERROR(O34/L22,"-")</f>
        <v>5.9888768689898148E-3</v>
      </c>
      <c r="Q34" s="54">
        <v>206</v>
      </c>
      <c r="R34" s="52">
        <f>IFERROR(Q34/M22,"-")</f>
        <v>0.10574948665297741</v>
      </c>
      <c r="S34" s="53">
        <f t="shared" si="2"/>
        <v>37151.101941747576</v>
      </c>
      <c r="T34" s="311"/>
      <c r="U34" s="314"/>
      <c r="V34" s="209" t="s">
        <v>161</v>
      </c>
      <c r="W34" s="54">
        <v>6416290</v>
      </c>
      <c r="X34" s="52">
        <f>IFERROR(W34/T22,"-")</f>
        <v>7.9118169211367332E-3</v>
      </c>
      <c r="Y34" s="54">
        <v>167</v>
      </c>
      <c r="Z34" s="52">
        <f>IFERROR(Y34/U22,"-")</f>
        <v>0.14857651245551601</v>
      </c>
      <c r="AA34" s="53">
        <f t="shared" si="3"/>
        <v>38420.898203592813</v>
      </c>
      <c r="AB34" s="311"/>
      <c r="AC34" s="314"/>
      <c r="AD34" s="209" t="s">
        <v>161</v>
      </c>
      <c r="AE34" s="54">
        <v>15991177</v>
      </c>
      <c r="AF34" s="52">
        <f>IFERROR(AE34/AB22,"-")</f>
        <v>9.3038540278173026E-3</v>
      </c>
      <c r="AG34" s="54">
        <v>330</v>
      </c>
      <c r="AH34" s="52">
        <f>IFERROR(AG34/AC22,"-")</f>
        <v>0.17098445595854922</v>
      </c>
      <c r="AI34" s="53">
        <f t="shared" si="4"/>
        <v>48458.112121212122</v>
      </c>
      <c r="AJ34" s="311"/>
      <c r="AK34" s="314"/>
      <c r="AL34" s="209" t="s">
        <v>161</v>
      </c>
      <c r="AM34" s="54">
        <f t="shared" si="10"/>
        <v>76090161</v>
      </c>
      <c r="AN34" s="52">
        <f>IFERROR(AM34/AJ22,"-")</f>
        <v>6.208319294577676E-3</v>
      </c>
      <c r="AO34" s="54">
        <f t="shared" si="11"/>
        <v>2048</v>
      </c>
      <c r="AP34" s="52">
        <f>IFERROR(AO34/AK22,"-")</f>
        <v>0.10919754732071447</v>
      </c>
      <c r="AQ34" s="53">
        <f t="shared" si="6"/>
        <v>37153.39892578125</v>
      </c>
    </row>
    <row r="35" spans="2:43" s="20" customFormat="1">
      <c r="B35" s="306"/>
      <c r="C35" s="308"/>
      <c r="D35" s="311"/>
      <c r="E35" s="314"/>
      <c r="F35" s="209" t="s">
        <v>162</v>
      </c>
      <c r="G35" s="54">
        <v>90376565</v>
      </c>
      <c r="H35" s="52">
        <f>IFERROR(G35/D22,"-")</f>
        <v>1.0697317268655254E-2</v>
      </c>
      <c r="I35" s="54">
        <v>892</v>
      </c>
      <c r="J35" s="52">
        <f>IFERROR(I35/E22,"-")</f>
        <v>6.4858576310623139E-2</v>
      </c>
      <c r="K35" s="53">
        <f t="shared" si="1"/>
        <v>101319.01905829596</v>
      </c>
      <c r="L35" s="311"/>
      <c r="M35" s="314"/>
      <c r="N35" s="55" t="s">
        <v>162</v>
      </c>
      <c r="O35" s="54">
        <v>14441057</v>
      </c>
      <c r="P35" s="52">
        <f>IFERROR(O35/L22,"-")</f>
        <v>1.1300702605753629E-2</v>
      </c>
      <c r="Q35" s="54">
        <v>125</v>
      </c>
      <c r="R35" s="52">
        <f>IFERROR(Q35/M22,"-")</f>
        <v>6.4168377823408618E-2</v>
      </c>
      <c r="S35" s="53">
        <f t="shared" si="2"/>
        <v>115528.45600000001</v>
      </c>
      <c r="T35" s="311"/>
      <c r="U35" s="314"/>
      <c r="V35" s="209" t="s">
        <v>162</v>
      </c>
      <c r="W35" s="54">
        <v>8383540</v>
      </c>
      <c r="X35" s="52">
        <f>IFERROR(W35/T22,"-")</f>
        <v>1.0337599084677697E-2</v>
      </c>
      <c r="Y35" s="54">
        <v>69</v>
      </c>
      <c r="Z35" s="52">
        <f>IFERROR(Y35/U22,"-")</f>
        <v>6.1387900355871883E-2</v>
      </c>
      <c r="AA35" s="53">
        <f t="shared" si="3"/>
        <v>121500.57971014493</v>
      </c>
      <c r="AB35" s="311"/>
      <c r="AC35" s="314"/>
      <c r="AD35" s="209" t="s">
        <v>162</v>
      </c>
      <c r="AE35" s="54">
        <v>24499934</v>
      </c>
      <c r="AF35" s="52">
        <f>IFERROR(AE35/AB22,"-")</f>
        <v>1.4254348483989519E-2</v>
      </c>
      <c r="AG35" s="54">
        <v>229</v>
      </c>
      <c r="AH35" s="52">
        <f>IFERROR(AG35/AC22,"-")</f>
        <v>0.11865284974093264</v>
      </c>
      <c r="AI35" s="53">
        <f t="shared" si="4"/>
        <v>106986.61135371179</v>
      </c>
      <c r="AJ35" s="311"/>
      <c r="AK35" s="314"/>
      <c r="AL35" s="209" t="s">
        <v>162</v>
      </c>
      <c r="AM35" s="54">
        <f t="shared" si="10"/>
        <v>137701096</v>
      </c>
      <c r="AN35" s="52">
        <f>IFERROR(AM35/AJ22,"-")</f>
        <v>1.1235255122949376E-2</v>
      </c>
      <c r="AO35" s="54">
        <f t="shared" si="11"/>
        <v>1315</v>
      </c>
      <c r="AP35" s="52">
        <f>IFERROR(AO35/AK22,"-")</f>
        <v>7.0114636097040786E-2</v>
      </c>
      <c r="AQ35" s="53">
        <f t="shared" si="6"/>
        <v>104715.66235741445</v>
      </c>
    </row>
    <row r="36" spans="2:43" s="20" customFormat="1">
      <c r="B36" s="306"/>
      <c r="C36" s="308"/>
      <c r="D36" s="311"/>
      <c r="E36" s="314"/>
      <c r="F36" s="209" t="s">
        <v>163</v>
      </c>
      <c r="G36" s="54">
        <v>38345246</v>
      </c>
      <c r="H36" s="52">
        <f>IFERROR(G36/D22,"-")</f>
        <v>4.5386905577417527E-3</v>
      </c>
      <c r="I36" s="54">
        <v>821</v>
      </c>
      <c r="J36" s="52">
        <f>IFERROR(I36/E22,"-")</f>
        <v>5.9696066312804476E-2</v>
      </c>
      <c r="K36" s="53">
        <f t="shared" si="1"/>
        <v>46705.537149817297</v>
      </c>
      <c r="L36" s="311"/>
      <c r="M36" s="314"/>
      <c r="N36" s="55" t="s">
        <v>163</v>
      </c>
      <c r="O36" s="54">
        <v>5591667</v>
      </c>
      <c r="P36" s="52">
        <f>IFERROR(O36/L22,"-")</f>
        <v>4.3757022659356984E-3</v>
      </c>
      <c r="Q36" s="54">
        <v>125</v>
      </c>
      <c r="R36" s="52">
        <f>IFERROR(Q36/M22,"-")</f>
        <v>6.4168377823408618E-2</v>
      </c>
      <c r="S36" s="53">
        <f t="shared" si="2"/>
        <v>44733.336000000003</v>
      </c>
      <c r="T36" s="311"/>
      <c r="U36" s="314"/>
      <c r="V36" s="209" t="s">
        <v>163</v>
      </c>
      <c r="W36" s="54">
        <v>5791461</v>
      </c>
      <c r="X36" s="52">
        <f>IFERROR(W36/T22,"-")</f>
        <v>7.1413510202786145E-3</v>
      </c>
      <c r="Y36" s="54">
        <v>99</v>
      </c>
      <c r="Z36" s="52">
        <f>IFERROR(Y36/U22,"-")</f>
        <v>8.8078291814946613E-2</v>
      </c>
      <c r="AA36" s="53">
        <f t="shared" si="3"/>
        <v>58499.606060606064</v>
      </c>
      <c r="AB36" s="311"/>
      <c r="AC36" s="314"/>
      <c r="AD36" s="209" t="s">
        <v>163</v>
      </c>
      <c r="AE36" s="54">
        <v>11457387</v>
      </c>
      <c r="AF36" s="52">
        <f>IFERROR(AE36/AB22,"-")</f>
        <v>6.6660419172529699E-3</v>
      </c>
      <c r="AG36" s="54">
        <v>208</v>
      </c>
      <c r="AH36" s="52">
        <f>IFERROR(AG36/AC22,"-")</f>
        <v>0.10777202072538861</v>
      </c>
      <c r="AI36" s="53">
        <f t="shared" si="4"/>
        <v>55083.591346153844</v>
      </c>
      <c r="AJ36" s="311"/>
      <c r="AK36" s="314"/>
      <c r="AL36" s="209" t="s">
        <v>163</v>
      </c>
      <c r="AM36" s="54">
        <f t="shared" si="10"/>
        <v>61185761</v>
      </c>
      <c r="AN36" s="52">
        <f>IFERROR(AM36/AJ22,"-")</f>
        <v>4.9922451940891312E-3</v>
      </c>
      <c r="AO36" s="54">
        <f t="shared" si="11"/>
        <v>1253</v>
      </c>
      <c r="AP36" s="52">
        <f>IFERROR(AO36/AK22,"-")</f>
        <v>6.6808850973073847E-2</v>
      </c>
      <c r="AQ36" s="53">
        <f t="shared" si="6"/>
        <v>48831.41340782123</v>
      </c>
    </row>
    <row r="37" spans="2:43" s="20" customFormat="1">
      <c r="B37" s="306"/>
      <c r="C37" s="308"/>
      <c r="D37" s="311"/>
      <c r="E37" s="314"/>
      <c r="F37" s="210" t="s">
        <v>164</v>
      </c>
      <c r="G37" s="59">
        <v>15914318</v>
      </c>
      <c r="H37" s="57">
        <f>IFERROR(G37/D22,"-")</f>
        <v>1.8836797875673979E-3</v>
      </c>
      <c r="I37" s="59">
        <v>1016</v>
      </c>
      <c r="J37" s="57">
        <f>IFERROR(I37/E22,"-")</f>
        <v>7.3874790954700786E-2</v>
      </c>
      <c r="K37" s="58">
        <f t="shared" si="1"/>
        <v>15663.698818897637</v>
      </c>
      <c r="L37" s="311"/>
      <c r="M37" s="314"/>
      <c r="N37" s="56" t="s">
        <v>164</v>
      </c>
      <c r="O37" s="59">
        <v>1373456</v>
      </c>
      <c r="P37" s="57">
        <f>IFERROR(O37/L22,"-")</f>
        <v>1.0747840548020796E-3</v>
      </c>
      <c r="Q37" s="59">
        <v>158</v>
      </c>
      <c r="R37" s="57">
        <f>IFERROR(Q37/M22,"-")</f>
        <v>8.1108829568788496E-2</v>
      </c>
      <c r="S37" s="58">
        <f t="shared" si="2"/>
        <v>8692.7594936708865</v>
      </c>
      <c r="T37" s="311"/>
      <c r="U37" s="314"/>
      <c r="V37" s="210" t="s">
        <v>164</v>
      </c>
      <c r="W37" s="59">
        <v>829959</v>
      </c>
      <c r="X37" s="57">
        <f>IFERROR(W37/T22,"-")</f>
        <v>1.0234081782540569E-3</v>
      </c>
      <c r="Y37" s="59">
        <v>106</v>
      </c>
      <c r="Z37" s="57">
        <f>IFERROR(Y37/U22,"-")</f>
        <v>9.4306049822064059E-2</v>
      </c>
      <c r="AA37" s="58">
        <f t="shared" si="3"/>
        <v>7829.8018867924529</v>
      </c>
      <c r="AB37" s="311"/>
      <c r="AC37" s="314"/>
      <c r="AD37" s="210" t="s">
        <v>164</v>
      </c>
      <c r="AE37" s="59">
        <v>3701554</v>
      </c>
      <c r="AF37" s="57">
        <f>IFERROR(AE37/AB22,"-")</f>
        <v>2.1536074606692958E-3</v>
      </c>
      <c r="AG37" s="59">
        <v>224</v>
      </c>
      <c r="AH37" s="57">
        <f>IFERROR(AG37/AC22,"-")</f>
        <v>0.11606217616580311</v>
      </c>
      <c r="AI37" s="58">
        <f t="shared" si="4"/>
        <v>16524.794642857141</v>
      </c>
      <c r="AJ37" s="311"/>
      <c r="AK37" s="314"/>
      <c r="AL37" s="210" t="s">
        <v>164</v>
      </c>
      <c r="AM37" s="59">
        <f t="shared" si="10"/>
        <v>21819287</v>
      </c>
      <c r="AN37" s="57">
        <f>IFERROR(AM37/AJ22,"-")</f>
        <v>1.7802709140808343E-3</v>
      </c>
      <c r="AO37" s="59">
        <f t="shared" si="11"/>
        <v>1504</v>
      </c>
      <c r="AP37" s="57">
        <f>IFERROR(AO37/AK22,"-")</f>
        <v>8.0191948813649688E-2</v>
      </c>
      <c r="AQ37" s="58">
        <f t="shared" si="6"/>
        <v>14507.504654255319</v>
      </c>
    </row>
    <row r="38" spans="2:43" s="20" customFormat="1">
      <c r="B38" s="306"/>
      <c r="C38" s="309"/>
      <c r="D38" s="312"/>
      <c r="E38" s="315"/>
      <c r="F38" s="211" t="s">
        <v>86</v>
      </c>
      <c r="G38" s="60">
        <f>SUM(G22:G37)</f>
        <v>1515388655</v>
      </c>
      <c r="H38" s="57">
        <f>IFERROR(G38/D22,"-")</f>
        <v>0.17936722011791173</v>
      </c>
      <c r="I38" s="59">
        <v>10484</v>
      </c>
      <c r="J38" s="57">
        <f>IFERROR(I38/E22,"-")</f>
        <v>0.76230640587508181</v>
      </c>
      <c r="K38" s="58">
        <f t="shared" si="1"/>
        <v>144542.98502479971</v>
      </c>
      <c r="L38" s="312"/>
      <c r="M38" s="315"/>
      <c r="N38" s="123" t="s">
        <v>86</v>
      </c>
      <c r="O38" s="60">
        <f>SUM(O22:O37)</f>
        <v>238405328</v>
      </c>
      <c r="P38" s="57">
        <f>IFERROR(O38/L22,"-")</f>
        <v>0.18656167006024202</v>
      </c>
      <c r="Q38" s="59">
        <v>1562</v>
      </c>
      <c r="R38" s="57">
        <f>IFERROR(Q38/M22,"-")</f>
        <v>0.80184804928131415</v>
      </c>
      <c r="S38" s="58">
        <f t="shared" si="2"/>
        <v>152628.25096030731</v>
      </c>
      <c r="T38" s="312"/>
      <c r="U38" s="315"/>
      <c r="V38" s="211" t="s">
        <v>86</v>
      </c>
      <c r="W38" s="60">
        <f>SUM(W22:W37)</f>
        <v>147597198</v>
      </c>
      <c r="X38" s="57">
        <f>IFERROR(W38/T22,"-")</f>
        <v>0.18199956807575232</v>
      </c>
      <c r="Y38" s="59">
        <v>907</v>
      </c>
      <c r="Z38" s="57">
        <f>IFERROR(Y38/U22,"-")</f>
        <v>0.80693950177935947</v>
      </c>
      <c r="AA38" s="58">
        <f t="shared" si="3"/>
        <v>162731.19955898568</v>
      </c>
      <c r="AB38" s="312"/>
      <c r="AC38" s="315"/>
      <c r="AD38" s="211" t="s">
        <v>86</v>
      </c>
      <c r="AE38" s="60">
        <f>SUM(AE22:AE37)</f>
        <v>327884601</v>
      </c>
      <c r="AF38" s="57">
        <f>IFERROR(AE38/AB22,"-")</f>
        <v>0.19076710023740712</v>
      </c>
      <c r="AG38" s="59">
        <v>1670</v>
      </c>
      <c r="AH38" s="57">
        <f>IFERROR(AG38/AC22,"-")</f>
        <v>0.86528497409326421</v>
      </c>
      <c r="AI38" s="58">
        <f t="shared" si="4"/>
        <v>196338.08443113772</v>
      </c>
      <c r="AJ38" s="312"/>
      <c r="AK38" s="315"/>
      <c r="AL38" s="211" t="s">
        <v>86</v>
      </c>
      <c r="AM38" s="60">
        <f>SUM(AM22:AM37)</f>
        <v>2229275782</v>
      </c>
      <c r="AN38" s="57">
        <f>IFERROR(AM38/AJ22,"-")</f>
        <v>0.18189021640163616</v>
      </c>
      <c r="AO38" s="59">
        <f>SUM(I38,Q38,Y38,AG38)</f>
        <v>14623</v>
      </c>
      <c r="AP38" s="57">
        <f>IFERROR(AO38/AK22,"-")</f>
        <v>0.77968541722207407</v>
      </c>
      <c r="AQ38" s="58">
        <f t="shared" si="6"/>
        <v>152449.9611570813</v>
      </c>
    </row>
    <row r="39" spans="2:43" s="20" customFormat="1">
      <c r="B39" s="306">
        <v>3</v>
      </c>
      <c r="C39" s="307" t="s">
        <v>199</v>
      </c>
      <c r="D39" s="310">
        <v>8739496290</v>
      </c>
      <c r="E39" s="313">
        <v>15077</v>
      </c>
      <c r="F39" s="207" t="s">
        <v>150</v>
      </c>
      <c r="G39" s="50">
        <v>178313538</v>
      </c>
      <c r="H39" s="48">
        <f>IFERROR(G39/D39,"-")</f>
        <v>2.0403182527124798E-2</v>
      </c>
      <c r="I39" s="50">
        <v>2794</v>
      </c>
      <c r="J39" s="48">
        <f>IFERROR(I39/E39,"-")</f>
        <v>0.18531538104397427</v>
      </c>
      <c r="K39" s="49">
        <f t="shared" si="1"/>
        <v>63820.163922691485</v>
      </c>
      <c r="L39" s="310">
        <v>1435196230</v>
      </c>
      <c r="M39" s="313">
        <v>2319</v>
      </c>
      <c r="N39" s="47" t="s">
        <v>150</v>
      </c>
      <c r="O39" s="50">
        <v>22416475</v>
      </c>
      <c r="P39" s="48">
        <f>IFERROR(O39/L39,"-")</f>
        <v>1.5619101089751329E-2</v>
      </c>
      <c r="Q39" s="50">
        <v>459</v>
      </c>
      <c r="R39" s="48">
        <f>IFERROR(Q39/M39,"-")</f>
        <v>0.19793014230271669</v>
      </c>
      <c r="S39" s="49">
        <f t="shared" si="2"/>
        <v>48837.636165577343</v>
      </c>
      <c r="T39" s="310">
        <v>863340320</v>
      </c>
      <c r="U39" s="313">
        <v>1334</v>
      </c>
      <c r="V39" s="207" t="s">
        <v>150</v>
      </c>
      <c r="W39" s="50">
        <v>18106526</v>
      </c>
      <c r="X39" s="48">
        <f>IFERROR(W39/T39,"-")</f>
        <v>2.0972640314076842E-2</v>
      </c>
      <c r="Y39" s="50">
        <v>314</v>
      </c>
      <c r="Z39" s="48">
        <f>IFERROR(Y39/U39,"-")</f>
        <v>0.2353823088455772</v>
      </c>
      <c r="AA39" s="49">
        <f t="shared" si="3"/>
        <v>57664.095541401271</v>
      </c>
      <c r="AB39" s="310">
        <v>1771183710</v>
      </c>
      <c r="AC39" s="313">
        <v>2155</v>
      </c>
      <c r="AD39" s="207" t="s">
        <v>150</v>
      </c>
      <c r="AE39" s="50">
        <v>29533488</v>
      </c>
      <c r="AF39" s="48">
        <f>IFERROR(AE39/AB39,"-")</f>
        <v>1.6674435200174691E-2</v>
      </c>
      <c r="AG39" s="50">
        <v>599</v>
      </c>
      <c r="AH39" s="48">
        <f>IFERROR(AG39/AC39,"-")</f>
        <v>0.27795823665893271</v>
      </c>
      <c r="AI39" s="49">
        <f t="shared" si="4"/>
        <v>49304.654424040069</v>
      </c>
      <c r="AJ39" s="310">
        <f>SUM(D39,L39,T39,AB39,)</f>
        <v>12809216550</v>
      </c>
      <c r="AK39" s="313">
        <f>SUM(E39,M39,U39,AC39,)</f>
        <v>20885</v>
      </c>
      <c r="AL39" s="207" t="s">
        <v>150</v>
      </c>
      <c r="AM39" s="50">
        <f>SUM(G39,O39,W39,AE39)</f>
        <v>248370027</v>
      </c>
      <c r="AN39" s="48">
        <f>IFERROR(AM39/AJ39,"-")</f>
        <v>1.9389946764542754E-2</v>
      </c>
      <c r="AO39" s="50">
        <f>SUM(I39,Q39,Y39,AG39)</f>
        <v>4166</v>
      </c>
      <c r="AP39" s="48">
        <f>IFERROR(AO39/AK39,"-")</f>
        <v>0.19947330620062245</v>
      </c>
      <c r="AQ39" s="49">
        <f t="shared" si="6"/>
        <v>59618.345415266442</v>
      </c>
    </row>
    <row r="40" spans="2:43" s="20" customFormat="1">
      <c r="B40" s="306"/>
      <c r="C40" s="308"/>
      <c r="D40" s="311"/>
      <c r="E40" s="314"/>
      <c r="F40" s="208" t="s">
        <v>151</v>
      </c>
      <c r="G40" s="54">
        <v>267390612</v>
      </c>
      <c r="H40" s="52">
        <f>IFERROR(G40/D39,"-")</f>
        <v>3.059565484408484E-2</v>
      </c>
      <c r="I40" s="54">
        <v>3724</v>
      </c>
      <c r="J40" s="52">
        <f>IFERROR(I40/E39,"-")</f>
        <v>0.24699873980234796</v>
      </c>
      <c r="K40" s="53">
        <f t="shared" si="1"/>
        <v>71801.9903329753</v>
      </c>
      <c r="L40" s="311"/>
      <c r="M40" s="314"/>
      <c r="N40" s="51" t="s">
        <v>151</v>
      </c>
      <c r="O40" s="54">
        <v>36602807</v>
      </c>
      <c r="P40" s="52">
        <f>IFERROR(O40/L39,"-")</f>
        <v>2.5503695059176681E-2</v>
      </c>
      <c r="Q40" s="54">
        <v>601</v>
      </c>
      <c r="R40" s="52">
        <f>IFERROR(Q40/M39,"-")</f>
        <v>0.25916343251401464</v>
      </c>
      <c r="S40" s="53">
        <f t="shared" si="2"/>
        <v>60903.173044925126</v>
      </c>
      <c r="T40" s="311"/>
      <c r="U40" s="314"/>
      <c r="V40" s="208" t="s">
        <v>151</v>
      </c>
      <c r="W40" s="54">
        <v>33833441</v>
      </c>
      <c r="X40" s="52">
        <f>IFERROR(W40/T39,"-")</f>
        <v>3.9188996756227022E-2</v>
      </c>
      <c r="Y40" s="54">
        <v>406</v>
      </c>
      <c r="Z40" s="52">
        <f>IFERROR(Y40/U39,"-")</f>
        <v>0.30434782608695654</v>
      </c>
      <c r="AA40" s="53">
        <f t="shared" si="3"/>
        <v>83333.598522167493</v>
      </c>
      <c r="AB40" s="311"/>
      <c r="AC40" s="314"/>
      <c r="AD40" s="208" t="s">
        <v>151</v>
      </c>
      <c r="AE40" s="54">
        <v>44221570</v>
      </c>
      <c r="AF40" s="52">
        <f>IFERROR(AE40/AB39,"-")</f>
        <v>2.496724069351338E-2</v>
      </c>
      <c r="AG40" s="54">
        <v>695</v>
      </c>
      <c r="AH40" s="52">
        <f>IFERROR(AG40/AC39,"-")</f>
        <v>0.3225058004640371</v>
      </c>
      <c r="AI40" s="53">
        <f t="shared" si="4"/>
        <v>63628.158273381297</v>
      </c>
      <c r="AJ40" s="311"/>
      <c r="AK40" s="314"/>
      <c r="AL40" s="208" t="s">
        <v>151</v>
      </c>
      <c r="AM40" s="54">
        <f t="shared" ref="AM40:AM54" si="12">SUM(G40,O40,W40,AE40)</f>
        <v>382048430</v>
      </c>
      <c r="AN40" s="52">
        <f>IFERROR(AM40/AJ39,"-")</f>
        <v>2.9826057550725069E-2</v>
      </c>
      <c r="AO40" s="54">
        <f t="shared" ref="AO40:AO54" si="13">SUM(I40,Q40,Y40,AG40)</f>
        <v>5426</v>
      </c>
      <c r="AP40" s="52">
        <f>IFERROR(AO40/AK39,"-")</f>
        <v>0.25980368685659566</v>
      </c>
      <c r="AQ40" s="53">
        <f t="shared" si="6"/>
        <v>70410.694802801328</v>
      </c>
    </row>
    <row r="41" spans="2:43" s="20" customFormat="1">
      <c r="B41" s="306"/>
      <c r="C41" s="308"/>
      <c r="D41" s="311"/>
      <c r="E41" s="314"/>
      <c r="F41" s="209" t="s">
        <v>152</v>
      </c>
      <c r="G41" s="54">
        <v>169047714</v>
      </c>
      <c r="H41" s="52">
        <f>IFERROR(G41/D39,"-")</f>
        <v>1.9342958494464903E-2</v>
      </c>
      <c r="I41" s="54">
        <v>3978</v>
      </c>
      <c r="J41" s="52">
        <f>IFERROR(I41/E39,"-")</f>
        <v>0.26384559262452745</v>
      </c>
      <c r="K41" s="53">
        <f t="shared" si="1"/>
        <v>42495.654600301656</v>
      </c>
      <c r="L41" s="311"/>
      <c r="M41" s="314"/>
      <c r="N41" s="55" t="s">
        <v>152</v>
      </c>
      <c r="O41" s="54">
        <v>31227637</v>
      </c>
      <c r="P41" s="52">
        <f>IFERROR(O41/L39,"-")</f>
        <v>2.1758444139725757E-2</v>
      </c>
      <c r="Q41" s="54">
        <v>676</v>
      </c>
      <c r="R41" s="52">
        <f>IFERROR(Q41/M39,"-")</f>
        <v>0.29150495903406642</v>
      </c>
      <c r="S41" s="53">
        <f t="shared" si="2"/>
        <v>46194.729289940828</v>
      </c>
      <c r="T41" s="311"/>
      <c r="U41" s="314"/>
      <c r="V41" s="209" t="s">
        <v>152</v>
      </c>
      <c r="W41" s="54">
        <v>14538884</v>
      </c>
      <c r="X41" s="52">
        <f>IFERROR(W41/T39,"-")</f>
        <v>1.6840269894958688E-2</v>
      </c>
      <c r="Y41" s="54">
        <v>396</v>
      </c>
      <c r="Z41" s="52">
        <f>IFERROR(Y41/U39,"-")</f>
        <v>0.29685157421289354</v>
      </c>
      <c r="AA41" s="53">
        <f t="shared" si="3"/>
        <v>36714.353535353534</v>
      </c>
      <c r="AB41" s="311"/>
      <c r="AC41" s="314"/>
      <c r="AD41" s="209" t="s">
        <v>152</v>
      </c>
      <c r="AE41" s="54">
        <v>27494587</v>
      </c>
      <c r="AF41" s="52">
        <f>IFERROR(AE41/AB39,"-")</f>
        <v>1.5523283578528396E-2</v>
      </c>
      <c r="AG41" s="54">
        <v>651</v>
      </c>
      <c r="AH41" s="52">
        <f>IFERROR(AG41/AC39,"-")</f>
        <v>0.30208816705336428</v>
      </c>
      <c r="AI41" s="53">
        <f t="shared" si="4"/>
        <v>42234.388632872506</v>
      </c>
      <c r="AJ41" s="311"/>
      <c r="AK41" s="314"/>
      <c r="AL41" s="209" t="s">
        <v>152</v>
      </c>
      <c r="AM41" s="54">
        <f t="shared" si="12"/>
        <v>242308822</v>
      </c>
      <c r="AN41" s="52">
        <f>IFERROR(AM41/AJ39,"-")</f>
        <v>1.8916755841714612E-2</v>
      </c>
      <c r="AO41" s="54">
        <f t="shared" si="13"/>
        <v>5701</v>
      </c>
      <c r="AP41" s="52">
        <f>IFERROR(AO41/AK39,"-")</f>
        <v>0.27297103184103422</v>
      </c>
      <c r="AQ41" s="53">
        <f t="shared" si="6"/>
        <v>42502.863006490086</v>
      </c>
    </row>
    <row r="42" spans="2:43" s="20" customFormat="1">
      <c r="B42" s="306"/>
      <c r="C42" s="308"/>
      <c r="D42" s="311"/>
      <c r="E42" s="314"/>
      <c r="F42" s="209" t="s">
        <v>153</v>
      </c>
      <c r="G42" s="54">
        <v>23376999</v>
      </c>
      <c r="H42" s="52">
        <f>IFERROR(G42/D39,"-")</f>
        <v>2.6748680043206471E-3</v>
      </c>
      <c r="I42" s="54">
        <v>498</v>
      </c>
      <c r="J42" s="52">
        <f>IFERROR(I42/E39,"-")</f>
        <v>3.3030443722225904E-2</v>
      </c>
      <c r="K42" s="53">
        <f t="shared" si="1"/>
        <v>46941.765060240963</v>
      </c>
      <c r="L42" s="311"/>
      <c r="M42" s="314"/>
      <c r="N42" s="55" t="s">
        <v>153</v>
      </c>
      <c r="O42" s="54">
        <v>1371894</v>
      </c>
      <c r="P42" s="52">
        <f>IFERROR(O42/L39,"-")</f>
        <v>9.5589297917818522E-4</v>
      </c>
      <c r="Q42" s="54">
        <v>82</v>
      </c>
      <c r="R42" s="52">
        <f>IFERROR(Q42/M39,"-")</f>
        <v>3.5360068995256573E-2</v>
      </c>
      <c r="S42" s="53">
        <f t="shared" si="2"/>
        <v>16730.414634146342</v>
      </c>
      <c r="T42" s="311"/>
      <c r="U42" s="314"/>
      <c r="V42" s="209" t="s">
        <v>153</v>
      </c>
      <c r="W42" s="54">
        <v>3022462</v>
      </c>
      <c r="X42" s="52">
        <f>IFERROR(W42/T39,"-")</f>
        <v>3.5008929039709391E-3</v>
      </c>
      <c r="Y42" s="54">
        <v>59</v>
      </c>
      <c r="Z42" s="52">
        <f>IFERROR(Y42/U39,"-")</f>
        <v>4.4227886056971512E-2</v>
      </c>
      <c r="AA42" s="53">
        <f t="shared" si="3"/>
        <v>51228.169491525427</v>
      </c>
      <c r="AB42" s="311"/>
      <c r="AC42" s="314"/>
      <c r="AD42" s="209" t="s">
        <v>153</v>
      </c>
      <c r="AE42" s="54">
        <v>4080170</v>
      </c>
      <c r="AF42" s="52">
        <f>IFERROR(AE42/AB39,"-")</f>
        <v>2.3036402022916075E-3</v>
      </c>
      <c r="AG42" s="54">
        <v>97</v>
      </c>
      <c r="AH42" s="52">
        <f>IFERROR(AG42/AC39,"-")</f>
        <v>4.5011600928074248E-2</v>
      </c>
      <c r="AI42" s="53">
        <f t="shared" si="4"/>
        <v>42063.608247422679</v>
      </c>
      <c r="AJ42" s="311"/>
      <c r="AK42" s="314"/>
      <c r="AL42" s="209" t="s">
        <v>153</v>
      </c>
      <c r="AM42" s="54">
        <f t="shared" si="12"/>
        <v>31851525</v>
      </c>
      <c r="AN42" s="52">
        <f>IFERROR(AM42/AJ39,"-")</f>
        <v>2.4866099246327444E-3</v>
      </c>
      <c r="AO42" s="54">
        <f t="shared" si="13"/>
        <v>736</v>
      </c>
      <c r="AP42" s="52">
        <f>IFERROR(AO42/AK39,"-")</f>
        <v>3.5240603303806559E-2</v>
      </c>
      <c r="AQ42" s="53">
        <f t="shared" si="6"/>
        <v>43276.528532608696</v>
      </c>
    </row>
    <row r="43" spans="2:43" s="20" customFormat="1">
      <c r="B43" s="306"/>
      <c r="C43" s="308"/>
      <c r="D43" s="311"/>
      <c r="E43" s="314"/>
      <c r="F43" s="209" t="s">
        <v>154</v>
      </c>
      <c r="G43" s="54">
        <v>313616303</v>
      </c>
      <c r="H43" s="52">
        <f>IFERROR(G43/D39,"-")</f>
        <v>3.5884940343627061E-2</v>
      </c>
      <c r="I43" s="54">
        <v>5003</v>
      </c>
      <c r="J43" s="52">
        <f>IFERROR(I43/E39,"-")</f>
        <v>0.33182993964316509</v>
      </c>
      <c r="K43" s="53">
        <f t="shared" si="1"/>
        <v>62685.649210473719</v>
      </c>
      <c r="L43" s="311"/>
      <c r="M43" s="314"/>
      <c r="N43" s="55" t="s">
        <v>154</v>
      </c>
      <c r="O43" s="54">
        <v>45612280</v>
      </c>
      <c r="P43" s="52">
        <f>IFERROR(O43/L39,"-")</f>
        <v>3.1781215032873934E-2</v>
      </c>
      <c r="Q43" s="54">
        <v>870</v>
      </c>
      <c r="R43" s="52">
        <f>IFERROR(Q43/M39,"-")</f>
        <v>0.37516170763260026</v>
      </c>
      <c r="S43" s="53">
        <f t="shared" si="2"/>
        <v>52427.908045977012</v>
      </c>
      <c r="T43" s="311"/>
      <c r="U43" s="314"/>
      <c r="V43" s="209" t="s">
        <v>154</v>
      </c>
      <c r="W43" s="54">
        <v>27571454</v>
      </c>
      <c r="X43" s="52">
        <f>IFERROR(W43/T39,"-")</f>
        <v>3.1935788658636957E-2</v>
      </c>
      <c r="Y43" s="54">
        <v>532</v>
      </c>
      <c r="Z43" s="52">
        <f>IFERROR(Y43/U39,"-")</f>
        <v>0.39880059970014992</v>
      </c>
      <c r="AA43" s="53">
        <f t="shared" si="3"/>
        <v>51826.041353383458</v>
      </c>
      <c r="AB43" s="311"/>
      <c r="AC43" s="314"/>
      <c r="AD43" s="209" t="s">
        <v>154</v>
      </c>
      <c r="AE43" s="54">
        <v>58548212</v>
      </c>
      <c r="AF43" s="52">
        <f>IFERROR(AE43/AB39,"-")</f>
        <v>3.3055979269366702E-2</v>
      </c>
      <c r="AG43" s="54">
        <v>918</v>
      </c>
      <c r="AH43" s="52">
        <f>IFERROR(AG43/AC39,"-")</f>
        <v>0.4259860788863109</v>
      </c>
      <c r="AI43" s="53">
        <f t="shared" si="4"/>
        <v>63778.008714596952</v>
      </c>
      <c r="AJ43" s="311"/>
      <c r="AK43" s="314"/>
      <c r="AL43" s="209" t="s">
        <v>154</v>
      </c>
      <c r="AM43" s="54">
        <f t="shared" si="12"/>
        <v>445348249</v>
      </c>
      <c r="AN43" s="52">
        <f>IFERROR(AM43/AJ39,"-")</f>
        <v>3.4767797644891872E-2</v>
      </c>
      <c r="AO43" s="54">
        <f t="shared" si="13"/>
        <v>7323</v>
      </c>
      <c r="AP43" s="52">
        <f>IFERROR(AO43/AK39,"-")</f>
        <v>0.35063442662197747</v>
      </c>
      <c r="AQ43" s="53">
        <f t="shared" si="6"/>
        <v>60815.000546224226</v>
      </c>
    </row>
    <row r="44" spans="2:43" s="20" customFormat="1">
      <c r="B44" s="306"/>
      <c r="C44" s="308"/>
      <c r="D44" s="311"/>
      <c r="E44" s="314"/>
      <c r="F44" s="209" t="s">
        <v>155</v>
      </c>
      <c r="G44" s="54">
        <v>327421072</v>
      </c>
      <c r="H44" s="52">
        <f>IFERROR(G44/D39,"-")</f>
        <v>3.7464524399952577E-2</v>
      </c>
      <c r="I44" s="54">
        <v>4887</v>
      </c>
      <c r="J44" s="52">
        <f>IFERROR(I44/E39,"-")</f>
        <v>0.32413610134642168</v>
      </c>
      <c r="K44" s="53">
        <f t="shared" si="1"/>
        <v>66998.377736852868</v>
      </c>
      <c r="L44" s="311"/>
      <c r="M44" s="314"/>
      <c r="N44" s="55" t="s">
        <v>155</v>
      </c>
      <c r="O44" s="54">
        <v>66739976</v>
      </c>
      <c r="P44" s="52">
        <f>IFERROR(O44/L39,"-")</f>
        <v>4.65023350848685E-2</v>
      </c>
      <c r="Q44" s="54">
        <v>868</v>
      </c>
      <c r="R44" s="52">
        <f>IFERROR(Q44/M39,"-")</f>
        <v>0.37429926692539889</v>
      </c>
      <c r="S44" s="53">
        <f t="shared" si="2"/>
        <v>76889.373271889403</v>
      </c>
      <c r="T44" s="311"/>
      <c r="U44" s="314"/>
      <c r="V44" s="209" t="s">
        <v>155</v>
      </c>
      <c r="W44" s="54">
        <v>34889386</v>
      </c>
      <c r="X44" s="52">
        <f>IFERROR(W44/T39,"-")</f>
        <v>4.0412089174753245E-2</v>
      </c>
      <c r="Y44" s="54">
        <v>502</v>
      </c>
      <c r="Z44" s="52">
        <f>IFERROR(Y44/U39,"-")</f>
        <v>0.37631184407796103</v>
      </c>
      <c r="AA44" s="53">
        <f t="shared" si="3"/>
        <v>69500.768924302785</v>
      </c>
      <c r="AB44" s="311"/>
      <c r="AC44" s="314"/>
      <c r="AD44" s="209" t="s">
        <v>155</v>
      </c>
      <c r="AE44" s="54">
        <v>58297549</v>
      </c>
      <c r="AF44" s="52">
        <f>IFERROR(AE44/AB39,"-")</f>
        <v>3.2914456400460007E-2</v>
      </c>
      <c r="AG44" s="54">
        <v>811</v>
      </c>
      <c r="AH44" s="52">
        <f>IFERROR(AG44/AC39,"-")</f>
        <v>0.37633410672853829</v>
      </c>
      <c r="AI44" s="53">
        <f t="shared" si="4"/>
        <v>71883.537607891485</v>
      </c>
      <c r="AJ44" s="311"/>
      <c r="AK44" s="314"/>
      <c r="AL44" s="209" t="s">
        <v>155</v>
      </c>
      <c r="AM44" s="54">
        <f t="shared" si="12"/>
        <v>487347983</v>
      </c>
      <c r="AN44" s="52">
        <f>IFERROR(AM44/AJ39,"-")</f>
        <v>3.8046665937582262E-2</v>
      </c>
      <c r="AO44" s="54">
        <f t="shared" si="13"/>
        <v>7068</v>
      </c>
      <c r="AP44" s="52">
        <f>IFERROR(AO44/AK39,"-")</f>
        <v>0.33842470672731628</v>
      </c>
      <c r="AQ44" s="53">
        <f t="shared" si="6"/>
        <v>68951.327532541036</v>
      </c>
    </row>
    <row r="45" spans="2:43" s="20" customFormat="1">
      <c r="B45" s="306"/>
      <c r="C45" s="308"/>
      <c r="D45" s="311"/>
      <c r="E45" s="314"/>
      <c r="F45" s="209" t="s">
        <v>156</v>
      </c>
      <c r="G45" s="54">
        <v>201071341</v>
      </c>
      <c r="H45" s="52">
        <f>IFERROR(G45/D39,"-")</f>
        <v>2.3007200223892996E-2</v>
      </c>
      <c r="I45" s="54">
        <v>1329</v>
      </c>
      <c r="J45" s="52">
        <f>IFERROR(I45/E39,"-")</f>
        <v>8.8147509451482392E-2</v>
      </c>
      <c r="K45" s="53">
        <f t="shared" si="1"/>
        <v>151295.21519939805</v>
      </c>
      <c r="L45" s="311"/>
      <c r="M45" s="314"/>
      <c r="N45" s="55" t="s">
        <v>156</v>
      </c>
      <c r="O45" s="54">
        <v>28585832</v>
      </c>
      <c r="P45" s="52">
        <f>IFERROR(O45/L39,"-")</f>
        <v>1.9917716757101571E-2</v>
      </c>
      <c r="Q45" s="54">
        <v>243</v>
      </c>
      <c r="R45" s="52">
        <f>IFERROR(Q45/M39,"-")</f>
        <v>0.10478654592496765</v>
      </c>
      <c r="S45" s="53">
        <f t="shared" si="2"/>
        <v>117637.16872427984</v>
      </c>
      <c r="T45" s="311"/>
      <c r="U45" s="314"/>
      <c r="V45" s="209" t="s">
        <v>156</v>
      </c>
      <c r="W45" s="54">
        <v>15651499</v>
      </c>
      <c r="X45" s="52">
        <f>IFERROR(W45/T39,"-")</f>
        <v>1.8129002708920164E-2</v>
      </c>
      <c r="Y45" s="54">
        <v>147</v>
      </c>
      <c r="Z45" s="52">
        <f>IFERROR(Y45/U39,"-")</f>
        <v>0.11019490254872563</v>
      </c>
      <c r="AA45" s="53">
        <f t="shared" si="3"/>
        <v>106472.78231292516</v>
      </c>
      <c r="AB45" s="311"/>
      <c r="AC45" s="314"/>
      <c r="AD45" s="209" t="s">
        <v>156</v>
      </c>
      <c r="AE45" s="54">
        <v>47577323</v>
      </c>
      <c r="AF45" s="52">
        <f>IFERROR(AE45/AB39,"-")</f>
        <v>2.6861879279592063E-2</v>
      </c>
      <c r="AG45" s="54">
        <v>316</v>
      </c>
      <c r="AH45" s="52">
        <f>IFERROR(AG45/AC39,"-")</f>
        <v>0.14663573085846868</v>
      </c>
      <c r="AI45" s="53">
        <f t="shared" si="4"/>
        <v>150561.1487341772</v>
      </c>
      <c r="AJ45" s="311"/>
      <c r="AK45" s="314"/>
      <c r="AL45" s="209" t="s">
        <v>156</v>
      </c>
      <c r="AM45" s="54">
        <f t="shared" si="12"/>
        <v>292885995</v>
      </c>
      <c r="AN45" s="52">
        <f>IFERROR(AM45/AJ39,"-")</f>
        <v>2.2865254393720121E-2</v>
      </c>
      <c r="AO45" s="54">
        <f t="shared" si="13"/>
        <v>2035</v>
      </c>
      <c r="AP45" s="52">
        <f>IFERROR(AO45/AK39,"-")</f>
        <v>9.7438352884845578E-2</v>
      </c>
      <c r="AQ45" s="53">
        <f t="shared" si="6"/>
        <v>143924.32186732188</v>
      </c>
    </row>
    <row r="46" spans="2:43" s="20" customFormat="1">
      <c r="B46" s="306"/>
      <c r="C46" s="308"/>
      <c r="D46" s="311"/>
      <c r="E46" s="314"/>
      <c r="F46" s="209" t="s">
        <v>166</v>
      </c>
      <c r="G46" s="54">
        <v>9465</v>
      </c>
      <c r="H46" s="52">
        <f>IFERROR(G46/D39,"-")</f>
        <v>1.0830143621469516E-6</v>
      </c>
      <c r="I46" s="54">
        <v>3</v>
      </c>
      <c r="J46" s="52">
        <f>IFERROR(I46/E39,"-")</f>
        <v>1.9897857663991509E-4</v>
      </c>
      <c r="K46" s="53">
        <f t="shared" si="1"/>
        <v>3155</v>
      </c>
      <c r="L46" s="311"/>
      <c r="M46" s="314"/>
      <c r="N46" s="55" t="s">
        <v>307</v>
      </c>
      <c r="O46" s="54">
        <v>554</v>
      </c>
      <c r="P46" s="52">
        <f>IFERROR(O46/L39,"-")</f>
        <v>3.8600993259298068E-7</v>
      </c>
      <c r="Q46" s="54">
        <v>1</v>
      </c>
      <c r="R46" s="52">
        <f>IFERROR(Q46/M39,"-")</f>
        <v>4.3122035360068997E-4</v>
      </c>
      <c r="S46" s="53">
        <f t="shared" si="2"/>
        <v>554</v>
      </c>
      <c r="T46" s="311"/>
      <c r="U46" s="314"/>
      <c r="V46" s="209" t="s">
        <v>166</v>
      </c>
      <c r="W46" s="54">
        <v>45174</v>
      </c>
      <c r="X46" s="52">
        <f>IFERROR(W46/T39,"-")</f>
        <v>5.2324673079093535E-5</v>
      </c>
      <c r="Y46" s="54">
        <v>2</v>
      </c>
      <c r="Z46" s="52">
        <f>IFERROR(Y46/U39,"-")</f>
        <v>1.4992503748125937E-3</v>
      </c>
      <c r="AA46" s="53">
        <f t="shared" si="3"/>
        <v>22587</v>
      </c>
      <c r="AB46" s="311"/>
      <c r="AC46" s="314"/>
      <c r="AD46" s="209" t="s">
        <v>166</v>
      </c>
      <c r="AE46" s="54">
        <v>13595</v>
      </c>
      <c r="AF46" s="52">
        <f>IFERROR(AE46/AB39,"-")</f>
        <v>7.6756577667485429E-6</v>
      </c>
      <c r="AG46" s="54">
        <v>2</v>
      </c>
      <c r="AH46" s="52">
        <f>IFERROR(AG46/AC39,"-")</f>
        <v>9.2807424593967518E-4</v>
      </c>
      <c r="AI46" s="53">
        <f t="shared" si="4"/>
        <v>6797.5</v>
      </c>
      <c r="AJ46" s="311"/>
      <c r="AK46" s="314"/>
      <c r="AL46" s="209" t="s">
        <v>166</v>
      </c>
      <c r="AM46" s="54">
        <f t="shared" si="12"/>
        <v>68788</v>
      </c>
      <c r="AN46" s="52">
        <f>IFERROR(AM46/AJ39,"-")</f>
        <v>5.3701957283250087E-6</v>
      </c>
      <c r="AO46" s="54">
        <f t="shared" si="13"/>
        <v>8</v>
      </c>
      <c r="AP46" s="52">
        <f>IFERROR(AO46/AK39,"-")</f>
        <v>3.8305003591094085E-4</v>
      </c>
      <c r="AQ46" s="53">
        <f t="shared" si="6"/>
        <v>8598.5</v>
      </c>
    </row>
    <row r="47" spans="2:43" s="20" customFormat="1">
      <c r="B47" s="306"/>
      <c r="C47" s="308"/>
      <c r="D47" s="311"/>
      <c r="E47" s="314"/>
      <c r="F47" s="209" t="s">
        <v>157</v>
      </c>
      <c r="G47" s="54">
        <v>2525136</v>
      </c>
      <c r="H47" s="52">
        <f>IFERROR(G47/D39,"-")</f>
        <v>2.889338145139255E-4</v>
      </c>
      <c r="I47" s="54">
        <v>109</v>
      </c>
      <c r="J47" s="52">
        <f>IFERROR(I47/E39,"-")</f>
        <v>7.2295549512502487E-3</v>
      </c>
      <c r="K47" s="53">
        <f t="shared" si="1"/>
        <v>23166.385321100919</v>
      </c>
      <c r="L47" s="311"/>
      <c r="M47" s="314"/>
      <c r="N47" s="55" t="s">
        <v>157</v>
      </c>
      <c r="O47" s="54">
        <v>1038820</v>
      </c>
      <c r="P47" s="52">
        <f>IFERROR(O47/L39,"-")</f>
        <v>7.2381739743003644E-4</v>
      </c>
      <c r="Q47" s="54">
        <v>30</v>
      </c>
      <c r="R47" s="52">
        <f>IFERROR(Q47/M39,"-")</f>
        <v>1.2936610608020699E-2</v>
      </c>
      <c r="S47" s="53">
        <f t="shared" si="2"/>
        <v>34627.333333333336</v>
      </c>
      <c r="T47" s="311"/>
      <c r="U47" s="314"/>
      <c r="V47" s="209" t="s">
        <v>157</v>
      </c>
      <c r="W47" s="54">
        <v>361041</v>
      </c>
      <c r="X47" s="52">
        <f>IFERROR(W47/T39,"-")</f>
        <v>4.1819082421634148E-4</v>
      </c>
      <c r="Y47" s="54">
        <v>15</v>
      </c>
      <c r="Z47" s="52">
        <f>IFERROR(Y47/U39,"-")</f>
        <v>1.1244377811094454E-2</v>
      </c>
      <c r="AA47" s="53">
        <f t="shared" si="3"/>
        <v>24069.4</v>
      </c>
      <c r="AB47" s="311"/>
      <c r="AC47" s="314"/>
      <c r="AD47" s="209" t="s">
        <v>157</v>
      </c>
      <c r="AE47" s="54">
        <v>1018100</v>
      </c>
      <c r="AF47" s="52">
        <f>IFERROR(AE47/AB39,"-")</f>
        <v>5.7481332639401932E-4</v>
      </c>
      <c r="AG47" s="54">
        <v>44</v>
      </c>
      <c r="AH47" s="52">
        <f>IFERROR(AG47/AC39,"-")</f>
        <v>2.0417633410672854E-2</v>
      </c>
      <c r="AI47" s="53">
        <f t="shared" si="4"/>
        <v>23138.636363636364</v>
      </c>
      <c r="AJ47" s="311"/>
      <c r="AK47" s="314"/>
      <c r="AL47" s="209" t="s">
        <v>157</v>
      </c>
      <c r="AM47" s="54">
        <f t="shared" si="12"/>
        <v>4943097</v>
      </c>
      <c r="AN47" s="52">
        <f>IFERROR(AM47/AJ39,"-")</f>
        <v>3.8590158740036291E-4</v>
      </c>
      <c r="AO47" s="54">
        <f t="shared" si="13"/>
        <v>198</v>
      </c>
      <c r="AP47" s="52">
        <f>IFERROR(AO47/AK39,"-")</f>
        <v>9.480488388795786E-3</v>
      </c>
      <c r="AQ47" s="53">
        <f t="shared" si="6"/>
        <v>24965.136363636364</v>
      </c>
    </row>
    <row r="48" spans="2:43" s="20" customFormat="1">
      <c r="B48" s="306"/>
      <c r="C48" s="308"/>
      <c r="D48" s="311"/>
      <c r="E48" s="314"/>
      <c r="F48" s="209" t="s">
        <v>158</v>
      </c>
      <c r="G48" s="54">
        <v>5179527</v>
      </c>
      <c r="H48" s="52">
        <f>IFERROR(G48/D39,"-")</f>
        <v>5.9265738300347747E-4</v>
      </c>
      <c r="I48" s="54">
        <v>469</v>
      </c>
      <c r="J48" s="52">
        <f>IFERROR(I48/E39,"-")</f>
        <v>3.110698414804006E-2</v>
      </c>
      <c r="K48" s="53">
        <f t="shared" si="1"/>
        <v>11043.767590618338</v>
      </c>
      <c r="L48" s="311"/>
      <c r="M48" s="314"/>
      <c r="N48" s="55" t="s">
        <v>158</v>
      </c>
      <c r="O48" s="54">
        <v>2153530</v>
      </c>
      <c r="P48" s="52">
        <f>IFERROR(O48/L39,"-")</f>
        <v>1.5005125814746602E-3</v>
      </c>
      <c r="Q48" s="54">
        <v>80</v>
      </c>
      <c r="R48" s="52">
        <f>IFERROR(Q48/M39,"-")</f>
        <v>3.4497628288055193E-2</v>
      </c>
      <c r="S48" s="53">
        <f t="shared" si="2"/>
        <v>26919.125</v>
      </c>
      <c r="T48" s="311"/>
      <c r="U48" s="314"/>
      <c r="V48" s="209" t="s">
        <v>158</v>
      </c>
      <c r="W48" s="54">
        <v>547555</v>
      </c>
      <c r="X48" s="52">
        <f>IFERROR(W48/T39,"-")</f>
        <v>6.3422845813572101E-4</v>
      </c>
      <c r="Y48" s="54">
        <v>58</v>
      </c>
      <c r="Z48" s="52">
        <f>IFERROR(Y48/U39,"-")</f>
        <v>4.3478260869565216E-2</v>
      </c>
      <c r="AA48" s="53">
        <f t="shared" si="3"/>
        <v>9440.6034482758623</v>
      </c>
      <c r="AB48" s="311"/>
      <c r="AC48" s="314"/>
      <c r="AD48" s="209" t="s">
        <v>158</v>
      </c>
      <c r="AE48" s="54">
        <v>2967456</v>
      </c>
      <c r="AF48" s="52">
        <f>IFERROR(AE48/AB39,"-")</f>
        <v>1.6754083629190559E-3</v>
      </c>
      <c r="AG48" s="54">
        <v>121</v>
      </c>
      <c r="AH48" s="52">
        <f>IFERROR(AG48/AC39,"-")</f>
        <v>5.6148491879350351E-2</v>
      </c>
      <c r="AI48" s="53">
        <f t="shared" si="4"/>
        <v>24524.429752066117</v>
      </c>
      <c r="AJ48" s="311"/>
      <c r="AK48" s="314"/>
      <c r="AL48" s="209" t="s">
        <v>158</v>
      </c>
      <c r="AM48" s="54">
        <f t="shared" si="12"/>
        <v>10848068</v>
      </c>
      <c r="AN48" s="52">
        <f>IFERROR(AM48/AJ39,"-")</f>
        <v>8.4689551134179244E-4</v>
      </c>
      <c r="AO48" s="54">
        <f t="shared" si="13"/>
        <v>728</v>
      </c>
      <c r="AP48" s="52">
        <f>IFERROR(AO48/AK39,"-")</f>
        <v>3.4857553267895622E-2</v>
      </c>
      <c r="AQ48" s="53">
        <f t="shared" si="6"/>
        <v>14901.192307692309</v>
      </c>
    </row>
    <row r="49" spans="2:43" s="20" customFormat="1">
      <c r="B49" s="306"/>
      <c r="C49" s="308"/>
      <c r="D49" s="311"/>
      <c r="E49" s="314"/>
      <c r="F49" s="209" t="s">
        <v>159</v>
      </c>
      <c r="G49" s="54">
        <v>2836373</v>
      </c>
      <c r="H49" s="52">
        <f>IFERROR(G49/D39,"-")</f>
        <v>3.2454650770267677E-4</v>
      </c>
      <c r="I49" s="54">
        <v>66</v>
      </c>
      <c r="J49" s="52">
        <f>IFERROR(I49/E39,"-")</f>
        <v>4.3775286860781321E-3</v>
      </c>
      <c r="K49" s="53">
        <f t="shared" si="1"/>
        <v>42975.348484848488</v>
      </c>
      <c r="L49" s="311"/>
      <c r="M49" s="314"/>
      <c r="N49" s="55" t="s">
        <v>159</v>
      </c>
      <c r="O49" s="54">
        <v>193603</v>
      </c>
      <c r="P49" s="52">
        <f>IFERROR(O49/L39,"-")</f>
        <v>1.3489653606461885E-4</v>
      </c>
      <c r="Q49" s="54">
        <v>18</v>
      </c>
      <c r="R49" s="52">
        <f>IFERROR(Q49/M39,"-")</f>
        <v>7.7619663648124193E-3</v>
      </c>
      <c r="S49" s="53">
        <f t="shared" si="2"/>
        <v>10755.722222222223</v>
      </c>
      <c r="T49" s="311"/>
      <c r="U49" s="314"/>
      <c r="V49" s="209" t="s">
        <v>159</v>
      </c>
      <c r="W49" s="54">
        <v>266439</v>
      </c>
      <c r="X49" s="52">
        <f>IFERROR(W49/T39,"-")</f>
        <v>3.0861410480631784E-4</v>
      </c>
      <c r="Y49" s="54">
        <v>15</v>
      </c>
      <c r="Z49" s="52">
        <f>IFERROR(Y49/U39,"-")</f>
        <v>1.1244377811094454E-2</v>
      </c>
      <c r="AA49" s="53">
        <f t="shared" si="3"/>
        <v>17762.599999999999</v>
      </c>
      <c r="AB49" s="311"/>
      <c r="AC49" s="314"/>
      <c r="AD49" s="209" t="s">
        <v>159</v>
      </c>
      <c r="AE49" s="54">
        <v>2027802</v>
      </c>
      <c r="AF49" s="52">
        <f>IFERROR(AE49/AB39,"-")</f>
        <v>1.1448851909325658E-3</v>
      </c>
      <c r="AG49" s="54">
        <v>51</v>
      </c>
      <c r="AH49" s="52">
        <f>IFERROR(AG49/AC39,"-")</f>
        <v>2.3665893271461718E-2</v>
      </c>
      <c r="AI49" s="53">
        <f t="shared" si="4"/>
        <v>39760.823529411762</v>
      </c>
      <c r="AJ49" s="311"/>
      <c r="AK49" s="314"/>
      <c r="AL49" s="209" t="s">
        <v>159</v>
      </c>
      <c r="AM49" s="54">
        <f t="shared" si="12"/>
        <v>5324217</v>
      </c>
      <c r="AN49" s="52">
        <f>IFERROR(AM49/AJ39,"-")</f>
        <v>4.1565516354706328E-4</v>
      </c>
      <c r="AO49" s="54">
        <f t="shared" si="13"/>
        <v>150</v>
      </c>
      <c r="AP49" s="52">
        <f>IFERROR(AO49/AK39,"-")</f>
        <v>7.182188173330141E-3</v>
      </c>
      <c r="AQ49" s="53">
        <f t="shared" si="6"/>
        <v>35494.78</v>
      </c>
    </row>
    <row r="50" spans="2:43" s="20" customFormat="1">
      <c r="B50" s="306"/>
      <c r="C50" s="308"/>
      <c r="D50" s="311"/>
      <c r="E50" s="314"/>
      <c r="F50" s="209" t="s">
        <v>160</v>
      </c>
      <c r="G50" s="54">
        <v>16386919</v>
      </c>
      <c r="H50" s="52">
        <f>IFERROR(G50/D39,"-")</f>
        <v>1.8750415877801122E-3</v>
      </c>
      <c r="I50" s="54">
        <v>70</v>
      </c>
      <c r="J50" s="52">
        <f>IFERROR(I50/E39,"-")</f>
        <v>4.642833454931352E-3</v>
      </c>
      <c r="K50" s="53">
        <f t="shared" si="1"/>
        <v>234098.84285714285</v>
      </c>
      <c r="L50" s="311"/>
      <c r="M50" s="314"/>
      <c r="N50" s="55" t="s">
        <v>160</v>
      </c>
      <c r="O50" s="54">
        <v>1558154</v>
      </c>
      <c r="P50" s="52">
        <f>IFERROR(O50/L39,"-")</f>
        <v>1.0856731417138686E-3</v>
      </c>
      <c r="Q50" s="54">
        <v>15</v>
      </c>
      <c r="R50" s="52">
        <f>IFERROR(Q50/M39,"-")</f>
        <v>6.4683053040103496E-3</v>
      </c>
      <c r="S50" s="53">
        <f t="shared" si="2"/>
        <v>103876.93333333333</v>
      </c>
      <c r="T50" s="311"/>
      <c r="U50" s="314"/>
      <c r="V50" s="209" t="s">
        <v>160</v>
      </c>
      <c r="W50" s="54">
        <v>1413882</v>
      </c>
      <c r="X50" s="52">
        <f>IFERROR(W50/T39,"-")</f>
        <v>1.6376879050430543E-3</v>
      </c>
      <c r="Y50" s="54">
        <v>16</v>
      </c>
      <c r="Z50" s="52">
        <f>IFERROR(Y50/U39,"-")</f>
        <v>1.1994002998500749E-2</v>
      </c>
      <c r="AA50" s="53">
        <f t="shared" si="3"/>
        <v>88367.625</v>
      </c>
      <c r="AB50" s="311"/>
      <c r="AC50" s="314"/>
      <c r="AD50" s="209" t="s">
        <v>160</v>
      </c>
      <c r="AE50" s="54">
        <v>8540442</v>
      </c>
      <c r="AF50" s="52">
        <f>IFERROR(AE50/AB39,"-")</f>
        <v>4.8218837785042636E-3</v>
      </c>
      <c r="AG50" s="54">
        <v>36</v>
      </c>
      <c r="AH50" s="52">
        <f>IFERROR(AG50/AC39,"-")</f>
        <v>1.6705336426914155E-2</v>
      </c>
      <c r="AI50" s="53">
        <f t="shared" si="4"/>
        <v>237234.5</v>
      </c>
      <c r="AJ50" s="311"/>
      <c r="AK50" s="314"/>
      <c r="AL50" s="209" t="s">
        <v>160</v>
      </c>
      <c r="AM50" s="54">
        <f t="shared" si="12"/>
        <v>27899397</v>
      </c>
      <c r="AN50" s="52">
        <f>IFERROR(AM50/AJ39,"-")</f>
        <v>2.1780720851346681E-3</v>
      </c>
      <c r="AO50" s="54">
        <f t="shared" si="13"/>
        <v>137</v>
      </c>
      <c r="AP50" s="52">
        <f>IFERROR(AO50/AK39,"-")</f>
        <v>6.5597318649748626E-3</v>
      </c>
      <c r="AQ50" s="53">
        <f t="shared" si="6"/>
        <v>203645.23357664235</v>
      </c>
    </row>
    <row r="51" spans="2:43" s="20" customFormat="1">
      <c r="B51" s="306"/>
      <c r="C51" s="308"/>
      <c r="D51" s="311"/>
      <c r="E51" s="314"/>
      <c r="F51" s="209" t="s">
        <v>161</v>
      </c>
      <c r="G51" s="54">
        <v>40988699</v>
      </c>
      <c r="H51" s="52">
        <f>IFERROR(G51/D39,"-")</f>
        <v>4.6900527947932799E-3</v>
      </c>
      <c r="I51" s="54">
        <v>1483</v>
      </c>
      <c r="J51" s="52">
        <f>IFERROR(I51/E39,"-")</f>
        <v>9.8361743052331363E-2</v>
      </c>
      <c r="K51" s="53">
        <f t="shared" si="1"/>
        <v>27639.041807147674</v>
      </c>
      <c r="L51" s="311"/>
      <c r="M51" s="314"/>
      <c r="N51" s="209" t="s">
        <v>161</v>
      </c>
      <c r="O51" s="54">
        <v>9160443</v>
      </c>
      <c r="P51" s="52">
        <f>IFERROR(O51/L39,"-")</f>
        <v>6.382711164173E-3</v>
      </c>
      <c r="Q51" s="54">
        <v>277</v>
      </c>
      <c r="R51" s="52">
        <f>IFERROR(Q51/M39,"-")</f>
        <v>0.11944803794739112</v>
      </c>
      <c r="S51" s="53">
        <f t="shared" si="2"/>
        <v>33070.19133574007</v>
      </c>
      <c r="T51" s="311"/>
      <c r="U51" s="314"/>
      <c r="V51" s="209" t="s">
        <v>161</v>
      </c>
      <c r="W51" s="54">
        <v>9116253</v>
      </c>
      <c r="X51" s="52">
        <f>IFERROR(W51/T39,"-")</f>
        <v>1.0559280956552567E-2</v>
      </c>
      <c r="Y51" s="54">
        <v>193</v>
      </c>
      <c r="Z51" s="52">
        <f>IFERROR(Y51/U39,"-")</f>
        <v>0.1446776611694153</v>
      </c>
      <c r="AA51" s="53">
        <f t="shared" si="3"/>
        <v>47234.471502590677</v>
      </c>
      <c r="AB51" s="311"/>
      <c r="AC51" s="314"/>
      <c r="AD51" s="209" t="s">
        <v>161</v>
      </c>
      <c r="AE51" s="54">
        <v>18432932</v>
      </c>
      <c r="AF51" s="52">
        <f>IFERROR(AE51/AB39,"-")</f>
        <v>1.0407125977914509E-2</v>
      </c>
      <c r="AG51" s="54">
        <v>380</v>
      </c>
      <c r="AH51" s="52">
        <f>IFERROR(AG51/AC39,"-")</f>
        <v>0.17633410672853828</v>
      </c>
      <c r="AI51" s="53">
        <f t="shared" si="4"/>
        <v>48507.715789473681</v>
      </c>
      <c r="AJ51" s="311"/>
      <c r="AK51" s="314"/>
      <c r="AL51" s="209" t="s">
        <v>161</v>
      </c>
      <c r="AM51" s="54">
        <f t="shared" si="12"/>
        <v>77698327</v>
      </c>
      <c r="AN51" s="52">
        <f>IFERROR(AM51/AJ39,"-")</f>
        <v>6.0658141500465144E-3</v>
      </c>
      <c r="AO51" s="54">
        <f t="shared" si="13"/>
        <v>2333</v>
      </c>
      <c r="AP51" s="52">
        <f>IFERROR(AO51/AK39,"-")</f>
        <v>0.11170696672252813</v>
      </c>
      <c r="AQ51" s="53">
        <f t="shared" si="6"/>
        <v>33304.040720102872</v>
      </c>
    </row>
    <row r="52" spans="2:43" s="20" customFormat="1">
      <c r="B52" s="306"/>
      <c r="C52" s="308"/>
      <c r="D52" s="311"/>
      <c r="E52" s="314"/>
      <c r="F52" s="209" t="s">
        <v>162</v>
      </c>
      <c r="G52" s="54">
        <v>88858923</v>
      </c>
      <c r="H52" s="52">
        <f>IFERROR(G52/D39,"-")</f>
        <v>1.0167510809710522E-2</v>
      </c>
      <c r="I52" s="54">
        <v>1017</v>
      </c>
      <c r="J52" s="52">
        <f>IFERROR(I52/E39,"-")</f>
        <v>6.7453737480931225E-2</v>
      </c>
      <c r="K52" s="53">
        <f t="shared" si="1"/>
        <v>87373.572271386438</v>
      </c>
      <c r="L52" s="311"/>
      <c r="M52" s="314"/>
      <c r="N52" s="55" t="s">
        <v>162</v>
      </c>
      <c r="O52" s="54">
        <v>8956013</v>
      </c>
      <c r="P52" s="52">
        <f>IFERROR(O52/L39,"-")</f>
        <v>6.2402707119708642E-3</v>
      </c>
      <c r="Q52" s="54">
        <v>116</v>
      </c>
      <c r="R52" s="52">
        <f>IFERROR(Q52/M39,"-")</f>
        <v>5.0021561017680037E-2</v>
      </c>
      <c r="S52" s="53">
        <f t="shared" si="2"/>
        <v>77207.008620689652</v>
      </c>
      <c r="T52" s="311"/>
      <c r="U52" s="314"/>
      <c r="V52" s="209" t="s">
        <v>162</v>
      </c>
      <c r="W52" s="54">
        <v>6842177</v>
      </c>
      <c r="X52" s="52">
        <f>IFERROR(W52/T39,"-")</f>
        <v>7.9252374081173454E-3</v>
      </c>
      <c r="Y52" s="54">
        <v>96</v>
      </c>
      <c r="Z52" s="52">
        <f>IFERROR(Y52/U39,"-")</f>
        <v>7.1964017991004492E-2</v>
      </c>
      <c r="AA52" s="53">
        <f t="shared" si="3"/>
        <v>71272.677083333328</v>
      </c>
      <c r="AB52" s="311"/>
      <c r="AC52" s="314"/>
      <c r="AD52" s="209" t="s">
        <v>162</v>
      </c>
      <c r="AE52" s="54">
        <v>19942648</v>
      </c>
      <c r="AF52" s="52">
        <f>IFERROR(AE52/AB39,"-")</f>
        <v>1.1259502832712933E-2</v>
      </c>
      <c r="AG52" s="54">
        <v>217</v>
      </c>
      <c r="AH52" s="52">
        <f>IFERROR(AG52/AC39,"-")</f>
        <v>0.10069605568445476</v>
      </c>
      <c r="AI52" s="53">
        <f t="shared" si="4"/>
        <v>91901.60368663595</v>
      </c>
      <c r="AJ52" s="311"/>
      <c r="AK52" s="314"/>
      <c r="AL52" s="209" t="s">
        <v>162</v>
      </c>
      <c r="AM52" s="54">
        <f t="shared" si="12"/>
        <v>124599761</v>
      </c>
      <c r="AN52" s="52">
        <f>IFERROR(AM52/AJ39,"-")</f>
        <v>9.7273522165569129E-3</v>
      </c>
      <c r="AO52" s="54">
        <f t="shared" si="13"/>
        <v>1446</v>
      </c>
      <c r="AP52" s="52">
        <f>IFERROR(AO52/AK39,"-")</f>
        <v>6.9236293990902559E-2</v>
      </c>
      <c r="AQ52" s="53">
        <f t="shared" si="6"/>
        <v>86168.576071922551</v>
      </c>
    </row>
    <row r="53" spans="2:43" s="20" customFormat="1">
      <c r="B53" s="306"/>
      <c r="C53" s="308"/>
      <c r="D53" s="311"/>
      <c r="E53" s="314"/>
      <c r="F53" s="209" t="s">
        <v>163</v>
      </c>
      <c r="G53" s="54">
        <v>28315120</v>
      </c>
      <c r="H53" s="52">
        <f>IFERROR(G53/D39,"-")</f>
        <v>3.2399029715704589E-3</v>
      </c>
      <c r="I53" s="54">
        <v>716</v>
      </c>
      <c r="J53" s="52">
        <f>IFERROR(I53/E39,"-")</f>
        <v>4.7489553624726406E-2</v>
      </c>
      <c r="K53" s="53">
        <f t="shared" si="1"/>
        <v>39546.256983240222</v>
      </c>
      <c r="L53" s="311"/>
      <c r="M53" s="314"/>
      <c r="N53" s="55" t="s">
        <v>163</v>
      </c>
      <c r="O53" s="54">
        <v>4603987</v>
      </c>
      <c r="P53" s="52">
        <f>IFERROR(O53/L39,"-")</f>
        <v>3.2079146417490242E-3</v>
      </c>
      <c r="Q53" s="54">
        <v>124</v>
      </c>
      <c r="R53" s="52">
        <f>IFERROR(Q53/M39,"-")</f>
        <v>5.3471323846485556E-2</v>
      </c>
      <c r="S53" s="53">
        <f t="shared" si="2"/>
        <v>37128.927419354841</v>
      </c>
      <c r="T53" s="311"/>
      <c r="U53" s="314"/>
      <c r="V53" s="209" t="s">
        <v>163</v>
      </c>
      <c r="W53" s="54">
        <v>5570305</v>
      </c>
      <c r="X53" s="52">
        <f>IFERROR(W53/T39,"-")</f>
        <v>6.4520385194102832E-3</v>
      </c>
      <c r="Y53" s="54">
        <v>99</v>
      </c>
      <c r="Z53" s="52">
        <f>IFERROR(Y53/U39,"-")</f>
        <v>7.4212893553223386E-2</v>
      </c>
      <c r="AA53" s="53">
        <f t="shared" si="3"/>
        <v>56265.707070707074</v>
      </c>
      <c r="AB53" s="311"/>
      <c r="AC53" s="314"/>
      <c r="AD53" s="209" t="s">
        <v>163</v>
      </c>
      <c r="AE53" s="54">
        <v>8956431</v>
      </c>
      <c r="AF53" s="52">
        <f>IFERROR(AE53/AB39,"-")</f>
        <v>5.0567487434716755E-3</v>
      </c>
      <c r="AG53" s="54">
        <v>191</v>
      </c>
      <c r="AH53" s="52">
        <f>IFERROR(AG53/AC39,"-")</f>
        <v>8.8631090487238981E-2</v>
      </c>
      <c r="AI53" s="53">
        <f t="shared" si="4"/>
        <v>46892.30890052356</v>
      </c>
      <c r="AJ53" s="311"/>
      <c r="AK53" s="314"/>
      <c r="AL53" s="209" t="s">
        <v>163</v>
      </c>
      <c r="AM53" s="54">
        <f t="shared" si="12"/>
        <v>47445843</v>
      </c>
      <c r="AN53" s="52">
        <f>IFERROR(AM53/AJ39,"-")</f>
        <v>3.7040394168369336E-3</v>
      </c>
      <c r="AO53" s="54">
        <f t="shared" si="13"/>
        <v>1130</v>
      </c>
      <c r="AP53" s="52">
        <f>IFERROR(AO53/AK39,"-")</f>
        <v>5.4105817572420396E-2</v>
      </c>
      <c r="AQ53" s="53">
        <f t="shared" si="6"/>
        <v>41987.471681415933</v>
      </c>
    </row>
    <row r="54" spans="2:43" s="20" customFormat="1">
      <c r="B54" s="306"/>
      <c r="C54" s="308"/>
      <c r="D54" s="311"/>
      <c r="E54" s="314"/>
      <c r="F54" s="210" t="s">
        <v>164</v>
      </c>
      <c r="G54" s="59">
        <v>15690596</v>
      </c>
      <c r="H54" s="57">
        <f>IFERROR(G54/D39,"-")</f>
        <v>1.7953661720703127E-3</v>
      </c>
      <c r="I54" s="59">
        <v>1090</v>
      </c>
      <c r="J54" s="57">
        <f>IFERROR(I54/E39,"-")</f>
        <v>7.2295549512502486E-2</v>
      </c>
      <c r="K54" s="58">
        <f t="shared" si="1"/>
        <v>14395.042201834862</v>
      </c>
      <c r="L54" s="311"/>
      <c r="M54" s="314"/>
      <c r="N54" s="56" t="s">
        <v>164</v>
      </c>
      <c r="O54" s="59">
        <v>1562187</v>
      </c>
      <c r="P54" s="57">
        <f>IFERROR(O54/L39,"-")</f>
        <v>1.0884832104108857E-3</v>
      </c>
      <c r="Q54" s="59">
        <v>170</v>
      </c>
      <c r="R54" s="57">
        <f>IFERROR(Q54/M39,"-")</f>
        <v>7.3307460112117293E-2</v>
      </c>
      <c r="S54" s="58">
        <f t="shared" si="2"/>
        <v>9189.3352941176472</v>
      </c>
      <c r="T54" s="311"/>
      <c r="U54" s="314"/>
      <c r="V54" s="210" t="s">
        <v>164</v>
      </c>
      <c r="W54" s="59">
        <v>899802</v>
      </c>
      <c r="X54" s="57">
        <f>IFERROR(W54/T39,"-")</f>
        <v>1.0422332643979838E-3</v>
      </c>
      <c r="Y54" s="59">
        <v>108</v>
      </c>
      <c r="Z54" s="57">
        <f>IFERROR(Y54/U39,"-")</f>
        <v>8.0959520239880053E-2</v>
      </c>
      <c r="AA54" s="58">
        <f t="shared" si="3"/>
        <v>8331.5</v>
      </c>
      <c r="AB54" s="311"/>
      <c r="AC54" s="314"/>
      <c r="AD54" s="210" t="s">
        <v>164</v>
      </c>
      <c r="AE54" s="59">
        <v>5402880</v>
      </c>
      <c r="AF54" s="57">
        <f>IFERROR(AE54/AB39,"-")</f>
        <v>3.0504345593828888E-3</v>
      </c>
      <c r="AG54" s="59">
        <v>235</v>
      </c>
      <c r="AH54" s="57">
        <f>IFERROR(AG54/AC39,"-")</f>
        <v>0.10904872389791183</v>
      </c>
      <c r="AI54" s="58">
        <f t="shared" si="4"/>
        <v>22990.978723404256</v>
      </c>
      <c r="AJ54" s="311"/>
      <c r="AK54" s="314"/>
      <c r="AL54" s="210" t="s">
        <v>164</v>
      </c>
      <c r="AM54" s="59">
        <f t="shared" si="12"/>
        <v>23555465</v>
      </c>
      <c r="AN54" s="57">
        <f>IFERROR(AM54/AJ39,"-")</f>
        <v>1.8389465825683149E-3</v>
      </c>
      <c r="AO54" s="59">
        <f t="shared" si="13"/>
        <v>1603</v>
      </c>
      <c r="AP54" s="57">
        <f>IFERROR(AO54/AK39,"-")</f>
        <v>7.6753650945654769E-2</v>
      </c>
      <c r="AQ54" s="58">
        <f t="shared" si="6"/>
        <v>14694.613225202746</v>
      </c>
    </row>
    <row r="55" spans="2:43" s="20" customFormat="1">
      <c r="B55" s="306"/>
      <c r="C55" s="309"/>
      <c r="D55" s="312"/>
      <c r="E55" s="315"/>
      <c r="F55" s="211" t="s">
        <v>86</v>
      </c>
      <c r="G55" s="60">
        <f>SUM(G39:G54)</f>
        <v>1681028337</v>
      </c>
      <c r="H55" s="57">
        <f>IFERROR(G55/D39,"-")</f>
        <v>0.19234842389297474</v>
      </c>
      <c r="I55" s="59">
        <v>11393</v>
      </c>
      <c r="J55" s="57">
        <f>IFERROR(I55/E39,"-")</f>
        <v>0.75565430788618426</v>
      </c>
      <c r="K55" s="58">
        <f t="shared" si="1"/>
        <v>147549.22645484068</v>
      </c>
      <c r="L55" s="312"/>
      <c r="M55" s="315"/>
      <c r="N55" s="123" t="s">
        <v>86</v>
      </c>
      <c r="O55" s="60">
        <f>SUM(O39:O54)</f>
        <v>261784192</v>
      </c>
      <c r="P55" s="57">
        <f>IFERROR(O55/L39,"-")</f>
        <v>0.1824030655375955</v>
      </c>
      <c r="Q55" s="59">
        <v>1848</v>
      </c>
      <c r="R55" s="57">
        <f>IFERROR(Q55/M39,"-")</f>
        <v>0.79689521345407499</v>
      </c>
      <c r="S55" s="58">
        <f t="shared" si="2"/>
        <v>141658.11255411257</v>
      </c>
      <c r="T55" s="312"/>
      <c r="U55" s="315"/>
      <c r="V55" s="211" t="s">
        <v>86</v>
      </c>
      <c r="W55" s="60">
        <f>SUM(W39:W54)</f>
        <v>172676280</v>
      </c>
      <c r="X55" s="57">
        <f>IFERROR(W55/T39,"-")</f>
        <v>0.20000951652530255</v>
      </c>
      <c r="Y55" s="59">
        <v>1090</v>
      </c>
      <c r="Z55" s="57">
        <f>IFERROR(Y55/U39,"-")</f>
        <v>0.81709145427286356</v>
      </c>
      <c r="AA55" s="58">
        <f t="shared" si="3"/>
        <v>158418.60550458715</v>
      </c>
      <c r="AB55" s="312"/>
      <c r="AC55" s="315"/>
      <c r="AD55" s="211" t="s">
        <v>86</v>
      </c>
      <c r="AE55" s="60">
        <f>SUM(AE39:AE54)</f>
        <v>337055185</v>
      </c>
      <c r="AF55" s="57">
        <f>IFERROR(AE55/AB39,"-")</f>
        <v>0.19029939305392551</v>
      </c>
      <c r="AG55" s="59">
        <v>1836</v>
      </c>
      <c r="AH55" s="57">
        <f>IFERROR(AG55/AC39,"-")</f>
        <v>0.85197215777262181</v>
      </c>
      <c r="AI55" s="58">
        <f t="shared" si="4"/>
        <v>183581.25544662308</v>
      </c>
      <c r="AJ55" s="312"/>
      <c r="AK55" s="315"/>
      <c r="AL55" s="211" t="s">
        <v>86</v>
      </c>
      <c r="AM55" s="60">
        <f>SUM(AM39:AM54)</f>
        <v>2452543994</v>
      </c>
      <c r="AN55" s="57">
        <f>IFERROR(AM55/AJ39,"-")</f>
        <v>0.19146713496697032</v>
      </c>
      <c r="AO55" s="59">
        <f>SUM(I55,Q55,Y55,AG55)</f>
        <v>16167</v>
      </c>
      <c r="AP55" s="57">
        <f>IFERROR(AO55/AK39,"-")</f>
        <v>0.77409624132152266</v>
      </c>
      <c r="AQ55" s="58">
        <f t="shared" si="6"/>
        <v>151700.62435826065</v>
      </c>
    </row>
    <row r="56" spans="2:43" s="20" customFormat="1">
      <c r="B56" s="306">
        <v>4</v>
      </c>
      <c r="C56" s="307" t="s">
        <v>200</v>
      </c>
      <c r="D56" s="310">
        <v>8710703020</v>
      </c>
      <c r="E56" s="313">
        <v>14669</v>
      </c>
      <c r="F56" s="207" t="s">
        <v>150</v>
      </c>
      <c r="G56" s="50">
        <v>145300606</v>
      </c>
      <c r="H56" s="48">
        <f>IFERROR(G56/D56,"-")</f>
        <v>1.6680697948992872E-2</v>
      </c>
      <c r="I56" s="50">
        <v>2326</v>
      </c>
      <c r="J56" s="48">
        <f>IFERROR(I56/E56,"-")</f>
        <v>0.1585656827322926</v>
      </c>
      <c r="K56" s="49">
        <f t="shared" si="1"/>
        <v>62468.016337059329</v>
      </c>
      <c r="L56" s="310">
        <v>1535110600</v>
      </c>
      <c r="M56" s="313">
        <v>2287</v>
      </c>
      <c r="N56" s="47" t="s">
        <v>150</v>
      </c>
      <c r="O56" s="50">
        <v>22631550</v>
      </c>
      <c r="P56" s="48">
        <f>IFERROR(O56/L56,"-")</f>
        <v>1.4742618544878785E-2</v>
      </c>
      <c r="Q56" s="50">
        <v>438</v>
      </c>
      <c r="R56" s="48">
        <f>IFERROR(Q56/M56,"-")</f>
        <v>0.1915172715347617</v>
      </c>
      <c r="S56" s="49">
        <f t="shared" si="2"/>
        <v>51670.205479452052</v>
      </c>
      <c r="T56" s="310">
        <v>944811090</v>
      </c>
      <c r="U56" s="313">
        <v>1300</v>
      </c>
      <c r="V56" s="207" t="s">
        <v>150</v>
      </c>
      <c r="W56" s="50">
        <v>15194176</v>
      </c>
      <c r="X56" s="48">
        <f>IFERROR(W56/T56,"-")</f>
        <v>1.6081707931688227E-2</v>
      </c>
      <c r="Y56" s="50">
        <v>285</v>
      </c>
      <c r="Z56" s="48">
        <f>IFERROR(Y56/U56,"-")</f>
        <v>0.21923076923076923</v>
      </c>
      <c r="AA56" s="49">
        <f t="shared" si="3"/>
        <v>53312.898245614037</v>
      </c>
      <c r="AB56" s="310">
        <v>1905439030</v>
      </c>
      <c r="AC56" s="313">
        <v>2191</v>
      </c>
      <c r="AD56" s="207" t="s">
        <v>150</v>
      </c>
      <c r="AE56" s="50">
        <v>40648273</v>
      </c>
      <c r="AF56" s="48">
        <f>IFERROR(AE56/AB56,"-")</f>
        <v>2.1332759726245348E-2</v>
      </c>
      <c r="AG56" s="50">
        <v>546</v>
      </c>
      <c r="AH56" s="48">
        <f>IFERROR(AG56/AC56,"-")</f>
        <v>0.24920127795527156</v>
      </c>
      <c r="AI56" s="49">
        <f t="shared" si="4"/>
        <v>74447.386446886449</v>
      </c>
      <c r="AJ56" s="310">
        <f>SUM(D56,L56,T56,AB56,)</f>
        <v>13096063740</v>
      </c>
      <c r="AK56" s="313">
        <f>SUM(E56,M56,U56,AC56,)</f>
        <v>20447</v>
      </c>
      <c r="AL56" s="207" t="s">
        <v>150</v>
      </c>
      <c r="AM56" s="50">
        <f>SUM(G56,O56,W56,AE56)</f>
        <v>223774605</v>
      </c>
      <c r="AN56" s="48">
        <f>IFERROR(AM56/AJ56,"-")</f>
        <v>1.7087165230916936E-2</v>
      </c>
      <c r="AO56" s="50">
        <f>SUM(I56,Q56,Y56,AG56)</f>
        <v>3595</v>
      </c>
      <c r="AP56" s="48">
        <f>IFERROR(AO56/AK56,"-")</f>
        <v>0.17582041375262875</v>
      </c>
      <c r="AQ56" s="49">
        <f t="shared" si="6"/>
        <v>62246.065368567455</v>
      </c>
    </row>
    <row r="57" spans="2:43" s="20" customFormat="1">
      <c r="B57" s="306"/>
      <c r="C57" s="308"/>
      <c r="D57" s="311"/>
      <c r="E57" s="314"/>
      <c r="F57" s="208" t="s">
        <v>151</v>
      </c>
      <c r="G57" s="54">
        <v>237172794</v>
      </c>
      <c r="H57" s="52">
        <f>IFERROR(G57/D56,"-")</f>
        <v>2.7227744242392965E-2</v>
      </c>
      <c r="I57" s="54">
        <v>3433</v>
      </c>
      <c r="J57" s="52">
        <f>IFERROR(I57/E56,"-")</f>
        <v>0.23403094962165111</v>
      </c>
      <c r="K57" s="53">
        <f t="shared" si="1"/>
        <v>69086.161957471602</v>
      </c>
      <c r="L57" s="311"/>
      <c r="M57" s="314"/>
      <c r="N57" s="51" t="s">
        <v>151</v>
      </c>
      <c r="O57" s="54">
        <v>46279925</v>
      </c>
      <c r="P57" s="52">
        <f>IFERROR(O57/L56,"-")</f>
        <v>3.0147616074047041E-2</v>
      </c>
      <c r="Q57" s="54">
        <v>615</v>
      </c>
      <c r="R57" s="52">
        <f>IFERROR(Q57/M56,"-")</f>
        <v>0.26891123742894624</v>
      </c>
      <c r="S57" s="53">
        <f t="shared" si="2"/>
        <v>75251.91056910569</v>
      </c>
      <c r="T57" s="311"/>
      <c r="U57" s="314"/>
      <c r="V57" s="208" t="s">
        <v>151</v>
      </c>
      <c r="W57" s="54">
        <v>23205285</v>
      </c>
      <c r="X57" s="52">
        <f>IFERROR(W57/T56,"-")</f>
        <v>2.4560766957127906E-2</v>
      </c>
      <c r="Y57" s="54">
        <v>391</v>
      </c>
      <c r="Z57" s="52">
        <f>IFERROR(Y57/U56,"-")</f>
        <v>0.30076923076923079</v>
      </c>
      <c r="AA57" s="53">
        <f t="shared" si="3"/>
        <v>59348.554987212279</v>
      </c>
      <c r="AB57" s="311"/>
      <c r="AC57" s="314"/>
      <c r="AD57" s="208" t="s">
        <v>151</v>
      </c>
      <c r="AE57" s="54">
        <v>52789092</v>
      </c>
      <c r="AF57" s="52">
        <f>IFERROR(AE57/AB56,"-")</f>
        <v>2.7704424633308786E-2</v>
      </c>
      <c r="AG57" s="54">
        <v>714</v>
      </c>
      <c r="AH57" s="52">
        <f>IFERROR(AG57/AC56,"-")</f>
        <v>0.32587859424920129</v>
      </c>
      <c r="AI57" s="53">
        <f t="shared" si="4"/>
        <v>73934.302521008402</v>
      </c>
      <c r="AJ57" s="311"/>
      <c r="AK57" s="314"/>
      <c r="AL57" s="208" t="s">
        <v>151</v>
      </c>
      <c r="AM57" s="54">
        <f t="shared" ref="AM57:AM71" si="14">SUM(G57,O57,W57,AE57)</f>
        <v>359447096</v>
      </c>
      <c r="AN57" s="52">
        <f>IFERROR(AM57/AJ56,"-")</f>
        <v>2.7446956821241007E-2</v>
      </c>
      <c r="AO57" s="54">
        <f t="shared" ref="AO57:AO71" si="15">SUM(I57,Q57,Y57,AG57)</f>
        <v>5153</v>
      </c>
      <c r="AP57" s="52">
        <f>IFERROR(AO57/AK56,"-")</f>
        <v>0.25201741086711987</v>
      </c>
      <c r="AQ57" s="53">
        <f t="shared" si="6"/>
        <v>69754.918688142832</v>
      </c>
    </row>
    <row r="58" spans="2:43" s="20" customFormat="1">
      <c r="B58" s="306"/>
      <c r="C58" s="308"/>
      <c r="D58" s="311"/>
      <c r="E58" s="314"/>
      <c r="F58" s="209" t="s">
        <v>152</v>
      </c>
      <c r="G58" s="54">
        <v>211144632</v>
      </c>
      <c r="H58" s="52">
        <f>IFERROR(G58/D56,"-")</f>
        <v>2.4239677499646867E-2</v>
      </c>
      <c r="I58" s="54">
        <v>4372</v>
      </c>
      <c r="J58" s="52">
        <f>IFERROR(I58/E56,"-")</f>
        <v>0.29804349308064626</v>
      </c>
      <c r="K58" s="53">
        <f t="shared" si="1"/>
        <v>48294.746569075935</v>
      </c>
      <c r="L58" s="311"/>
      <c r="M58" s="314"/>
      <c r="N58" s="55" t="s">
        <v>152</v>
      </c>
      <c r="O58" s="54">
        <v>40054590</v>
      </c>
      <c r="P58" s="52">
        <f>IFERROR(O58/L56,"-")</f>
        <v>2.6092315433168138E-2</v>
      </c>
      <c r="Q58" s="54">
        <v>760</v>
      </c>
      <c r="R58" s="52">
        <f>IFERROR(Q58/M56,"-")</f>
        <v>0.33231307389593356</v>
      </c>
      <c r="S58" s="53">
        <f t="shared" si="2"/>
        <v>52703.40789473684</v>
      </c>
      <c r="T58" s="311"/>
      <c r="U58" s="314"/>
      <c r="V58" s="209" t="s">
        <v>152</v>
      </c>
      <c r="W58" s="54">
        <v>23003843</v>
      </c>
      <c r="X58" s="52">
        <f>IFERROR(W58/T56,"-")</f>
        <v>2.434755819811556E-2</v>
      </c>
      <c r="Y58" s="54">
        <v>425</v>
      </c>
      <c r="Z58" s="52">
        <f>IFERROR(Y58/U56,"-")</f>
        <v>0.32692307692307693</v>
      </c>
      <c r="AA58" s="53">
        <f t="shared" si="3"/>
        <v>54126.689411764703</v>
      </c>
      <c r="AB58" s="311"/>
      <c r="AC58" s="314"/>
      <c r="AD58" s="209" t="s">
        <v>152</v>
      </c>
      <c r="AE58" s="54">
        <v>35413319</v>
      </c>
      <c r="AF58" s="52">
        <f>IFERROR(AE58/AB56,"-")</f>
        <v>1.8585385542354508E-2</v>
      </c>
      <c r="AG58" s="54">
        <v>715</v>
      </c>
      <c r="AH58" s="52">
        <f>IFERROR(AG58/AC56,"-")</f>
        <v>0.32633500684618894</v>
      </c>
      <c r="AI58" s="53">
        <f t="shared" si="4"/>
        <v>49529.117482517482</v>
      </c>
      <c r="AJ58" s="311"/>
      <c r="AK58" s="314"/>
      <c r="AL58" s="209" t="s">
        <v>152</v>
      </c>
      <c r="AM58" s="54">
        <f t="shared" si="14"/>
        <v>309616384</v>
      </c>
      <c r="AN58" s="52">
        <f>IFERROR(AM58/AJ56,"-")</f>
        <v>2.3641942353588453E-2</v>
      </c>
      <c r="AO58" s="54">
        <f t="shared" si="15"/>
        <v>6272</v>
      </c>
      <c r="AP58" s="52">
        <f>IFERROR(AO58/AK56,"-")</f>
        <v>0.30674426566244439</v>
      </c>
      <c r="AQ58" s="53">
        <f t="shared" si="6"/>
        <v>49364.857142857145</v>
      </c>
    </row>
    <row r="59" spans="2:43" s="20" customFormat="1">
      <c r="B59" s="306"/>
      <c r="C59" s="308"/>
      <c r="D59" s="311"/>
      <c r="E59" s="314"/>
      <c r="F59" s="209" t="s">
        <v>153</v>
      </c>
      <c r="G59" s="54">
        <v>35539783</v>
      </c>
      <c r="H59" s="52">
        <f>IFERROR(G59/D56,"-")</f>
        <v>4.0800131652289993E-3</v>
      </c>
      <c r="I59" s="54">
        <v>495</v>
      </c>
      <c r="J59" s="52">
        <f>IFERROR(I59/E56,"-")</f>
        <v>3.3744631535892015E-2</v>
      </c>
      <c r="K59" s="53">
        <f t="shared" si="1"/>
        <v>71797.541414141408</v>
      </c>
      <c r="L59" s="311"/>
      <c r="M59" s="314"/>
      <c r="N59" s="55" t="s">
        <v>153</v>
      </c>
      <c r="O59" s="54">
        <v>3865200</v>
      </c>
      <c r="P59" s="52">
        <f>IFERROR(O59/L56,"-")</f>
        <v>2.5178641851603396E-3</v>
      </c>
      <c r="Q59" s="54">
        <v>92</v>
      </c>
      <c r="R59" s="52">
        <f>IFERROR(Q59/M56,"-")</f>
        <v>4.0227372103191952E-2</v>
      </c>
      <c r="S59" s="53">
        <f t="shared" si="2"/>
        <v>42013.043478260872</v>
      </c>
      <c r="T59" s="311"/>
      <c r="U59" s="314"/>
      <c r="V59" s="209" t="s">
        <v>153</v>
      </c>
      <c r="W59" s="54">
        <v>2355786</v>
      </c>
      <c r="X59" s="52">
        <f>IFERROR(W59/T56,"-")</f>
        <v>2.4933936793650464E-3</v>
      </c>
      <c r="Y59" s="54">
        <v>47</v>
      </c>
      <c r="Z59" s="52">
        <f>IFERROR(Y59/U56,"-")</f>
        <v>3.6153846153846154E-2</v>
      </c>
      <c r="AA59" s="53">
        <f t="shared" si="3"/>
        <v>50123.106382978724</v>
      </c>
      <c r="AB59" s="311"/>
      <c r="AC59" s="314"/>
      <c r="AD59" s="209" t="s">
        <v>153</v>
      </c>
      <c r="AE59" s="54">
        <v>4929003</v>
      </c>
      <c r="AF59" s="52">
        <f>IFERROR(AE59/AB56,"-")</f>
        <v>2.5868069890433599E-3</v>
      </c>
      <c r="AG59" s="54">
        <v>94</v>
      </c>
      <c r="AH59" s="52">
        <f>IFERROR(AG59/AC56,"-")</f>
        <v>4.2902784116841626E-2</v>
      </c>
      <c r="AI59" s="53">
        <f t="shared" si="4"/>
        <v>52436.202127659577</v>
      </c>
      <c r="AJ59" s="311"/>
      <c r="AK59" s="314"/>
      <c r="AL59" s="209" t="s">
        <v>153</v>
      </c>
      <c r="AM59" s="54">
        <f t="shared" si="14"/>
        <v>46689772</v>
      </c>
      <c r="AN59" s="52">
        <f>IFERROR(AM59/AJ56,"-")</f>
        <v>3.5651759892854646E-3</v>
      </c>
      <c r="AO59" s="54">
        <f t="shared" si="15"/>
        <v>728</v>
      </c>
      <c r="AP59" s="52">
        <f>IFERROR(AO59/AK56,"-")</f>
        <v>3.560424512153372E-2</v>
      </c>
      <c r="AQ59" s="53">
        <f t="shared" si="6"/>
        <v>64134.302197802201</v>
      </c>
    </row>
    <row r="60" spans="2:43" s="20" customFormat="1">
      <c r="B60" s="306"/>
      <c r="C60" s="308"/>
      <c r="D60" s="311"/>
      <c r="E60" s="314"/>
      <c r="F60" s="209" t="s">
        <v>154</v>
      </c>
      <c r="G60" s="54">
        <v>223180847</v>
      </c>
      <c r="H60" s="52">
        <f>IFERROR(G60/D56,"-")</f>
        <v>2.5621450586430394E-2</v>
      </c>
      <c r="I60" s="54">
        <v>4842</v>
      </c>
      <c r="J60" s="52">
        <f>IFERROR(I60/E56,"-")</f>
        <v>0.33008385029654375</v>
      </c>
      <c r="K60" s="53">
        <f t="shared" si="1"/>
        <v>46092.698678232133</v>
      </c>
      <c r="L60" s="311"/>
      <c r="M60" s="314"/>
      <c r="N60" s="55" t="s">
        <v>154</v>
      </c>
      <c r="O60" s="54">
        <v>36975454</v>
      </c>
      <c r="P60" s="52">
        <f>IFERROR(O60/L56,"-")</f>
        <v>2.4086508164297738E-2</v>
      </c>
      <c r="Q60" s="54">
        <v>821</v>
      </c>
      <c r="R60" s="52">
        <f>IFERROR(Q60/M56,"-")</f>
        <v>0.35898557061652819</v>
      </c>
      <c r="S60" s="53">
        <f t="shared" si="2"/>
        <v>45037.093788063336</v>
      </c>
      <c r="T60" s="311"/>
      <c r="U60" s="314"/>
      <c r="V60" s="209" t="s">
        <v>154</v>
      </c>
      <c r="W60" s="54">
        <v>25487736</v>
      </c>
      <c r="X60" s="52">
        <f>IFERROR(W60/T56,"-")</f>
        <v>2.6976541945543844E-2</v>
      </c>
      <c r="Y60" s="54">
        <v>496</v>
      </c>
      <c r="Z60" s="52">
        <f>IFERROR(Y60/U56,"-")</f>
        <v>0.38153846153846155</v>
      </c>
      <c r="AA60" s="53">
        <f t="shared" si="3"/>
        <v>51386.56451612903</v>
      </c>
      <c r="AB60" s="311"/>
      <c r="AC60" s="314"/>
      <c r="AD60" s="209" t="s">
        <v>154</v>
      </c>
      <c r="AE60" s="54">
        <v>53967374</v>
      </c>
      <c r="AF60" s="52">
        <f>IFERROR(AE60/AB56,"-")</f>
        <v>2.8322802855570772E-2</v>
      </c>
      <c r="AG60" s="54">
        <v>880</v>
      </c>
      <c r="AH60" s="52">
        <f>IFERROR(AG60/AC56,"-")</f>
        <v>0.40164308534915566</v>
      </c>
      <c r="AI60" s="53">
        <f t="shared" si="4"/>
        <v>61326.561363636363</v>
      </c>
      <c r="AJ60" s="311"/>
      <c r="AK60" s="314"/>
      <c r="AL60" s="209" t="s">
        <v>154</v>
      </c>
      <c r="AM60" s="54">
        <f t="shared" si="14"/>
        <v>339611411</v>
      </c>
      <c r="AN60" s="52">
        <f>IFERROR(AM60/AJ56,"-")</f>
        <v>2.5932327281113249E-2</v>
      </c>
      <c r="AO60" s="54">
        <f t="shared" si="15"/>
        <v>7039</v>
      </c>
      <c r="AP60" s="52">
        <f>IFERROR(AO60/AK56,"-")</f>
        <v>0.34425588105834598</v>
      </c>
      <c r="AQ60" s="53">
        <f t="shared" si="6"/>
        <v>48247.110527063502</v>
      </c>
    </row>
    <row r="61" spans="2:43" s="20" customFormat="1">
      <c r="B61" s="306"/>
      <c r="C61" s="308"/>
      <c r="D61" s="311"/>
      <c r="E61" s="314"/>
      <c r="F61" s="209" t="s">
        <v>155</v>
      </c>
      <c r="G61" s="54">
        <v>349541197</v>
      </c>
      <c r="H61" s="52">
        <f>IFERROR(G61/D56,"-")</f>
        <v>4.0127782590847642E-2</v>
      </c>
      <c r="I61" s="54">
        <v>5105</v>
      </c>
      <c r="J61" s="52">
        <f>IFERROR(I61/E56,"-")</f>
        <v>0.34801281614288637</v>
      </c>
      <c r="K61" s="53">
        <f t="shared" si="1"/>
        <v>68470.361802154745</v>
      </c>
      <c r="L61" s="311"/>
      <c r="M61" s="314"/>
      <c r="N61" s="55" t="s">
        <v>155</v>
      </c>
      <c r="O61" s="54">
        <v>70208931</v>
      </c>
      <c r="P61" s="52">
        <f>IFERROR(O61/L56,"-")</f>
        <v>4.5735421929859646E-2</v>
      </c>
      <c r="Q61" s="54">
        <v>907</v>
      </c>
      <c r="R61" s="52">
        <f>IFERROR(Q61/M56,"-")</f>
        <v>0.3965894184521207</v>
      </c>
      <c r="S61" s="53">
        <f t="shared" si="2"/>
        <v>77407.862183020945</v>
      </c>
      <c r="T61" s="311"/>
      <c r="U61" s="314"/>
      <c r="V61" s="209" t="s">
        <v>155</v>
      </c>
      <c r="W61" s="54">
        <v>42442469</v>
      </c>
      <c r="X61" s="52">
        <f>IFERROR(W61/T56,"-")</f>
        <v>4.4921645659345512E-2</v>
      </c>
      <c r="Y61" s="54">
        <v>516</v>
      </c>
      <c r="Z61" s="52">
        <f>IFERROR(Y61/U56,"-")</f>
        <v>0.39692307692307693</v>
      </c>
      <c r="AA61" s="53">
        <f t="shared" si="3"/>
        <v>82252.846899224809</v>
      </c>
      <c r="AB61" s="311"/>
      <c r="AC61" s="314"/>
      <c r="AD61" s="209" t="s">
        <v>155</v>
      </c>
      <c r="AE61" s="54">
        <v>69791160</v>
      </c>
      <c r="AF61" s="52">
        <f>IFERROR(AE61/AB56,"-")</f>
        <v>3.6627338320030109E-2</v>
      </c>
      <c r="AG61" s="54">
        <v>936</v>
      </c>
      <c r="AH61" s="52">
        <f>IFERROR(AG61/AC56,"-")</f>
        <v>0.42720219078046556</v>
      </c>
      <c r="AI61" s="53">
        <f t="shared" si="4"/>
        <v>74563.205128205125</v>
      </c>
      <c r="AJ61" s="311"/>
      <c r="AK61" s="314"/>
      <c r="AL61" s="209" t="s">
        <v>155</v>
      </c>
      <c r="AM61" s="54">
        <f t="shared" si="14"/>
        <v>531983757</v>
      </c>
      <c r="AN61" s="52">
        <f>IFERROR(AM61/AJ56,"-")</f>
        <v>4.0621653006707191E-2</v>
      </c>
      <c r="AO61" s="54">
        <f t="shared" si="15"/>
        <v>7464</v>
      </c>
      <c r="AP61" s="52">
        <f>IFERROR(AO61/AK56,"-")</f>
        <v>0.36504132635594466</v>
      </c>
      <c r="AQ61" s="53">
        <f t="shared" si="6"/>
        <v>71273.279340836016</v>
      </c>
    </row>
    <row r="62" spans="2:43" s="20" customFormat="1">
      <c r="B62" s="306"/>
      <c r="C62" s="308"/>
      <c r="D62" s="311"/>
      <c r="E62" s="314"/>
      <c r="F62" s="209" t="s">
        <v>156</v>
      </c>
      <c r="G62" s="54">
        <v>173924789</v>
      </c>
      <c r="H62" s="52">
        <f>IFERROR(G62/D56,"-")</f>
        <v>1.9966791268243696E-2</v>
      </c>
      <c r="I62" s="54">
        <v>1356</v>
      </c>
      <c r="J62" s="52">
        <f>IFERROR(I62/E56,"-")</f>
        <v>9.2439839116504191E-2</v>
      </c>
      <c r="K62" s="53">
        <f t="shared" si="1"/>
        <v>128263.11873156342</v>
      </c>
      <c r="L62" s="311"/>
      <c r="M62" s="314"/>
      <c r="N62" s="55" t="s">
        <v>156</v>
      </c>
      <c r="O62" s="54">
        <v>39317744</v>
      </c>
      <c r="P62" s="52">
        <f>IFERROR(O62/L56,"-")</f>
        <v>2.561232005042503E-2</v>
      </c>
      <c r="Q62" s="54">
        <v>267</v>
      </c>
      <c r="R62" s="52">
        <f>IFERROR(Q62/M56,"-")</f>
        <v>0.11674682990817666</v>
      </c>
      <c r="S62" s="53">
        <f t="shared" si="2"/>
        <v>147257.468164794</v>
      </c>
      <c r="T62" s="311"/>
      <c r="U62" s="314"/>
      <c r="V62" s="209" t="s">
        <v>156</v>
      </c>
      <c r="W62" s="54">
        <v>11942312</v>
      </c>
      <c r="X62" s="52">
        <f>IFERROR(W62/T56,"-")</f>
        <v>1.2639893970761922E-2</v>
      </c>
      <c r="Y62" s="54">
        <v>169</v>
      </c>
      <c r="Z62" s="52">
        <f>IFERROR(Y62/U56,"-")</f>
        <v>0.13</v>
      </c>
      <c r="AA62" s="53">
        <f t="shared" si="3"/>
        <v>70664.568047337278</v>
      </c>
      <c r="AB62" s="311"/>
      <c r="AC62" s="314"/>
      <c r="AD62" s="209" t="s">
        <v>156</v>
      </c>
      <c r="AE62" s="54">
        <v>39482331</v>
      </c>
      <c r="AF62" s="52">
        <f>IFERROR(AE62/AB56,"-")</f>
        <v>2.0720857701754958E-2</v>
      </c>
      <c r="AG62" s="54">
        <v>326</v>
      </c>
      <c r="AH62" s="52">
        <f>IFERROR(AG62/AC56,"-")</f>
        <v>0.14879050661798265</v>
      </c>
      <c r="AI62" s="53">
        <f t="shared" si="4"/>
        <v>121111.44478527608</v>
      </c>
      <c r="AJ62" s="311"/>
      <c r="AK62" s="314"/>
      <c r="AL62" s="209" t="s">
        <v>156</v>
      </c>
      <c r="AM62" s="54">
        <f t="shared" si="14"/>
        <v>264667176</v>
      </c>
      <c r="AN62" s="52">
        <f>IFERROR(AM62/AJ56,"-")</f>
        <v>2.0209673780955499E-2</v>
      </c>
      <c r="AO62" s="54">
        <f t="shared" si="15"/>
        <v>2118</v>
      </c>
      <c r="AP62" s="52">
        <f>IFERROR(AO62/AK56,"-")</f>
        <v>0.10358487797720937</v>
      </c>
      <c r="AQ62" s="53">
        <f t="shared" si="6"/>
        <v>124960.89518413598</v>
      </c>
    </row>
    <row r="63" spans="2:43" s="20" customFormat="1">
      <c r="B63" s="306"/>
      <c r="C63" s="308"/>
      <c r="D63" s="311"/>
      <c r="E63" s="314"/>
      <c r="F63" s="209" t="s">
        <v>166</v>
      </c>
      <c r="G63" s="54">
        <v>5008</v>
      </c>
      <c r="H63" s="52">
        <f>IFERROR(G63/D56,"-")</f>
        <v>5.7492489280159161E-7</v>
      </c>
      <c r="I63" s="54">
        <v>2</v>
      </c>
      <c r="J63" s="52">
        <f>IFERROR(I63/E56,"-")</f>
        <v>1.3634194559956371E-4</v>
      </c>
      <c r="K63" s="53">
        <f t="shared" si="1"/>
        <v>2504</v>
      </c>
      <c r="L63" s="311"/>
      <c r="M63" s="314"/>
      <c r="N63" s="55" t="s">
        <v>307</v>
      </c>
      <c r="O63" s="54">
        <v>0</v>
      </c>
      <c r="P63" s="52">
        <f>IFERROR(O63/L56,"-")</f>
        <v>0</v>
      </c>
      <c r="Q63" s="54">
        <v>0</v>
      </c>
      <c r="R63" s="52">
        <f>IFERROR(Q63/M56,"-")</f>
        <v>0</v>
      </c>
      <c r="S63" s="53" t="str">
        <f t="shared" si="2"/>
        <v>-</v>
      </c>
      <c r="T63" s="311"/>
      <c r="U63" s="314"/>
      <c r="V63" s="209" t="s">
        <v>166</v>
      </c>
      <c r="W63" s="54">
        <v>2820</v>
      </c>
      <c r="X63" s="52">
        <f>IFERROR(W63/T56,"-")</f>
        <v>2.9847236445965088E-6</v>
      </c>
      <c r="Y63" s="54">
        <v>1</v>
      </c>
      <c r="Z63" s="52">
        <f>IFERROR(Y63/U56,"-")</f>
        <v>7.6923076923076923E-4</v>
      </c>
      <c r="AA63" s="53">
        <f t="shared" si="3"/>
        <v>2820</v>
      </c>
      <c r="AB63" s="311"/>
      <c r="AC63" s="314"/>
      <c r="AD63" s="209" t="s">
        <v>166</v>
      </c>
      <c r="AE63" s="54">
        <v>0</v>
      </c>
      <c r="AF63" s="52">
        <f>IFERROR(AE63/AB56,"-")</f>
        <v>0</v>
      </c>
      <c r="AG63" s="54">
        <v>0</v>
      </c>
      <c r="AH63" s="52">
        <f>IFERROR(AG63/AC56,"-")</f>
        <v>0</v>
      </c>
      <c r="AI63" s="53" t="str">
        <f t="shared" si="4"/>
        <v>-</v>
      </c>
      <c r="AJ63" s="311"/>
      <c r="AK63" s="314"/>
      <c r="AL63" s="209" t="s">
        <v>166</v>
      </c>
      <c r="AM63" s="54">
        <f t="shared" si="14"/>
        <v>7828</v>
      </c>
      <c r="AN63" s="52">
        <f>IFERROR(AM63/AJ56,"-")</f>
        <v>5.9773685860206423E-7</v>
      </c>
      <c r="AO63" s="54">
        <f t="shared" si="15"/>
        <v>3</v>
      </c>
      <c r="AP63" s="52">
        <f>IFERROR(AO63/AK56,"-")</f>
        <v>1.4672079033599061E-4</v>
      </c>
      <c r="AQ63" s="53">
        <f t="shared" si="6"/>
        <v>2609.3333333333335</v>
      </c>
    </row>
    <row r="64" spans="2:43" s="20" customFormat="1">
      <c r="B64" s="306"/>
      <c r="C64" s="308"/>
      <c r="D64" s="311"/>
      <c r="E64" s="314"/>
      <c r="F64" s="209" t="s">
        <v>157</v>
      </c>
      <c r="G64" s="54">
        <v>2680853</v>
      </c>
      <c r="H64" s="52">
        <f>IFERROR(G64/D56,"-")</f>
        <v>3.0776540008822388E-4</v>
      </c>
      <c r="I64" s="54">
        <v>122</v>
      </c>
      <c r="J64" s="52">
        <f>IFERROR(I64/E56,"-")</f>
        <v>8.3168586815733862E-3</v>
      </c>
      <c r="K64" s="53">
        <f t="shared" si="1"/>
        <v>21974.204918032789</v>
      </c>
      <c r="L64" s="311"/>
      <c r="M64" s="314"/>
      <c r="N64" s="55" t="s">
        <v>157</v>
      </c>
      <c r="O64" s="54">
        <v>689564</v>
      </c>
      <c r="P64" s="52">
        <f>IFERROR(O64/L56,"-")</f>
        <v>4.4919499611298364E-4</v>
      </c>
      <c r="Q64" s="54">
        <v>20</v>
      </c>
      <c r="R64" s="52">
        <f>IFERROR(Q64/M56,"-")</f>
        <v>8.7450808919982501E-3</v>
      </c>
      <c r="S64" s="53">
        <f t="shared" si="2"/>
        <v>34478.199999999997</v>
      </c>
      <c r="T64" s="311"/>
      <c r="U64" s="314"/>
      <c r="V64" s="209" t="s">
        <v>157</v>
      </c>
      <c r="W64" s="54">
        <v>399409</v>
      </c>
      <c r="X64" s="52">
        <f>IFERROR(W64/T56,"-")</f>
        <v>4.2273953410093865E-4</v>
      </c>
      <c r="Y64" s="54">
        <v>14</v>
      </c>
      <c r="Z64" s="52">
        <f>IFERROR(Y64/U56,"-")</f>
        <v>1.0769230769230769E-2</v>
      </c>
      <c r="AA64" s="53">
        <f t="shared" si="3"/>
        <v>28529.214285714286</v>
      </c>
      <c r="AB64" s="311"/>
      <c r="AC64" s="314"/>
      <c r="AD64" s="209" t="s">
        <v>157</v>
      </c>
      <c r="AE64" s="54">
        <v>458610</v>
      </c>
      <c r="AF64" s="52">
        <f>IFERROR(AE64/AB56,"-")</f>
        <v>2.4068468881945806E-4</v>
      </c>
      <c r="AG64" s="54">
        <v>30</v>
      </c>
      <c r="AH64" s="52">
        <f>IFERROR(AG64/AC56,"-")</f>
        <v>1.3692377909630305E-2</v>
      </c>
      <c r="AI64" s="53">
        <f t="shared" si="4"/>
        <v>15287</v>
      </c>
      <c r="AJ64" s="311"/>
      <c r="AK64" s="314"/>
      <c r="AL64" s="209" t="s">
        <v>157</v>
      </c>
      <c r="AM64" s="54">
        <f t="shared" si="14"/>
        <v>4228436</v>
      </c>
      <c r="AN64" s="52">
        <f>IFERROR(AM64/AJ56,"-")</f>
        <v>3.2287839185486433E-4</v>
      </c>
      <c r="AO64" s="54">
        <f t="shared" si="15"/>
        <v>186</v>
      </c>
      <c r="AP64" s="52">
        <f>IFERROR(AO64/AK56,"-")</f>
        <v>9.0966890008314181E-3</v>
      </c>
      <c r="AQ64" s="53">
        <f t="shared" si="6"/>
        <v>22733.526881720431</v>
      </c>
    </row>
    <row r="65" spans="2:51" s="20" customFormat="1">
      <c r="B65" s="306"/>
      <c r="C65" s="308"/>
      <c r="D65" s="311"/>
      <c r="E65" s="314"/>
      <c r="F65" s="209" t="s">
        <v>158</v>
      </c>
      <c r="G65" s="54">
        <v>5792661</v>
      </c>
      <c r="H65" s="52">
        <f>IFERROR(G65/D56,"-")</f>
        <v>6.6500499290354635E-4</v>
      </c>
      <c r="I65" s="54">
        <v>475</v>
      </c>
      <c r="J65" s="52">
        <f>IFERROR(I65/E56,"-")</f>
        <v>3.2381212079896381E-2</v>
      </c>
      <c r="K65" s="53">
        <f t="shared" si="1"/>
        <v>12195.075789473683</v>
      </c>
      <c r="L65" s="311"/>
      <c r="M65" s="314"/>
      <c r="N65" s="55" t="s">
        <v>158</v>
      </c>
      <c r="O65" s="54">
        <v>981026</v>
      </c>
      <c r="P65" s="52">
        <f>IFERROR(O65/L56,"-")</f>
        <v>6.3905884045097462E-4</v>
      </c>
      <c r="Q65" s="54">
        <v>93</v>
      </c>
      <c r="R65" s="52">
        <f>IFERROR(Q65/M56,"-")</f>
        <v>4.0664626147791864E-2</v>
      </c>
      <c r="S65" s="53">
        <f t="shared" si="2"/>
        <v>10548.666666666666</v>
      </c>
      <c r="T65" s="311"/>
      <c r="U65" s="314"/>
      <c r="V65" s="209" t="s">
        <v>158</v>
      </c>
      <c r="W65" s="54">
        <v>1234750</v>
      </c>
      <c r="X65" s="52">
        <f>IFERROR(W65/T56,"-")</f>
        <v>1.3068750071509004E-3</v>
      </c>
      <c r="Y65" s="54">
        <v>58</v>
      </c>
      <c r="Z65" s="52">
        <f>IFERROR(Y65/U56,"-")</f>
        <v>4.4615384615384612E-2</v>
      </c>
      <c r="AA65" s="53">
        <f t="shared" si="3"/>
        <v>21288.793103448275</v>
      </c>
      <c r="AB65" s="311"/>
      <c r="AC65" s="314"/>
      <c r="AD65" s="209" t="s">
        <v>158</v>
      </c>
      <c r="AE65" s="54">
        <v>1194428</v>
      </c>
      <c r="AF65" s="52">
        <f>IFERROR(AE65/AB56,"-")</f>
        <v>6.268518599621631E-4</v>
      </c>
      <c r="AG65" s="54">
        <v>128</v>
      </c>
      <c r="AH65" s="52">
        <f>IFERROR(AG65/AC56,"-")</f>
        <v>5.8420812414422638E-2</v>
      </c>
      <c r="AI65" s="53">
        <f t="shared" si="4"/>
        <v>9331.46875</v>
      </c>
      <c r="AJ65" s="311"/>
      <c r="AK65" s="314"/>
      <c r="AL65" s="209" t="s">
        <v>158</v>
      </c>
      <c r="AM65" s="54">
        <f t="shared" si="14"/>
        <v>9202865</v>
      </c>
      <c r="AN65" s="52">
        <f>IFERROR(AM65/AJ56,"-")</f>
        <v>7.0271993040864659E-4</v>
      </c>
      <c r="AO65" s="54">
        <f t="shared" si="15"/>
        <v>754</v>
      </c>
      <c r="AP65" s="52">
        <f>IFERROR(AO65/AK56,"-")</f>
        <v>3.6875825304445643E-2</v>
      </c>
      <c r="AQ65" s="53">
        <f t="shared" si="6"/>
        <v>12205.39124668435</v>
      </c>
    </row>
    <row r="66" spans="2:51" s="20" customFormat="1">
      <c r="B66" s="306"/>
      <c r="C66" s="308"/>
      <c r="D66" s="311"/>
      <c r="E66" s="314"/>
      <c r="F66" s="209" t="s">
        <v>159</v>
      </c>
      <c r="G66" s="54">
        <v>1874200</v>
      </c>
      <c r="H66" s="52">
        <f>IFERROR(G66/D56,"-")</f>
        <v>2.1516058987395027E-4</v>
      </c>
      <c r="I66" s="54">
        <v>27</v>
      </c>
      <c r="J66" s="52">
        <f>IFERROR(I66/E56,"-")</f>
        <v>1.8406162655941101E-3</v>
      </c>
      <c r="K66" s="53">
        <f t="shared" si="1"/>
        <v>69414.814814814818</v>
      </c>
      <c r="L66" s="311"/>
      <c r="M66" s="314"/>
      <c r="N66" s="55" t="s">
        <v>159</v>
      </c>
      <c r="O66" s="54">
        <v>190616</v>
      </c>
      <c r="P66" s="52">
        <f>IFERROR(O66/L56,"-")</f>
        <v>1.2417085778705457E-4</v>
      </c>
      <c r="Q66" s="54">
        <v>11</v>
      </c>
      <c r="R66" s="52">
        <f>IFERROR(Q66/M56,"-")</f>
        <v>4.809794490599038E-3</v>
      </c>
      <c r="S66" s="53">
        <f t="shared" si="2"/>
        <v>17328.727272727272</v>
      </c>
      <c r="T66" s="311"/>
      <c r="U66" s="314"/>
      <c r="V66" s="209" t="s">
        <v>159</v>
      </c>
      <c r="W66" s="54">
        <v>437318</v>
      </c>
      <c r="X66" s="52">
        <f>IFERROR(W66/T56,"-")</f>
        <v>4.6286289886796311E-4</v>
      </c>
      <c r="Y66" s="54">
        <v>10</v>
      </c>
      <c r="Z66" s="52">
        <f>IFERROR(Y66/U56,"-")</f>
        <v>7.6923076923076927E-3</v>
      </c>
      <c r="AA66" s="53">
        <f t="shared" si="3"/>
        <v>43731.8</v>
      </c>
      <c r="AB66" s="311"/>
      <c r="AC66" s="314"/>
      <c r="AD66" s="209" t="s">
        <v>159</v>
      </c>
      <c r="AE66" s="54">
        <v>592011</v>
      </c>
      <c r="AF66" s="52">
        <f>IFERROR(AE66/AB56,"-")</f>
        <v>3.1069532568565053E-4</v>
      </c>
      <c r="AG66" s="54">
        <v>25</v>
      </c>
      <c r="AH66" s="52">
        <f>IFERROR(AG66/AC56,"-")</f>
        <v>1.1410314924691922E-2</v>
      </c>
      <c r="AI66" s="53">
        <f t="shared" si="4"/>
        <v>23680.44</v>
      </c>
      <c r="AJ66" s="311"/>
      <c r="AK66" s="314"/>
      <c r="AL66" s="209" t="s">
        <v>159</v>
      </c>
      <c r="AM66" s="54">
        <f t="shared" si="14"/>
        <v>3094145</v>
      </c>
      <c r="AN66" s="52">
        <f>IFERROR(AM66/AJ56,"-")</f>
        <v>2.3626526729168164E-4</v>
      </c>
      <c r="AO66" s="54">
        <f t="shared" si="15"/>
        <v>73</v>
      </c>
      <c r="AP66" s="52">
        <f>IFERROR(AO66/AK56,"-")</f>
        <v>3.5702058981757715E-3</v>
      </c>
      <c r="AQ66" s="53">
        <f t="shared" si="6"/>
        <v>42385.547945205479</v>
      </c>
    </row>
    <row r="67" spans="2:51" s="20" customFormat="1">
      <c r="B67" s="306"/>
      <c r="C67" s="308"/>
      <c r="D67" s="311"/>
      <c r="E67" s="314"/>
      <c r="F67" s="209" t="s">
        <v>160</v>
      </c>
      <c r="G67" s="54">
        <v>17839055</v>
      </c>
      <c r="H67" s="52">
        <f>IFERROR(G67/D56,"-")</f>
        <v>2.047946642084005E-3</v>
      </c>
      <c r="I67" s="54">
        <v>48</v>
      </c>
      <c r="J67" s="52">
        <f>IFERROR(I67/E56,"-")</f>
        <v>3.2722066943895291E-3</v>
      </c>
      <c r="K67" s="53">
        <f t="shared" si="1"/>
        <v>371646.97916666669</v>
      </c>
      <c r="L67" s="311"/>
      <c r="M67" s="314"/>
      <c r="N67" s="55" t="s">
        <v>160</v>
      </c>
      <c r="O67" s="54">
        <v>2208983</v>
      </c>
      <c r="P67" s="52">
        <f>IFERROR(O67/L56,"-")</f>
        <v>1.4389731918990072E-3</v>
      </c>
      <c r="Q67" s="54">
        <v>10</v>
      </c>
      <c r="R67" s="52">
        <f>IFERROR(Q67/M56,"-")</f>
        <v>4.3725404459991251E-3</v>
      </c>
      <c r="S67" s="53">
        <f t="shared" si="2"/>
        <v>220898.3</v>
      </c>
      <c r="T67" s="311"/>
      <c r="U67" s="314"/>
      <c r="V67" s="209" t="s">
        <v>160</v>
      </c>
      <c r="W67" s="54">
        <v>2858688</v>
      </c>
      <c r="X67" s="52">
        <f>IFERROR(W67/T56,"-")</f>
        <v>3.0256715128100368E-3</v>
      </c>
      <c r="Y67" s="54">
        <v>13</v>
      </c>
      <c r="Z67" s="52">
        <f>IFERROR(Y67/U56,"-")</f>
        <v>0.01</v>
      </c>
      <c r="AA67" s="53">
        <f t="shared" si="3"/>
        <v>219899.07692307694</v>
      </c>
      <c r="AB67" s="311"/>
      <c r="AC67" s="314"/>
      <c r="AD67" s="209" t="s">
        <v>160</v>
      </c>
      <c r="AE67" s="54">
        <v>14113559</v>
      </c>
      <c r="AF67" s="52">
        <f>IFERROR(AE67/AB56,"-")</f>
        <v>7.4069853602190565E-3</v>
      </c>
      <c r="AG67" s="54">
        <v>38</v>
      </c>
      <c r="AH67" s="52">
        <f>IFERROR(AG67/AC56,"-")</f>
        <v>1.7343678685531719E-2</v>
      </c>
      <c r="AI67" s="53">
        <f t="shared" si="4"/>
        <v>371409.44736842107</v>
      </c>
      <c r="AJ67" s="311"/>
      <c r="AK67" s="314"/>
      <c r="AL67" s="209" t="s">
        <v>160</v>
      </c>
      <c r="AM67" s="54">
        <f t="shared" si="14"/>
        <v>37020285</v>
      </c>
      <c r="AN67" s="52">
        <f>IFERROR(AM67/AJ56,"-")</f>
        <v>2.8268253526383645E-3</v>
      </c>
      <c r="AO67" s="54">
        <f t="shared" si="15"/>
        <v>109</v>
      </c>
      <c r="AP67" s="52">
        <f>IFERROR(AO67/AK56,"-")</f>
        <v>5.3308553822076585E-3</v>
      </c>
      <c r="AQ67" s="53">
        <f t="shared" si="6"/>
        <v>339635.64220183488</v>
      </c>
    </row>
    <row r="68" spans="2:51" s="20" customFormat="1">
      <c r="B68" s="306"/>
      <c r="C68" s="308"/>
      <c r="D68" s="311"/>
      <c r="E68" s="314"/>
      <c r="F68" s="209" t="s">
        <v>161</v>
      </c>
      <c r="G68" s="54">
        <v>65513078</v>
      </c>
      <c r="H68" s="52">
        <f>IFERROR(G68/D56,"-")</f>
        <v>7.5209862911845664E-3</v>
      </c>
      <c r="I68" s="54">
        <v>1492</v>
      </c>
      <c r="J68" s="52">
        <f>IFERROR(I68/E56,"-")</f>
        <v>0.10171109141727452</v>
      </c>
      <c r="K68" s="53">
        <f t="shared" si="1"/>
        <v>43909.569705093832</v>
      </c>
      <c r="L68" s="311"/>
      <c r="M68" s="314"/>
      <c r="N68" s="209" t="s">
        <v>161</v>
      </c>
      <c r="O68" s="54">
        <v>9581617</v>
      </c>
      <c r="P68" s="52">
        <f>IFERROR(O68/L56,"-")</f>
        <v>6.2416460416597997E-3</v>
      </c>
      <c r="Q68" s="54">
        <v>286</v>
      </c>
      <c r="R68" s="52">
        <f>IFERROR(Q68/M56,"-")</f>
        <v>0.12505465675557498</v>
      </c>
      <c r="S68" s="53">
        <f t="shared" si="2"/>
        <v>33502.157342657345</v>
      </c>
      <c r="T68" s="311"/>
      <c r="U68" s="314"/>
      <c r="V68" s="209" t="s">
        <v>161</v>
      </c>
      <c r="W68" s="54">
        <v>8490695</v>
      </c>
      <c r="X68" s="52">
        <f>IFERROR(W68/T56,"-")</f>
        <v>8.9866589097721116E-3</v>
      </c>
      <c r="Y68" s="54">
        <v>203</v>
      </c>
      <c r="Z68" s="52">
        <f>IFERROR(Y68/U56,"-")</f>
        <v>0.15615384615384614</v>
      </c>
      <c r="AA68" s="53">
        <f t="shared" si="3"/>
        <v>41826.083743842362</v>
      </c>
      <c r="AB68" s="311"/>
      <c r="AC68" s="314"/>
      <c r="AD68" s="209" t="s">
        <v>161</v>
      </c>
      <c r="AE68" s="54">
        <v>21837336</v>
      </c>
      <c r="AF68" s="52">
        <f>IFERROR(AE68/AB56,"-")</f>
        <v>1.1460527288558795E-2</v>
      </c>
      <c r="AG68" s="54">
        <v>388</v>
      </c>
      <c r="AH68" s="52">
        <f>IFERROR(AG68/AC56,"-")</f>
        <v>0.17708808763121861</v>
      </c>
      <c r="AI68" s="53">
        <f t="shared" si="4"/>
        <v>56281.793814432989</v>
      </c>
      <c r="AJ68" s="311"/>
      <c r="AK68" s="314"/>
      <c r="AL68" s="209" t="s">
        <v>161</v>
      </c>
      <c r="AM68" s="54">
        <f t="shared" si="14"/>
        <v>105422726</v>
      </c>
      <c r="AN68" s="52">
        <f>IFERROR(AM68/AJ56,"-")</f>
        <v>8.0499551692010934E-3</v>
      </c>
      <c r="AO68" s="54">
        <f t="shared" si="15"/>
        <v>2369</v>
      </c>
      <c r="AP68" s="52">
        <f>IFERROR(AO68/AK56,"-")</f>
        <v>0.11586051743532058</v>
      </c>
      <c r="AQ68" s="53">
        <f t="shared" si="6"/>
        <v>44500.93963697763</v>
      </c>
    </row>
    <row r="69" spans="2:51" s="20" customFormat="1">
      <c r="B69" s="306"/>
      <c r="C69" s="308"/>
      <c r="D69" s="311"/>
      <c r="E69" s="314"/>
      <c r="F69" s="209" t="s">
        <v>162</v>
      </c>
      <c r="G69" s="54">
        <v>85236014</v>
      </c>
      <c r="H69" s="52">
        <f>IFERROR(G69/D56,"-")</f>
        <v>9.7852049144938023E-3</v>
      </c>
      <c r="I69" s="54">
        <v>932</v>
      </c>
      <c r="J69" s="52">
        <f>IFERROR(I69/E56,"-")</f>
        <v>6.3535346649396682E-2</v>
      </c>
      <c r="K69" s="53">
        <f t="shared" si="1"/>
        <v>91454.950643776829</v>
      </c>
      <c r="L69" s="311"/>
      <c r="M69" s="314"/>
      <c r="N69" s="55" t="s">
        <v>162</v>
      </c>
      <c r="O69" s="54">
        <v>14373643</v>
      </c>
      <c r="P69" s="52">
        <f>IFERROR(O69/L56,"-")</f>
        <v>9.3632621649541083E-3</v>
      </c>
      <c r="Q69" s="54">
        <v>155</v>
      </c>
      <c r="R69" s="52">
        <f>IFERROR(Q69/M56,"-")</f>
        <v>6.7774376912986448E-2</v>
      </c>
      <c r="S69" s="53">
        <f t="shared" si="2"/>
        <v>92733.180645161294</v>
      </c>
      <c r="T69" s="311"/>
      <c r="U69" s="314"/>
      <c r="V69" s="209" t="s">
        <v>162</v>
      </c>
      <c r="W69" s="54">
        <v>8510116</v>
      </c>
      <c r="X69" s="52">
        <f>IFERROR(W69/T56,"-")</f>
        <v>9.0072143416521505E-3</v>
      </c>
      <c r="Y69" s="54">
        <v>107</v>
      </c>
      <c r="Z69" s="52">
        <f>IFERROR(Y69/U56,"-")</f>
        <v>8.2307692307692304E-2</v>
      </c>
      <c r="AA69" s="53">
        <f t="shared" si="3"/>
        <v>79533.79439252337</v>
      </c>
      <c r="AB69" s="311"/>
      <c r="AC69" s="314"/>
      <c r="AD69" s="209" t="s">
        <v>162</v>
      </c>
      <c r="AE69" s="54">
        <v>25325274</v>
      </c>
      <c r="AF69" s="52">
        <f>IFERROR(AE69/AB56,"-")</f>
        <v>1.3291044006797741E-2</v>
      </c>
      <c r="AG69" s="54">
        <v>240</v>
      </c>
      <c r="AH69" s="52">
        <f>IFERROR(AG69/AC56,"-")</f>
        <v>0.10953902327704244</v>
      </c>
      <c r="AI69" s="53">
        <f t="shared" si="4"/>
        <v>105521.97500000001</v>
      </c>
      <c r="AJ69" s="311"/>
      <c r="AK69" s="314"/>
      <c r="AL69" s="209" t="s">
        <v>162</v>
      </c>
      <c r="AM69" s="54">
        <f t="shared" si="14"/>
        <v>133445047</v>
      </c>
      <c r="AN69" s="52">
        <f>IFERROR(AM69/AJ56,"-")</f>
        <v>1.0189706590417069E-2</v>
      </c>
      <c r="AO69" s="54">
        <f t="shared" si="15"/>
        <v>1434</v>
      </c>
      <c r="AP69" s="52">
        <f>IFERROR(AO69/AK56,"-")</f>
        <v>7.0132537780603507E-2</v>
      </c>
      <c r="AQ69" s="53">
        <f t="shared" si="6"/>
        <v>93057.912831241279</v>
      </c>
    </row>
    <row r="70" spans="2:51" s="20" customFormat="1">
      <c r="B70" s="306"/>
      <c r="C70" s="308"/>
      <c r="D70" s="311"/>
      <c r="E70" s="314"/>
      <c r="F70" s="209" t="s">
        <v>163</v>
      </c>
      <c r="G70" s="54">
        <v>29470560</v>
      </c>
      <c r="H70" s="52">
        <f>IFERROR(G70/D56,"-")</f>
        <v>3.3832584961667076E-3</v>
      </c>
      <c r="I70" s="54">
        <v>681</v>
      </c>
      <c r="J70" s="52">
        <f>IFERROR(I70/E56,"-")</f>
        <v>4.6424432476651442E-2</v>
      </c>
      <c r="K70" s="53">
        <f t="shared" ref="K70:K133" si="16">IFERROR(G70/I70,"-")</f>
        <v>43275.418502202643</v>
      </c>
      <c r="L70" s="311"/>
      <c r="M70" s="314"/>
      <c r="N70" s="55" t="s">
        <v>163</v>
      </c>
      <c r="O70" s="54">
        <v>6677267</v>
      </c>
      <c r="P70" s="52">
        <f>IFERROR(O70/L56,"-")</f>
        <v>4.349697669991986E-3</v>
      </c>
      <c r="Q70" s="54">
        <v>126</v>
      </c>
      <c r="R70" s="52">
        <f>IFERROR(Q70/M56,"-")</f>
        <v>5.5094009619588984E-2</v>
      </c>
      <c r="S70" s="53">
        <f t="shared" ref="S70:S133" si="17">IFERROR(O70/Q70,"-")</f>
        <v>52994.182539682537</v>
      </c>
      <c r="T70" s="311"/>
      <c r="U70" s="314"/>
      <c r="V70" s="209" t="s">
        <v>163</v>
      </c>
      <c r="W70" s="54">
        <v>4060907</v>
      </c>
      <c r="X70" s="52">
        <f>IFERROR(W70/T56,"-")</f>
        <v>4.2981152983714447E-3</v>
      </c>
      <c r="Y70" s="54">
        <v>70</v>
      </c>
      <c r="Z70" s="52">
        <f>IFERROR(Y70/U56,"-")</f>
        <v>5.3846153846153849E-2</v>
      </c>
      <c r="AA70" s="53">
        <f t="shared" ref="AA70:AA133" si="18">IFERROR(W70/Y70,"-")</f>
        <v>58012.957142857143</v>
      </c>
      <c r="AB70" s="311"/>
      <c r="AC70" s="314"/>
      <c r="AD70" s="209" t="s">
        <v>163</v>
      </c>
      <c r="AE70" s="54">
        <v>8284632</v>
      </c>
      <c r="AF70" s="52">
        <f>IFERROR(AE70/AB56,"-")</f>
        <v>4.34788616668569E-3</v>
      </c>
      <c r="AG70" s="54">
        <v>209</v>
      </c>
      <c r="AH70" s="52">
        <f>IFERROR(AG70/AC56,"-")</f>
        <v>9.5390232770424466E-2</v>
      </c>
      <c r="AI70" s="53">
        <f t="shared" ref="AI70:AI133" si="19">IFERROR(AE70/AG70,"-")</f>
        <v>39639.387559808616</v>
      </c>
      <c r="AJ70" s="311"/>
      <c r="AK70" s="314"/>
      <c r="AL70" s="209" t="s">
        <v>163</v>
      </c>
      <c r="AM70" s="54">
        <f t="shared" si="14"/>
        <v>48493366</v>
      </c>
      <c r="AN70" s="52">
        <f>IFERROR(AM70/AJ56,"-")</f>
        <v>3.7028963024885214E-3</v>
      </c>
      <c r="AO70" s="54">
        <f t="shared" si="15"/>
        <v>1086</v>
      </c>
      <c r="AP70" s="52">
        <f>IFERROR(AO70/AK56,"-")</f>
        <v>5.3112926101628599E-2</v>
      </c>
      <c r="AQ70" s="53">
        <f t="shared" ref="AQ70:AQ133" si="20">IFERROR(AM70/AO70,"-")</f>
        <v>44653.191528545118</v>
      </c>
    </row>
    <row r="71" spans="2:51" s="20" customFormat="1">
      <c r="B71" s="306"/>
      <c r="C71" s="308"/>
      <c r="D71" s="311"/>
      <c r="E71" s="314"/>
      <c r="F71" s="210" t="s">
        <v>164</v>
      </c>
      <c r="G71" s="59">
        <v>15329597</v>
      </c>
      <c r="H71" s="57">
        <f>IFERROR(G71/D56,"-")</f>
        <v>1.7598576102069888E-3</v>
      </c>
      <c r="I71" s="59">
        <v>983</v>
      </c>
      <c r="J71" s="57">
        <f>IFERROR(I71/E56,"-")</f>
        <v>6.701206626218556E-2</v>
      </c>
      <c r="K71" s="58">
        <f t="shared" si="16"/>
        <v>15594.707019328585</v>
      </c>
      <c r="L71" s="311"/>
      <c r="M71" s="314"/>
      <c r="N71" s="56" t="s">
        <v>164</v>
      </c>
      <c r="O71" s="59">
        <v>3157655</v>
      </c>
      <c r="P71" s="57">
        <f>IFERROR(O71/L56,"-")</f>
        <v>2.0569560264908598E-3</v>
      </c>
      <c r="Q71" s="59">
        <v>172</v>
      </c>
      <c r="R71" s="57">
        <f>IFERROR(Q71/M56,"-")</f>
        <v>7.520769567118496E-2</v>
      </c>
      <c r="S71" s="58">
        <f t="shared" si="17"/>
        <v>18358.45930232558</v>
      </c>
      <c r="T71" s="311"/>
      <c r="U71" s="314"/>
      <c r="V71" s="210" t="s">
        <v>164</v>
      </c>
      <c r="W71" s="59">
        <v>1025990</v>
      </c>
      <c r="X71" s="57">
        <f>IFERROR(W71/T56,"-")</f>
        <v>1.0859207844395645E-3</v>
      </c>
      <c r="Y71" s="59">
        <v>100</v>
      </c>
      <c r="Z71" s="57">
        <f>IFERROR(Y71/U56,"-")</f>
        <v>7.6923076923076927E-2</v>
      </c>
      <c r="AA71" s="58">
        <f t="shared" si="18"/>
        <v>10259.9</v>
      </c>
      <c r="AB71" s="311"/>
      <c r="AC71" s="314"/>
      <c r="AD71" s="210" t="s">
        <v>164</v>
      </c>
      <c r="AE71" s="59">
        <v>3274367</v>
      </c>
      <c r="AF71" s="57">
        <f>IFERROR(AE71/AB56,"-")</f>
        <v>1.7184317883947198E-3</v>
      </c>
      <c r="AG71" s="59">
        <v>230</v>
      </c>
      <c r="AH71" s="57">
        <f>IFERROR(AG71/AC56,"-")</f>
        <v>0.10497489730716568</v>
      </c>
      <c r="AI71" s="58">
        <f t="shared" si="19"/>
        <v>14236.378260869566</v>
      </c>
      <c r="AJ71" s="311"/>
      <c r="AK71" s="314"/>
      <c r="AL71" s="210" t="s">
        <v>164</v>
      </c>
      <c r="AM71" s="59">
        <f t="shared" si="14"/>
        <v>22787609</v>
      </c>
      <c r="AN71" s="57">
        <f>IFERROR(AM71/AJ56,"-")</f>
        <v>1.7400349793960303E-3</v>
      </c>
      <c r="AO71" s="59">
        <f t="shared" si="15"/>
        <v>1485</v>
      </c>
      <c r="AP71" s="57">
        <f>IFERROR(AO71/AK56,"-")</f>
        <v>7.2626791216315351E-2</v>
      </c>
      <c r="AQ71" s="58">
        <f t="shared" si="20"/>
        <v>15345.191245791246</v>
      </c>
    </row>
    <row r="72" spans="2:51" s="20" customFormat="1">
      <c r="B72" s="306"/>
      <c r="C72" s="309"/>
      <c r="D72" s="312"/>
      <c r="E72" s="315"/>
      <c r="F72" s="211" t="s">
        <v>86</v>
      </c>
      <c r="G72" s="60">
        <f>SUM(G56:G71)</f>
        <v>1599545674</v>
      </c>
      <c r="H72" s="57">
        <f>IFERROR(G72/D56,"-")</f>
        <v>0.18362991716367802</v>
      </c>
      <c r="I72" s="59">
        <v>11097</v>
      </c>
      <c r="J72" s="57">
        <f>IFERROR(I72/E56,"-")</f>
        <v>0.75649328515917924</v>
      </c>
      <c r="K72" s="58">
        <f t="shared" si="16"/>
        <v>144142.17121744616</v>
      </c>
      <c r="L72" s="312"/>
      <c r="M72" s="315"/>
      <c r="N72" s="123" t="s">
        <v>86</v>
      </c>
      <c r="O72" s="60">
        <f>SUM(O56:O71)</f>
        <v>297193765</v>
      </c>
      <c r="P72" s="57">
        <f>IFERROR(O72/L56,"-")</f>
        <v>0.19359762417118351</v>
      </c>
      <c r="Q72" s="59">
        <v>1841</v>
      </c>
      <c r="R72" s="57">
        <f>IFERROR(Q72/M56,"-")</f>
        <v>0.80498469610843904</v>
      </c>
      <c r="S72" s="58">
        <f t="shared" si="17"/>
        <v>161430.6165127648</v>
      </c>
      <c r="T72" s="312"/>
      <c r="U72" s="315"/>
      <c r="V72" s="211" t="s">
        <v>86</v>
      </c>
      <c r="W72" s="60">
        <f>SUM(W56:W71)</f>
        <v>170652300</v>
      </c>
      <c r="X72" s="57">
        <f>IFERROR(W72/T56,"-")</f>
        <v>0.18062055135275773</v>
      </c>
      <c r="Y72" s="59">
        <v>1071</v>
      </c>
      <c r="Z72" s="57">
        <f>IFERROR(Y72/U56,"-")</f>
        <v>0.82384615384615389</v>
      </c>
      <c r="AA72" s="58">
        <f t="shared" si="18"/>
        <v>159339.21568627452</v>
      </c>
      <c r="AB72" s="312"/>
      <c r="AC72" s="315"/>
      <c r="AD72" s="211" t="s">
        <v>86</v>
      </c>
      <c r="AE72" s="60">
        <f>SUM(AE56:AE71)</f>
        <v>372100769</v>
      </c>
      <c r="AF72" s="57">
        <f>IFERROR(AE72/AB56,"-")</f>
        <v>0.19528348225343112</v>
      </c>
      <c r="AG72" s="59">
        <v>1869</v>
      </c>
      <c r="AH72" s="57">
        <f>IFERROR(AG72/AC56,"-")</f>
        <v>0.85303514376996803</v>
      </c>
      <c r="AI72" s="58">
        <f t="shared" si="19"/>
        <v>199090.83413590156</v>
      </c>
      <c r="AJ72" s="312"/>
      <c r="AK72" s="315"/>
      <c r="AL72" s="211" t="s">
        <v>86</v>
      </c>
      <c r="AM72" s="60">
        <f>SUM(AM56:AM71)</f>
        <v>2439492508</v>
      </c>
      <c r="AN72" s="57">
        <f>IFERROR(AM72/AJ56,"-")</f>
        <v>0.18627677418436267</v>
      </c>
      <c r="AO72" s="59">
        <f>SUM(I72,Q72,Y72,AG72)</f>
        <v>15878</v>
      </c>
      <c r="AP72" s="57">
        <f>IFERROR(AO72/AK56,"-")</f>
        <v>0.77654423631828629</v>
      </c>
      <c r="AQ72" s="58">
        <f t="shared" si="20"/>
        <v>153639.78511147501</v>
      </c>
    </row>
    <row r="73" spans="2:51" s="20" customFormat="1">
      <c r="B73" s="306">
        <v>5</v>
      </c>
      <c r="C73" s="307" t="s">
        <v>168</v>
      </c>
      <c r="D73" s="310">
        <v>5914976500</v>
      </c>
      <c r="E73" s="313">
        <v>10394</v>
      </c>
      <c r="F73" s="207" t="s">
        <v>150</v>
      </c>
      <c r="G73" s="50">
        <v>101291875</v>
      </c>
      <c r="H73" s="48">
        <f>IFERROR(G73/D73,"-")</f>
        <v>1.7124645381093231E-2</v>
      </c>
      <c r="I73" s="50">
        <v>1846</v>
      </c>
      <c r="J73" s="48">
        <f>IFERROR(I73/E73,"-")</f>
        <v>0.17760246295939966</v>
      </c>
      <c r="K73" s="49">
        <f t="shared" si="16"/>
        <v>54871.004875406281</v>
      </c>
      <c r="L73" s="310">
        <v>1011278440</v>
      </c>
      <c r="M73" s="313">
        <v>1576</v>
      </c>
      <c r="N73" s="47" t="s">
        <v>150</v>
      </c>
      <c r="O73" s="50">
        <v>14946748</v>
      </c>
      <c r="P73" s="48">
        <f>IFERROR(O73/L73,"-")</f>
        <v>1.4780052069536852E-2</v>
      </c>
      <c r="Q73" s="50">
        <v>322</v>
      </c>
      <c r="R73" s="48">
        <f>IFERROR(Q73/M73,"-")</f>
        <v>0.20431472081218274</v>
      </c>
      <c r="S73" s="49">
        <f t="shared" si="17"/>
        <v>46418.472049689444</v>
      </c>
      <c r="T73" s="310">
        <v>626849030</v>
      </c>
      <c r="U73" s="313">
        <v>939</v>
      </c>
      <c r="V73" s="207" t="s">
        <v>150</v>
      </c>
      <c r="W73" s="50">
        <v>12282201</v>
      </c>
      <c r="X73" s="48">
        <f>IFERROR(W73/T73,"-")</f>
        <v>1.9593555086142512E-2</v>
      </c>
      <c r="Y73" s="50">
        <v>208</v>
      </c>
      <c r="Z73" s="48">
        <f>IFERROR(Y73/U73,"-")</f>
        <v>0.2215122470713525</v>
      </c>
      <c r="AA73" s="49">
        <f t="shared" si="18"/>
        <v>59049.043269230766</v>
      </c>
      <c r="AB73" s="310">
        <v>1272313230</v>
      </c>
      <c r="AC73" s="313">
        <v>1568</v>
      </c>
      <c r="AD73" s="207" t="s">
        <v>150</v>
      </c>
      <c r="AE73" s="50">
        <v>34077977</v>
      </c>
      <c r="AF73" s="48">
        <f>IFERROR(AE73/AB73,"-")</f>
        <v>2.678426679568521E-2</v>
      </c>
      <c r="AG73" s="50">
        <v>387</v>
      </c>
      <c r="AH73" s="48">
        <f>IFERROR(AG73/AC73,"-")</f>
        <v>0.24681122448979592</v>
      </c>
      <c r="AI73" s="49">
        <f t="shared" si="19"/>
        <v>88056.788113695089</v>
      </c>
      <c r="AJ73" s="310">
        <f>SUM(D73,L73,T73,AB73,)</f>
        <v>8825417200</v>
      </c>
      <c r="AK73" s="313">
        <f>SUM(E73,M73,U73,AC73,)</f>
        <v>14477</v>
      </c>
      <c r="AL73" s="207" t="s">
        <v>150</v>
      </c>
      <c r="AM73" s="50">
        <f>SUM(G73,O73,W73,AE73)</f>
        <v>162598801</v>
      </c>
      <c r="AN73" s="48">
        <f>IFERROR(AM73/AJ73,"-")</f>
        <v>1.8423922327433995E-2</v>
      </c>
      <c r="AO73" s="50">
        <f>SUM(I73,Q73,Y73,AG73)</f>
        <v>2763</v>
      </c>
      <c r="AP73" s="48">
        <f>IFERROR(AO73/AK73,"-")</f>
        <v>0.19085445879671203</v>
      </c>
      <c r="AQ73" s="49">
        <f t="shared" si="20"/>
        <v>58848.643141512846</v>
      </c>
    </row>
    <row r="74" spans="2:51" s="20" customFormat="1">
      <c r="B74" s="306"/>
      <c r="C74" s="308"/>
      <c r="D74" s="311"/>
      <c r="E74" s="314"/>
      <c r="F74" s="208" t="s">
        <v>151</v>
      </c>
      <c r="G74" s="54">
        <v>136929116</v>
      </c>
      <c r="H74" s="52">
        <f>IFERROR(G74/D73,"-")</f>
        <v>2.3149562132664434E-2</v>
      </c>
      <c r="I74" s="54">
        <v>2257</v>
      </c>
      <c r="J74" s="52">
        <f>IFERROR(I74/E73,"-")</f>
        <v>0.21714450644602656</v>
      </c>
      <c r="K74" s="53">
        <f t="shared" si="16"/>
        <v>60668.638015064244</v>
      </c>
      <c r="L74" s="311"/>
      <c r="M74" s="314"/>
      <c r="N74" s="51" t="s">
        <v>151</v>
      </c>
      <c r="O74" s="54">
        <v>38025826</v>
      </c>
      <c r="P74" s="52">
        <f>IFERROR(O74/L73,"-")</f>
        <v>3.7601737064620895E-2</v>
      </c>
      <c r="Q74" s="54">
        <v>372</v>
      </c>
      <c r="R74" s="52">
        <f>IFERROR(Q74/M73,"-")</f>
        <v>0.23604060913705585</v>
      </c>
      <c r="S74" s="53">
        <f t="shared" si="17"/>
        <v>102219.9623655914</v>
      </c>
      <c r="T74" s="311"/>
      <c r="U74" s="314"/>
      <c r="V74" s="208" t="s">
        <v>151</v>
      </c>
      <c r="W74" s="54">
        <v>14556895</v>
      </c>
      <c r="X74" s="52">
        <f>IFERROR(W74/T73,"-")</f>
        <v>2.322232994442059E-2</v>
      </c>
      <c r="Y74" s="54">
        <v>262</v>
      </c>
      <c r="Z74" s="52">
        <f>IFERROR(Y74/U73,"-")</f>
        <v>0.27902023429179978</v>
      </c>
      <c r="AA74" s="53">
        <f t="shared" si="18"/>
        <v>55560.667938931299</v>
      </c>
      <c r="AB74" s="311"/>
      <c r="AC74" s="314"/>
      <c r="AD74" s="208" t="s">
        <v>151</v>
      </c>
      <c r="AE74" s="54">
        <v>21618140</v>
      </c>
      <c r="AF74" s="52">
        <f>IFERROR(AE74/AB73,"-")</f>
        <v>1.6991208996545607E-2</v>
      </c>
      <c r="AG74" s="54">
        <v>493</v>
      </c>
      <c r="AH74" s="52">
        <f>IFERROR(AG74/AC73,"-")</f>
        <v>0.31441326530612246</v>
      </c>
      <c r="AI74" s="53">
        <f t="shared" si="19"/>
        <v>43850.182555780935</v>
      </c>
      <c r="AJ74" s="311"/>
      <c r="AK74" s="314"/>
      <c r="AL74" s="208" t="s">
        <v>151</v>
      </c>
      <c r="AM74" s="54">
        <f t="shared" ref="AM74:AM88" si="21">SUM(G74,O74,W74,AE74)</f>
        <v>211129977</v>
      </c>
      <c r="AN74" s="52">
        <f>IFERROR(AM74/AJ73,"-")</f>
        <v>2.3922945761702914E-2</v>
      </c>
      <c r="AO74" s="54">
        <f t="shared" ref="AO74:AO88" si="22">SUM(I74,Q74,Y74,AG74)</f>
        <v>3384</v>
      </c>
      <c r="AP74" s="52">
        <f>IFERROR(AO74/AK73,"-")</f>
        <v>0.23375008634385577</v>
      </c>
      <c r="AQ74" s="53">
        <f t="shared" si="20"/>
        <v>62390.65514184397</v>
      </c>
    </row>
    <row r="75" spans="2:51" s="20" customFormat="1">
      <c r="B75" s="306"/>
      <c r="C75" s="308"/>
      <c r="D75" s="311"/>
      <c r="E75" s="314"/>
      <c r="F75" s="209" t="s">
        <v>152</v>
      </c>
      <c r="G75" s="54">
        <v>88687876</v>
      </c>
      <c r="H75" s="52">
        <f>IFERROR(G75/D73,"-")</f>
        <v>1.499378332272326E-2</v>
      </c>
      <c r="I75" s="54">
        <v>2674</v>
      </c>
      <c r="J75" s="52">
        <f>IFERROR(I75/E73,"-")</f>
        <v>0.25726380604194726</v>
      </c>
      <c r="K75" s="53">
        <f t="shared" si="16"/>
        <v>33166.744951383698</v>
      </c>
      <c r="L75" s="311"/>
      <c r="M75" s="314"/>
      <c r="N75" s="55" t="s">
        <v>152</v>
      </c>
      <c r="O75" s="54">
        <v>16119466</v>
      </c>
      <c r="P75" s="52">
        <f>IFERROR(O75/L73,"-")</f>
        <v>1.5939691149749025E-2</v>
      </c>
      <c r="Q75" s="54">
        <v>465</v>
      </c>
      <c r="R75" s="52">
        <f>IFERROR(Q75/M73,"-")</f>
        <v>0.29505076142131981</v>
      </c>
      <c r="S75" s="53">
        <f t="shared" si="17"/>
        <v>34665.518279569893</v>
      </c>
      <c r="T75" s="311"/>
      <c r="U75" s="314"/>
      <c r="V75" s="209" t="s">
        <v>152</v>
      </c>
      <c r="W75" s="54">
        <v>8863713</v>
      </c>
      <c r="X75" s="52">
        <f>IFERROR(W75/T73,"-")</f>
        <v>1.4140108025691609E-2</v>
      </c>
      <c r="Y75" s="54">
        <v>276</v>
      </c>
      <c r="Z75" s="52">
        <f>IFERROR(Y75/U73,"-")</f>
        <v>0.29392971246006389</v>
      </c>
      <c r="AA75" s="53">
        <f t="shared" si="18"/>
        <v>32114.902173913044</v>
      </c>
      <c r="AB75" s="311"/>
      <c r="AC75" s="314"/>
      <c r="AD75" s="209" t="s">
        <v>152</v>
      </c>
      <c r="AE75" s="54">
        <v>14440593</v>
      </c>
      <c r="AF75" s="52">
        <f>IFERROR(AE75/AB73,"-")</f>
        <v>1.134987254671556E-2</v>
      </c>
      <c r="AG75" s="54">
        <v>472</v>
      </c>
      <c r="AH75" s="52">
        <f>IFERROR(AG75/AC73,"-")</f>
        <v>0.30102040816326531</v>
      </c>
      <c r="AI75" s="53">
        <f t="shared" si="19"/>
        <v>30594.476694915254</v>
      </c>
      <c r="AJ75" s="311"/>
      <c r="AK75" s="314"/>
      <c r="AL75" s="209" t="s">
        <v>152</v>
      </c>
      <c r="AM75" s="54">
        <f t="shared" si="21"/>
        <v>128111648</v>
      </c>
      <c r="AN75" s="52">
        <f>IFERROR(AM75/AJ73,"-")</f>
        <v>1.4516214372279193E-2</v>
      </c>
      <c r="AO75" s="54">
        <f t="shared" si="22"/>
        <v>3887</v>
      </c>
      <c r="AP75" s="52">
        <f>IFERROR(AO75/AK73,"-")</f>
        <v>0.26849485390619604</v>
      </c>
      <c r="AQ75" s="53">
        <f t="shared" si="20"/>
        <v>32959.003859017233</v>
      </c>
    </row>
    <row r="76" spans="2:51" s="20" customFormat="1">
      <c r="B76" s="306"/>
      <c r="C76" s="308"/>
      <c r="D76" s="311"/>
      <c r="E76" s="314"/>
      <c r="F76" s="209" t="s">
        <v>153</v>
      </c>
      <c r="G76" s="54">
        <v>14306812</v>
      </c>
      <c r="H76" s="52">
        <f>IFERROR(G76/D73,"-")</f>
        <v>2.418743675482058E-3</v>
      </c>
      <c r="I76" s="54">
        <v>410</v>
      </c>
      <c r="J76" s="52">
        <f>IFERROR(I76/E73,"-")</f>
        <v>3.9445834135077927E-2</v>
      </c>
      <c r="K76" s="53">
        <f t="shared" si="16"/>
        <v>34894.663414634146</v>
      </c>
      <c r="L76" s="311"/>
      <c r="M76" s="314"/>
      <c r="N76" s="55" t="s">
        <v>153</v>
      </c>
      <c r="O76" s="54">
        <v>3988148</v>
      </c>
      <c r="P76" s="52">
        <f>IFERROR(O76/L73,"-")</f>
        <v>3.9436695594934268E-3</v>
      </c>
      <c r="Q76" s="54">
        <v>76</v>
      </c>
      <c r="R76" s="52">
        <f>IFERROR(Q76/M73,"-")</f>
        <v>4.8223350253807105E-2</v>
      </c>
      <c r="S76" s="53">
        <f t="shared" si="17"/>
        <v>52475.631578947367</v>
      </c>
      <c r="T76" s="311"/>
      <c r="U76" s="314"/>
      <c r="V76" s="209" t="s">
        <v>153</v>
      </c>
      <c r="W76" s="54">
        <v>1974490</v>
      </c>
      <c r="X76" s="52">
        <f>IFERROR(W76/T73,"-")</f>
        <v>3.1498652873403984E-3</v>
      </c>
      <c r="Y76" s="54">
        <v>40</v>
      </c>
      <c r="Z76" s="52">
        <f>IFERROR(Y76/U73,"-")</f>
        <v>4.2598509052183174E-2</v>
      </c>
      <c r="AA76" s="53">
        <f t="shared" si="18"/>
        <v>49362.25</v>
      </c>
      <c r="AB76" s="311"/>
      <c r="AC76" s="314"/>
      <c r="AD76" s="209" t="s">
        <v>153</v>
      </c>
      <c r="AE76" s="54">
        <v>3283928</v>
      </c>
      <c r="AF76" s="52">
        <f>IFERROR(AE76/AB73,"-")</f>
        <v>2.5810688143201969E-3</v>
      </c>
      <c r="AG76" s="54">
        <v>74</v>
      </c>
      <c r="AH76" s="52">
        <f>IFERROR(AG76/AC73,"-")</f>
        <v>4.7193877551020405E-2</v>
      </c>
      <c r="AI76" s="53">
        <f t="shared" si="19"/>
        <v>44377.405405405407</v>
      </c>
      <c r="AJ76" s="311"/>
      <c r="AK76" s="314"/>
      <c r="AL76" s="209" t="s">
        <v>153</v>
      </c>
      <c r="AM76" s="54">
        <f t="shared" si="21"/>
        <v>23553378</v>
      </c>
      <c r="AN76" s="52">
        <f>IFERROR(AM76/AJ73,"-")</f>
        <v>2.668811849484011E-3</v>
      </c>
      <c r="AO76" s="54">
        <f t="shared" si="22"/>
        <v>600</v>
      </c>
      <c r="AP76" s="52">
        <f>IFERROR(AO76/AK73,"-")</f>
        <v>4.1445050770187196E-2</v>
      </c>
      <c r="AQ76" s="53">
        <f t="shared" si="20"/>
        <v>39255.629999999997</v>
      </c>
    </row>
    <row r="77" spans="2:51" s="20" customFormat="1">
      <c r="B77" s="306"/>
      <c r="C77" s="308"/>
      <c r="D77" s="311"/>
      <c r="E77" s="314"/>
      <c r="F77" s="209" t="s">
        <v>154</v>
      </c>
      <c r="G77" s="54">
        <v>123120916</v>
      </c>
      <c r="H77" s="52">
        <f>IFERROR(G77/D73,"-")</f>
        <v>2.0815114988199868E-2</v>
      </c>
      <c r="I77" s="54">
        <v>3062</v>
      </c>
      <c r="J77" s="52">
        <f>IFERROR(I77/E73,"-")</f>
        <v>0.29459303444294788</v>
      </c>
      <c r="K77" s="53">
        <f t="shared" si="16"/>
        <v>40209.312867406923</v>
      </c>
      <c r="L77" s="311"/>
      <c r="M77" s="314"/>
      <c r="N77" s="55" t="s">
        <v>154</v>
      </c>
      <c r="O77" s="54">
        <v>24499954</v>
      </c>
      <c r="P77" s="52">
        <f>IFERROR(O77/L73,"-")</f>
        <v>2.4226714454626364E-2</v>
      </c>
      <c r="Q77" s="54">
        <v>549</v>
      </c>
      <c r="R77" s="52">
        <f>IFERROR(Q77/M73,"-")</f>
        <v>0.3483502538071066</v>
      </c>
      <c r="S77" s="53">
        <f t="shared" si="17"/>
        <v>44626.510018214933</v>
      </c>
      <c r="T77" s="311"/>
      <c r="U77" s="314"/>
      <c r="V77" s="209" t="s">
        <v>154</v>
      </c>
      <c r="W77" s="54">
        <v>13183578</v>
      </c>
      <c r="X77" s="52">
        <f>IFERROR(W77/T73,"-")</f>
        <v>2.1031504188496551E-2</v>
      </c>
      <c r="Y77" s="54">
        <v>325</v>
      </c>
      <c r="Z77" s="52">
        <f>IFERROR(Y77/U73,"-")</f>
        <v>0.34611288604898827</v>
      </c>
      <c r="AA77" s="53">
        <f t="shared" si="18"/>
        <v>40564.855384615388</v>
      </c>
      <c r="AB77" s="311"/>
      <c r="AC77" s="314"/>
      <c r="AD77" s="209" t="s">
        <v>154</v>
      </c>
      <c r="AE77" s="54">
        <v>21736169</v>
      </c>
      <c r="AF77" s="52">
        <f>IFERROR(AE77/AB73,"-")</f>
        <v>1.7083976246949819E-2</v>
      </c>
      <c r="AG77" s="54">
        <v>624</v>
      </c>
      <c r="AH77" s="52">
        <f>IFERROR(AG77/AC73,"-")</f>
        <v>0.39795918367346939</v>
      </c>
      <c r="AI77" s="53">
        <f t="shared" si="19"/>
        <v>34833.604166666664</v>
      </c>
      <c r="AJ77" s="311"/>
      <c r="AK77" s="314"/>
      <c r="AL77" s="209" t="s">
        <v>154</v>
      </c>
      <c r="AM77" s="54">
        <f t="shared" si="21"/>
        <v>182540617</v>
      </c>
      <c r="AN77" s="52">
        <f>IFERROR(AM77/AJ73,"-")</f>
        <v>2.0683511369864759E-2</v>
      </c>
      <c r="AO77" s="54">
        <f t="shared" si="22"/>
        <v>4560</v>
      </c>
      <c r="AP77" s="52">
        <f>IFERROR(AO77/AK73,"-")</f>
        <v>0.3149823858534227</v>
      </c>
      <c r="AQ77" s="53">
        <f t="shared" si="20"/>
        <v>40030.837061403508</v>
      </c>
    </row>
    <row r="78" spans="2:51" s="20" customFormat="1">
      <c r="B78" s="306"/>
      <c r="C78" s="308"/>
      <c r="D78" s="311"/>
      <c r="E78" s="314"/>
      <c r="F78" s="209" t="s">
        <v>155</v>
      </c>
      <c r="G78" s="54">
        <v>200335268</v>
      </c>
      <c r="H78" s="52">
        <f>IFERROR(G78/D73,"-")</f>
        <v>3.3869157045678881E-2</v>
      </c>
      <c r="I78" s="54">
        <v>3391</v>
      </c>
      <c r="J78" s="52">
        <f>IFERROR(I78/E73,"-")</f>
        <v>0.32624591110255918</v>
      </c>
      <c r="K78" s="53">
        <f t="shared" si="16"/>
        <v>59078.521969920381</v>
      </c>
      <c r="L78" s="311"/>
      <c r="M78" s="314"/>
      <c r="N78" s="55" t="s">
        <v>155</v>
      </c>
      <c r="O78" s="54">
        <v>36260109</v>
      </c>
      <c r="P78" s="52">
        <f>IFERROR(O78/L73,"-")</f>
        <v>3.5855712497934795E-2</v>
      </c>
      <c r="Q78" s="54">
        <v>608</v>
      </c>
      <c r="R78" s="52">
        <f>IFERROR(Q78/M73,"-")</f>
        <v>0.38578680203045684</v>
      </c>
      <c r="S78" s="53">
        <f t="shared" si="17"/>
        <v>59638.337171052633</v>
      </c>
      <c r="T78" s="311"/>
      <c r="U78" s="314"/>
      <c r="V78" s="209" t="s">
        <v>155</v>
      </c>
      <c r="W78" s="54">
        <v>24993232</v>
      </c>
      <c r="X78" s="52">
        <f>IFERROR(W78/T73,"-")</f>
        <v>3.9871214285838487E-2</v>
      </c>
      <c r="Y78" s="54">
        <v>362</v>
      </c>
      <c r="Z78" s="52">
        <f>IFERROR(Y78/U73,"-")</f>
        <v>0.3855165069222577</v>
      </c>
      <c r="AA78" s="53">
        <f t="shared" si="18"/>
        <v>69042.077348066305</v>
      </c>
      <c r="AB78" s="311"/>
      <c r="AC78" s="314"/>
      <c r="AD78" s="209" t="s">
        <v>155</v>
      </c>
      <c r="AE78" s="54">
        <v>44866990</v>
      </c>
      <c r="AF78" s="52">
        <f>IFERROR(AE78/AB73,"-")</f>
        <v>3.5264107094131213E-2</v>
      </c>
      <c r="AG78" s="54">
        <v>614</v>
      </c>
      <c r="AH78" s="52">
        <f>IFERROR(AG78/AC73,"-")</f>
        <v>0.39158163265306123</v>
      </c>
      <c r="AI78" s="53">
        <f t="shared" si="19"/>
        <v>73073.273615635175</v>
      </c>
      <c r="AJ78" s="311"/>
      <c r="AK78" s="314"/>
      <c r="AL78" s="209" t="s">
        <v>155</v>
      </c>
      <c r="AM78" s="54">
        <f t="shared" si="21"/>
        <v>306455599</v>
      </c>
      <c r="AN78" s="52">
        <f>IFERROR(AM78/AJ73,"-")</f>
        <v>3.4724205332751862E-2</v>
      </c>
      <c r="AO78" s="54">
        <f t="shared" si="22"/>
        <v>4975</v>
      </c>
      <c r="AP78" s="52">
        <f>IFERROR(AO78/AK73,"-")</f>
        <v>0.34364854596946881</v>
      </c>
      <c r="AQ78" s="53">
        <f t="shared" si="20"/>
        <v>61599.115376884423</v>
      </c>
    </row>
    <row r="79" spans="2:51" s="20" customFormat="1">
      <c r="B79" s="306"/>
      <c r="C79" s="308"/>
      <c r="D79" s="311"/>
      <c r="E79" s="314"/>
      <c r="F79" s="209" t="s">
        <v>156</v>
      </c>
      <c r="G79" s="54">
        <v>114929318</v>
      </c>
      <c r="H79" s="52">
        <f>IFERROR(G79/D73,"-")</f>
        <v>1.94302239408728E-2</v>
      </c>
      <c r="I79" s="54">
        <v>924</v>
      </c>
      <c r="J79" s="52">
        <f>IFERROR(I79/E73,"-")</f>
        <v>8.88974408312488E-2</v>
      </c>
      <c r="K79" s="53">
        <f t="shared" si="16"/>
        <v>124382.37878787878</v>
      </c>
      <c r="L79" s="311"/>
      <c r="M79" s="314"/>
      <c r="N79" s="55" t="s">
        <v>156</v>
      </c>
      <c r="O79" s="54">
        <v>27249359</v>
      </c>
      <c r="P79" s="52">
        <f>IFERROR(O79/L73,"-")</f>
        <v>2.6945456287983355E-2</v>
      </c>
      <c r="Q79" s="54">
        <v>183</v>
      </c>
      <c r="R79" s="52">
        <f>IFERROR(Q79/M73,"-")</f>
        <v>0.11611675126903553</v>
      </c>
      <c r="S79" s="53">
        <f t="shared" si="17"/>
        <v>148903.60109289616</v>
      </c>
      <c r="T79" s="311"/>
      <c r="U79" s="314"/>
      <c r="V79" s="209" t="s">
        <v>156</v>
      </c>
      <c r="W79" s="54">
        <v>12220139</v>
      </c>
      <c r="X79" s="52">
        <f>IFERROR(W79/T73,"-")</f>
        <v>1.9494548791118015E-2</v>
      </c>
      <c r="Y79" s="54">
        <v>108</v>
      </c>
      <c r="Z79" s="52">
        <f>IFERROR(Y79/U73,"-")</f>
        <v>0.11501597444089456</v>
      </c>
      <c r="AA79" s="53">
        <f t="shared" si="18"/>
        <v>113149.43518518518</v>
      </c>
      <c r="AB79" s="311"/>
      <c r="AC79" s="314"/>
      <c r="AD79" s="209" t="s">
        <v>156</v>
      </c>
      <c r="AE79" s="54">
        <v>40304721</v>
      </c>
      <c r="AF79" s="52">
        <f>IFERROR(AE79/AB73,"-")</f>
        <v>3.1678300633563326E-2</v>
      </c>
      <c r="AG79" s="54">
        <v>242</v>
      </c>
      <c r="AH79" s="52">
        <f>IFERROR(AG79/AC73,"-")</f>
        <v>0.15433673469387754</v>
      </c>
      <c r="AI79" s="53">
        <f t="shared" si="19"/>
        <v>166548.43388429753</v>
      </c>
      <c r="AJ79" s="311"/>
      <c r="AK79" s="314"/>
      <c r="AL79" s="209" t="s">
        <v>156</v>
      </c>
      <c r="AM79" s="54">
        <f t="shared" si="21"/>
        <v>194703537</v>
      </c>
      <c r="AN79" s="52">
        <f>IFERROR(AM79/AJ73,"-")</f>
        <v>2.2061680778105313E-2</v>
      </c>
      <c r="AO79" s="54">
        <f t="shared" si="22"/>
        <v>1457</v>
      </c>
      <c r="AP79" s="52">
        <f>IFERROR(AO79/AK73,"-")</f>
        <v>0.1006423982869379</v>
      </c>
      <c r="AQ79" s="53">
        <f t="shared" si="20"/>
        <v>133633.17570350034</v>
      </c>
      <c r="AT79" s="175"/>
      <c r="AU79" s="16"/>
      <c r="AV79" s="16"/>
      <c r="AW79" s="16"/>
      <c r="AX79" s="16"/>
      <c r="AY79" s="16"/>
    </row>
    <row r="80" spans="2:51" s="20" customFormat="1">
      <c r="B80" s="306"/>
      <c r="C80" s="308"/>
      <c r="D80" s="311"/>
      <c r="E80" s="314"/>
      <c r="F80" s="209" t="s">
        <v>166</v>
      </c>
      <c r="G80" s="54">
        <v>4027</v>
      </c>
      <c r="H80" s="52">
        <f>IFERROR(G80/D73,"-")</f>
        <v>6.8081420103697792E-7</v>
      </c>
      <c r="I80" s="54">
        <v>2</v>
      </c>
      <c r="J80" s="52">
        <f>IFERROR(I80/E73,"-")</f>
        <v>1.9241870309794111E-4</v>
      </c>
      <c r="K80" s="53">
        <f t="shared" si="16"/>
        <v>2013.5</v>
      </c>
      <c r="L80" s="311"/>
      <c r="M80" s="314"/>
      <c r="N80" s="55" t="s">
        <v>307</v>
      </c>
      <c r="O80" s="54">
        <v>0</v>
      </c>
      <c r="P80" s="52">
        <f>IFERROR(O80/L73,"-")</f>
        <v>0</v>
      </c>
      <c r="Q80" s="54">
        <v>0</v>
      </c>
      <c r="R80" s="52">
        <f>IFERROR(Q80/M73,"-")</f>
        <v>0</v>
      </c>
      <c r="S80" s="53" t="str">
        <f t="shared" si="17"/>
        <v>-</v>
      </c>
      <c r="T80" s="311"/>
      <c r="U80" s="314"/>
      <c r="V80" s="209" t="s">
        <v>166</v>
      </c>
      <c r="W80" s="54">
        <v>0</v>
      </c>
      <c r="X80" s="52">
        <f>IFERROR(W80/T73,"-")</f>
        <v>0</v>
      </c>
      <c r="Y80" s="54">
        <v>0</v>
      </c>
      <c r="Z80" s="52">
        <f>IFERROR(Y80/U73,"-")</f>
        <v>0</v>
      </c>
      <c r="AA80" s="53" t="str">
        <f t="shared" si="18"/>
        <v>-</v>
      </c>
      <c r="AB80" s="311"/>
      <c r="AC80" s="314"/>
      <c r="AD80" s="209" t="s">
        <v>166</v>
      </c>
      <c r="AE80" s="54">
        <v>0</v>
      </c>
      <c r="AF80" s="52">
        <f>IFERROR(AE80/AB73,"-")</f>
        <v>0</v>
      </c>
      <c r="AG80" s="54">
        <v>0</v>
      </c>
      <c r="AH80" s="52">
        <f>IFERROR(AG80/AC73,"-")</f>
        <v>0</v>
      </c>
      <c r="AI80" s="53" t="str">
        <f t="shared" si="19"/>
        <v>-</v>
      </c>
      <c r="AJ80" s="311"/>
      <c r="AK80" s="314"/>
      <c r="AL80" s="209" t="s">
        <v>166</v>
      </c>
      <c r="AM80" s="54">
        <f t="shared" si="21"/>
        <v>4027</v>
      </c>
      <c r="AN80" s="52">
        <f>IFERROR(AM80/AJ73,"-")</f>
        <v>4.5629570917055345E-7</v>
      </c>
      <c r="AO80" s="54">
        <f t="shared" si="22"/>
        <v>2</v>
      </c>
      <c r="AP80" s="52">
        <f>IFERROR(AO80/AK73,"-")</f>
        <v>1.381501692339573E-4</v>
      </c>
      <c r="AQ80" s="53">
        <f t="shared" si="20"/>
        <v>2013.5</v>
      </c>
      <c r="AW80" s="175"/>
      <c r="AX80" s="175"/>
    </row>
    <row r="81" spans="2:50" s="20" customFormat="1">
      <c r="B81" s="306"/>
      <c r="C81" s="308"/>
      <c r="D81" s="311"/>
      <c r="E81" s="314"/>
      <c r="F81" s="209" t="s">
        <v>157</v>
      </c>
      <c r="G81" s="54">
        <v>1427285</v>
      </c>
      <c r="H81" s="52">
        <f>IFERROR(G81/D73,"-")</f>
        <v>2.4130019789596796E-4</v>
      </c>
      <c r="I81" s="54">
        <v>56</v>
      </c>
      <c r="J81" s="52">
        <f>IFERROR(I81/E73,"-")</f>
        <v>5.387723686742351E-3</v>
      </c>
      <c r="K81" s="53">
        <f t="shared" si="16"/>
        <v>25487.232142857141</v>
      </c>
      <c r="L81" s="311"/>
      <c r="M81" s="314"/>
      <c r="N81" s="55" t="s">
        <v>157</v>
      </c>
      <c r="O81" s="54">
        <v>205041</v>
      </c>
      <c r="P81" s="52">
        <f>IFERROR(O81/L73,"-")</f>
        <v>2.0275424837495795E-4</v>
      </c>
      <c r="Q81" s="54">
        <v>11</v>
      </c>
      <c r="R81" s="52">
        <f>IFERROR(Q81/M73,"-")</f>
        <v>6.9796954314720813E-3</v>
      </c>
      <c r="S81" s="53">
        <f t="shared" si="17"/>
        <v>18640.090909090908</v>
      </c>
      <c r="T81" s="311"/>
      <c r="U81" s="314"/>
      <c r="V81" s="209" t="s">
        <v>157</v>
      </c>
      <c r="W81" s="54">
        <v>574102</v>
      </c>
      <c r="X81" s="52">
        <f>IFERROR(W81/T73,"-")</f>
        <v>9.1585369446930466E-4</v>
      </c>
      <c r="Y81" s="54">
        <v>10</v>
      </c>
      <c r="Z81" s="52">
        <f>IFERROR(Y81/U73,"-")</f>
        <v>1.0649627263045794E-2</v>
      </c>
      <c r="AA81" s="53">
        <f t="shared" si="18"/>
        <v>57410.2</v>
      </c>
      <c r="AB81" s="311"/>
      <c r="AC81" s="314"/>
      <c r="AD81" s="209" t="s">
        <v>157</v>
      </c>
      <c r="AE81" s="54">
        <v>188265</v>
      </c>
      <c r="AF81" s="52">
        <f>IFERROR(AE81/AB73,"-")</f>
        <v>1.4797063770216395E-4</v>
      </c>
      <c r="AG81" s="54">
        <v>11</v>
      </c>
      <c r="AH81" s="52">
        <f>IFERROR(AG81/AC73,"-")</f>
        <v>7.0153061224489796E-3</v>
      </c>
      <c r="AI81" s="53">
        <f t="shared" si="19"/>
        <v>17115</v>
      </c>
      <c r="AJ81" s="311"/>
      <c r="AK81" s="314"/>
      <c r="AL81" s="209" t="s">
        <v>157</v>
      </c>
      <c r="AM81" s="54">
        <f t="shared" si="21"/>
        <v>2394693</v>
      </c>
      <c r="AN81" s="52">
        <f>IFERROR(AM81/AJ73,"-")</f>
        <v>2.7134048688372487E-4</v>
      </c>
      <c r="AO81" s="54">
        <f t="shared" si="22"/>
        <v>88</v>
      </c>
      <c r="AP81" s="52">
        <f>IFERROR(AO81/AK73,"-")</f>
        <v>6.0786074462941221E-3</v>
      </c>
      <c r="AQ81" s="53">
        <f t="shared" si="20"/>
        <v>27212.420454545456</v>
      </c>
      <c r="AW81" s="175"/>
      <c r="AX81" s="175"/>
    </row>
    <row r="82" spans="2:50" s="20" customFormat="1">
      <c r="B82" s="306"/>
      <c r="C82" s="308"/>
      <c r="D82" s="311"/>
      <c r="E82" s="314"/>
      <c r="F82" s="209" t="s">
        <v>158</v>
      </c>
      <c r="G82" s="54">
        <v>4285192</v>
      </c>
      <c r="H82" s="52">
        <f>IFERROR(G82/D73,"-")</f>
        <v>7.2446475484729315E-4</v>
      </c>
      <c r="I82" s="54">
        <v>429</v>
      </c>
      <c r="J82" s="52">
        <f>IFERROR(I82/E73,"-")</f>
        <v>4.1273811814508371E-2</v>
      </c>
      <c r="K82" s="53">
        <f t="shared" si="16"/>
        <v>9988.7925407925413</v>
      </c>
      <c r="L82" s="311"/>
      <c r="M82" s="314"/>
      <c r="N82" s="55" t="s">
        <v>158</v>
      </c>
      <c r="O82" s="54">
        <v>492409</v>
      </c>
      <c r="P82" s="52">
        <f>IFERROR(O82/L73,"-")</f>
        <v>4.8691733208511794E-4</v>
      </c>
      <c r="Q82" s="54">
        <v>68</v>
      </c>
      <c r="R82" s="52">
        <f>IFERROR(Q82/M73,"-")</f>
        <v>4.3147208121827409E-2</v>
      </c>
      <c r="S82" s="53">
        <f t="shared" si="17"/>
        <v>7241.3088235294117</v>
      </c>
      <c r="T82" s="311"/>
      <c r="U82" s="314"/>
      <c r="V82" s="209" t="s">
        <v>158</v>
      </c>
      <c r="W82" s="54">
        <v>454881</v>
      </c>
      <c r="X82" s="52">
        <f>IFERROR(W82/T73,"-")</f>
        <v>7.2566276444585066E-4</v>
      </c>
      <c r="Y82" s="54">
        <v>50</v>
      </c>
      <c r="Z82" s="52">
        <f>IFERROR(Y82/U73,"-")</f>
        <v>5.3248136315228969E-2</v>
      </c>
      <c r="AA82" s="53">
        <f t="shared" si="18"/>
        <v>9097.6200000000008</v>
      </c>
      <c r="AB82" s="311"/>
      <c r="AC82" s="314"/>
      <c r="AD82" s="209" t="s">
        <v>158</v>
      </c>
      <c r="AE82" s="54">
        <v>1458093</v>
      </c>
      <c r="AF82" s="52">
        <f>IFERROR(AE82/AB73,"-")</f>
        <v>1.1460173215364585E-3</v>
      </c>
      <c r="AG82" s="54">
        <v>102</v>
      </c>
      <c r="AH82" s="52">
        <f>IFERROR(AG82/AC73,"-")</f>
        <v>6.5051020408163268E-2</v>
      </c>
      <c r="AI82" s="53">
        <f t="shared" si="19"/>
        <v>14295.029411764706</v>
      </c>
      <c r="AJ82" s="311"/>
      <c r="AK82" s="314"/>
      <c r="AL82" s="209" t="s">
        <v>158</v>
      </c>
      <c r="AM82" s="54">
        <f t="shared" si="21"/>
        <v>6690575</v>
      </c>
      <c r="AN82" s="52">
        <f>IFERROR(AM82/AJ73,"-")</f>
        <v>7.5810297104141435E-4</v>
      </c>
      <c r="AO82" s="54">
        <f t="shared" si="22"/>
        <v>649</v>
      </c>
      <c r="AP82" s="52">
        <f>IFERROR(AO82/AK73,"-")</f>
        <v>4.4829729916419148E-2</v>
      </c>
      <c r="AQ82" s="53">
        <f t="shared" si="20"/>
        <v>10309.052388289676</v>
      </c>
      <c r="AW82" s="175"/>
      <c r="AX82" s="175"/>
    </row>
    <row r="83" spans="2:50" s="20" customFormat="1">
      <c r="B83" s="306"/>
      <c r="C83" s="308"/>
      <c r="D83" s="311"/>
      <c r="E83" s="314"/>
      <c r="F83" s="209" t="s">
        <v>159</v>
      </c>
      <c r="G83" s="54">
        <v>715374</v>
      </c>
      <c r="H83" s="52">
        <f>IFERROR(G83/D73,"-")</f>
        <v>1.2094283045756817E-4</v>
      </c>
      <c r="I83" s="54">
        <v>24</v>
      </c>
      <c r="J83" s="52">
        <f>IFERROR(I83/E73,"-")</f>
        <v>2.3090244371752936E-3</v>
      </c>
      <c r="K83" s="53">
        <f t="shared" si="16"/>
        <v>29807.25</v>
      </c>
      <c r="L83" s="311"/>
      <c r="M83" s="314"/>
      <c r="N83" s="55" t="s">
        <v>159</v>
      </c>
      <c r="O83" s="54">
        <v>16125</v>
      </c>
      <c r="P83" s="52">
        <f>IFERROR(O83/L73,"-")</f>
        <v>1.5945163430953792E-5</v>
      </c>
      <c r="Q83" s="54">
        <v>4</v>
      </c>
      <c r="R83" s="52">
        <f>IFERROR(Q83/M73,"-")</f>
        <v>2.5380710659898475E-3</v>
      </c>
      <c r="S83" s="53">
        <f t="shared" si="17"/>
        <v>4031.25</v>
      </c>
      <c r="T83" s="311"/>
      <c r="U83" s="314"/>
      <c r="V83" s="209" t="s">
        <v>159</v>
      </c>
      <c r="W83" s="54">
        <v>20295</v>
      </c>
      <c r="X83" s="52">
        <f>IFERROR(W83/T73,"-")</f>
        <v>3.237621664661426E-5</v>
      </c>
      <c r="Y83" s="54">
        <v>5</v>
      </c>
      <c r="Z83" s="52">
        <f>IFERROR(Y83/U73,"-")</f>
        <v>5.3248136315228968E-3</v>
      </c>
      <c r="AA83" s="53">
        <f t="shared" si="18"/>
        <v>4059</v>
      </c>
      <c r="AB83" s="311"/>
      <c r="AC83" s="314"/>
      <c r="AD83" s="209" t="s">
        <v>159</v>
      </c>
      <c r="AE83" s="54">
        <v>1079166</v>
      </c>
      <c r="AF83" s="52">
        <f>IFERROR(AE83/AB73,"-")</f>
        <v>8.4819207609748736E-4</v>
      </c>
      <c r="AG83" s="54">
        <v>35</v>
      </c>
      <c r="AH83" s="52">
        <f>IFERROR(AG83/AC73,"-")</f>
        <v>2.2321428571428572E-2</v>
      </c>
      <c r="AI83" s="53">
        <f t="shared" si="19"/>
        <v>30833.314285714285</v>
      </c>
      <c r="AJ83" s="311"/>
      <c r="AK83" s="314"/>
      <c r="AL83" s="209" t="s">
        <v>159</v>
      </c>
      <c r="AM83" s="54">
        <f t="shared" si="21"/>
        <v>1830960</v>
      </c>
      <c r="AN83" s="52">
        <f>IFERROR(AM83/AJ73,"-")</f>
        <v>2.0746441312712106E-4</v>
      </c>
      <c r="AO83" s="54">
        <f t="shared" si="22"/>
        <v>68</v>
      </c>
      <c r="AP83" s="52">
        <f>IFERROR(AO83/AK73,"-")</f>
        <v>4.697105753954549E-3</v>
      </c>
      <c r="AQ83" s="53">
        <f t="shared" si="20"/>
        <v>26925.882352941175</v>
      </c>
      <c r="AW83" s="175"/>
      <c r="AX83" s="175"/>
    </row>
    <row r="84" spans="2:50" s="20" customFormat="1">
      <c r="B84" s="306"/>
      <c r="C84" s="308"/>
      <c r="D84" s="311"/>
      <c r="E84" s="314"/>
      <c r="F84" s="209" t="s">
        <v>160</v>
      </c>
      <c r="G84" s="54">
        <v>6835333</v>
      </c>
      <c r="H84" s="52">
        <f>IFERROR(G84/D73,"-")</f>
        <v>1.1555976596018599E-3</v>
      </c>
      <c r="I84" s="54">
        <v>39</v>
      </c>
      <c r="J84" s="52">
        <f>IFERROR(I84/E73,"-")</f>
        <v>3.7521647104098517E-3</v>
      </c>
      <c r="K84" s="53">
        <f t="shared" si="16"/>
        <v>175264.94871794872</v>
      </c>
      <c r="L84" s="311"/>
      <c r="M84" s="314"/>
      <c r="N84" s="55" t="s">
        <v>160</v>
      </c>
      <c r="O84" s="54">
        <v>134749</v>
      </c>
      <c r="P84" s="52">
        <f>IFERROR(O84/L73,"-")</f>
        <v>1.3324619083147861E-4</v>
      </c>
      <c r="Q84" s="54">
        <v>5</v>
      </c>
      <c r="R84" s="52">
        <f>IFERROR(Q84/M73,"-")</f>
        <v>3.1725888324873096E-3</v>
      </c>
      <c r="S84" s="53">
        <f t="shared" si="17"/>
        <v>26949.8</v>
      </c>
      <c r="T84" s="311"/>
      <c r="U84" s="314"/>
      <c r="V84" s="209" t="s">
        <v>160</v>
      </c>
      <c r="W84" s="54">
        <v>298797</v>
      </c>
      <c r="X84" s="52">
        <f>IFERROR(W84/T73,"-")</f>
        <v>4.7666501135050016E-4</v>
      </c>
      <c r="Y84" s="54">
        <v>5</v>
      </c>
      <c r="Z84" s="52">
        <f>IFERROR(Y84/U73,"-")</f>
        <v>5.3248136315228968E-3</v>
      </c>
      <c r="AA84" s="53">
        <f t="shared" si="18"/>
        <v>59759.4</v>
      </c>
      <c r="AB84" s="311"/>
      <c r="AC84" s="314"/>
      <c r="AD84" s="209" t="s">
        <v>160</v>
      </c>
      <c r="AE84" s="54">
        <v>5182744</v>
      </c>
      <c r="AF84" s="52">
        <f>IFERROR(AE84/AB73,"-")</f>
        <v>4.0734811819884949E-3</v>
      </c>
      <c r="AG84" s="54">
        <v>28</v>
      </c>
      <c r="AH84" s="52">
        <f>IFERROR(AG84/AC73,"-")</f>
        <v>1.7857142857142856E-2</v>
      </c>
      <c r="AI84" s="53">
        <f t="shared" si="19"/>
        <v>185098</v>
      </c>
      <c r="AJ84" s="311"/>
      <c r="AK84" s="314"/>
      <c r="AL84" s="209" t="s">
        <v>160</v>
      </c>
      <c r="AM84" s="54">
        <f t="shared" si="21"/>
        <v>12451623</v>
      </c>
      <c r="AN84" s="52">
        <f>IFERROR(AM84/AJ73,"-")</f>
        <v>1.4108820827189903E-3</v>
      </c>
      <c r="AO84" s="54">
        <f t="shared" si="22"/>
        <v>77</v>
      </c>
      <c r="AP84" s="52">
        <f>IFERROR(AO84/AK73,"-")</f>
        <v>5.3187815155073563E-3</v>
      </c>
      <c r="AQ84" s="53">
        <f t="shared" si="20"/>
        <v>161709.3896103896</v>
      </c>
      <c r="AW84" s="175"/>
      <c r="AX84" s="175"/>
    </row>
    <row r="85" spans="2:50" s="20" customFormat="1">
      <c r="B85" s="306"/>
      <c r="C85" s="308"/>
      <c r="D85" s="311"/>
      <c r="E85" s="314"/>
      <c r="F85" s="209" t="s">
        <v>161</v>
      </c>
      <c r="G85" s="54">
        <v>38822177</v>
      </c>
      <c r="H85" s="52">
        <f>IFERROR(G85/D73,"-")</f>
        <v>6.5633696093298092E-3</v>
      </c>
      <c r="I85" s="54">
        <v>993</v>
      </c>
      <c r="J85" s="52">
        <f>IFERROR(I85/E73,"-")</f>
        <v>9.5535886088127769E-2</v>
      </c>
      <c r="K85" s="53">
        <f t="shared" si="16"/>
        <v>39095.847935548845</v>
      </c>
      <c r="L85" s="311"/>
      <c r="M85" s="314"/>
      <c r="N85" s="209" t="s">
        <v>161</v>
      </c>
      <c r="O85" s="54">
        <v>6536428</v>
      </c>
      <c r="P85" s="52">
        <f>IFERROR(O85/L73,"-")</f>
        <v>6.4635294706767406E-3</v>
      </c>
      <c r="Q85" s="54">
        <v>169</v>
      </c>
      <c r="R85" s="52">
        <f>IFERROR(Q85/M73,"-")</f>
        <v>0.10723350253807107</v>
      </c>
      <c r="S85" s="53">
        <f t="shared" si="17"/>
        <v>38677.08875739645</v>
      </c>
      <c r="T85" s="311"/>
      <c r="U85" s="314"/>
      <c r="V85" s="209" t="s">
        <v>161</v>
      </c>
      <c r="W85" s="54">
        <v>5214416</v>
      </c>
      <c r="X85" s="52">
        <f>IFERROR(W85/T73,"-")</f>
        <v>8.3184558808362518E-3</v>
      </c>
      <c r="Y85" s="54">
        <v>131</v>
      </c>
      <c r="Z85" s="52">
        <f>IFERROR(Y85/U73,"-")</f>
        <v>0.13951011714589989</v>
      </c>
      <c r="AA85" s="53">
        <f t="shared" si="18"/>
        <v>39804.702290076333</v>
      </c>
      <c r="AB85" s="311"/>
      <c r="AC85" s="314"/>
      <c r="AD85" s="209" t="s">
        <v>161</v>
      </c>
      <c r="AE85" s="54">
        <v>17020977</v>
      </c>
      <c r="AF85" s="52">
        <f>IFERROR(AE85/AB73,"-")</f>
        <v>1.3377976899603567E-2</v>
      </c>
      <c r="AG85" s="54">
        <v>256</v>
      </c>
      <c r="AH85" s="52">
        <f>IFERROR(AG85/AC73,"-")</f>
        <v>0.16326530612244897</v>
      </c>
      <c r="AI85" s="53">
        <f t="shared" si="19"/>
        <v>66488.19140625</v>
      </c>
      <c r="AJ85" s="311"/>
      <c r="AK85" s="314"/>
      <c r="AL85" s="209" t="s">
        <v>161</v>
      </c>
      <c r="AM85" s="54">
        <f t="shared" si="21"/>
        <v>67593998</v>
      </c>
      <c r="AN85" s="52">
        <f>IFERROR(AM85/AJ73,"-")</f>
        <v>7.6590144656277555E-3</v>
      </c>
      <c r="AO85" s="54">
        <f t="shared" si="22"/>
        <v>1549</v>
      </c>
      <c r="AP85" s="52">
        <f>IFERROR(AO85/AK73,"-")</f>
        <v>0.10699730607169994</v>
      </c>
      <c r="AQ85" s="53">
        <f t="shared" si="20"/>
        <v>43637.183989670753</v>
      </c>
      <c r="AW85" s="175"/>
      <c r="AX85" s="175"/>
    </row>
    <row r="86" spans="2:50" s="20" customFormat="1">
      <c r="B86" s="306"/>
      <c r="C86" s="308"/>
      <c r="D86" s="311"/>
      <c r="E86" s="314"/>
      <c r="F86" s="209" t="s">
        <v>162</v>
      </c>
      <c r="G86" s="54">
        <v>61959304</v>
      </c>
      <c r="H86" s="52">
        <f>IFERROR(G86/D73,"-")</f>
        <v>1.0474987347794196E-2</v>
      </c>
      <c r="I86" s="54">
        <v>698</v>
      </c>
      <c r="J86" s="52">
        <f>IFERROR(I86/E73,"-")</f>
        <v>6.7154127381181455E-2</v>
      </c>
      <c r="K86" s="53">
        <f t="shared" si="16"/>
        <v>88766.911174785098</v>
      </c>
      <c r="L86" s="311"/>
      <c r="M86" s="314"/>
      <c r="N86" s="55" t="s">
        <v>162</v>
      </c>
      <c r="O86" s="54">
        <v>5967830</v>
      </c>
      <c r="P86" s="52">
        <f>IFERROR(O86/L73,"-")</f>
        <v>5.9012728482573011E-3</v>
      </c>
      <c r="Q86" s="54">
        <v>87</v>
      </c>
      <c r="R86" s="52">
        <f>IFERROR(Q86/M73,"-")</f>
        <v>5.5203045685279187E-2</v>
      </c>
      <c r="S86" s="53">
        <f t="shared" si="17"/>
        <v>68595.747126436778</v>
      </c>
      <c r="T86" s="311"/>
      <c r="U86" s="314"/>
      <c r="V86" s="209" t="s">
        <v>162</v>
      </c>
      <c r="W86" s="54">
        <v>8001223</v>
      </c>
      <c r="X86" s="52">
        <f>IFERROR(W86/T73,"-")</f>
        <v>1.2764194594031676E-2</v>
      </c>
      <c r="Y86" s="54">
        <v>70</v>
      </c>
      <c r="Z86" s="52">
        <f>IFERROR(Y86/U73,"-")</f>
        <v>7.454739084132056E-2</v>
      </c>
      <c r="AA86" s="53">
        <f t="shared" si="18"/>
        <v>114303.18571428572</v>
      </c>
      <c r="AB86" s="311"/>
      <c r="AC86" s="314"/>
      <c r="AD86" s="209" t="s">
        <v>162</v>
      </c>
      <c r="AE86" s="54">
        <v>13993753</v>
      </c>
      <c r="AF86" s="52">
        <f>IFERROR(AE86/AB73,"-")</f>
        <v>1.0998669722234988E-2</v>
      </c>
      <c r="AG86" s="54">
        <v>172</v>
      </c>
      <c r="AH86" s="52">
        <f>IFERROR(AG86/AC73,"-")</f>
        <v>0.10969387755102041</v>
      </c>
      <c r="AI86" s="53">
        <f t="shared" si="19"/>
        <v>81359.029069767435</v>
      </c>
      <c r="AJ86" s="311"/>
      <c r="AK86" s="314"/>
      <c r="AL86" s="209" t="s">
        <v>162</v>
      </c>
      <c r="AM86" s="54">
        <f t="shared" si="21"/>
        <v>89922110</v>
      </c>
      <c r="AN86" s="52">
        <f>IFERROR(AM86/AJ73,"-")</f>
        <v>1.0188992538505715E-2</v>
      </c>
      <c r="AO86" s="54">
        <f t="shared" si="22"/>
        <v>1027</v>
      </c>
      <c r="AP86" s="52">
        <f>IFERROR(AO86/AK73,"-")</f>
        <v>7.0940111901637085E-2</v>
      </c>
      <c r="AQ86" s="53">
        <f t="shared" si="20"/>
        <v>87558.042843232717</v>
      </c>
      <c r="AW86" s="175"/>
      <c r="AX86" s="175"/>
    </row>
    <row r="87" spans="2:50" s="20" customFormat="1">
      <c r="B87" s="306"/>
      <c r="C87" s="308"/>
      <c r="D87" s="311"/>
      <c r="E87" s="314"/>
      <c r="F87" s="209" t="s">
        <v>163</v>
      </c>
      <c r="G87" s="54">
        <v>23258309</v>
      </c>
      <c r="H87" s="52">
        <f>IFERROR(G87/D73,"-")</f>
        <v>3.9321050557005596E-3</v>
      </c>
      <c r="I87" s="54">
        <v>541</v>
      </c>
      <c r="J87" s="52">
        <f>IFERROR(I87/E73,"-")</f>
        <v>5.2049259187993073E-2</v>
      </c>
      <c r="K87" s="53">
        <f t="shared" si="16"/>
        <v>42991.32902033272</v>
      </c>
      <c r="L87" s="311"/>
      <c r="M87" s="314"/>
      <c r="N87" s="55" t="s">
        <v>163</v>
      </c>
      <c r="O87" s="54">
        <v>6814282</v>
      </c>
      <c r="P87" s="52">
        <f>IFERROR(O87/L73,"-")</f>
        <v>6.7382846607508019E-3</v>
      </c>
      <c r="Q87" s="54">
        <v>107</v>
      </c>
      <c r="R87" s="52">
        <f>IFERROR(Q87/M73,"-")</f>
        <v>6.7893401015228422E-2</v>
      </c>
      <c r="S87" s="53">
        <f t="shared" si="17"/>
        <v>63684.878504672895</v>
      </c>
      <c r="T87" s="311"/>
      <c r="U87" s="314"/>
      <c r="V87" s="209" t="s">
        <v>163</v>
      </c>
      <c r="W87" s="54">
        <v>4410511</v>
      </c>
      <c r="X87" s="52">
        <f>IFERROR(W87/T73,"-")</f>
        <v>7.0360019540909235E-3</v>
      </c>
      <c r="Y87" s="54">
        <v>75</v>
      </c>
      <c r="Z87" s="52">
        <f>IFERROR(Y87/U73,"-")</f>
        <v>7.9872204472843447E-2</v>
      </c>
      <c r="AA87" s="53">
        <f t="shared" si="18"/>
        <v>58806.813333333332</v>
      </c>
      <c r="AB87" s="311"/>
      <c r="AC87" s="314"/>
      <c r="AD87" s="209" t="s">
        <v>163</v>
      </c>
      <c r="AE87" s="54">
        <v>7705564</v>
      </c>
      <c r="AF87" s="52">
        <f>IFERROR(AE87/AB73,"-")</f>
        <v>6.0563419591258983E-3</v>
      </c>
      <c r="AG87" s="54">
        <v>155</v>
      </c>
      <c r="AH87" s="52">
        <f>IFERROR(AG87/AC73,"-")</f>
        <v>9.8852040816326536E-2</v>
      </c>
      <c r="AI87" s="53">
        <f t="shared" si="19"/>
        <v>49713.316129032261</v>
      </c>
      <c r="AJ87" s="311"/>
      <c r="AK87" s="314"/>
      <c r="AL87" s="209" t="s">
        <v>163</v>
      </c>
      <c r="AM87" s="54">
        <f t="shared" si="21"/>
        <v>42188666</v>
      </c>
      <c r="AN87" s="52">
        <f>IFERROR(AM87/AJ73,"-")</f>
        <v>4.7803593919616624E-3</v>
      </c>
      <c r="AO87" s="54">
        <f t="shared" si="22"/>
        <v>878</v>
      </c>
      <c r="AP87" s="52">
        <f>IFERROR(AO87/AK73,"-")</f>
        <v>6.0647924293707259E-2</v>
      </c>
      <c r="AQ87" s="53">
        <f t="shared" si="20"/>
        <v>48050.872437357633</v>
      </c>
      <c r="AW87" s="175"/>
      <c r="AX87" s="175"/>
    </row>
    <row r="88" spans="2:50" s="20" customFormat="1">
      <c r="B88" s="306"/>
      <c r="C88" s="308"/>
      <c r="D88" s="311"/>
      <c r="E88" s="314"/>
      <c r="F88" s="210" t="s">
        <v>164</v>
      </c>
      <c r="G88" s="59">
        <v>11868945</v>
      </c>
      <c r="H88" s="57">
        <f>IFERROR(G88/D73,"-")</f>
        <v>2.0065920802897525E-3</v>
      </c>
      <c r="I88" s="59">
        <v>662</v>
      </c>
      <c r="J88" s="57">
        <f>IFERROR(I88/E73,"-")</f>
        <v>6.3690590725418508E-2</v>
      </c>
      <c r="K88" s="58">
        <f t="shared" si="16"/>
        <v>17928.919939577041</v>
      </c>
      <c r="L88" s="311"/>
      <c r="M88" s="314"/>
      <c r="N88" s="56" t="s">
        <v>164</v>
      </c>
      <c r="O88" s="59">
        <v>1607290</v>
      </c>
      <c r="P88" s="57">
        <f>IFERROR(O88/L73,"-")</f>
        <v>1.5893644484302463E-3</v>
      </c>
      <c r="Q88" s="59">
        <v>118</v>
      </c>
      <c r="R88" s="57">
        <f>IFERROR(Q88/M73,"-")</f>
        <v>7.487309644670051E-2</v>
      </c>
      <c r="S88" s="58">
        <f t="shared" si="17"/>
        <v>13621.101694915254</v>
      </c>
      <c r="T88" s="311"/>
      <c r="U88" s="314"/>
      <c r="V88" s="210" t="s">
        <v>164</v>
      </c>
      <c r="W88" s="59">
        <v>1330874</v>
      </c>
      <c r="X88" s="57">
        <f>IFERROR(W88/T73,"-")</f>
        <v>2.1231172679648238E-3</v>
      </c>
      <c r="Y88" s="59">
        <v>73</v>
      </c>
      <c r="Z88" s="57">
        <f>IFERROR(Y88/U73,"-")</f>
        <v>7.7742279020234298E-2</v>
      </c>
      <c r="AA88" s="58">
        <f t="shared" si="18"/>
        <v>18231.150684931508</v>
      </c>
      <c r="AB88" s="311"/>
      <c r="AC88" s="314"/>
      <c r="AD88" s="210" t="s">
        <v>164</v>
      </c>
      <c r="AE88" s="59">
        <v>3252213</v>
      </c>
      <c r="AF88" s="57">
        <f>IFERROR(AE88/AB73,"-")</f>
        <v>2.5561417765026305E-3</v>
      </c>
      <c r="AG88" s="59">
        <v>153</v>
      </c>
      <c r="AH88" s="57">
        <f>IFERROR(AG88/AC73,"-")</f>
        <v>9.7576530612244902E-2</v>
      </c>
      <c r="AI88" s="58">
        <f t="shared" si="19"/>
        <v>21256.294117647059</v>
      </c>
      <c r="AJ88" s="311"/>
      <c r="AK88" s="314"/>
      <c r="AL88" s="210" t="s">
        <v>164</v>
      </c>
      <c r="AM88" s="59">
        <f t="shared" si="21"/>
        <v>18059322</v>
      </c>
      <c r="AN88" s="57">
        <f>IFERROR(AM88/AJ73,"-")</f>
        <v>2.0462853586117151E-3</v>
      </c>
      <c r="AO88" s="59">
        <f t="shared" si="22"/>
        <v>1006</v>
      </c>
      <c r="AP88" s="57">
        <f>IFERROR(AO88/AK73,"-")</f>
        <v>6.9489535124680521E-2</v>
      </c>
      <c r="AQ88" s="58">
        <f t="shared" si="20"/>
        <v>17951.612326043738</v>
      </c>
      <c r="AW88" s="175"/>
      <c r="AX88" s="175"/>
    </row>
    <row r="89" spans="2:50" s="20" customFormat="1">
      <c r="B89" s="306"/>
      <c r="C89" s="309"/>
      <c r="D89" s="312"/>
      <c r="E89" s="315"/>
      <c r="F89" s="211" t="s">
        <v>86</v>
      </c>
      <c r="G89" s="60">
        <f>SUM(G73:G88)</f>
        <v>928777127</v>
      </c>
      <c r="H89" s="57">
        <f>IFERROR(G89/D73,"-")</f>
        <v>0.15702127083683257</v>
      </c>
      <c r="I89" s="59">
        <v>7796</v>
      </c>
      <c r="J89" s="57">
        <f>IFERROR(I89/E73,"-")</f>
        <v>0.75004810467577454</v>
      </c>
      <c r="K89" s="58">
        <f t="shared" si="16"/>
        <v>119135.08555669575</v>
      </c>
      <c r="L89" s="312"/>
      <c r="M89" s="315"/>
      <c r="N89" s="123" t="s">
        <v>86</v>
      </c>
      <c r="O89" s="60">
        <f>SUM(O73:O88)</f>
        <v>182863764</v>
      </c>
      <c r="P89" s="57">
        <f>IFERROR(O89/L73,"-")</f>
        <v>0.1808243474467823</v>
      </c>
      <c r="Q89" s="59">
        <v>1256</v>
      </c>
      <c r="R89" s="57">
        <f>IFERROR(Q89/M73,"-")</f>
        <v>0.79695431472081213</v>
      </c>
      <c r="S89" s="58">
        <f t="shared" si="17"/>
        <v>145592.16878980893</v>
      </c>
      <c r="T89" s="312"/>
      <c r="U89" s="315"/>
      <c r="V89" s="211" t="s">
        <v>86</v>
      </c>
      <c r="W89" s="60">
        <f>SUM(W73:W88)</f>
        <v>108379347</v>
      </c>
      <c r="X89" s="57">
        <f>IFERROR(W89/T73,"-")</f>
        <v>0.17289545299288411</v>
      </c>
      <c r="Y89" s="59">
        <v>777</v>
      </c>
      <c r="Z89" s="57">
        <f>IFERROR(Y89/U73,"-")</f>
        <v>0.82747603833865813</v>
      </c>
      <c r="AA89" s="58">
        <f t="shared" si="18"/>
        <v>139484.35907335908</v>
      </c>
      <c r="AB89" s="312"/>
      <c r="AC89" s="315"/>
      <c r="AD89" s="211" t="s">
        <v>86</v>
      </c>
      <c r="AE89" s="60">
        <f>SUM(AE73:AE88)</f>
        <v>230209293</v>
      </c>
      <c r="AF89" s="57">
        <f>IFERROR(AE89/AB73,"-")</f>
        <v>0.18093759270270263</v>
      </c>
      <c r="AG89" s="59">
        <v>1325</v>
      </c>
      <c r="AH89" s="57">
        <f>IFERROR(AG89/AC73,"-")</f>
        <v>0.84502551020408168</v>
      </c>
      <c r="AI89" s="58">
        <f t="shared" si="19"/>
        <v>173742.86264150945</v>
      </c>
      <c r="AJ89" s="312"/>
      <c r="AK89" s="315"/>
      <c r="AL89" s="211" t="s">
        <v>86</v>
      </c>
      <c r="AM89" s="60">
        <f>SUM(AM73:AM88)</f>
        <v>1450229531</v>
      </c>
      <c r="AN89" s="57">
        <f>IFERROR(AM89/AJ73,"-")</f>
        <v>0.16432418979580932</v>
      </c>
      <c r="AO89" s="59">
        <f>SUM(I89,Q89,Y89,AG89)</f>
        <v>11154</v>
      </c>
      <c r="AP89" s="57">
        <f>IFERROR(AO89/AK73,"-")</f>
        <v>0.7704634938177799</v>
      </c>
      <c r="AQ89" s="58">
        <f t="shared" si="20"/>
        <v>130018.78527882374</v>
      </c>
      <c r="AW89" s="175"/>
      <c r="AX89" s="175"/>
    </row>
    <row r="90" spans="2:50" s="20" customFormat="1">
      <c r="B90" s="306">
        <v>6</v>
      </c>
      <c r="C90" s="307" t="s">
        <v>169</v>
      </c>
      <c r="D90" s="310">
        <v>4170452480</v>
      </c>
      <c r="E90" s="313">
        <v>7328</v>
      </c>
      <c r="F90" s="207" t="s">
        <v>150</v>
      </c>
      <c r="G90" s="50">
        <v>76530348</v>
      </c>
      <c r="H90" s="48">
        <f>IFERROR(G90/D90,"-")</f>
        <v>1.8350610243615579E-2</v>
      </c>
      <c r="I90" s="50">
        <v>1264</v>
      </c>
      <c r="J90" s="48">
        <f>IFERROR(I90/E90,"-")</f>
        <v>0.17248908296943233</v>
      </c>
      <c r="K90" s="49">
        <f t="shared" si="16"/>
        <v>60546.161392405062</v>
      </c>
      <c r="L90" s="310">
        <v>732964120</v>
      </c>
      <c r="M90" s="313">
        <v>1200</v>
      </c>
      <c r="N90" s="47" t="s">
        <v>150</v>
      </c>
      <c r="O90" s="50">
        <v>14645422</v>
      </c>
      <c r="P90" s="48">
        <f>IFERROR(O90/L90,"-")</f>
        <v>1.9981089933842875E-2</v>
      </c>
      <c r="Q90" s="50">
        <v>219</v>
      </c>
      <c r="R90" s="48">
        <f>IFERROR(Q90/M90,"-")</f>
        <v>0.1825</v>
      </c>
      <c r="S90" s="49">
        <f t="shared" si="17"/>
        <v>66874.07305936073</v>
      </c>
      <c r="T90" s="310">
        <v>475494660</v>
      </c>
      <c r="U90" s="313">
        <v>709</v>
      </c>
      <c r="V90" s="207" t="s">
        <v>150</v>
      </c>
      <c r="W90" s="50">
        <v>11179630</v>
      </c>
      <c r="X90" s="48">
        <f>IFERROR(W90/T90,"-")</f>
        <v>2.3511578447589717E-2</v>
      </c>
      <c r="Y90" s="50">
        <v>168</v>
      </c>
      <c r="Z90" s="48">
        <f>IFERROR(Y90/U90,"-")</f>
        <v>0.23695345557122707</v>
      </c>
      <c r="AA90" s="49">
        <f t="shared" si="18"/>
        <v>66545.416666666672</v>
      </c>
      <c r="AB90" s="310">
        <v>854766710</v>
      </c>
      <c r="AC90" s="313">
        <v>1078</v>
      </c>
      <c r="AD90" s="207" t="s">
        <v>150</v>
      </c>
      <c r="AE90" s="50">
        <v>40417868</v>
      </c>
      <c r="AF90" s="48">
        <f>IFERROR(AE90/AB90,"-")</f>
        <v>4.7285262197448004E-2</v>
      </c>
      <c r="AG90" s="50">
        <v>250</v>
      </c>
      <c r="AH90" s="48">
        <f>IFERROR(AG90/AC90,"-")</f>
        <v>0.23191094619666047</v>
      </c>
      <c r="AI90" s="49">
        <f t="shared" si="19"/>
        <v>161671.47200000001</v>
      </c>
      <c r="AJ90" s="310">
        <f>SUM(D90,L90,T90,AB90,)</f>
        <v>6233677970</v>
      </c>
      <c r="AK90" s="313">
        <f>SUM(E90,M90,U90,AC90,)</f>
        <v>10315</v>
      </c>
      <c r="AL90" s="207" t="s">
        <v>150</v>
      </c>
      <c r="AM90" s="50">
        <f>SUM(G90,O90,W90,AE90)</f>
        <v>142773268</v>
      </c>
      <c r="AN90" s="48">
        <f>IFERROR(AM90/AJ90,"-")</f>
        <v>2.2903536032356193E-2</v>
      </c>
      <c r="AO90" s="50">
        <f>SUM(I90,Q90,Y90,AG90)</f>
        <v>1901</v>
      </c>
      <c r="AP90" s="48">
        <f>IFERROR(AO90/AK90,"-")</f>
        <v>0.18429471643238002</v>
      </c>
      <c r="AQ90" s="49">
        <f t="shared" si="20"/>
        <v>75104.29668595476</v>
      </c>
      <c r="AW90" s="175"/>
      <c r="AX90" s="175"/>
    </row>
    <row r="91" spans="2:50" s="20" customFormat="1">
      <c r="B91" s="306"/>
      <c r="C91" s="308"/>
      <c r="D91" s="311"/>
      <c r="E91" s="314"/>
      <c r="F91" s="208" t="s">
        <v>151</v>
      </c>
      <c r="G91" s="54">
        <v>114630077</v>
      </c>
      <c r="H91" s="52">
        <f>IFERROR(G91/D90,"-")</f>
        <v>2.7486244610081253E-2</v>
      </c>
      <c r="I91" s="54">
        <v>1808</v>
      </c>
      <c r="J91" s="52">
        <f>IFERROR(I91/E90,"-")</f>
        <v>0.24672489082969432</v>
      </c>
      <c r="K91" s="53">
        <f t="shared" si="16"/>
        <v>63401.591261061949</v>
      </c>
      <c r="L91" s="311"/>
      <c r="M91" s="314"/>
      <c r="N91" s="51" t="s">
        <v>151</v>
      </c>
      <c r="O91" s="54">
        <v>18511791</v>
      </c>
      <c r="P91" s="52">
        <f>IFERROR(O91/L90,"-")</f>
        <v>2.5256067104621711E-2</v>
      </c>
      <c r="Q91" s="54">
        <v>333</v>
      </c>
      <c r="R91" s="52">
        <f>IFERROR(Q91/M90,"-")</f>
        <v>0.27750000000000002</v>
      </c>
      <c r="S91" s="53">
        <f t="shared" si="17"/>
        <v>55590.963963963964</v>
      </c>
      <c r="T91" s="311"/>
      <c r="U91" s="314"/>
      <c r="V91" s="208" t="s">
        <v>151</v>
      </c>
      <c r="W91" s="54">
        <v>11857789</v>
      </c>
      <c r="X91" s="52">
        <f>IFERROR(W91/T90,"-")</f>
        <v>2.4937796357166239E-2</v>
      </c>
      <c r="Y91" s="54">
        <v>212</v>
      </c>
      <c r="Z91" s="52">
        <f>IFERROR(Y91/U90,"-")</f>
        <v>0.29901269393511987</v>
      </c>
      <c r="AA91" s="53">
        <f t="shared" si="18"/>
        <v>55932.966981132078</v>
      </c>
      <c r="AB91" s="311"/>
      <c r="AC91" s="314"/>
      <c r="AD91" s="208" t="s">
        <v>151</v>
      </c>
      <c r="AE91" s="54">
        <v>24432880</v>
      </c>
      <c r="AF91" s="52">
        <f>IFERROR(AE91/AB90,"-")</f>
        <v>2.8584267162206165E-2</v>
      </c>
      <c r="AG91" s="54">
        <v>345</v>
      </c>
      <c r="AH91" s="52">
        <f>IFERROR(AG91/AC90,"-")</f>
        <v>0.32003710575139149</v>
      </c>
      <c r="AI91" s="53">
        <f t="shared" si="19"/>
        <v>70819.942028985504</v>
      </c>
      <c r="AJ91" s="311"/>
      <c r="AK91" s="314"/>
      <c r="AL91" s="208" t="s">
        <v>151</v>
      </c>
      <c r="AM91" s="54">
        <f t="shared" ref="AM91:AM105" si="23">SUM(G91,O91,W91,AE91)</f>
        <v>169432537</v>
      </c>
      <c r="AN91" s="52">
        <f>IFERROR(AM91/AJ90,"-")</f>
        <v>2.7180187654127407E-2</v>
      </c>
      <c r="AO91" s="54">
        <f t="shared" ref="AO91:AO105" si="24">SUM(I91,Q91,Y91,AG91)</f>
        <v>2698</v>
      </c>
      <c r="AP91" s="52">
        <f>IFERROR(AO91/AK90,"-")</f>
        <v>0.26156083373727579</v>
      </c>
      <c r="AQ91" s="53">
        <f t="shared" si="20"/>
        <v>62799.309488510007</v>
      </c>
      <c r="AW91" s="175"/>
      <c r="AX91" s="175"/>
    </row>
    <row r="92" spans="2:50" s="20" customFormat="1">
      <c r="B92" s="306"/>
      <c r="C92" s="308"/>
      <c r="D92" s="311"/>
      <c r="E92" s="314"/>
      <c r="F92" s="209" t="s">
        <v>152</v>
      </c>
      <c r="G92" s="54">
        <v>92267122</v>
      </c>
      <c r="H92" s="52">
        <f>IFERROR(G92/D90,"-")</f>
        <v>2.2124007512968953E-2</v>
      </c>
      <c r="I92" s="54">
        <v>2017</v>
      </c>
      <c r="J92" s="52">
        <f>IFERROR(I92/E90,"-")</f>
        <v>0.27524563318777295</v>
      </c>
      <c r="K92" s="53">
        <f t="shared" si="16"/>
        <v>45744.730788299457</v>
      </c>
      <c r="L92" s="311"/>
      <c r="M92" s="314"/>
      <c r="N92" s="55" t="s">
        <v>152</v>
      </c>
      <c r="O92" s="54">
        <v>20189802</v>
      </c>
      <c r="P92" s="52">
        <f>IFERROR(O92/L90,"-")</f>
        <v>2.7545416547811372E-2</v>
      </c>
      <c r="Q92" s="54">
        <v>378</v>
      </c>
      <c r="R92" s="52">
        <f>IFERROR(Q92/M90,"-")</f>
        <v>0.315</v>
      </c>
      <c r="S92" s="53">
        <f t="shared" si="17"/>
        <v>53412.174603174601</v>
      </c>
      <c r="T92" s="311"/>
      <c r="U92" s="314"/>
      <c r="V92" s="209" t="s">
        <v>152</v>
      </c>
      <c r="W92" s="54">
        <v>8399662</v>
      </c>
      <c r="X92" s="52">
        <f>IFERROR(W92/T90,"-")</f>
        <v>1.7665102695369913E-2</v>
      </c>
      <c r="Y92" s="54">
        <v>228</v>
      </c>
      <c r="Z92" s="52">
        <f>IFERROR(Y92/U90,"-")</f>
        <v>0.32157968970380818</v>
      </c>
      <c r="AA92" s="53">
        <f t="shared" si="18"/>
        <v>36840.622807017542</v>
      </c>
      <c r="AB92" s="311"/>
      <c r="AC92" s="314"/>
      <c r="AD92" s="209" t="s">
        <v>152</v>
      </c>
      <c r="AE92" s="54">
        <v>15056796</v>
      </c>
      <c r="AF92" s="52">
        <f>IFERROR(AE92/AB90,"-")</f>
        <v>1.7615094064671752E-2</v>
      </c>
      <c r="AG92" s="54">
        <v>328</v>
      </c>
      <c r="AH92" s="52">
        <f>IFERROR(AG92/AC90,"-")</f>
        <v>0.30426716141001853</v>
      </c>
      <c r="AI92" s="53">
        <f t="shared" si="19"/>
        <v>45904.865853658535</v>
      </c>
      <c r="AJ92" s="311"/>
      <c r="AK92" s="314"/>
      <c r="AL92" s="209" t="s">
        <v>152</v>
      </c>
      <c r="AM92" s="54">
        <f t="shared" si="23"/>
        <v>135913382</v>
      </c>
      <c r="AN92" s="52">
        <f>IFERROR(AM92/AJ90,"-")</f>
        <v>2.1803080405194561E-2</v>
      </c>
      <c r="AO92" s="54">
        <f t="shared" si="24"/>
        <v>2951</v>
      </c>
      <c r="AP92" s="52">
        <f>IFERROR(AO92/AK90,"-")</f>
        <v>0.28608822103732429</v>
      </c>
      <c r="AQ92" s="53">
        <f t="shared" si="20"/>
        <v>46056.720433751274</v>
      </c>
      <c r="AW92" s="175"/>
      <c r="AX92" s="175"/>
    </row>
    <row r="93" spans="2:50" s="20" customFormat="1">
      <c r="B93" s="306"/>
      <c r="C93" s="308"/>
      <c r="D93" s="311"/>
      <c r="E93" s="314"/>
      <c r="F93" s="209" t="s">
        <v>153</v>
      </c>
      <c r="G93" s="54">
        <v>18247616</v>
      </c>
      <c r="H93" s="52">
        <f>IFERROR(G93/D90,"-")</f>
        <v>4.375452325019658E-3</v>
      </c>
      <c r="I93" s="54">
        <v>325</v>
      </c>
      <c r="J93" s="52">
        <f>IFERROR(I93/E90,"-")</f>
        <v>4.435043668122271E-2</v>
      </c>
      <c r="K93" s="53">
        <f t="shared" si="16"/>
        <v>56146.510769230772</v>
      </c>
      <c r="L93" s="311"/>
      <c r="M93" s="314"/>
      <c r="N93" s="55" t="s">
        <v>153</v>
      </c>
      <c r="O93" s="54">
        <v>3778170</v>
      </c>
      <c r="P93" s="52">
        <f>IFERROR(O93/L90,"-")</f>
        <v>5.1546452232886925E-3</v>
      </c>
      <c r="Q93" s="54">
        <v>61</v>
      </c>
      <c r="R93" s="52">
        <f>IFERROR(Q93/M90,"-")</f>
        <v>5.0833333333333335E-2</v>
      </c>
      <c r="S93" s="53">
        <f t="shared" si="17"/>
        <v>61937.2131147541</v>
      </c>
      <c r="T93" s="311"/>
      <c r="U93" s="314"/>
      <c r="V93" s="209" t="s">
        <v>153</v>
      </c>
      <c r="W93" s="54">
        <v>4028852</v>
      </c>
      <c r="X93" s="52">
        <f>IFERROR(W93/T90,"-")</f>
        <v>8.4729700224183378E-3</v>
      </c>
      <c r="Y93" s="54">
        <v>37</v>
      </c>
      <c r="Z93" s="52">
        <f>IFERROR(Y93/U90,"-")</f>
        <v>5.2186177715091681E-2</v>
      </c>
      <c r="AA93" s="53">
        <f t="shared" si="18"/>
        <v>108887.89189189189</v>
      </c>
      <c r="AB93" s="311"/>
      <c r="AC93" s="314"/>
      <c r="AD93" s="209" t="s">
        <v>153</v>
      </c>
      <c r="AE93" s="54">
        <v>2160130</v>
      </c>
      <c r="AF93" s="52">
        <f>IFERROR(AE93/AB90,"-")</f>
        <v>2.5271573807548026E-3</v>
      </c>
      <c r="AG93" s="54">
        <v>49</v>
      </c>
      <c r="AH93" s="52">
        <f>IFERROR(AG93/AC90,"-")</f>
        <v>4.5454545454545456E-2</v>
      </c>
      <c r="AI93" s="53">
        <f t="shared" si="19"/>
        <v>44084.285714285717</v>
      </c>
      <c r="AJ93" s="311"/>
      <c r="AK93" s="314"/>
      <c r="AL93" s="209" t="s">
        <v>153</v>
      </c>
      <c r="AM93" s="54">
        <f t="shared" si="23"/>
        <v>28214768</v>
      </c>
      <c r="AN93" s="52">
        <f>IFERROR(AM93/AJ90,"-")</f>
        <v>4.5261831194658266E-3</v>
      </c>
      <c r="AO93" s="54">
        <f t="shared" si="24"/>
        <v>472</v>
      </c>
      <c r="AP93" s="52">
        <f>IFERROR(AO93/AK90,"-")</f>
        <v>4.575860397479399E-2</v>
      </c>
      <c r="AQ93" s="53">
        <f t="shared" si="20"/>
        <v>59777.050847457627</v>
      </c>
      <c r="AW93" s="175"/>
      <c r="AX93" s="175"/>
    </row>
    <row r="94" spans="2:50" s="20" customFormat="1">
      <c r="B94" s="306"/>
      <c r="C94" s="308"/>
      <c r="D94" s="311"/>
      <c r="E94" s="314"/>
      <c r="F94" s="209" t="s">
        <v>154</v>
      </c>
      <c r="G94" s="54">
        <v>117936327</v>
      </c>
      <c r="H94" s="52">
        <f>IFERROR(G94/D90,"-")</f>
        <v>2.8279024294265546E-2</v>
      </c>
      <c r="I94" s="54">
        <v>2413</v>
      </c>
      <c r="J94" s="52">
        <f>IFERROR(I94/E90,"-")</f>
        <v>0.32928493449781659</v>
      </c>
      <c r="K94" s="53">
        <f t="shared" si="16"/>
        <v>48875.394529631165</v>
      </c>
      <c r="L94" s="311"/>
      <c r="M94" s="314"/>
      <c r="N94" s="55" t="s">
        <v>154</v>
      </c>
      <c r="O94" s="54">
        <v>18049287</v>
      </c>
      <c r="P94" s="52">
        <f>IFERROR(O94/L90,"-")</f>
        <v>2.4625062138103022E-2</v>
      </c>
      <c r="Q94" s="54">
        <v>457</v>
      </c>
      <c r="R94" s="52">
        <f>IFERROR(Q94/M90,"-")</f>
        <v>0.38083333333333336</v>
      </c>
      <c r="S94" s="53">
        <f t="shared" si="17"/>
        <v>39495.157549234136</v>
      </c>
      <c r="T94" s="311"/>
      <c r="U94" s="314"/>
      <c r="V94" s="209" t="s">
        <v>154</v>
      </c>
      <c r="W94" s="54">
        <v>9661478</v>
      </c>
      <c r="X94" s="52">
        <f>IFERROR(W94/T90,"-")</f>
        <v>2.0318793906118734E-2</v>
      </c>
      <c r="Y94" s="54">
        <v>285</v>
      </c>
      <c r="Z94" s="52">
        <f>IFERROR(Y94/U90,"-")</f>
        <v>0.40197461212976021</v>
      </c>
      <c r="AA94" s="53">
        <f t="shared" si="18"/>
        <v>33899.922807017545</v>
      </c>
      <c r="AB94" s="311"/>
      <c r="AC94" s="314"/>
      <c r="AD94" s="209" t="s">
        <v>154</v>
      </c>
      <c r="AE94" s="54">
        <v>20979976</v>
      </c>
      <c r="AF94" s="52">
        <f>IFERROR(AE94/AB90,"-")</f>
        <v>2.4544680735168078E-2</v>
      </c>
      <c r="AG94" s="54">
        <v>426</v>
      </c>
      <c r="AH94" s="52">
        <f>IFERROR(AG94/AC90,"-")</f>
        <v>0.39517625231910947</v>
      </c>
      <c r="AI94" s="53">
        <f t="shared" si="19"/>
        <v>49248.76995305164</v>
      </c>
      <c r="AJ94" s="311"/>
      <c r="AK94" s="314"/>
      <c r="AL94" s="209" t="s">
        <v>154</v>
      </c>
      <c r="AM94" s="54">
        <f t="shared" si="23"/>
        <v>166627068</v>
      </c>
      <c r="AN94" s="52">
        <f>IFERROR(AM94/AJ90,"-")</f>
        <v>2.6730137296457103E-2</v>
      </c>
      <c r="AO94" s="54">
        <f t="shared" si="24"/>
        <v>3581</v>
      </c>
      <c r="AP94" s="52">
        <f>IFERROR(AO94/AK90,"-")</f>
        <v>0.34716432380029083</v>
      </c>
      <c r="AQ94" s="53">
        <f t="shared" si="20"/>
        <v>46530.876291538676</v>
      </c>
      <c r="AW94" s="175"/>
      <c r="AX94" s="175"/>
    </row>
    <row r="95" spans="2:50" s="20" customFormat="1">
      <c r="B95" s="306"/>
      <c r="C95" s="308"/>
      <c r="D95" s="311"/>
      <c r="E95" s="314"/>
      <c r="F95" s="209" t="s">
        <v>155</v>
      </c>
      <c r="G95" s="54">
        <v>165261471</v>
      </c>
      <c r="H95" s="52">
        <f>IFERROR(G95/D90,"-")</f>
        <v>3.9626748366642463E-2</v>
      </c>
      <c r="I95" s="54">
        <v>2549</v>
      </c>
      <c r="J95" s="52">
        <f>IFERROR(I95/E90,"-")</f>
        <v>0.34784388646288211</v>
      </c>
      <c r="K95" s="53">
        <f t="shared" si="16"/>
        <v>64833.845037269515</v>
      </c>
      <c r="L95" s="311"/>
      <c r="M95" s="314"/>
      <c r="N95" s="55" t="s">
        <v>155</v>
      </c>
      <c r="O95" s="54">
        <v>37836177</v>
      </c>
      <c r="P95" s="52">
        <f>IFERROR(O95/L90,"-")</f>
        <v>5.162077647129576E-2</v>
      </c>
      <c r="Q95" s="54">
        <v>488</v>
      </c>
      <c r="R95" s="52">
        <f>IFERROR(Q95/M90,"-")</f>
        <v>0.40666666666666668</v>
      </c>
      <c r="S95" s="53">
        <f t="shared" si="17"/>
        <v>77533.149590163928</v>
      </c>
      <c r="T95" s="311"/>
      <c r="U95" s="314"/>
      <c r="V95" s="209" t="s">
        <v>155</v>
      </c>
      <c r="W95" s="54">
        <v>21194726</v>
      </c>
      <c r="X95" s="52">
        <f>IFERROR(W95/T90,"-")</f>
        <v>4.4574056835885389E-2</v>
      </c>
      <c r="Y95" s="54">
        <v>288</v>
      </c>
      <c r="Z95" s="52">
        <f>IFERROR(Y95/U90,"-")</f>
        <v>0.40620592383638926</v>
      </c>
      <c r="AA95" s="53">
        <f t="shared" si="18"/>
        <v>73592.798611111109</v>
      </c>
      <c r="AB95" s="311"/>
      <c r="AC95" s="314"/>
      <c r="AD95" s="209" t="s">
        <v>155</v>
      </c>
      <c r="AE95" s="54">
        <v>35266444</v>
      </c>
      <c r="AF95" s="52">
        <f>IFERROR(AE95/AB90,"-")</f>
        <v>4.1258560479034097E-2</v>
      </c>
      <c r="AG95" s="54">
        <v>466</v>
      </c>
      <c r="AH95" s="52">
        <f>IFERROR(AG95/AC90,"-")</f>
        <v>0.43228200371057512</v>
      </c>
      <c r="AI95" s="53">
        <f t="shared" si="19"/>
        <v>75679.0643776824</v>
      </c>
      <c r="AJ95" s="311"/>
      <c r="AK95" s="314"/>
      <c r="AL95" s="209" t="s">
        <v>155</v>
      </c>
      <c r="AM95" s="54">
        <f t="shared" si="23"/>
        <v>259558818</v>
      </c>
      <c r="AN95" s="52">
        <f>IFERROR(AM95/AJ90,"-")</f>
        <v>4.1638149941197557E-2</v>
      </c>
      <c r="AO95" s="54">
        <f t="shared" si="24"/>
        <v>3791</v>
      </c>
      <c r="AP95" s="52">
        <f>IFERROR(AO95/AK90,"-")</f>
        <v>0.36752302472127968</v>
      </c>
      <c r="AQ95" s="53">
        <f t="shared" si="20"/>
        <v>68467.11105249275</v>
      </c>
      <c r="AW95" s="175"/>
      <c r="AX95" s="175"/>
    </row>
    <row r="96" spans="2:50" s="20" customFormat="1">
      <c r="B96" s="306"/>
      <c r="C96" s="308"/>
      <c r="D96" s="311"/>
      <c r="E96" s="314"/>
      <c r="F96" s="209" t="s">
        <v>156</v>
      </c>
      <c r="G96" s="54">
        <v>86030144</v>
      </c>
      <c r="H96" s="52">
        <f>IFERROR(G96/D90,"-")</f>
        <v>2.0628491611538517E-2</v>
      </c>
      <c r="I96" s="54">
        <v>571</v>
      </c>
      <c r="J96" s="52">
        <f>IFERROR(I96/E90,"-")</f>
        <v>7.79203056768559E-2</v>
      </c>
      <c r="K96" s="53">
        <f t="shared" si="16"/>
        <v>150665.75131348512</v>
      </c>
      <c r="L96" s="311"/>
      <c r="M96" s="314"/>
      <c r="N96" s="55" t="s">
        <v>156</v>
      </c>
      <c r="O96" s="54">
        <v>17773659</v>
      </c>
      <c r="P96" s="52">
        <f>IFERROR(O96/L90,"-")</f>
        <v>2.4249016445716334E-2</v>
      </c>
      <c r="Q96" s="54">
        <v>120</v>
      </c>
      <c r="R96" s="52">
        <f>IFERROR(Q96/M90,"-")</f>
        <v>0.1</v>
      </c>
      <c r="S96" s="53">
        <f t="shared" si="17"/>
        <v>148113.82500000001</v>
      </c>
      <c r="T96" s="311"/>
      <c r="U96" s="314"/>
      <c r="V96" s="209" t="s">
        <v>156</v>
      </c>
      <c r="W96" s="54">
        <v>10232989</v>
      </c>
      <c r="X96" s="52">
        <f>IFERROR(W96/T90,"-")</f>
        <v>2.1520723282150003E-2</v>
      </c>
      <c r="Y96" s="54">
        <v>76</v>
      </c>
      <c r="Z96" s="52">
        <f>IFERROR(Y96/U90,"-")</f>
        <v>0.10719322990126939</v>
      </c>
      <c r="AA96" s="53">
        <f t="shared" si="18"/>
        <v>134644.59210526315</v>
      </c>
      <c r="AB96" s="311"/>
      <c r="AC96" s="314"/>
      <c r="AD96" s="209" t="s">
        <v>156</v>
      </c>
      <c r="AE96" s="54">
        <v>29929433</v>
      </c>
      <c r="AF96" s="52">
        <f>IFERROR(AE96/AB90,"-")</f>
        <v>3.5014738699872858E-2</v>
      </c>
      <c r="AG96" s="54">
        <v>147</v>
      </c>
      <c r="AH96" s="52">
        <f>IFERROR(AG96/AC90,"-")</f>
        <v>0.13636363636363635</v>
      </c>
      <c r="AI96" s="53">
        <f t="shared" si="19"/>
        <v>203601.58503401361</v>
      </c>
      <c r="AJ96" s="311"/>
      <c r="AK96" s="314"/>
      <c r="AL96" s="209" t="s">
        <v>156</v>
      </c>
      <c r="AM96" s="54">
        <f t="shared" si="23"/>
        <v>143966225</v>
      </c>
      <c r="AN96" s="52">
        <f>IFERROR(AM96/AJ90,"-")</f>
        <v>2.3094908927417692E-2</v>
      </c>
      <c r="AO96" s="54">
        <f t="shared" si="24"/>
        <v>914</v>
      </c>
      <c r="AP96" s="52">
        <f>IFERROR(AO96/AK90,"-")</f>
        <v>8.8608822103732429E-2</v>
      </c>
      <c r="AQ96" s="53">
        <f t="shared" si="20"/>
        <v>157512.28118161927</v>
      </c>
      <c r="AW96" s="175"/>
      <c r="AX96" s="175"/>
    </row>
    <row r="97" spans="2:50" s="20" customFormat="1">
      <c r="B97" s="306"/>
      <c r="C97" s="308"/>
      <c r="D97" s="311"/>
      <c r="E97" s="314"/>
      <c r="F97" s="209" t="s">
        <v>166</v>
      </c>
      <c r="G97" s="54">
        <v>6050</v>
      </c>
      <c r="H97" s="52">
        <f>IFERROR(G97/D90,"-")</f>
        <v>1.450681917373148E-6</v>
      </c>
      <c r="I97" s="54">
        <v>2</v>
      </c>
      <c r="J97" s="52">
        <f>IFERROR(I97/E90,"-")</f>
        <v>2.7292576419213972E-4</v>
      </c>
      <c r="K97" s="53">
        <f t="shared" si="16"/>
        <v>3025</v>
      </c>
      <c r="L97" s="311"/>
      <c r="M97" s="314"/>
      <c r="N97" s="55" t="s">
        <v>307</v>
      </c>
      <c r="O97" s="54">
        <v>6014</v>
      </c>
      <c r="P97" s="52">
        <f>IFERROR(O97/L90,"-")</f>
        <v>8.2050401048280501E-6</v>
      </c>
      <c r="Q97" s="54">
        <v>2</v>
      </c>
      <c r="R97" s="52">
        <f>IFERROR(Q97/M90,"-")</f>
        <v>1.6666666666666668E-3</v>
      </c>
      <c r="S97" s="53">
        <f t="shared" si="17"/>
        <v>3007</v>
      </c>
      <c r="T97" s="311"/>
      <c r="U97" s="314"/>
      <c r="V97" s="209" t="s">
        <v>166</v>
      </c>
      <c r="W97" s="54">
        <v>0</v>
      </c>
      <c r="X97" s="52">
        <f>IFERROR(W97/T90,"-")</f>
        <v>0</v>
      </c>
      <c r="Y97" s="54">
        <v>0</v>
      </c>
      <c r="Z97" s="52">
        <f>IFERROR(Y97/U90,"-")</f>
        <v>0</v>
      </c>
      <c r="AA97" s="53" t="str">
        <f t="shared" si="18"/>
        <v>-</v>
      </c>
      <c r="AB97" s="311"/>
      <c r="AC97" s="314"/>
      <c r="AD97" s="209" t="s">
        <v>166</v>
      </c>
      <c r="AE97" s="54">
        <v>3975</v>
      </c>
      <c r="AF97" s="52">
        <f>IFERROR(AE97/AB90,"-")</f>
        <v>4.6503916840654683E-6</v>
      </c>
      <c r="AG97" s="54">
        <v>1</v>
      </c>
      <c r="AH97" s="52">
        <f>IFERROR(AG97/AC90,"-")</f>
        <v>9.2764378478664194E-4</v>
      </c>
      <c r="AI97" s="53">
        <f t="shared" si="19"/>
        <v>3975</v>
      </c>
      <c r="AJ97" s="311"/>
      <c r="AK97" s="314"/>
      <c r="AL97" s="209" t="s">
        <v>166</v>
      </c>
      <c r="AM97" s="54">
        <f t="shared" si="23"/>
        <v>16039</v>
      </c>
      <c r="AN97" s="52">
        <f>IFERROR(AM97/AJ90,"-")</f>
        <v>2.5729593471444596E-6</v>
      </c>
      <c r="AO97" s="54">
        <f t="shared" si="24"/>
        <v>5</v>
      </c>
      <c r="AP97" s="52">
        <f>IFERROR(AO97/AK90,"-")</f>
        <v>4.8473097430925838E-4</v>
      </c>
      <c r="AQ97" s="53">
        <f t="shared" si="20"/>
        <v>3207.8</v>
      </c>
      <c r="AW97" s="175"/>
      <c r="AX97" s="175"/>
    </row>
    <row r="98" spans="2:50" s="20" customFormat="1">
      <c r="B98" s="306"/>
      <c r="C98" s="308"/>
      <c r="D98" s="311"/>
      <c r="E98" s="314"/>
      <c r="F98" s="209" t="s">
        <v>157</v>
      </c>
      <c r="G98" s="54">
        <v>1370134</v>
      </c>
      <c r="H98" s="52">
        <f>IFERROR(G98/D90,"-")</f>
        <v>3.2853365589721333E-4</v>
      </c>
      <c r="I98" s="54">
        <v>49</v>
      </c>
      <c r="J98" s="52">
        <f>IFERROR(I98/E90,"-")</f>
        <v>6.6866812227074236E-3</v>
      </c>
      <c r="K98" s="53">
        <f t="shared" si="16"/>
        <v>27961.918367346938</v>
      </c>
      <c r="L98" s="311"/>
      <c r="M98" s="314"/>
      <c r="N98" s="55" t="s">
        <v>157</v>
      </c>
      <c r="O98" s="54">
        <v>323095</v>
      </c>
      <c r="P98" s="52">
        <f>IFERROR(O98/L90,"-")</f>
        <v>4.4080602472055521E-4</v>
      </c>
      <c r="Q98" s="54">
        <v>13</v>
      </c>
      <c r="R98" s="52">
        <f>IFERROR(Q98/M90,"-")</f>
        <v>1.0833333333333334E-2</v>
      </c>
      <c r="S98" s="53">
        <f t="shared" si="17"/>
        <v>24853.461538461539</v>
      </c>
      <c r="T98" s="311"/>
      <c r="U98" s="314"/>
      <c r="V98" s="209" t="s">
        <v>157</v>
      </c>
      <c r="W98" s="54">
        <v>54512</v>
      </c>
      <c r="X98" s="52">
        <f>IFERROR(W98/T90,"-")</f>
        <v>1.1464271754387316E-4</v>
      </c>
      <c r="Y98" s="54">
        <v>9</v>
      </c>
      <c r="Z98" s="52">
        <f>IFERROR(Y98/U90,"-")</f>
        <v>1.2693935119887164E-2</v>
      </c>
      <c r="AA98" s="53">
        <f t="shared" si="18"/>
        <v>6056.8888888888887</v>
      </c>
      <c r="AB98" s="311"/>
      <c r="AC98" s="314"/>
      <c r="AD98" s="209" t="s">
        <v>157</v>
      </c>
      <c r="AE98" s="54">
        <v>296862</v>
      </c>
      <c r="AF98" s="52">
        <f>IFERROR(AE98/AB90,"-")</f>
        <v>3.4730178015472782E-4</v>
      </c>
      <c r="AG98" s="54">
        <v>16</v>
      </c>
      <c r="AH98" s="52">
        <f>IFERROR(AG98/AC90,"-")</f>
        <v>1.4842300556586271E-2</v>
      </c>
      <c r="AI98" s="53">
        <f t="shared" si="19"/>
        <v>18553.875</v>
      </c>
      <c r="AJ98" s="311"/>
      <c r="AK98" s="314"/>
      <c r="AL98" s="209" t="s">
        <v>157</v>
      </c>
      <c r="AM98" s="54">
        <f t="shared" si="23"/>
        <v>2044603</v>
      </c>
      <c r="AN98" s="52">
        <f>IFERROR(AM98/AJ90,"-")</f>
        <v>3.2799304196331466E-4</v>
      </c>
      <c r="AO98" s="54">
        <f t="shared" si="24"/>
        <v>87</v>
      </c>
      <c r="AP98" s="52">
        <f>IFERROR(AO98/AK90,"-")</f>
        <v>8.4343189529810948E-3</v>
      </c>
      <c r="AQ98" s="53">
        <f t="shared" si="20"/>
        <v>23501.183908045976</v>
      </c>
      <c r="AW98" s="175"/>
      <c r="AX98" s="175"/>
    </row>
    <row r="99" spans="2:50" s="20" customFormat="1">
      <c r="B99" s="306"/>
      <c r="C99" s="308"/>
      <c r="D99" s="311"/>
      <c r="E99" s="314"/>
      <c r="F99" s="209" t="s">
        <v>158</v>
      </c>
      <c r="G99" s="54">
        <v>3091102</v>
      </c>
      <c r="H99" s="52">
        <f>IFERROR(G99/D90,"-")</f>
        <v>7.4119103738115241E-4</v>
      </c>
      <c r="I99" s="54">
        <v>286</v>
      </c>
      <c r="J99" s="52">
        <f>IFERROR(I99/E90,"-")</f>
        <v>3.9028384279475983E-2</v>
      </c>
      <c r="K99" s="53">
        <f t="shared" si="16"/>
        <v>10808.048951048951</v>
      </c>
      <c r="L99" s="311"/>
      <c r="M99" s="314"/>
      <c r="N99" s="55" t="s">
        <v>158</v>
      </c>
      <c r="O99" s="54">
        <v>447932</v>
      </c>
      <c r="P99" s="52">
        <f>IFERROR(O99/L90,"-")</f>
        <v>6.1112404792747568E-4</v>
      </c>
      <c r="Q99" s="54">
        <v>49</v>
      </c>
      <c r="R99" s="52">
        <f>IFERROR(Q99/M90,"-")</f>
        <v>4.0833333333333333E-2</v>
      </c>
      <c r="S99" s="53">
        <f t="shared" si="17"/>
        <v>9141.4693877551017</v>
      </c>
      <c r="T99" s="311"/>
      <c r="U99" s="314"/>
      <c r="V99" s="209" t="s">
        <v>158</v>
      </c>
      <c r="W99" s="54">
        <v>259402</v>
      </c>
      <c r="X99" s="52">
        <f>IFERROR(W99/T90,"-")</f>
        <v>5.4554135266208874E-4</v>
      </c>
      <c r="Y99" s="54">
        <v>27</v>
      </c>
      <c r="Z99" s="52">
        <f>IFERROR(Y99/U90,"-")</f>
        <v>3.8081805359661498E-2</v>
      </c>
      <c r="AA99" s="53">
        <f t="shared" si="18"/>
        <v>9607.4814814814818</v>
      </c>
      <c r="AB99" s="311"/>
      <c r="AC99" s="314"/>
      <c r="AD99" s="209" t="s">
        <v>158</v>
      </c>
      <c r="AE99" s="54">
        <v>942670</v>
      </c>
      <c r="AF99" s="52">
        <f>IFERROR(AE99/AB90,"-")</f>
        <v>1.1028389254888039E-3</v>
      </c>
      <c r="AG99" s="54">
        <v>63</v>
      </c>
      <c r="AH99" s="52">
        <f>IFERROR(AG99/AC90,"-")</f>
        <v>5.844155844155844E-2</v>
      </c>
      <c r="AI99" s="53">
        <f t="shared" si="19"/>
        <v>14963.015873015873</v>
      </c>
      <c r="AJ99" s="311"/>
      <c r="AK99" s="314"/>
      <c r="AL99" s="209" t="s">
        <v>158</v>
      </c>
      <c r="AM99" s="54">
        <f t="shared" si="23"/>
        <v>4741106</v>
      </c>
      <c r="AN99" s="52">
        <f>IFERROR(AM99/AJ90,"-")</f>
        <v>7.6056318963169025E-4</v>
      </c>
      <c r="AO99" s="54">
        <f t="shared" si="24"/>
        <v>425</v>
      </c>
      <c r="AP99" s="52">
        <f>IFERROR(AO99/AK90,"-")</f>
        <v>4.1202132816286964E-2</v>
      </c>
      <c r="AQ99" s="53">
        <f t="shared" si="20"/>
        <v>11155.543529411765</v>
      </c>
      <c r="AW99" s="175"/>
      <c r="AX99" s="175"/>
    </row>
    <row r="100" spans="2:50" s="20" customFormat="1">
      <c r="B100" s="306"/>
      <c r="C100" s="308"/>
      <c r="D100" s="311"/>
      <c r="E100" s="314"/>
      <c r="F100" s="209" t="s">
        <v>159</v>
      </c>
      <c r="G100" s="54">
        <v>427079</v>
      </c>
      <c r="H100" s="52">
        <f>IFERROR(G100/D90,"-")</f>
        <v>1.0240591447765399E-4</v>
      </c>
      <c r="I100" s="54">
        <v>28</v>
      </c>
      <c r="J100" s="52">
        <f>IFERROR(I100/E90,"-")</f>
        <v>3.8209606986899561E-3</v>
      </c>
      <c r="K100" s="53">
        <f t="shared" si="16"/>
        <v>15252.821428571429</v>
      </c>
      <c r="L100" s="311"/>
      <c r="M100" s="314"/>
      <c r="N100" s="55" t="s">
        <v>159</v>
      </c>
      <c r="O100" s="54">
        <v>78556</v>
      </c>
      <c r="P100" s="52">
        <f>IFERROR(O100/L90,"-")</f>
        <v>1.0717577826319794E-4</v>
      </c>
      <c r="Q100" s="54">
        <v>9</v>
      </c>
      <c r="R100" s="52">
        <f>IFERROR(Q100/M90,"-")</f>
        <v>7.4999999999999997E-3</v>
      </c>
      <c r="S100" s="53">
        <f t="shared" si="17"/>
        <v>8728.4444444444453</v>
      </c>
      <c r="T100" s="311"/>
      <c r="U100" s="314"/>
      <c r="V100" s="209" t="s">
        <v>159</v>
      </c>
      <c r="W100" s="54">
        <v>45882</v>
      </c>
      <c r="X100" s="52">
        <f>IFERROR(W100/T90,"-")</f>
        <v>9.6493197210668991E-5</v>
      </c>
      <c r="Y100" s="54">
        <v>3</v>
      </c>
      <c r="Z100" s="52">
        <f>IFERROR(Y100/U90,"-")</f>
        <v>4.2313117066290554E-3</v>
      </c>
      <c r="AA100" s="53">
        <f t="shared" si="18"/>
        <v>15294</v>
      </c>
      <c r="AB100" s="311"/>
      <c r="AC100" s="314"/>
      <c r="AD100" s="209" t="s">
        <v>159</v>
      </c>
      <c r="AE100" s="54">
        <v>357893</v>
      </c>
      <c r="AF100" s="52">
        <f>IFERROR(AE100/AB90,"-")</f>
        <v>4.1870254867553276E-4</v>
      </c>
      <c r="AG100" s="54">
        <v>15</v>
      </c>
      <c r="AH100" s="52">
        <f>IFERROR(AG100/AC90,"-")</f>
        <v>1.3914656771799629E-2</v>
      </c>
      <c r="AI100" s="53">
        <f t="shared" si="19"/>
        <v>23859.533333333333</v>
      </c>
      <c r="AJ100" s="311"/>
      <c r="AK100" s="314"/>
      <c r="AL100" s="209" t="s">
        <v>159</v>
      </c>
      <c r="AM100" s="54">
        <f t="shared" si="23"/>
        <v>909410</v>
      </c>
      <c r="AN100" s="52">
        <f>IFERROR(AM100/AJ90,"-")</f>
        <v>1.4588658643847142E-4</v>
      </c>
      <c r="AO100" s="54">
        <f t="shared" si="24"/>
        <v>55</v>
      </c>
      <c r="AP100" s="52">
        <f>IFERROR(AO100/AK90,"-")</f>
        <v>5.3320407174018416E-3</v>
      </c>
      <c r="AQ100" s="53">
        <f t="shared" si="20"/>
        <v>16534.727272727272</v>
      </c>
      <c r="AW100" s="175"/>
      <c r="AX100" s="175"/>
    </row>
    <row r="101" spans="2:50" s="20" customFormat="1">
      <c r="B101" s="306"/>
      <c r="C101" s="308"/>
      <c r="D101" s="311"/>
      <c r="E101" s="314"/>
      <c r="F101" s="209" t="s">
        <v>160</v>
      </c>
      <c r="G101" s="54">
        <v>7598668</v>
      </c>
      <c r="H101" s="52">
        <f>IFERROR(G101/D90,"-")</f>
        <v>1.8220248369788402E-3</v>
      </c>
      <c r="I101" s="54">
        <v>27</v>
      </c>
      <c r="J101" s="52">
        <f>IFERROR(I101/E90,"-")</f>
        <v>3.6844978165938864E-3</v>
      </c>
      <c r="K101" s="53">
        <f t="shared" si="16"/>
        <v>281432.14814814815</v>
      </c>
      <c r="L101" s="311"/>
      <c r="M101" s="314"/>
      <c r="N101" s="55" t="s">
        <v>160</v>
      </c>
      <c r="O101" s="54">
        <v>503478</v>
      </c>
      <c r="P101" s="52">
        <f>IFERROR(O101/L90,"-")</f>
        <v>6.8690674790465871E-4</v>
      </c>
      <c r="Q101" s="54">
        <v>8</v>
      </c>
      <c r="R101" s="52">
        <f>IFERROR(Q101/M90,"-")</f>
        <v>6.6666666666666671E-3</v>
      </c>
      <c r="S101" s="53">
        <f t="shared" si="17"/>
        <v>62934.75</v>
      </c>
      <c r="T101" s="311"/>
      <c r="U101" s="314"/>
      <c r="V101" s="209" t="s">
        <v>160</v>
      </c>
      <c r="W101" s="54">
        <v>1506963</v>
      </c>
      <c r="X101" s="52">
        <f>IFERROR(W101/T90,"-")</f>
        <v>3.1692532572290088E-3</v>
      </c>
      <c r="Y101" s="54">
        <v>10</v>
      </c>
      <c r="Z101" s="52">
        <f>IFERROR(Y101/U90,"-")</f>
        <v>1.4104372355430184E-2</v>
      </c>
      <c r="AA101" s="53">
        <f t="shared" si="18"/>
        <v>150696.29999999999</v>
      </c>
      <c r="AB101" s="311"/>
      <c r="AC101" s="314"/>
      <c r="AD101" s="209" t="s">
        <v>160</v>
      </c>
      <c r="AE101" s="54">
        <v>5477253</v>
      </c>
      <c r="AF101" s="52">
        <f>IFERROR(AE101/AB90,"-")</f>
        <v>6.4078922774145003E-3</v>
      </c>
      <c r="AG101" s="54">
        <v>21</v>
      </c>
      <c r="AH101" s="52">
        <f>IFERROR(AG101/AC90,"-")</f>
        <v>1.948051948051948E-2</v>
      </c>
      <c r="AI101" s="53">
        <f t="shared" si="19"/>
        <v>260821.57142857142</v>
      </c>
      <c r="AJ101" s="311"/>
      <c r="AK101" s="314"/>
      <c r="AL101" s="209" t="s">
        <v>160</v>
      </c>
      <c r="AM101" s="54">
        <f t="shared" si="23"/>
        <v>15086362</v>
      </c>
      <c r="AN101" s="52">
        <f>IFERROR(AM101/AJ90,"-")</f>
        <v>2.4201381708526082E-3</v>
      </c>
      <c r="AO101" s="54">
        <f t="shared" si="24"/>
        <v>66</v>
      </c>
      <c r="AP101" s="52">
        <f>IFERROR(AO101/AK90,"-")</f>
        <v>6.3984488608822103E-3</v>
      </c>
      <c r="AQ101" s="53">
        <f t="shared" si="20"/>
        <v>228581.24242424243</v>
      </c>
      <c r="AW101" s="175"/>
      <c r="AX101" s="175"/>
    </row>
    <row r="102" spans="2:50" s="20" customFormat="1">
      <c r="B102" s="306"/>
      <c r="C102" s="308"/>
      <c r="D102" s="311"/>
      <c r="E102" s="314"/>
      <c r="F102" s="209" t="s">
        <v>161</v>
      </c>
      <c r="G102" s="54">
        <v>22244642</v>
      </c>
      <c r="H102" s="52">
        <f>IFERROR(G102/D90,"-")</f>
        <v>5.3338677533618607E-3</v>
      </c>
      <c r="I102" s="54">
        <v>747</v>
      </c>
      <c r="J102" s="52">
        <f>IFERROR(I102/E90,"-")</f>
        <v>0.1019377729257642</v>
      </c>
      <c r="K102" s="53">
        <f t="shared" si="16"/>
        <v>29778.637215528783</v>
      </c>
      <c r="L102" s="311"/>
      <c r="M102" s="314"/>
      <c r="N102" s="209" t="s">
        <v>161</v>
      </c>
      <c r="O102" s="54">
        <v>10548818</v>
      </c>
      <c r="P102" s="52">
        <f>IFERROR(O102/L90,"-")</f>
        <v>1.4391997796563357E-2</v>
      </c>
      <c r="Q102" s="54">
        <v>150</v>
      </c>
      <c r="R102" s="52">
        <f>IFERROR(Q102/M90,"-")</f>
        <v>0.125</v>
      </c>
      <c r="S102" s="53">
        <f t="shared" si="17"/>
        <v>70325.453333333338</v>
      </c>
      <c r="T102" s="311"/>
      <c r="U102" s="314"/>
      <c r="V102" s="209" t="s">
        <v>161</v>
      </c>
      <c r="W102" s="54">
        <v>3448008</v>
      </c>
      <c r="X102" s="52">
        <f>IFERROR(W102/T90,"-")</f>
        <v>7.2514126657069085E-3</v>
      </c>
      <c r="Y102" s="54">
        <v>99</v>
      </c>
      <c r="Z102" s="52">
        <f>IFERROR(Y102/U90,"-")</f>
        <v>0.13963328631875882</v>
      </c>
      <c r="AA102" s="53">
        <f t="shared" si="18"/>
        <v>34828.36363636364</v>
      </c>
      <c r="AB102" s="311"/>
      <c r="AC102" s="314"/>
      <c r="AD102" s="209" t="s">
        <v>161</v>
      </c>
      <c r="AE102" s="54">
        <v>11034576</v>
      </c>
      <c r="AF102" s="52">
        <f>IFERROR(AE102/AB90,"-")</f>
        <v>1.2909459237129158E-2</v>
      </c>
      <c r="AG102" s="54">
        <v>186</v>
      </c>
      <c r="AH102" s="52">
        <f>IFERROR(AG102/AC90,"-")</f>
        <v>0.17254174397031541</v>
      </c>
      <c r="AI102" s="53">
        <f t="shared" si="19"/>
        <v>59325.677419354841</v>
      </c>
      <c r="AJ102" s="311"/>
      <c r="AK102" s="314"/>
      <c r="AL102" s="209" t="s">
        <v>161</v>
      </c>
      <c r="AM102" s="54">
        <f t="shared" si="23"/>
        <v>47276044</v>
      </c>
      <c r="AN102" s="52">
        <f>IFERROR(AM102/AJ90,"-")</f>
        <v>7.5839727729791594E-3</v>
      </c>
      <c r="AO102" s="54">
        <f t="shared" si="24"/>
        <v>1182</v>
      </c>
      <c r="AP102" s="52">
        <f>IFERROR(AO102/AK90,"-")</f>
        <v>0.11459040232670868</v>
      </c>
      <c r="AQ102" s="53">
        <f t="shared" si="20"/>
        <v>39996.653130287646</v>
      </c>
      <c r="AW102" s="175"/>
      <c r="AX102" s="175"/>
    </row>
    <row r="103" spans="2:50" s="20" customFormat="1">
      <c r="B103" s="306"/>
      <c r="C103" s="308"/>
      <c r="D103" s="311"/>
      <c r="E103" s="314"/>
      <c r="F103" s="209" t="s">
        <v>162</v>
      </c>
      <c r="G103" s="54">
        <v>42833728</v>
      </c>
      <c r="H103" s="52">
        <f>IFERROR(G103/D90,"-")</f>
        <v>1.0270762754261139E-2</v>
      </c>
      <c r="I103" s="54">
        <v>485</v>
      </c>
      <c r="J103" s="52">
        <f>IFERROR(I103/E90,"-")</f>
        <v>6.6184497816593885E-2</v>
      </c>
      <c r="K103" s="53">
        <f t="shared" si="16"/>
        <v>88316.964948453606</v>
      </c>
      <c r="L103" s="311"/>
      <c r="M103" s="314"/>
      <c r="N103" s="55" t="s">
        <v>162</v>
      </c>
      <c r="O103" s="54">
        <v>9322812</v>
      </c>
      <c r="P103" s="52">
        <f>IFERROR(O103/L90,"-")</f>
        <v>1.2719329289952147E-2</v>
      </c>
      <c r="Q103" s="54">
        <v>85</v>
      </c>
      <c r="R103" s="52">
        <f>IFERROR(Q103/M90,"-")</f>
        <v>7.0833333333333331E-2</v>
      </c>
      <c r="S103" s="53">
        <f t="shared" si="17"/>
        <v>109680.14117647058</v>
      </c>
      <c r="T103" s="311"/>
      <c r="U103" s="314"/>
      <c r="V103" s="209" t="s">
        <v>162</v>
      </c>
      <c r="W103" s="54">
        <v>4195651</v>
      </c>
      <c r="X103" s="52">
        <f>IFERROR(W103/T90,"-")</f>
        <v>8.8237605023787236E-3</v>
      </c>
      <c r="Y103" s="54">
        <v>59</v>
      </c>
      <c r="Z103" s="52">
        <f>IFERROR(Y103/U90,"-")</f>
        <v>8.3215796897038077E-2</v>
      </c>
      <c r="AA103" s="53">
        <f t="shared" si="18"/>
        <v>71112.728813559326</v>
      </c>
      <c r="AB103" s="311"/>
      <c r="AC103" s="314"/>
      <c r="AD103" s="209" t="s">
        <v>162</v>
      </c>
      <c r="AE103" s="54">
        <v>9878343</v>
      </c>
      <c r="AF103" s="52">
        <f>IFERROR(AE103/AB90,"-")</f>
        <v>1.1556770852716058E-2</v>
      </c>
      <c r="AG103" s="54">
        <v>114</v>
      </c>
      <c r="AH103" s="52">
        <f>IFERROR(AG103/AC90,"-")</f>
        <v>0.10575139146567718</v>
      </c>
      <c r="AI103" s="53">
        <f t="shared" si="19"/>
        <v>86652.131578947374</v>
      </c>
      <c r="AJ103" s="311"/>
      <c r="AK103" s="314"/>
      <c r="AL103" s="209" t="s">
        <v>162</v>
      </c>
      <c r="AM103" s="54">
        <f t="shared" si="23"/>
        <v>66230534</v>
      </c>
      <c r="AN103" s="52">
        <f>IFERROR(AM103/AJ90,"-")</f>
        <v>1.0624631929775481E-2</v>
      </c>
      <c r="AO103" s="54">
        <f t="shared" si="24"/>
        <v>743</v>
      </c>
      <c r="AP103" s="52">
        <f>IFERROR(AO103/AK90,"-")</f>
        <v>7.2031022782355791E-2</v>
      </c>
      <c r="AQ103" s="53">
        <f t="shared" si="20"/>
        <v>89139.345895020189</v>
      </c>
      <c r="AW103" s="175"/>
      <c r="AX103" s="175"/>
    </row>
    <row r="104" spans="2:50" s="20" customFormat="1">
      <c r="B104" s="306"/>
      <c r="C104" s="308"/>
      <c r="D104" s="311"/>
      <c r="E104" s="314"/>
      <c r="F104" s="209" t="s">
        <v>163</v>
      </c>
      <c r="G104" s="54">
        <v>21140215</v>
      </c>
      <c r="H104" s="52">
        <f>IFERROR(G104/D90,"-")</f>
        <v>5.06904588923646E-3</v>
      </c>
      <c r="I104" s="54">
        <v>354</v>
      </c>
      <c r="J104" s="52">
        <f>IFERROR(I104/E90,"-")</f>
        <v>4.8307860262008735E-2</v>
      </c>
      <c r="K104" s="53">
        <f t="shared" si="16"/>
        <v>59718.121468926554</v>
      </c>
      <c r="L104" s="311"/>
      <c r="M104" s="314"/>
      <c r="N104" s="55" t="s">
        <v>163</v>
      </c>
      <c r="O104" s="54">
        <v>2647916</v>
      </c>
      <c r="P104" s="52">
        <f>IFERROR(O104/L90,"-")</f>
        <v>3.6126133977745049E-3</v>
      </c>
      <c r="Q104" s="54">
        <v>71</v>
      </c>
      <c r="R104" s="52">
        <f>IFERROR(Q104/M90,"-")</f>
        <v>5.9166666666666666E-2</v>
      </c>
      <c r="S104" s="53">
        <f t="shared" si="17"/>
        <v>37294.591549295772</v>
      </c>
      <c r="T104" s="311"/>
      <c r="U104" s="314"/>
      <c r="V104" s="209" t="s">
        <v>163</v>
      </c>
      <c r="W104" s="54">
        <v>2239888</v>
      </c>
      <c r="X104" s="52">
        <f>IFERROR(W104/T90,"-")</f>
        <v>4.7106480649015074E-3</v>
      </c>
      <c r="Y104" s="54">
        <v>43</v>
      </c>
      <c r="Z104" s="52">
        <f>IFERROR(Y104/U90,"-")</f>
        <v>6.0648801128349791E-2</v>
      </c>
      <c r="AA104" s="53">
        <f t="shared" si="18"/>
        <v>52090.41860465116</v>
      </c>
      <c r="AB104" s="311"/>
      <c r="AC104" s="314"/>
      <c r="AD104" s="209" t="s">
        <v>163</v>
      </c>
      <c r="AE104" s="54">
        <v>6627716</v>
      </c>
      <c r="AF104" s="52">
        <f>IFERROR(AE104/AB90,"-")</f>
        <v>7.7538302819490949E-3</v>
      </c>
      <c r="AG104" s="54">
        <v>102</v>
      </c>
      <c r="AH104" s="52">
        <f>IFERROR(AG104/AC90,"-")</f>
        <v>9.4619666048237475E-2</v>
      </c>
      <c r="AI104" s="53">
        <f t="shared" si="19"/>
        <v>64977.607843137252</v>
      </c>
      <c r="AJ104" s="311"/>
      <c r="AK104" s="314"/>
      <c r="AL104" s="209" t="s">
        <v>163</v>
      </c>
      <c r="AM104" s="54">
        <f t="shared" si="23"/>
        <v>32655735</v>
      </c>
      <c r="AN104" s="52">
        <f>IFERROR(AM104/AJ90,"-")</f>
        <v>5.2385983294546091E-3</v>
      </c>
      <c r="AO104" s="54">
        <f t="shared" si="24"/>
        <v>570</v>
      </c>
      <c r="AP104" s="52">
        <f>IFERROR(AO104/AK90,"-")</f>
        <v>5.5259331071255455E-2</v>
      </c>
      <c r="AQ104" s="53">
        <f t="shared" si="20"/>
        <v>57290.76315789474</v>
      </c>
      <c r="AW104" s="175"/>
      <c r="AX104" s="175"/>
    </row>
    <row r="105" spans="2:50" s="20" customFormat="1">
      <c r="B105" s="306"/>
      <c r="C105" s="308"/>
      <c r="D105" s="311"/>
      <c r="E105" s="314"/>
      <c r="F105" s="210" t="s">
        <v>164</v>
      </c>
      <c r="G105" s="59">
        <v>5509769</v>
      </c>
      <c r="H105" s="57">
        <f>IFERROR(G105/D90,"-")</f>
        <v>1.3211441747443193E-3</v>
      </c>
      <c r="I105" s="59">
        <v>491</v>
      </c>
      <c r="J105" s="57">
        <f>IFERROR(I105/E90,"-")</f>
        <v>6.7003275109170299E-2</v>
      </c>
      <c r="K105" s="58">
        <f t="shared" si="16"/>
        <v>11221.525458248472</v>
      </c>
      <c r="L105" s="311"/>
      <c r="M105" s="314"/>
      <c r="N105" s="56" t="s">
        <v>164</v>
      </c>
      <c r="O105" s="59">
        <v>1629652</v>
      </c>
      <c r="P105" s="57">
        <f>IFERROR(O105/L90,"-")</f>
        <v>2.2233721345050286E-3</v>
      </c>
      <c r="Q105" s="59">
        <v>110</v>
      </c>
      <c r="R105" s="57">
        <f>IFERROR(Q105/M90,"-")</f>
        <v>9.166666666666666E-2</v>
      </c>
      <c r="S105" s="58">
        <f t="shared" si="17"/>
        <v>14815.018181818183</v>
      </c>
      <c r="T105" s="311"/>
      <c r="U105" s="314"/>
      <c r="V105" s="210" t="s">
        <v>164</v>
      </c>
      <c r="W105" s="59">
        <v>449600</v>
      </c>
      <c r="X105" s="57">
        <f>IFERROR(W105/T90,"-")</f>
        <v>9.4554163868002222E-4</v>
      </c>
      <c r="Y105" s="59">
        <v>68</v>
      </c>
      <c r="Z105" s="57">
        <f>IFERROR(Y105/U90,"-")</f>
        <v>9.590973201692525E-2</v>
      </c>
      <c r="AA105" s="58">
        <f t="shared" si="18"/>
        <v>6611.7647058823532</v>
      </c>
      <c r="AB105" s="311"/>
      <c r="AC105" s="314"/>
      <c r="AD105" s="210" t="s">
        <v>164</v>
      </c>
      <c r="AE105" s="59">
        <v>1466401</v>
      </c>
      <c r="AF105" s="57">
        <f>IFERROR(AE105/AB90,"-")</f>
        <v>1.7155569851334056E-3</v>
      </c>
      <c r="AG105" s="59">
        <v>122</v>
      </c>
      <c r="AH105" s="57">
        <f>IFERROR(AG105/AC90,"-")</f>
        <v>0.11317254174397032</v>
      </c>
      <c r="AI105" s="58">
        <f t="shared" si="19"/>
        <v>12019.680327868853</v>
      </c>
      <c r="AJ105" s="311"/>
      <c r="AK105" s="314"/>
      <c r="AL105" s="210" t="s">
        <v>164</v>
      </c>
      <c r="AM105" s="59">
        <f t="shared" si="23"/>
        <v>9055422</v>
      </c>
      <c r="AN105" s="57">
        <f>IFERROR(AM105/AJ90,"-")</f>
        <v>1.4526611806993937E-3</v>
      </c>
      <c r="AO105" s="59">
        <f t="shared" si="24"/>
        <v>791</v>
      </c>
      <c r="AP105" s="57">
        <f>IFERROR(AO105/AK90,"-")</f>
        <v>7.6684440135724674E-2</v>
      </c>
      <c r="AQ105" s="58">
        <f t="shared" si="20"/>
        <v>11448.068268015171</v>
      </c>
      <c r="AW105" s="175"/>
      <c r="AX105" s="175"/>
    </row>
    <row r="106" spans="2:50" s="20" customFormat="1">
      <c r="B106" s="306"/>
      <c r="C106" s="309"/>
      <c r="D106" s="312"/>
      <c r="E106" s="315"/>
      <c r="F106" s="211" t="s">
        <v>86</v>
      </c>
      <c r="G106" s="60">
        <f>SUM(G90:G105)</f>
        <v>775124492</v>
      </c>
      <c r="H106" s="57">
        <f>IFERROR(G106/D90,"-")</f>
        <v>0.18586100566238797</v>
      </c>
      <c r="I106" s="59">
        <v>5569</v>
      </c>
      <c r="J106" s="57">
        <f>IFERROR(I106/E90,"-")</f>
        <v>0.75996179039301315</v>
      </c>
      <c r="K106" s="58">
        <f t="shared" si="16"/>
        <v>139185.57945771233</v>
      </c>
      <c r="L106" s="312"/>
      <c r="M106" s="315"/>
      <c r="N106" s="123" t="s">
        <v>86</v>
      </c>
      <c r="O106" s="60">
        <f>SUM(O90:O105)</f>
        <v>156292581</v>
      </c>
      <c r="P106" s="57">
        <f>IFERROR(O106/L90,"-")</f>
        <v>0.2132336041223955</v>
      </c>
      <c r="Q106" s="59">
        <v>960</v>
      </c>
      <c r="R106" s="57">
        <f>IFERROR(Q106/M90,"-")</f>
        <v>0.8</v>
      </c>
      <c r="S106" s="58">
        <f t="shared" si="17"/>
        <v>162804.77187500001</v>
      </c>
      <c r="T106" s="312"/>
      <c r="U106" s="315"/>
      <c r="V106" s="211" t="s">
        <v>86</v>
      </c>
      <c r="W106" s="60">
        <f>SUM(W90:W105)</f>
        <v>88755032</v>
      </c>
      <c r="X106" s="57">
        <f>IFERROR(W106/T90,"-")</f>
        <v>0.18665831494301113</v>
      </c>
      <c r="Y106" s="59">
        <v>604</v>
      </c>
      <c r="Z106" s="57">
        <f>IFERROR(Y106/U90,"-")</f>
        <v>0.85190409026798308</v>
      </c>
      <c r="AA106" s="58">
        <f t="shared" si="18"/>
        <v>146945.41721854304</v>
      </c>
      <c r="AB106" s="312"/>
      <c r="AC106" s="315"/>
      <c r="AD106" s="211" t="s">
        <v>86</v>
      </c>
      <c r="AE106" s="60">
        <f>SUM(AE90:AE105)</f>
        <v>204329216</v>
      </c>
      <c r="AF106" s="57">
        <f>IFERROR(AE106/AB90,"-")</f>
        <v>0.23904676399950112</v>
      </c>
      <c r="AG106" s="59">
        <v>934</v>
      </c>
      <c r="AH106" s="57">
        <f>IFERROR(AG106/AC90,"-")</f>
        <v>0.86641929499072357</v>
      </c>
      <c r="AI106" s="58">
        <f t="shared" si="19"/>
        <v>218767.89721627408</v>
      </c>
      <c r="AJ106" s="312"/>
      <c r="AK106" s="315"/>
      <c r="AL106" s="211" t="s">
        <v>86</v>
      </c>
      <c r="AM106" s="60">
        <f>SUM(AM90:AM105)</f>
        <v>1224501321</v>
      </c>
      <c r="AN106" s="57">
        <f>IFERROR(AM106/AJ90,"-")</f>
        <v>0.19643320153735822</v>
      </c>
      <c r="AO106" s="59">
        <f>SUM(I106,Q106,Y106,AG106)</f>
        <v>8067</v>
      </c>
      <c r="AP106" s="57">
        <f>IFERROR(AO106/AK90,"-")</f>
        <v>0.78206495395055742</v>
      </c>
      <c r="AQ106" s="58">
        <f t="shared" si="20"/>
        <v>151791.41204908889</v>
      </c>
      <c r="AW106" s="175"/>
      <c r="AX106" s="175"/>
    </row>
    <row r="107" spans="2:50" s="20" customFormat="1">
      <c r="B107" s="306">
        <v>7</v>
      </c>
      <c r="C107" s="307" t="s">
        <v>171</v>
      </c>
      <c r="D107" s="310">
        <v>7918782480</v>
      </c>
      <c r="E107" s="313">
        <v>12846</v>
      </c>
      <c r="F107" s="207" t="s">
        <v>150</v>
      </c>
      <c r="G107" s="50">
        <v>161237274</v>
      </c>
      <c r="H107" s="48">
        <f>IFERROR(G107/D107,"-")</f>
        <v>2.0361371764817057E-2</v>
      </c>
      <c r="I107" s="50">
        <v>2347</v>
      </c>
      <c r="J107" s="48">
        <f>IFERROR(I107/E107,"-")</f>
        <v>0.18270278685972288</v>
      </c>
      <c r="K107" s="49">
        <f t="shared" si="16"/>
        <v>68699.307200681724</v>
      </c>
      <c r="L107" s="310">
        <v>1161603770</v>
      </c>
      <c r="M107" s="313">
        <v>1895</v>
      </c>
      <c r="N107" s="47" t="s">
        <v>150</v>
      </c>
      <c r="O107" s="50">
        <v>33293326</v>
      </c>
      <c r="P107" s="48">
        <f>IFERROR(O107/L107,"-")</f>
        <v>2.8661516826860849E-2</v>
      </c>
      <c r="Q107" s="50">
        <v>390</v>
      </c>
      <c r="R107" s="48">
        <f>IFERROR(Q107/M107,"-")</f>
        <v>0.20580474934036938</v>
      </c>
      <c r="S107" s="49">
        <f t="shared" si="17"/>
        <v>85367.502564102571</v>
      </c>
      <c r="T107" s="310">
        <v>942174180</v>
      </c>
      <c r="U107" s="313">
        <v>1170</v>
      </c>
      <c r="V107" s="207" t="s">
        <v>150</v>
      </c>
      <c r="W107" s="50">
        <v>21166026</v>
      </c>
      <c r="X107" s="48">
        <f>IFERROR(W107/T107,"-")</f>
        <v>2.2465088143256057E-2</v>
      </c>
      <c r="Y107" s="50">
        <v>263</v>
      </c>
      <c r="Z107" s="48">
        <f>IFERROR(Y107/U107,"-")</f>
        <v>0.22478632478632479</v>
      </c>
      <c r="AA107" s="49">
        <f t="shared" si="18"/>
        <v>80479.186311787067</v>
      </c>
      <c r="AB107" s="310">
        <v>1743993390</v>
      </c>
      <c r="AC107" s="313">
        <v>1950</v>
      </c>
      <c r="AD107" s="207" t="s">
        <v>150</v>
      </c>
      <c r="AE107" s="50">
        <v>53821994</v>
      </c>
      <c r="AF107" s="48">
        <f>IFERROR(AE107/AB107,"-")</f>
        <v>3.0861352060514404E-2</v>
      </c>
      <c r="AG107" s="50">
        <v>531</v>
      </c>
      <c r="AH107" s="48">
        <f>IFERROR(AG107/AC107,"-")</f>
        <v>0.27230769230769231</v>
      </c>
      <c r="AI107" s="49">
        <f t="shared" si="19"/>
        <v>101359.68738229755</v>
      </c>
      <c r="AJ107" s="310">
        <f>SUM(D107,L107,T107,AB107,)</f>
        <v>11766553820</v>
      </c>
      <c r="AK107" s="313">
        <f>SUM(E107,M107,U107,AC107,)</f>
        <v>17861</v>
      </c>
      <c r="AL107" s="207" t="s">
        <v>150</v>
      </c>
      <c r="AM107" s="50">
        <f>SUM(G107,O107,W107,AE107)</f>
        <v>269518620</v>
      </c>
      <c r="AN107" s="48">
        <f>IFERROR(AM107/AJ107,"-")</f>
        <v>2.2905484827842312E-2</v>
      </c>
      <c r="AO107" s="50">
        <f>SUM(I107,Q107,Y107,AG107)</f>
        <v>3531</v>
      </c>
      <c r="AP107" s="48">
        <f>IFERROR(AO107/AK107,"-")</f>
        <v>0.19769329824757853</v>
      </c>
      <c r="AQ107" s="49">
        <f t="shared" si="20"/>
        <v>76329.260832625325</v>
      </c>
      <c r="AW107" s="175"/>
      <c r="AX107" s="175"/>
    </row>
    <row r="108" spans="2:50" s="20" customFormat="1">
      <c r="B108" s="306"/>
      <c r="C108" s="308"/>
      <c r="D108" s="311"/>
      <c r="E108" s="314"/>
      <c r="F108" s="208" t="s">
        <v>151</v>
      </c>
      <c r="G108" s="54">
        <v>224559267</v>
      </c>
      <c r="H108" s="52">
        <f>IFERROR(G108/D107,"-")</f>
        <v>2.8357802170618531E-2</v>
      </c>
      <c r="I108" s="54">
        <v>3348</v>
      </c>
      <c r="J108" s="52">
        <f>IFERROR(I108/E107,"-")</f>
        <v>0.2606258757589911</v>
      </c>
      <c r="K108" s="53">
        <f t="shared" si="16"/>
        <v>67072.660394265229</v>
      </c>
      <c r="L108" s="311"/>
      <c r="M108" s="314"/>
      <c r="N108" s="51" t="s">
        <v>151</v>
      </c>
      <c r="O108" s="54">
        <v>32254670</v>
      </c>
      <c r="P108" s="52">
        <f>IFERROR(O108/L107,"-")</f>
        <v>2.7767359949253608E-2</v>
      </c>
      <c r="Q108" s="54">
        <v>532</v>
      </c>
      <c r="R108" s="52">
        <f>IFERROR(Q108/M107,"-")</f>
        <v>0.28073878627968335</v>
      </c>
      <c r="S108" s="53">
        <f t="shared" si="17"/>
        <v>60629.07894736842</v>
      </c>
      <c r="T108" s="311"/>
      <c r="U108" s="314"/>
      <c r="V108" s="208" t="s">
        <v>151</v>
      </c>
      <c r="W108" s="54">
        <v>26131614</v>
      </c>
      <c r="X108" s="52">
        <f>IFERROR(W108/T107,"-")</f>
        <v>2.773543847274609E-2</v>
      </c>
      <c r="Y108" s="54">
        <v>357</v>
      </c>
      <c r="Z108" s="52">
        <f>IFERROR(Y108/U107,"-")</f>
        <v>0.30512820512820515</v>
      </c>
      <c r="AA108" s="53">
        <f t="shared" si="18"/>
        <v>73197.798319327732</v>
      </c>
      <c r="AB108" s="311"/>
      <c r="AC108" s="314"/>
      <c r="AD108" s="208" t="s">
        <v>151</v>
      </c>
      <c r="AE108" s="54">
        <v>39903056</v>
      </c>
      <c r="AF108" s="52">
        <f>IFERROR(AE108/AB107,"-")</f>
        <v>2.2880279379957971E-2</v>
      </c>
      <c r="AG108" s="54">
        <v>632</v>
      </c>
      <c r="AH108" s="52">
        <f>IFERROR(AG108/AC107,"-")</f>
        <v>0.32410256410256411</v>
      </c>
      <c r="AI108" s="53">
        <f t="shared" si="19"/>
        <v>63137.746835443038</v>
      </c>
      <c r="AJ108" s="311"/>
      <c r="AK108" s="314"/>
      <c r="AL108" s="208" t="s">
        <v>151</v>
      </c>
      <c r="AM108" s="54">
        <f t="shared" ref="AM108:AM122" si="25">SUM(G108,O108,W108,AE108)</f>
        <v>322848607</v>
      </c>
      <c r="AN108" s="52">
        <f>IFERROR(AM108/AJ107,"-")</f>
        <v>2.7437821807370952E-2</v>
      </c>
      <c r="AO108" s="54">
        <f t="shared" ref="AO108:AO122" si="26">SUM(I108,Q108,Y108,AG108)</f>
        <v>4869</v>
      </c>
      <c r="AP108" s="52">
        <f>IFERROR(AO108/AK107,"-")</f>
        <v>0.27260511729466436</v>
      </c>
      <c r="AQ108" s="53">
        <f t="shared" si="20"/>
        <v>66306.963852947214</v>
      </c>
      <c r="AW108" s="175"/>
      <c r="AX108" s="175"/>
    </row>
    <row r="109" spans="2:50" s="20" customFormat="1">
      <c r="B109" s="306"/>
      <c r="C109" s="308"/>
      <c r="D109" s="311"/>
      <c r="E109" s="314"/>
      <c r="F109" s="209" t="s">
        <v>152</v>
      </c>
      <c r="G109" s="54">
        <v>161452546</v>
      </c>
      <c r="H109" s="52">
        <f>IFERROR(G109/D107,"-")</f>
        <v>2.0388556751971799E-2</v>
      </c>
      <c r="I109" s="54">
        <v>3495</v>
      </c>
      <c r="J109" s="52">
        <f>IFERROR(I109/E107,"-")</f>
        <v>0.27206912657636617</v>
      </c>
      <c r="K109" s="53">
        <f t="shared" si="16"/>
        <v>46195.292131616596</v>
      </c>
      <c r="L109" s="311"/>
      <c r="M109" s="314"/>
      <c r="N109" s="55" t="s">
        <v>152</v>
      </c>
      <c r="O109" s="54">
        <v>30052393</v>
      </c>
      <c r="P109" s="52">
        <f>IFERROR(O109/L107,"-")</f>
        <v>2.5871466481208132E-2</v>
      </c>
      <c r="Q109" s="54">
        <v>561</v>
      </c>
      <c r="R109" s="52">
        <f>IFERROR(Q109/M107,"-")</f>
        <v>0.29604221635883904</v>
      </c>
      <c r="S109" s="53">
        <f t="shared" si="17"/>
        <v>53569.32798573975</v>
      </c>
      <c r="T109" s="311"/>
      <c r="U109" s="314"/>
      <c r="V109" s="209" t="s">
        <v>152</v>
      </c>
      <c r="W109" s="54">
        <v>18943842</v>
      </c>
      <c r="X109" s="52">
        <f>IFERROR(W109/T107,"-")</f>
        <v>2.0106517883986166E-2</v>
      </c>
      <c r="Y109" s="54">
        <v>374</v>
      </c>
      <c r="Z109" s="52">
        <f>IFERROR(Y109/U107,"-")</f>
        <v>0.31965811965811963</v>
      </c>
      <c r="AA109" s="53">
        <f t="shared" si="18"/>
        <v>50651.98395721925</v>
      </c>
      <c r="AB109" s="311"/>
      <c r="AC109" s="314"/>
      <c r="AD109" s="209" t="s">
        <v>152</v>
      </c>
      <c r="AE109" s="54">
        <v>23565586</v>
      </c>
      <c r="AF109" s="52">
        <f>IFERROR(AE109/AB107,"-")</f>
        <v>1.3512428507541533E-2</v>
      </c>
      <c r="AG109" s="54">
        <v>603</v>
      </c>
      <c r="AH109" s="52">
        <f>IFERROR(AG109/AC107,"-")</f>
        <v>0.30923076923076925</v>
      </c>
      <c r="AI109" s="53">
        <f t="shared" si="19"/>
        <v>39080.573797678277</v>
      </c>
      <c r="AJ109" s="311"/>
      <c r="AK109" s="314"/>
      <c r="AL109" s="209" t="s">
        <v>152</v>
      </c>
      <c r="AM109" s="54">
        <f t="shared" si="25"/>
        <v>234014367</v>
      </c>
      <c r="AN109" s="52">
        <f>IFERROR(AM109/AJ107,"-")</f>
        <v>1.9888097278086474E-2</v>
      </c>
      <c r="AO109" s="54">
        <f t="shared" si="26"/>
        <v>5033</v>
      </c>
      <c r="AP109" s="52">
        <f>IFERROR(AO109/AK107,"-")</f>
        <v>0.28178713397906052</v>
      </c>
      <c r="AQ109" s="53">
        <f t="shared" si="20"/>
        <v>46495.999801311344</v>
      </c>
      <c r="AW109" s="175"/>
      <c r="AX109" s="175"/>
    </row>
    <row r="110" spans="2:50" s="20" customFormat="1">
      <c r="B110" s="306"/>
      <c r="C110" s="308"/>
      <c r="D110" s="311"/>
      <c r="E110" s="314"/>
      <c r="F110" s="209" t="s">
        <v>153</v>
      </c>
      <c r="G110" s="54">
        <v>17138024</v>
      </c>
      <c r="H110" s="52">
        <f>IFERROR(G110/D107,"-")</f>
        <v>2.1642246195402504E-3</v>
      </c>
      <c r="I110" s="54">
        <v>528</v>
      </c>
      <c r="J110" s="52">
        <f>IFERROR(I110/E107,"-")</f>
        <v>4.1102288650163472E-2</v>
      </c>
      <c r="K110" s="53">
        <f t="shared" si="16"/>
        <v>32458.378787878788</v>
      </c>
      <c r="L110" s="311"/>
      <c r="M110" s="314"/>
      <c r="N110" s="55" t="s">
        <v>153</v>
      </c>
      <c r="O110" s="54">
        <v>2482856</v>
      </c>
      <c r="P110" s="52">
        <f>IFERROR(O110/L107,"-")</f>
        <v>2.1374379664762968E-3</v>
      </c>
      <c r="Q110" s="54">
        <v>85</v>
      </c>
      <c r="R110" s="52">
        <f>IFERROR(Q110/M107,"-")</f>
        <v>4.4854881266490766E-2</v>
      </c>
      <c r="S110" s="53">
        <f t="shared" si="17"/>
        <v>29210.070588235296</v>
      </c>
      <c r="T110" s="311"/>
      <c r="U110" s="314"/>
      <c r="V110" s="209" t="s">
        <v>153</v>
      </c>
      <c r="W110" s="54">
        <v>6013949</v>
      </c>
      <c r="X110" s="52">
        <f>IFERROR(W110/T107,"-")</f>
        <v>6.3830543520095187E-3</v>
      </c>
      <c r="Y110" s="54">
        <v>47</v>
      </c>
      <c r="Z110" s="52">
        <f>IFERROR(Y110/U107,"-")</f>
        <v>4.0170940170940174E-2</v>
      </c>
      <c r="AA110" s="53">
        <f t="shared" si="18"/>
        <v>127956.36170212766</v>
      </c>
      <c r="AB110" s="311"/>
      <c r="AC110" s="314"/>
      <c r="AD110" s="209" t="s">
        <v>153</v>
      </c>
      <c r="AE110" s="54">
        <v>8188759</v>
      </c>
      <c r="AF110" s="52">
        <f>IFERROR(AE110/AB107,"-")</f>
        <v>4.6954071311015692E-3</v>
      </c>
      <c r="AG110" s="54">
        <v>105</v>
      </c>
      <c r="AH110" s="52">
        <f>IFERROR(AG110/AC107,"-")</f>
        <v>5.3846153846153849E-2</v>
      </c>
      <c r="AI110" s="53">
        <f t="shared" si="19"/>
        <v>77988.18095238095</v>
      </c>
      <c r="AJ110" s="311"/>
      <c r="AK110" s="314"/>
      <c r="AL110" s="209" t="s">
        <v>153</v>
      </c>
      <c r="AM110" s="54">
        <f t="shared" si="25"/>
        <v>33823588</v>
      </c>
      <c r="AN110" s="52">
        <f>IFERROR(AM110/AJ107,"-")</f>
        <v>2.8745534603775774E-3</v>
      </c>
      <c r="AO110" s="54">
        <f t="shared" si="26"/>
        <v>765</v>
      </c>
      <c r="AP110" s="52">
        <f>IFERROR(AO110/AK107,"-")</f>
        <v>4.2830748558311406E-2</v>
      </c>
      <c r="AQ110" s="53">
        <f t="shared" si="20"/>
        <v>44213.84052287582</v>
      </c>
      <c r="AW110" s="175"/>
      <c r="AX110" s="175"/>
    </row>
    <row r="111" spans="2:50" s="20" customFormat="1">
      <c r="B111" s="306"/>
      <c r="C111" s="308"/>
      <c r="D111" s="311"/>
      <c r="E111" s="314"/>
      <c r="F111" s="209" t="s">
        <v>154</v>
      </c>
      <c r="G111" s="54">
        <v>201110011</v>
      </c>
      <c r="H111" s="52">
        <f>IFERROR(G111/D107,"-")</f>
        <v>2.539658230389983E-2</v>
      </c>
      <c r="I111" s="54">
        <v>3902</v>
      </c>
      <c r="J111" s="52">
        <f>IFERROR(I111/E107,"-")</f>
        <v>0.30375214074420054</v>
      </c>
      <c r="K111" s="53">
        <f t="shared" si="16"/>
        <v>51540.238595592004</v>
      </c>
      <c r="L111" s="311"/>
      <c r="M111" s="314"/>
      <c r="N111" s="55" t="s">
        <v>154</v>
      </c>
      <c r="O111" s="54">
        <v>32784135</v>
      </c>
      <c r="P111" s="52">
        <f>IFERROR(O111/L107,"-")</f>
        <v>2.8223165115932775E-2</v>
      </c>
      <c r="Q111" s="54">
        <v>658</v>
      </c>
      <c r="R111" s="52">
        <f>IFERROR(Q111/M107,"-")</f>
        <v>0.34722955145118733</v>
      </c>
      <c r="S111" s="53">
        <f t="shared" si="17"/>
        <v>49823.913373860181</v>
      </c>
      <c r="T111" s="311"/>
      <c r="U111" s="314"/>
      <c r="V111" s="209" t="s">
        <v>154</v>
      </c>
      <c r="W111" s="54">
        <v>20166405</v>
      </c>
      <c r="X111" s="52">
        <f>IFERROR(W111/T107,"-")</f>
        <v>2.140411553201341E-2</v>
      </c>
      <c r="Y111" s="54">
        <v>427</v>
      </c>
      <c r="Z111" s="52">
        <f>IFERROR(Y111/U107,"-")</f>
        <v>0.36495726495726494</v>
      </c>
      <c r="AA111" s="53">
        <f t="shared" si="18"/>
        <v>47228.114754098358</v>
      </c>
      <c r="AB111" s="311"/>
      <c r="AC111" s="314"/>
      <c r="AD111" s="209" t="s">
        <v>154</v>
      </c>
      <c r="AE111" s="54">
        <v>51936881</v>
      </c>
      <c r="AF111" s="52">
        <f>IFERROR(AE111/AB107,"-")</f>
        <v>2.9780434546257083E-2</v>
      </c>
      <c r="AG111" s="54">
        <v>767</v>
      </c>
      <c r="AH111" s="52">
        <f>IFERROR(AG111/AC107,"-")</f>
        <v>0.39333333333333331</v>
      </c>
      <c r="AI111" s="53">
        <f t="shared" si="19"/>
        <v>67714.316818774445</v>
      </c>
      <c r="AJ111" s="311"/>
      <c r="AK111" s="314"/>
      <c r="AL111" s="209" t="s">
        <v>154</v>
      </c>
      <c r="AM111" s="54">
        <f t="shared" si="25"/>
        <v>305997432</v>
      </c>
      <c r="AN111" s="52">
        <f>IFERROR(AM111/AJ107,"-")</f>
        <v>2.6005696882963818E-2</v>
      </c>
      <c r="AO111" s="54">
        <f t="shared" si="26"/>
        <v>5754</v>
      </c>
      <c r="AP111" s="52">
        <f>IFERROR(AO111/AK107,"-")</f>
        <v>0.32215441464643635</v>
      </c>
      <c r="AQ111" s="53">
        <f t="shared" si="20"/>
        <v>53179.949947862355</v>
      </c>
      <c r="AW111" s="175"/>
      <c r="AX111" s="175"/>
    </row>
    <row r="112" spans="2:50" s="20" customFormat="1">
      <c r="B112" s="306"/>
      <c r="C112" s="308"/>
      <c r="D112" s="311"/>
      <c r="E112" s="314"/>
      <c r="F112" s="209" t="s">
        <v>155</v>
      </c>
      <c r="G112" s="54">
        <v>288353895</v>
      </c>
      <c r="H112" s="52">
        <f>IFERROR(G112/D107,"-")</f>
        <v>3.6413917888043823E-2</v>
      </c>
      <c r="I112" s="54">
        <v>4231</v>
      </c>
      <c r="J112" s="52">
        <f>IFERROR(I112/E107,"-")</f>
        <v>0.32936322590689709</v>
      </c>
      <c r="K112" s="53">
        <f t="shared" si="16"/>
        <v>68152.657764121963</v>
      </c>
      <c r="L112" s="311"/>
      <c r="M112" s="314"/>
      <c r="N112" s="55" t="s">
        <v>155</v>
      </c>
      <c r="O112" s="54">
        <v>55650084</v>
      </c>
      <c r="P112" s="52">
        <f>IFERROR(O112/L107,"-")</f>
        <v>4.7907974678835626E-2</v>
      </c>
      <c r="Q112" s="54">
        <v>712</v>
      </c>
      <c r="R112" s="52">
        <f>IFERROR(Q112/M107,"-")</f>
        <v>0.37572559366754615</v>
      </c>
      <c r="S112" s="53">
        <f t="shared" si="17"/>
        <v>78160.230337078654</v>
      </c>
      <c r="T112" s="311"/>
      <c r="U112" s="314"/>
      <c r="V112" s="209" t="s">
        <v>155</v>
      </c>
      <c r="W112" s="54">
        <v>30298900</v>
      </c>
      <c r="X112" s="52">
        <f>IFERROR(W112/T107,"-")</f>
        <v>3.2158491118913918E-2</v>
      </c>
      <c r="Y112" s="54">
        <v>451</v>
      </c>
      <c r="Z112" s="52">
        <f>IFERROR(Y112/U107,"-")</f>
        <v>0.38547008547008549</v>
      </c>
      <c r="AA112" s="53">
        <f t="shared" si="18"/>
        <v>67181.596452328158</v>
      </c>
      <c r="AB112" s="311"/>
      <c r="AC112" s="314"/>
      <c r="AD112" s="209" t="s">
        <v>155</v>
      </c>
      <c r="AE112" s="54">
        <v>58014300</v>
      </c>
      <c r="AF112" s="52">
        <f>IFERROR(AE112/AB107,"-")</f>
        <v>3.3265206354939222E-2</v>
      </c>
      <c r="AG112" s="54">
        <v>774</v>
      </c>
      <c r="AH112" s="52">
        <f>IFERROR(AG112/AC107,"-")</f>
        <v>0.39692307692307693</v>
      </c>
      <c r="AI112" s="53">
        <f t="shared" si="19"/>
        <v>74953.875968992244</v>
      </c>
      <c r="AJ112" s="311"/>
      <c r="AK112" s="314"/>
      <c r="AL112" s="209" t="s">
        <v>155</v>
      </c>
      <c r="AM112" s="54">
        <f t="shared" si="25"/>
        <v>432317179</v>
      </c>
      <c r="AN112" s="52">
        <f>IFERROR(AM112/AJ107,"-")</f>
        <v>3.6741189103743889E-2</v>
      </c>
      <c r="AO112" s="54">
        <f t="shared" si="26"/>
        <v>6168</v>
      </c>
      <c r="AP112" s="52">
        <f>IFERROR(AO112/AK107,"-")</f>
        <v>0.34533340798387546</v>
      </c>
      <c r="AQ112" s="53">
        <f t="shared" si="20"/>
        <v>70090.333819714651</v>
      </c>
      <c r="AW112" s="175"/>
      <c r="AX112" s="175"/>
    </row>
    <row r="113" spans="2:50" s="20" customFormat="1">
      <c r="B113" s="306"/>
      <c r="C113" s="308"/>
      <c r="D113" s="311"/>
      <c r="E113" s="314"/>
      <c r="F113" s="209" t="s">
        <v>156</v>
      </c>
      <c r="G113" s="54">
        <v>196271092</v>
      </c>
      <c r="H113" s="52">
        <f>IFERROR(G113/D107,"-")</f>
        <v>2.4785513744784667E-2</v>
      </c>
      <c r="I113" s="54">
        <v>1128</v>
      </c>
      <c r="J113" s="52">
        <f>IFERROR(I113/E107,"-")</f>
        <v>8.7809434843531056E-2</v>
      </c>
      <c r="K113" s="53">
        <f t="shared" si="16"/>
        <v>173999.19503546099</v>
      </c>
      <c r="L113" s="311"/>
      <c r="M113" s="314"/>
      <c r="N113" s="55" t="s">
        <v>156</v>
      </c>
      <c r="O113" s="54">
        <v>26002445</v>
      </c>
      <c r="P113" s="52">
        <f>IFERROR(O113/L107,"-")</f>
        <v>2.2384952314677835E-2</v>
      </c>
      <c r="Q113" s="54">
        <v>192</v>
      </c>
      <c r="R113" s="52">
        <f>IFERROR(Q113/M107,"-")</f>
        <v>0.10131926121372031</v>
      </c>
      <c r="S113" s="53">
        <f t="shared" si="17"/>
        <v>135429.40104166666</v>
      </c>
      <c r="T113" s="311"/>
      <c r="U113" s="314"/>
      <c r="V113" s="209" t="s">
        <v>156</v>
      </c>
      <c r="W113" s="54">
        <v>28399019</v>
      </c>
      <c r="X113" s="52">
        <f>IFERROR(W113/T107,"-")</f>
        <v>3.0142005165117135E-2</v>
      </c>
      <c r="Y113" s="54">
        <v>129</v>
      </c>
      <c r="Z113" s="52">
        <f>IFERROR(Y113/U107,"-")</f>
        <v>0.11025641025641025</v>
      </c>
      <c r="AA113" s="53">
        <f t="shared" si="18"/>
        <v>220147.43410852714</v>
      </c>
      <c r="AB113" s="311"/>
      <c r="AC113" s="314"/>
      <c r="AD113" s="209" t="s">
        <v>156</v>
      </c>
      <c r="AE113" s="54">
        <v>52762015</v>
      </c>
      <c r="AF113" s="52">
        <f>IFERROR(AE113/AB107,"-")</f>
        <v>3.0253563633059411E-2</v>
      </c>
      <c r="AG113" s="54">
        <v>265</v>
      </c>
      <c r="AH113" s="52">
        <f>IFERROR(AG113/AC107,"-")</f>
        <v>0.13589743589743589</v>
      </c>
      <c r="AI113" s="53">
        <f t="shared" si="19"/>
        <v>199101.94339622642</v>
      </c>
      <c r="AJ113" s="311"/>
      <c r="AK113" s="314"/>
      <c r="AL113" s="209" t="s">
        <v>156</v>
      </c>
      <c r="AM113" s="54">
        <f t="shared" si="25"/>
        <v>303434571</v>
      </c>
      <c r="AN113" s="52">
        <f>IFERROR(AM113/AJ107,"-")</f>
        <v>2.5787887910242866E-2</v>
      </c>
      <c r="AO113" s="54">
        <f t="shared" si="26"/>
        <v>1714</v>
      </c>
      <c r="AP113" s="52">
        <f>IFERROR(AO113/AK107,"-")</f>
        <v>9.5963271933262415E-2</v>
      </c>
      <c r="AQ113" s="53">
        <f t="shared" si="20"/>
        <v>177033.00525087514</v>
      </c>
      <c r="AW113" s="175"/>
      <c r="AX113" s="175"/>
    </row>
    <row r="114" spans="2:50" s="20" customFormat="1">
      <c r="B114" s="306"/>
      <c r="C114" s="308"/>
      <c r="D114" s="311"/>
      <c r="E114" s="314"/>
      <c r="F114" s="209" t="s">
        <v>166</v>
      </c>
      <c r="G114" s="54">
        <v>78004</v>
      </c>
      <c r="H114" s="52">
        <f>IFERROR(G114/D107,"-")</f>
        <v>9.8505041901340372E-6</v>
      </c>
      <c r="I114" s="54">
        <v>9</v>
      </c>
      <c r="J114" s="52">
        <f>IFERROR(I114/E107,"-")</f>
        <v>7.0060719290051382E-4</v>
      </c>
      <c r="K114" s="53">
        <f t="shared" si="16"/>
        <v>8667.1111111111113</v>
      </c>
      <c r="L114" s="311"/>
      <c r="M114" s="314"/>
      <c r="N114" s="55" t="s">
        <v>307</v>
      </c>
      <c r="O114" s="54">
        <v>1810</v>
      </c>
      <c r="P114" s="52">
        <f>IFERROR(O114/L107,"-")</f>
        <v>1.558190535142633E-6</v>
      </c>
      <c r="Q114" s="54">
        <v>1</v>
      </c>
      <c r="R114" s="52">
        <f>IFERROR(Q114/M107,"-")</f>
        <v>5.2770448548812663E-4</v>
      </c>
      <c r="S114" s="53">
        <f t="shared" si="17"/>
        <v>1810</v>
      </c>
      <c r="T114" s="311"/>
      <c r="U114" s="314"/>
      <c r="V114" s="209" t="s">
        <v>166</v>
      </c>
      <c r="W114" s="54">
        <v>1242</v>
      </c>
      <c r="X114" s="52">
        <f>IFERROR(W114/T107,"-")</f>
        <v>1.3182275914205162E-6</v>
      </c>
      <c r="Y114" s="54">
        <v>1</v>
      </c>
      <c r="Z114" s="52">
        <f>IFERROR(Y114/U107,"-")</f>
        <v>8.547008547008547E-4</v>
      </c>
      <c r="AA114" s="53">
        <f t="shared" si="18"/>
        <v>1242</v>
      </c>
      <c r="AB114" s="311"/>
      <c r="AC114" s="314"/>
      <c r="AD114" s="209" t="s">
        <v>166</v>
      </c>
      <c r="AE114" s="54">
        <v>0</v>
      </c>
      <c r="AF114" s="52">
        <f>IFERROR(AE114/AB107,"-")</f>
        <v>0</v>
      </c>
      <c r="AG114" s="54">
        <v>0</v>
      </c>
      <c r="AH114" s="52">
        <f>IFERROR(AG114/AC107,"-")</f>
        <v>0</v>
      </c>
      <c r="AI114" s="53" t="str">
        <f t="shared" si="19"/>
        <v>-</v>
      </c>
      <c r="AJ114" s="311"/>
      <c r="AK114" s="314"/>
      <c r="AL114" s="209" t="s">
        <v>166</v>
      </c>
      <c r="AM114" s="54">
        <f t="shared" si="25"/>
        <v>81056</v>
      </c>
      <c r="AN114" s="52">
        <f>IFERROR(AM114/AJ107,"-")</f>
        <v>6.8886779629755686E-6</v>
      </c>
      <c r="AO114" s="54">
        <f t="shared" si="26"/>
        <v>11</v>
      </c>
      <c r="AP114" s="52">
        <f>IFERROR(AO114/AK107,"-")</f>
        <v>6.1586697273388949E-4</v>
      </c>
      <c r="AQ114" s="53">
        <f t="shared" si="20"/>
        <v>7368.727272727273</v>
      </c>
      <c r="AW114" s="175"/>
      <c r="AX114" s="175"/>
    </row>
    <row r="115" spans="2:50" s="20" customFormat="1">
      <c r="B115" s="306"/>
      <c r="C115" s="308"/>
      <c r="D115" s="311"/>
      <c r="E115" s="314"/>
      <c r="F115" s="209" t="s">
        <v>157</v>
      </c>
      <c r="G115" s="54">
        <v>1620223</v>
      </c>
      <c r="H115" s="52">
        <f>IFERROR(G115/D107,"-")</f>
        <v>2.0460506448966129E-4</v>
      </c>
      <c r="I115" s="54">
        <v>80</v>
      </c>
      <c r="J115" s="52">
        <f>IFERROR(I115/E107,"-")</f>
        <v>6.2276194924490115E-3</v>
      </c>
      <c r="K115" s="53">
        <f t="shared" si="16"/>
        <v>20252.787499999999</v>
      </c>
      <c r="L115" s="311"/>
      <c r="M115" s="314"/>
      <c r="N115" s="55" t="s">
        <v>157</v>
      </c>
      <c r="O115" s="54">
        <v>302893</v>
      </c>
      <c r="P115" s="52">
        <f>IFERROR(O115/L107,"-")</f>
        <v>2.6075414682925831E-4</v>
      </c>
      <c r="Q115" s="54">
        <v>14</v>
      </c>
      <c r="R115" s="52">
        <f>IFERROR(Q115/M107,"-")</f>
        <v>7.3878627968337728E-3</v>
      </c>
      <c r="S115" s="53">
        <f t="shared" si="17"/>
        <v>21635.214285714286</v>
      </c>
      <c r="T115" s="311"/>
      <c r="U115" s="314"/>
      <c r="V115" s="209" t="s">
        <v>157</v>
      </c>
      <c r="W115" s="54">
        <v>279216</v>
      </c>
      <c r="X115" s="52">
        <f>IFERROR(W115/T107,"-")</f>
        <v>2.9635284634949347E-4</v>
      </c>
      <c r="Y115" s="54">
        <v>11</v>
      </c>
      <c r="Z115" s="52">
        <f>IFERROR(Y115/U107,"-")</f>
        <v>9.4017094017094013E-3</v>
      </c>
      <c r="AA115" s="53">
        <f t="shared" si="18"/>
        <v>25383.272727272728</v>
      </c>
      <c r="AB115" s="311"/>
      <c r="AC115" s="314"/>
      <c r="AD115" s="209" t="s">
        <v>157</v>
      </c>
      <c r="AE115" s="54">
        <v>564857</v>
      </c>
      <c r="AF115" s="52">
        <f>IFERROR(AE115/AB107,"-")</f>
        <v>3.238871220721771E-4</v>
      </c>
      <c r="AG115" s="54">
        <v>25</v>
      </c>
      <c r="AH115" s="52">
        <f>IFERROR(AG115/AC107,"-")</f>
        <v>1.282051282051282E-2</v>
      </c>
      <c r="AI115" s="53">
        <f t="shared" si="19"/>
        <v>22594.28</v>
      </c>
      <c r="AJ115" s="311"/>
      <c r="AK115" s="314"/>
      <c r="AL115" s="209" t="s">
        <v>157</v>
      </c>
      <c r="AM115" s="54">
        <f t="shared" si="25"/>
        <v>2767189</v>
      </c>
      <c r="AN115" s="52">
        <f>IFERROR(AM115/AJ107,"-")</f>
        <v>2.3517412509485296E-4</v>
      </c>
      <c r="AO115" s="54">
        <f t="shared" si="26"/>
        <v>130</v>
      </c>
      <c r="AP115" s="52">
        <f>IFERROR(AO115/AK107,"-")</f>
        <v>7.2784278595823303E-3</v>
      </c>
      <c r="AQ115" s="53">
        <f t="shared" si="20"/>
        <v>21286.06923076923</v>
      </c>
      <c r="AW115" s="175"/>
      <c r="AX115" s="175"/>
    </row>
    <row r="116" spans="2:50" s="20" customFormat="1">
      <c r="B116" s="306"/>
      <c r="C116" s="308"/>
      <c r="D116" s="311"/>
      <c r="E116" s="314"/>
      <c r="F116" s="209" t="s">
        <v>158</v>
      </c>
      <c r="G116" s="54">
        <v>5471303</v>
      </c>
      <c r="H116" s="52">
        <f>IFERROR(G116/D107,"-")</f>
        <v>6.9092730022810272E-4</v>
      </c>
      <c r="I116" s="54">
        <v>430</v>
      </c>
      <c r="J116" s="52">
        <f>IFERROR(I116/E107,"-")</f>
        <v>3.3473454771913436E-2</v>
      </c>
      <c r="K116" s="53">
        <f t="shared" si="16"/>
        <v>12723.960465116279</v>
      </c>
      <c r="L116" s="311"/>
      <c r="M116" s="314"/>
      <c r="N116" s="55" t="s">
        <v>158</v>
      </c>
      <c r="O116" s="54">
        <v>621898</v>
      </c>
      <c r="P116" s="52">
        <f>IFERROR(O116/L107,"-")</f>
        <v>5.3537877205753215E-4</v>
      </c>
      <c r="Q116" s="54">
        <v>75</v>
      </c>
      <c r="R116" s="52">
        <f>IFERROR(Q116/M107,"-")</f>
        <v>3.9577836411609502E-2</v>
      </c>
      <c r="S116" s="53">
        <f t="shared" si="17"/>
        <v>8291.9733333333334</v>
      </c>
      <c r="T116" s="311"/>
      <c r="U116" s="314"/>
      <c r="V116" s="209" t="s">
        <v>158</v>
      </c>
      <c r="W116" s="54">
        <v>349677</v>
      </c>
      <c r="X116" s="52">
        <f>IFERROR(W116/T107,"-")</f>
        <v>3.7113838122798058E-4</v>
      </c>
      <c r="Y116" s="54">
        <v>41</v>
      </c>
      <c r="Z116" s="52">
        <f>IFERROR(Y116/U107,"-")</f>
        <v>3.5042735042735043E-2</v>
      </c>
      <c r="AA116" s="53">
        <f t="shared" si="18"/>
        <v>8528.707317073171</v>
      </c>
      <c r="AB116" s="311"/>
      <c r="AC116" s="314"/>
      <c r="AD116" s="209" t="s">
        <v>158</v>
      </c>
      <c r="AE116" s="54">
        <v>1942330</v>
      </c>
      <c r="AF116" s="52">
        <f>IFERROR(AE116/AB107,"-")</f>
        <v>1.1137255514483343E-3</v>
      </c>
      <c r="AG116" s="54">
        <v>125</v>
      </c>
      <c r="AH116" s="52">
        <f>IFERROR(AG116/AC107,"-")</f>
        <v>6.4102564102564097E-2</v>
      </c>
      <c r="AI116" s="53">
        <f t="shared" si="19"/>
        <v>15538.64</v>
      </c>
      <c r="AJ116" s="311"/>
      <c r="AK116" s="314"/>
      <c r="AL116" s="209" t="s">
        <v>158</v>
      </c>
      <c r="AM116" s="54">
        <f t="shared" si="25"/>
        <v>8385208</v>
      </c>
      <c r="AN116" s="52">
        <f>IFERROR(AM116/AJ107,"-")</f>
        <v>7.1263074373971631E-4</v>
      </c>
      <c r="AO116" s="54">
        <f t="shared" si="26"/>
        <v>671</v>
      </c>
      <c r="AP116" s="52">
        <f>IFERROR(AO116/AK107,"-")</f>
        <v>3.7567885336767255E-2</v>
      </c>
      <c r="AQ116" s="53">
        <f t="shared" si="20"/>
        <v>12496.584202682563</v>
      </c>
      <c r="AW116" s="175"/>
      <c r="AX116" s="175"/>
    </row>
    <row r="117" spans="2:50" s="20" customFormat="1">
      <c r="B117" s="306"/>
      <c r="C117" s="308"/>
      <c r="D117" s="311"/>
      <c r="E117" s="314"/>
      <c r="F117" s="209" t="s">
        <v>159</v>
      </c>
      <c r="G117" s="54">
        <v>634829</v>
      </c>
      <c r="H117" s="52">
        <f>IFERROR(G117/D107,"-")</f>
        <v>8.0167500698920577E-5</v>
      </c>
      <c r="I117" s="54">
        <v>34</v>
      </c>
      <c r="J117" s="52">
        <f>IFERROR(I117/E107,"-")</f>
        <v>2.6467382842908296E-3</v>
      </c>
      <c r="K117" s="53">
        <f t="shared" si="16"/>
        <v>18671.441176470587</v>
      </c>
      <c r="L117" s="311"/>
      <c r="M117" s="314"/>
      <c r="N117" s="55" t="s">
        <v>159</v>
      </c>
      <c r="O117" s="54">
        <v>43659</v>
      </c>
      <c r="P117" s="52">
        <f>IFERROR(O117/L107,"-")</f>
        <v>3.7585105289387967E-5</v>
      </c>
      <c r="Q117" s="54">
        <v>5</v>
      </c>
      <c r="R117" s="52">
        <f>IFERROR(Q117/M107,"-")</f>
        <v>2.6385224274406332E-3</v>
      </c>
      <c r="S117" s="53">
        <f t="shared" si="17"/>
        <v>8731.7999999999993</v>
      </c>
      <c r="T117" s="311"/>
      <c r="U117" s="314"/>
      <c r="V117" s="209" t="s">
        <v>159</v>
      </c>
      <c r="W117" s="54">
        <v>203917</v>
      </c>
      <c r="X117" s="52">
        <f>IFERROR(W117/T107,"-")</f>
        <v>2.1643237983872578E-4</v>
      </c>
      <c r="Y117" s="54">
        <v>5</v>
      </c>
      <c r="Z117" s="52">
        <f>IFERROR(Y117/U107,"-")</f>
        <v>4.2735042735042739E-3</v>
      </c>
      <c r="AA117" s="53">
        <f t="shared" si="18"/>
        <v>40783.4</v>
      </c>
      <c r="AB117" s="311"/>
      <c r="AC117" s="314"/>
      <c r="AD117" s="209" t="s">
        <v>159</v>
      </c>
      <c r="AE117" s="54">
        <v>651063</v>
      </c>
      <c r="AF117" s="52">
        <f>IFERROR(AE117/AB107,"-")</f>
        <v>3.7331735529112298E-4</v>
      </c>
      <c r="AG117" s="54">
        <v>33</v>
      </c>
      <c r="AH117" s="52">
        <f>IFERROR(AG117/AC107,"-")</f>
        <v>1.6923076923076923E-2</v>
      </c>
      <c r="AI117" s="53">
        <f t="shared" si="19"/>
        <v>19729.18181818182</v>
      </c>
      <c r="AJ117" s="311"/>
      <c r="AK117" s="314"/>
      <c r="AL117" s="209" t="s">
        <v>159</v>
      </c>
      <c r="AM117" s="54">
        <f t="shared" si="25"/>
        <v>1533468</v>
      </c>
      <c r="AN117" s="52">
        <f>IFERROR(AM117/AJ107,"-")</f>
        <v>1.3032430934820641E-4</v>
      </c>
      <c r="AO117" s="54">
        <f t="shared" si="26"/>
        <v>77</v>
      </c>
      <c r="AP117" s="52">
        <f>IFERROR(AO117/AK107,"-")</f>
        <v>4.3110688091372263E-3</v>
      </c>
      <c r="AQ117" s="53">
        <f t="shared" si="20"/>
        <v>19915.16883116883</v>
      </c>
      <c r="AW117" s="175"/>
      <c r="AX117" s="175"/>
    </row>
    <row r="118" spans="2:50" s="20" customFormat="1">
      <c r="B118" s="306"/>
      <c r="C118" s="308"/>
      <c r="D118" s="311"/>
      <c r="E118" s="314"/>
      <c r="F118" s="209" t="s">
        <v>160</v>
      </c>
      <c r="G118" s="54">
        <v>5262491</v>
      </c>
      <c r="H118" s="52">
        <f>IFERROR(G118/D107,"-")</f>
        <v>6.6455809504695478E-4</v>
      </c>
      <c r="I118" s="54">
        <v>38</v>
      </c>
      <c r="J118" s="52">
        <f>IFERROR(I118/E107,"-")</f>
        <v>2.9581192589132805E-3</v>
      </c>
      <c r="K118" s="53">
        <f t="shared" si="16"/>
        <v>138486.60526315789</v>
      </c>
      <c r="L118" s="311"/>
      <c r="M118" s="314"/>
      <c r="N118" s="55" t="s">
        <v>160</v>
      </c>
      <c r="O118" s="54">
        <v>1004628</v>
      </c>
      <c r="P118" s="52">
        <f>IFERROR(O118/L107,"-")</f>
        <v>8.6486289554655975E-4</v>
      </c>
      <c r="Q118" s="54">
        <v>6</v>
      </c>
      <c r="R118" s="52">
        <f>IFERROR(Q118/M107,"-")</f>
        <v>3.1662269129287598E-3</v>
      </c>
      <c r="S118" s="53">
        <f t="shared" si="17"/>
        <v>167438</v>
      </c>
      <c r="T118" s="311"/>
      <c r="U118" s="314"/>
      <c r="V118" s="209" t="s">
        <v>160</v>
      </c>
      <c r="W118" s="54">
        <v>1060970</v>
      </c>
      <c r="X118" s="52">
        <f>IFERROR(W118/T107,"-")</f>
        <v>1.1260868982845614E-3</v>
      </c>
      <c r="Y118" s="54">
        <v>7</v>
      </c>
      <c r="Z118" s="52">
        <f>IFERROR(Y118/U107,"-")</f>
        <v>5.9829059829059833E-3</v>
      </c>
      <c r="AA118" s="53">
        <f t="shared" si="18"/>
        <v>151567.14285714287</v>
      </c>
      <c r="AB118" s="311"/>
      <c r="AC118" s="314"/>
      <c r="AD118" s="209" t="s">
        <v>160</v>
      </c>
      <c r="AE118" s="54">
        <v>6707901</v>
      </c>
      <c r="AF118" s="52">
        <f>IFERROR(AE118/AB107,"-")</f>
        <v>3.8462880871354679E-3</v>
      </c>
      <c r="AG118" s="54">
        <v>29</v>
      </c>
      <c r="AH118" s="52">
        <f>IFERROR(AG118/AC107,"-")</f>
        <v>1.4871794871794871E-2</v>
      </c>
      <c r="AI118" s="53">
        <f t="shared" si="19"/>
        <v>231306.93103448275</v>
      </c>
      <c r="AJ118" s="311"/>
      <c r="AK118" s="314"/>
      <c r="AL118" s="209" t="s">
        <v>160</v>
      </c>
      <c r="AM118" s="54">
        <f t="shared" si="25"/>
        <v>14035990</v>
      </c>
      <c r="AN118" s="52">
        <f>IFERROR(AM118/AJ107,"-")</f>
        <v>1.1928717800230144E-3</v>
      </c>
      <c r="AO118" s="54">
        <f t="shared" si="26"/>
        <v>80</v>
      </c>
      <c r="AP118" s="52">
        <f>IFERROR(AO118/AK107,"-")</f>
        <v>4.4790325289737415E-3</v>
      </c>
      <c r="AQ118" s="53">
        <f t="shared" si="20"/>
        <v>175449.875</v>
      </c>
      <c r="AW118" s="175"/>
      <c r="AX118" s="175"/>
    </row>
    <row r="119" spans="2:50" s="20" customFormat="1">
      <c r="B119" s="306"/>
      <c r="C119" s="308"/>
      <c r="D119" s="311"/>
      <c r="E119" s="314"/>
      <c r="F119" s="209" t="s">
        <v>161</v>
      </c>
      <c r="G119" s="54">
        <v>39961678</v>
      </c>
      <c r="H119" s="52">
        <f>IFERROR(G119/D107,"-")</f>
        <v>5.046442189936249E-3</v>
      </c>
      <c r="I119" s="54">
        <v>1210</v>
      </c>
      <c r="J119" s="52">
        <f>IFERROR(I119/E107,"-")</f>
        <v>9.4192744823291291E-2</v>
      </c>
      <c r="K119" s="53">
        <f t="shared" si="16"/>
        <v>33026.180165289254</v>
      </c>
      <c r="L119" s="311"/>
      <c r="M119" s="314"/>
      <c r="N119" s="209" t="s">
        <v>161</v>
      </c>
      <c r="O119" s="54">
        <v>9245839</v>
      </c>
      <c r="P119" s="52">
        <f>IFERROR(O119/L107,"-")</f>
        <v>7.9595463089793522E-3</v>
      </c>
      <c r="Q119" s="54">
        <v>237</v>
      </c>
      <c r="R119" s="52">
        <f>IFERROR(Q119/M107,"-")</f>
        <v>0.12506596306068601</v>
      </c>
      <c r="S119" s="53">
        <f t="shared" si="17"/>
        <v>39011.97890295359</v>
      </c>
      <c r="T119" s="311"/>
      <c r="U119" s="314"/>
      <c r="V119" s="209" t="s">
        <v>161</v>
      </c>
      <c r="W119" s="54">
        <v>8228705</v>
      </c>
      <c r="X119" s="52">
        <f>IFERROR(W119/T107,"-")</f>
        <v>8.7337407187278258E-3</v>
      </c>
      <c r="Y119" s="54">
        <v>161</v>
      </c>
      <c r="Z119" s="52">
        <f>IFERROR(Y119/U107,"-")</f>
        <v>0.13760683760683762</v>
      </c>
      <c r="AA119" s="53">
        <f t="shared" si="18"/>
        <v>51109.968944099382</v>
      </c>
      <c r="AB119" s="311"/>
      <c r="AC119" s="314"/>
      <c r="AD119" s="209" t="s">
        <v>161</v>
      </c>
      <c r="AE119" s="54">
        <v>19887425</v>
      </c>
      <c r="AF119" s="52">
        <f>IFERROR(AE119/AB107,"-")</f>
        <v>1.1403383243327545E-2</v>
      </c>
      <c r="AG119" s="54">
        <v>313</v>
      </c>
      <c r="AH119" s="52">
        <f>IFERROR(AG119/AC107,"-")</f>
        <v>0.16051282051282051</v>
      </c>
      <c r="AI119" s="53">
        <f t="shared" si="19"/>
        <v>63538.099041533547</v>
      </c>
      <c r="AJ119" s="311"/>
      <c r="AK119" s="314"/>
      <c r="AL119" s="209" t="s">
        <v>161</v>
      </c>
      <c r="AM119" s="54">
        <f t="shared" si="25"/>
        <v>77323647</v>
      </c>
      <c r="AN119" s="52">
        <f>IFERROR(AM119/AJ107,"-")</f>
        <v>6.5714777820988198E-3</v>
      </c>
      <c r="AO119" s="54">
        <f t="shared" si="26"/>
        <v>1921</v>
      </c>
      <c r="AP119" s="52">
        <f>IFERROR(AO119/AK107,"-")</f>
        <v>0.10755276860198197</v>
      </c>
      <c r="AQ119" s="53">
        <f t="shared" si="20"/>
        <v>40251.768349817801</v>
      </c>
      <c r="AW119" s="175"/>
      <c r="AX119" s="175"/>
    </row>
    <row r="120" spans="2:50" s="20" customFormat="1">
      <c r="B120" s="306"/>
      <c r="C120" s="308"/>
      <c r="D120" s="311"/>
      <c r="E120" s="314"/>
      <c r="F120" s="209" t="s">
        <v>162</v>
      </c>
      <c r="G120" s="54">
        <v>87588792</v>
      </c>
      <c r="H120" s="52">
        <f>IFERROR(G120/D107,"-")</f>
        <v>1.1060891269739739E-2</v>
      </c>
      <c r="I120" s="54">
        <v>881</v>
      </c>
      <c r="J120" s="52">
        <f>IFERROR(I120/E107,"-")</f>
        <v>6.8581659660594735E-2</v>
      </c>
      <c r="K120" s="53">
        <f t="shared" si="16"/>
        <v>99419.741203178201</v>
      </c>
      <c r="L120" s="311"/>
      <c r="M120" s="314"/>
      <c r="N120" s="55" t="s">
        <v>162</v>
      </c>
      <c r="O120" s="54">
        <v>9682645</v>
      </c>
      <c r="P120" s="52">
        <f>IFERROR(O120/L107,"-")</f>
        <v>8.3355833116829509E-3</v>
      </c>
      <c r="Q120" s="54">
        <v>131</v>
      </c>
      <c r="R120" s="52">
        <f>IFERROR(Q120/M107,"-")</f>
        <v>6.9129287598944586E-2</v>
      </c>
      <c r="S120" s="53">
        <f t="shared" si="17"/>
        <v>73913.32061068702</v>
      </c>
      <c r="T120" s="311"/>
      <c r="U120" s="314"/>
      <c r="V120" s="209" t="s">
        <v>162</v>
      </c>
      <c r="W120" s="54">
        <v>14101702</v>
      </c>
      <c r="X120" s="52">
        <f>IFERROR(W120/T107,"-")</f>
        <v>1.4967192159734201E-2</v>
      </c>
      <c r="Y120" s="54">
        <v>88</v>
      </c>
      <c r="Z120" s="52">
        <f>IFERROR(Y120/U107,"-")</f>
        <v>7.521367521367521E-2</v>
      </c>
      <c r="AA120" s="53">
        <f t="shared" si="18"/>
        <v>160246.61363636365</v>
      </c>
      <c r="AB120" s="311"/>
      <c r="AC120" s="314"/>
      <c r="AD120" s="209" t="s">
        <v>162</v>
      </c>
      <c r="AE120" s="54">
        <v>27472216</v>
      </c>
      <c r="AF120" s="52">
        <f>IFERROR(AE120/AB107,"-")</f>
        <v>1.5752477135248775E-2</v>
      </c>
      <c r="AG120" s="54">
        <v>227</v>
      </c>
      <c r="AH120" s="52">
        <f>IFERROR(AG120/AC107,"-")</f>
        <v>0.11641025641025642</v>
      </c>
      <c r="AI120" s="53">
        <f t="shared" si="19"/>
        <v>121022.97797356828</v>
      </c>
      <c r="AJ120" s="311"/>
      <c r="AK120" s="314"/>
      <c r="AL120" s="209" t="s">
        <v>162</v>
      </c>
      <c r="AM120" s="54">
        <f t="shared" si="25"/>
        <v>138845355</v>
      </c>
      <c r="AN120" s="52">
        <f>IFERROR(AM120/AJ107,"-")</f>
        <v>1.1800001693274029E-2</v>
      </c>
      <c r="AO120" s="54">
        <f t="shared" si="26"/>
        <v>1327</v>
      </c>
      <c r="AP120" s="52">
        <f>IFERROR(AO120/AK107,"-")</f>
        <v>7.429595207435194E-2</v>
      </c>
      <c r="AQ120" s="53">
        <f t="shared" si="20"/>
        <v>104631.01356443105</v>
      </c>
      <c r="AW120" s="175"/>
      <c r="AX120" s="175"/>
    </row>
    <row r="121" spans="2:50" s="20" customFormat="1">
      <c r="B121" s="306"/>
      <c r="C121" s="308"/>
      <c r="D121" s="311"/>
      <c r="E121" s="314"/>
      <c r="F121" s="209" t="s">
        <v>163</v>
      </c>
      <c r="G121" s="54">
        <v>37016844</v>
      </c>
      <c r="H121" s="52">
        <f>IFERROR(G121/D107,"-")</f>
        <v>4.6745625471455053E-3</v>
      </c>
      <c r="I121" s="54">
        <v>694</v>
      </c>
      <c r="J121" s="52">
        <f>IFERROR(I121/E107,"-")</f>
        <v>5.4024599096995175E-2</v>
      </c>
      <c r="K121" s="53">
        <f t="shared" si="16"/>
        <v>53338.391930835736</v>
      </c>
      <c r="L121" s="311"/>
      <c r="M121" s="314"/>
      <c r="N121" s="55" t="s">
        <v>163</v>
      </c>
      <c r="O121" s="54">
        <v>5912351</v>
      </c>
      <c r="P121" s="52">
        <f>IFERROR(O121/L107,"-")</f>
        <v>5.0898173307409294E-3</v>
      </c>
      <c r="Q121" s="54">
        <v>130</v>
      </c>
      <c r="R121" s="52">
        <f>IFERROR(Q121/M107,"-")</f>
        <v>6.860158311345646E-2</v>
      </c>
      <c r="S121" s="53">
        <f t="shared" si="17"/>
        <v>45479.623076923075</v>
      </c>
      <c r="T121" s="311"/>
      <c r="U121" s="314"/>
      <c r="V121" s="209" t="s">
        <v>163</v>
      </c>
      <c r="W121" s="54">
        <v>5367085</v>
      </c>
      <c r="X121" s="52">
        <f>IFERROR(W121/T107,"-")</f>
        <v>5.6964891566015953E-3</v>
      </c>
      <c r="Y121" s="54">
        <v>103</v>
      </c>
      <c r="Z121" s="52">
        <f>IFERROR(Y121/U107,"-")</f>
        <v>8.8034188034188041E-2</v>
      </c>
      <c r="AA121" s="53">
        <f t="shared" si="18"/>
        <v>52107.621359223303</v>
      </c>
      <c r="AB121" s="311"/>
      <c r="AC121" s="314"/>
      <c r="AD121" s="209" t="s">
        <v>163</v>
      </c>
      <c r="AE121" s="54">
        <v>10989427</v>
      </c>
      <c r="AF121" s="52">
        <f>IFERROR(AE121/AB107,"-")</f>
        <v>6.3013008323385905E-3</v>
      </c>
      <c r="AG121" s="54">
        <v>181</v>
      </c>
      <c r="AH121" s="52">
        <f>IFERROR(AG121/AC107,"-")</f>
        <v>9.2820512820512818E-2</v>
      </c>
      <c r="AI121" s="53">
        <f t="shared" si="19"/>
        <v>60715.066298342543</v>
      </c>
      <c r="AJ121" s="311"/>
      <c r="AK121" s="314"/>
      <c r="AL121" s="209" t="s">
        <v>163</v>
      </c>
      <c r="AM121" s="54">
        <f t="shared" si="25"/>
        <v>59285707</v>
      </c>
      <c r="AN121" s="52">
        <f>IFERROR(AM121/AJ107,"-")</f>
        <v>5.0384936751175294E-3</v>
      </c>
      <c r="AO121" s="54">
        <f t="shared" si="26"/>
        <v>1108</v>
      </c>
      <c r="AP121" s="52">
        <f>IFERROR(AO121/AK107,"-")</f>
        <v>6.2034600526286322E-2</v>
      </c>
      <c r="AQ121" s="53">
        <f t="shared" si="20"/>
        <v>53506.955776173287</v>
      </c>
      <c r="AW121" s="175"/>
      <c r="AX121" s="175"/>
    </row>
    <row r="122" spans="2:50" s="20" customFormat="1">
      <c r="B122" s="306"/>
      <c r="C122" s="308"/>
      <c r="D122" s="311"/>
      <c r="E122" s="314"/>
      <c r="F122" s="210" t="s">
        <v>164</v>
      </c>
      <c r="G122" s="59">
        <v>7993119</v>
      </c>
      <c r="H122" s="57">
        <f>IFERROR(G122/D107,"-")</f>
        <v>1.0093873673368029E-3</v>
      </c>
      <c r="I122" s="59">
        <v>859</v>
      </c>
      <c r="J122" s="57">
        <f>IFERROR(I122/E107,"-")</f>
        <v>6.6869064300171255E-2</v>
      </c>
      <c r="K122" s="58">
        <f t="shared" si="16"/>
        <v>9305.1443538998828</v>
      </c>
      <c r="L122" s="311"/>
      <c r="M122" s="314"/>
      <c r="N122" s="56" t="s">
        <v>164</v>
      </c>
      <c r="O122" s="59">
        <v>866704</v>
      </c>
      <c r="P122" s="57">
        <f>IFERROR(O122/L107,"-")</f>
        <v>7.461270550111937E-4</v>
      </c>
      <c r="Q122" s="59">
        <v>149</v>
      </c>
      <c r="R122" s="57">
        <f>IFERROR(Q122/M107,"-")</f>
        <v>7.8627968337730877E-2</v>
      </c>
      <c r="S122" s="58">
        <f t="shared" si="17"/>
        <v>5816.8053691275172</v>
      </c>
      <c r="T122" s="311"/>
      <c r="U122" s="314"/>
      <c r="V122" s="210" t="s">
        <v>164</v>
      </c>
      <c r="W122" s="59">
        <v>1504721</v>
      </c>
      <c r="X122" s="57">
        <f>IFERROR(W122/T107,"-")</f>
        <v>1.5970730592511037E-3</v>
      </c>
      <c r="Y122" s="59">
        <v>107</v>
      </c>
      <c r="Z122" s="57">
        <f>IFERROR(Y122/U107,"-")</f>
        <v>9.1452991452991447E-2</v>
      </c>
      <c r="AA122" s="58">
        <f t="shared" si="18"/>
        <v>14062.813084112149</v>
      </c>
      <c r="AB122" s="311"/>
      <c r="AC122" s="314"/>
      <c r="AD122" s="210" t="s">
        <v>164</v>
      </c>
      <c r="AE122" s="59">
        <v>3061418</v>
      </c>
      <c r="AF122" s="57">
        <f>IFERROR(AE122/AB107,"-")</f>
        <v>1.755406882591453E-3</v>
      </c>
      <c r="AG122" s="59">
        <v>206</v>
      </c>
      <c r="AH122" s="57">
        <f>IFERROR(AG122/AC107,"-")</f>
        <v>0.10564102564102563</v>
      </c>
      <c r="AI122" s="58">
        <f t="shared" si="19"/>
        <v>14861.252427184467</v>
      </c>
      <c r="AJ122" s="311"/>
      <c r="AK122" s="314"/>
      <c r="AL122" s="210" t="s">
        <v>164</v>
      </c>
      <c r="AM122" s="59">
        <f t="shared" si="25"/>
        <v>13425962</v>
      </c>
      <c r="AN122" s="57">
        <f>IFERROR(AM122/AJ107,"-")</f>
        <v>1.1410275434409222E-3</v>
      </c>
      <c r="AO122" s="59">
        <f t="shared" si="26"/>
        <v>1321</v>
      </c>
      <c r="AP122" s="57">
        <f>IFERROR(AO122/AK107,"-")</f>
        <v>7.3960024634678906E-2</v>
      </c>
      <c r="AQ122" s="58">
        <f t="shared" si="20"/>
        <v>10163.483724451173</v>
      </c>
      <c r="AW122" s="175"/>
      <c r="AX122" s="175"/>
    </row>
    <row r="123" spans="2:50" s="20" customFormat="1">
      <c r="B123" s="306"/>
      <c r="C123" s="309"/>
      <c r="D123" s="312"/>
      <c r="E123" s="315"/>
      <c r="F123" s="211" t="s">
        <v>86</v>
      </c>
      <c r="G123" s="60">
        <f>SUM(G107:G122)</f>
        <v>1435749392</v>
      </c>
      <c r="H123" s="57">
        <f>IFERROR(G123/D107,"-")</f>
        <v>0.18130936108248802</v>
      </c>
      <c r="I123" s="59">
        <v>9683</v>
      </c>
      <c r="J123" s="57">
        <f>IFERROR(I123/E107,"-")</f>
        <v>0.75377549431729718</v>
      </c>
      <c r="K123" s="58">
        <f t="shared" si="16"/>
        <v>148275.26510379015</v>
      </c>
      <c r="L123" s="312"/>
      <c r="M123" s="315"/>
      <c r="N123" s="123" t="s">
        <v>86</v>
      </c>
      <c r="O123" s="60">
        <f>SUM(O107:O122)</f>
        <v>240202336</v>
      </c>
      <c r="P123" s="57">
        <f>IFERROR(O123/L107,"-")</f>
        <v>0.20678508644991742</v>
      </c>
      <c r="Q123" s="59">
        <v>1501</v>
      </c>
      <c r="R123" s="57">
        <f>IFERROR(Q123/M107,"-")</f>
        <v>0.79208443271767814</v>
      </c>
      <c r="S123" s="58">
        <f t="shared" si="17"/>
        <v>160028.20519653565</v>
      </c>
      <c r="T123" s="312"/>
      <c r="U123" s="315"/>
      <c r="V123" s="211" t="s">
        <v>86</v>
      </c>
      <c r="W123" s="60">
        <f>SUM(W107:W122)</f>
        <v>182216990</v>
      </c>
      <c r="X123" s="57">
        <f>IFERROR(W123/T107,"-")</f>
        <v>0.1934005344956492</v>
      </c>
      <c r="Y123" s="59">
        <v>966</v>
      </c>
      <c r="Z123" s="57">
        <f>IFERROR(Y123/U107,"-")</f>
        <v>0.82564102564102559</v>
      </c>
      <c r="AA123" s="58">
        <f t="shared" si="18"/>
        <v>188630.42443064181</v>
      </c>
      <c r="AB123" s="312"/>
      <c r="AC123" s="315"/>
      <c r="AD123" s="211" t="s">
        <v>86</v>
      </c>
      <c r="AE123" s="60">
        <f>SUM(AE107:AE122)</f>
        <v>359469228</v>
      </c>
      <c r="AF123" s="57">
        <f>IFERROR(AE123/AB107,"-")</f>
        <v>0.20611845782282467</v>
      </c>
      <c r="AG123" s="59">
        <v>1659</v>
      </c>
      <c r="AH123" s="57">
        <f>IFERROR(AG123/AC107,"-")</f>
        <v>0.85076923076923072</v>
      </c>
      <c r="AI123" s="58">
        <f t="shared" si="19"/>
        <v>216678.25678119349</v>
      </c>
      <c r="AJ123" s="312"/>
      <c r="AK123" s="315"/>
      <c r="AL123" s="211" t="s">
        <v>86</v>
      </c>
      <c r="AM123" s="60">
        <f>SUM(AM107:AM122)</f>
        <v>2217637946</v>
      </c>
      <c r="AN123" s="57">
        <f>IFERROR(AM123/AJ107,"-")</f>
        <v>0.18846962160072794</v>
      </c>
      <c r="AO123" s="59">
        <f>SUM(I123,Q123,Y123,AG123)</f>
        <v>13809</v>
      </c>
      <c r="AP123" s="57">
        <f>IFERROR(AO123/AK107,"-")</f>
        <v>0.77313700240747996</v>
      </c>
      <c r="AQ123" s="58">
        <f t="shared" si="20"/>
        <v>160593.66688391627</v>
      </c>
      <c r="AW123" s="175"/>
      <c r="AX123" s="175"/>
    </row>
    <row r="124" spans="2:50" s="20" customFormat="1">
      <c r="B124" s="306">
        <v>8</v>
      </c>
      <c r="C124" s="307" t="s">
        <v>201</v>
      </c>
      <c r="D124" s="310">
        <v>20464596610</v>
      </c>
      <c r="E124" s="313">
        <v>30277</v>
      </c>
      <c r="F124" s="207" t="s">
        <v>150</v>
      </c>
      <c r="G124" s="50">
        <v>365009899</v>
      </c>
      <c r="H124" s="48">
        <f>IFERROR(G124/D124,"-")</f>
        <v>1.7836163886154412E-2</v>
      </c>
      <c r="I124" s="50">
        <v>6323</v>
      </c>
      <c r="J124" s="48">
        <f>IFERROR(I124/E124,"-")</f>
        <v>0.20883839217888167</v>
      </c>
      <c r="K124" s="49">
        <f t="shared" si="16"/>
        <v>57727.328641467655</v>
      </c>
      <c r="L124" s="310">
        <v>3631350570</v>
      </c>
      <c r="M124" s="313">
        <v>4837</v>
      </c>
      <c r="N124" s="47" t="s">
        <v>150</v>
      </c>
      <c r="O124" s="50">
        <v>74785328</v>
      </c>
      <c r="P124" s="48">
        <f>IFERROR(O124/L124,"-")</f>
        <v>2.059435644077735E-2</v>
      </c>
      <c r="Q124" s="50">
        <v>1072</v>
      </c>
      <c r="R124" s="48">
        <f>IFERROR(Q124/M124,"-")</f>
        <v>0.22162497415753565</v>
      </c>
      <c r="S124" s="49">
        <f t="shared" si="17"/>
        <v>69762.432835820902</v>
      </c>
      <c r="T124" s="310">
        <v>2234179190</v>
      </c>
      <c r="U124" s="313">
        <v>2870</v>
      </c>
      <c r="V124" s="207" t="s">
        <v>150</v>
      </c>
      <c r="W124" s="50">
        <v>35956205</v>
      </c>
      <c r="X124" s="48">
        <f>IFERROR(W124/T124,"-")</f>
        <v>1.6093697927604456E-2</v>
      </c>
      <c r="Y124" s="50">
        <v>714</v>
      </c>
      <c r="Z124" s="48">
        <f>IFERROR(Y124/U124,"-")</f>
        <v>0.24878048780487805</v>
      </c>
      <c r="AA124" s="49">
        <f t="shared" si="18"/>
        <v>50358.830532212887</v>
      </c>
      <c r="AB124" s="310">
        <v>4452224270</v>
      </c>
      <c r="AC124" s="313">
        <v>4768</v>
      </c>
      <c r="AD124" s="207" t="s">
        <v>150</v>
      </c>
      <c r="AE124" s="50">
        <v>98153568</v>
      </c>
      <c r="AF124" s="48">
        <f>IFERROR(AE124/AB124,"-")</f>
        <v>2.2045962208458111E-2</v>
      </c>
      <c r="AG124" s="50">
        <v>1425</v>
      </c>
      <c r="AH124" s="48">
        <f>IFERROR(AG124/AC124,"-")</f>
        <v>0.29886744966442952</v>
      </c>
      <c r="AI124" s="49">
        <f t="shared" si="19"/>
        <v>68879.696842105259</v>
      </c>
      <c r="AJ124" s="310">
        <f>SUM(D124,L124,T124,AB124,)</f>
        <v>30782350640</v>
      </c>
      <c r="AK124" s="313">
        <f>SUM(E124,M124,U124,AC124,)</f>
        <v>42752</v>
      </c>
      <c r="AL124" s="207" t="s">
        <v>150</v>
      </c>
      <c r="AM124" s="50">
        <f>SUM(G124,O124,W124,AE124)</f>
        <v>573905000</v>
      </c>
      <c r="AN124" s="48">
        <f>IFERROR(AM124/AJ124,"-")</f>
        <v>1.8643962792569892E-2</v>
      </c>
      <c r="AO124" s="50">
        <f>SUM(I124,Q124,Y124,AG124)</f>
        <v>9534</v>
      </c>
      <c r="AP124" s="48">
        <f>IFERROR(AO124/AK124,"-")</f>
        <v>0.22300711077844312</v>
      </c>
      <c r="AQ124" s="49">
        <f t="shared" si="20"/>
        <v>60195.615691210405</v>
      </c>
      <c r="AW124" s="175"/>
      <c r="AX124" s="175"/>
    </row>
    <row r="125" spans="2:50" s="20" customFormat="1">
      <c r="B125" s="306"/>
      <c r="C125" s="308"/>
      <c r="D125" s="311"/>
      <c r="E125" s="314"/>
      <c r="F125" s="208" t="s">
        <v>151</v>
      </c>
      <c r="G125" s="54">
        <v>505715759</v>
      </c>
      <c r="H125" s="52">
        <f>IFERROR(G125/D124,"-")</f>
        <v>2.4711738454345229E-2</v>
      </c>
      <c r="I125" s="54">
        <v>8472</v>
      </c>
      <c r="J125" s="52">
        <f>IFERROR(I125/E124,"-")</f>
        <v>0.2798163622551772</v>
      </c>
      <c r="K125" s="53">
        <f t="shared" si="16"/>
        <v>59692.606114258735</v>
      </c>
      <c r="L125" s="311"/>
      <c r="M125" s="314"/>
      <c r="N125" s="51" t="s">
        <v>151</v>
      </c>
      <c r="O125" s="54">
        <v>86840818</v>
      </c>
      <c r="P125" s="52">
        <f>IFERROR(O125/L124,"-")</f>
        <v>2.3914192894904113E-2</v>
      </c>
      <c r="Q125" s="54">
        <v>1514</v>
      </c>
      <c r="R125" s="52">
        <f>IFERROR(Q125/M124,"-")</f>
        <v>0.31300392805457927</v>
      </c>
      <c r="S125" s="53">
        <f t="shared" si="17"/>
        <v>57358.532364597093</v>
      </c>
      <c r="T125" s="311"/>
      <c r="U125" s="314"/>
      <c r="V125" s="208" t="s">
        <v>151</v>
      </c>
      <c r="W125" s="54">
        <v>61218040</v>
      </c>
      <c r="X125" s="52">
        <f>IFERROR(W125/T124,"-")</f>
        <v>2.7400684902091493E-2</v>
      </c>
      <c r="Y125" s="54">
        <v>948</v>
      </c>
      <c r="Z125" s="52">
        <f>IFERROR(Y125/U124,"-")</f>
        <v>0.3303135888501742</v>
      </c>
      <c r="AA125" s="53">
        <f t="shared" si="18"/>
        <v>64575.991561181436</v>
      </c>
      <c r="AB125" s="311"/>
      <c r="AC125" s="314"/>
      <c r="AD125" s="208" t="s">
        <v>151</v>
      </c>
      <c r="AE125" s="54">
        <v>122259513</v>
      </c>
      <c r="AF125" s="52">
        <f>IFERROR(AE125/AB124,"-")</f>
        <v>2.7460322208791157E-2</v>
      </c>
      <c r="AG125" s="54">
        <v>1710</v>
      </c>
      <c r="AH125" s="52">
        <f>IFERROR(AG125/AC124,"-")</f>
        <v>0.35864093959731541</v>
      </c>
      <c r="AI125" s="53">
        <f t="shared" si="19"/>
        <v>71496.791228070171</v>
      </c>
      <c r="AJ125" s="311"/>
      <c r="AK125" s="314"/>
      <c r="AL125" s="208" t="s">
        <v>151</v>
      </c>
      <c r="AM125" s="54">
        <f t="shared" ref="AM125:AM139" si="27">SUM(G125,O125,W125,AE125)</f>
        <v>776034130</v>
      </c>
      <c r="AN125" s="52">
        <f>IFERROR(AM125/AJ124,"-")</f>
        <v>2.5210359633535771E-2</v>
      </c>
      <c r="AO125" s="54">
        <f t="shared" ref="AO125:AO139" si="28">SUM(I125,Q125,Y125,AG125)</f>
        <v>12644</v>
      </c>
      <c r="AP125" s="52">
        <f>IFERROR(AO125/AK124,"-")</f>
        <v>0.29575224550898205</v>
      </c>
      <c r="AQ125" s="53">
        <f t="shared" si="20"/>
        <v>61375.682537171779</v>
      </c>
      <c r="AW125" s="175"/>
      <c r="AX125" s="175"/>
    </row>
    <row r="126" spans="2:50" s="20" customFormat="1">
      <c r="B126" s="306"/>
      <c r="C126" s="308"/>
      <c r="D126" s="311"/>
      <c r="E126" s="314"/>
      <c r="F126" s="209" t="s">
        <v>152</v>
      </c>
      <c r="G126" s="54">
        <v>460666814</v>
      </c>
      <c r="H126" s="52">
        <f>IFERROR(G126/D124,"-")</f>
        <v>2.251042728958047E-2</v>
      </c>
      <c r="I126" s="54">
        <v>9737</v>
      </c>
      <c r="J126" s="52">
        <f>IFERROR(I126/E124,"-")</f>
        <v>0.32159725203950196</v>
      </c>
      <c r="K126" s="53">
        <f t="shared" si="16"/>
        <v>47310.95963849235</v>
      </c>
      <c r="L126" s="311"/>
      <c r="M126" s="314"/>
      <c r="N126" s="55" t="s">
        <v>152</v>
      </c>
      <c r="O126" s="54">
        <v>88473513</v>
      </c>
      <c r="P126" s="52">
        <f>IFERROR(O126/L124,"-")</f>
        <v>2.4363803850532668E-2</v>
      </c>
      <c r="Q126" s="54">
        <v>1750</v>
      </c>
      <c r="R126" s="52">
        <f>IFERROR(Q126/M124,"-")</f>
        <v>0.36179450072358899</v>
      </c>
      <c r="S126" s="53">
        <f t="shared" si="17"/>
        <v>50556.293142857146</v>
      </c>
      <c r="T126" s="311"/>
      <c r="U126" s="314"/>
      <c r="V126" s="209" t="s">
        <v>152</v>
      </c>
      <c r="W126" s="54">
        <v>45663973</v>
      </c>
      <c r="X126" s="52">
        <f>IFERROR(W126/T124,"-")</f>
        <v>2.0438814041589922E-2</v>
      </c>
      <c r="Y126" s="54">
        <v>996</v>
      </c>
      <c r="Z126" s="52">
        <f>IFERROR(Y126/U124,"-")</f>
        <v>0.3470383275261324</v>
      </c>
      <c r="AA126" s="53">
        <f t="shared" si="18"/>
        <v>45847.362449799199</v>
      </c>
      <c r="AB126" s="311"/>
      <c r="AC126" s="314"/>
      <c r="AD126" s="209" t="s">
        <v>152</v>
      </c>
      <c r="AE126" s="54">
        <v>77387174</v>
      </c>
      <c r="AF126" s="52">
        <f>IFERROR(AE126/AB124,"-")</f>
        <v>1.7381688187059815E-2</v>
      </c>
      <c r="AG126" s="54">
        <v>1707</v>
      </c>
      <c r="AH126" s="52">
        <f>IFERROR(AG126/AC124,"-")</f>
        <v>0.35801174496644295</v>
      </c>
      <c r="AI126" s="53">
        <f t="shared" si="19"/>
        <v>45335.192735793789</v>
      </c>
      <c r="AJ126" s="311"/>
      <c r="AK126" s="314"/>
      <c r="AL126" s="209" t="s">
        <v>152</v>
      </c>
      <c r="AM126" s="54">
        <f t="shared" si="27"/>
        <v>672191474</v>
      </c>
      <c r="AN126" s="52">
        <f>IFERROR(AM126/AJ124,"-")</f>
        <v>2.183691173755014E-2</v>
      </c>
      <c r="AO126" s="54">
        <f t="shared" si="28"/>
        <v>14190</v>
      </c>
      <c r="AP126" s="52">
        <f>IFERROR(AO126/AK124,"-")</f>
        <v>0.33191429640718562</v>
      </c>
      <c r="AQ126" s="53">
        <f t="shared" si="20"/>
        <v>47370.787455954895</v>
      </c>
      <c r="AW126" s="175"/>
      <c r="AX126" s="175"/>
    </row>
    <row r="127" spans="2:50" s="20" customFormat="1">
      <c r="B127" s="306"/>
      <c r="C127" s="308"/>
      <c r="D127" s="311"/>
      <c r="E127" s="314"/>
      <c r="F127" s="209" t="s">
        <v>153</v>
      </c>
      <c r="G127" s="54">
        <v>47097880</v>
      </c>
      <c r="H127" s="52">
        <f>IFERROR(G127/D124,"-")</f>
        <v>2.3014321219009849E-3</v>
      </c>
      <c r="I127" s="54">
        <v>1510</v>
      </c>
      <c r="J127" s="52">
        <f>IFERROR(I127/E124,"-")</f>
        <v>4.9872840770221617E-2</v>
      </c>
      <c r="K127" s="53">
        <f t="shared" si="16"/>
        <v>31190.649006622516</v>
      </c>
      <c r="L127" s="311"/>
      <c r="M127" s="314"/>
      <c r="N127" s="55" t="s">
        <v>153</v>
      </c>
      <c r="O127" s="54">
        <v>6797529</v>
      </c>
      <c r="P127" s="52">
        <f>IFERROR(O127/L124,"-")</f>
        <v>1.8719010651731154E-3</v>
      </c>
      <c r="Q127" s="54">
        <v>276</v>
      </c>
      <c r="R127" s="52">
        <f>IFERROR(Q127/M124,"-")</f>
        <v>5.7060161256977465E-2</v>
      </c>
      <c r="S127" s="53">
        <f t="shared" si="17"/>
        <v>24628.728260869564</v>
      </c>
      <c r="T127" s="311"/>
      <c r="U127" s="314"/>
      <c r="V127" s="209" t="s">
        <v>153</v>
      </c>
      <c r="W127" s="54">
        <v>2052636</v>
      </c>
      <c r="X127" s="52">
        <f>IFERROR(W127/T124,"-")</f>
        <v>9.1874277998265665E-4</v>
      </c>
      <c r="Y127" s="54">
        <v>166</v>
      </c>
      <c r="Z127" s="52">
        <f>IFERROR(Y127/U124,"-")</f>
        <v>5.7839721254355402E-2</v>
      </c>
      <c r="AA127" s="53">
        <f t="shared" si="18"/>
        <v>12365.277108433735</v>
      </c>
      <c r="AB127" s="311"/>
      <c r="AC127" s="314"/>
      <c r="AD127" s="209" t="s">
        <v>153</v>
      </c>
      <c r="AE127" s="54">
        <v>13947833</v>
      </c>
      <c r="AF127" s="52">
        <f>IFERROR(AE127/AB124,"-")</f>
        <v>3.1327786189890203E-3</v>
      </c>
      <c r="AG127" s="54">
        <v>302</v>
      </c>
      <c r="AH127" s="52">
        <f>IFERROR(AG127/AC124,"-")</f>
        <v>6.3338926174496643E-2</v>
      </c>
      <c r="AI127" s="53">
        <f t="shared" si="19"/>
        <v>46184.877483443706</v>
      </c>
      <c r="AJ127" s="311"/>
      <c r="AK127" s="314"/>
      <c r="AL127" s="209" t="s">
        <v>153</v>
      </c>
      <c r="AM127" s="54">
        <f t="shared" si="27"/>
        <v>69895878</v>
      </c>
      <c r="AN127" s="52">
        <f>IFERROR(AM127/AJ124,"-")</f>
        <v>2.2706478402976181E-3</v>
      </c>
      <c r="AO127" s="54">
        <f t="shared" si="28"/>
        <v>2254</v>
      </c>
      <c r="AP127" s="52">
        <f>IFERROR(AO127/AK124,"-")</f>
        <v>5.2722679640718563E-2</v>
      </c>
      <c r="AQ127" s="53">
        <f t="shared" si="20"/>
        <v>31009.706299911268</v>
      </c>
      <c r="AW127" s="175"/>
      <c r="AX127" s="175"/>
    </row>
    <row r="128" spans="2:50" s="20" customFormat="1">
      <c r="B128" s="306"/>
      <c r="C128" s="308"/>
      <c r="D128" s="311"/>
      <c r="E128" s="314"/>
      <c r="F128" s="209" t="s">
        <v>154</v>
      </c>
      <c r="G128" s="54">
        <v>565647537</v>
      </c>
      <c r="H128" s="52">
        <f>IFERROR(G128/D124,"-")</f>
        <v>2.7640297425828419E-2</v>
      </c>
      <c r="I128" s="54">
        <v>11125</v>
      </c>
      <c r="J128" s="52">
        <f>IFERROR(I128/E124,"-")</f>
        <v>0.36744063150246059</v>
      </c>
      <c r="K128" s="53">
        <f t="shared" si="16"/>
        <v>50844.722426966291</v>
      </c>
      <c r="L128" s="311"/>
      <c r="M128" s="314"/>
      <c r="N128" s="55" t="s">
        <v>154</v>
      </c>
      <c r="O128" s="54">
        <v>109181792</v>
      </c>
      <c r="P128" s="52">
        <f>IFERROR(O128/L124,"-")</f>
        <v>3.0066442194260523E-2</v>
      </c>
      <c r="Q128" s="54">
        <v>1986</v>
      </c>
      <c r="R128" s="52">
        <f>IFERROR(Q128/M124,"-")</f>
        <v>0.4105850733925987</v>
      </c>
      <c r="S128" s="53">
        <f t="shared" si="17"/>
        <v>54975.726082578047</v>
      </c>
      <c r="T128" s="311"/>
      <c r="U128" s="314"/>
      <c r="V128" s="209" t="s">
        <v>154</v>
      </c>
      <c r="W128" s="54">
        <v>61532340</v>
      </c>
      <c r="X128" s="52">
        <f>IFERROR(W128/T124,"-")</f>
        <v>2.7541362964713677E-2</v>
      </c>
      <c r="Y128" s="54">
        <v>1234</v>
      </c>
      <c r="Z128" s="52">
        <f>IFERROR(Y128/U124,"-")</f>
        <v>0.4299651567944251</v>
      </c>
      <c r="AA128" s="53">
        <f t="shared" si="18"/>
        <v>49864.132901134522</v>
      </c>
      <c r="AB128" s="311"/>
      <c r="AC128" s="314"/>
      <c r="AD128" s="209" t="s">
        <v>154</v>
      </c>
      <c r="AE128" s="54">
        <v>118415306</v>
      </c>
      <c r="AF128" s="52">
        <f>IFERROR(AE128/AB124,"-")</f>
        <v>2.6596887043158768E-2</v>
      </c>
      <c r="AG128" s="54">
        <v>2098</v>
      </c>
      <c r="AH128" s="52">
        <f>IFERROR(AG128/AC124,"-")</f>
        <v>0.44001677852348992</v>
      </c>
      <c r="AI128" s="53">
        <f t="shared" si="19"/>
        <v>56441.995233555768</v>
      </c>
      <c r="AJ128" s="311"/>
      <c r="AK128" s="314"/>
      <c r="AL128" s="209" t="s">
        <v>154</v>
      </c>
      <c r="AM128" s="54">
        <f t="shared" si="27"/>
        <v>854776975</v>
      </c>
      <c r="AN128" s="52">
        <f>IFERROR(AM128/AJ124,"-")</f>
        <v>2.7768411353526184E-2</v>
      </c>
      <c r="AO128" s="54">
        <f t="shared" si="28"/>
        <v>16443</v>
      </c>
      <c r="AP128" s="52">
        <f>IFERROR(AO128/AK124,"-")</f>
        <v>0.38461358532934131</v>
      </c>
      <c r="AQ128" s="53">
        <f t="shared" si="20"/>
        <v>51984.247096028703</v>
      </c>
      <c r="AW128" s="175"/>
      <c r="AX128" s="175"/>
    </row>
    <row r="129" spans="1:50" s="20" customFormat="1">
      <c r="B129" s="306"/>
      <c r="C129" s="308"/>
      <c r="D129" s="311"/>
      <c r="E129" s="314"/>
      <c r="F129" s="209" t="s">
        <v>155</v>
      </c>
      <c r="G129" s="54">
        <v>941189199</v>
      </c>
      <c r="H129" s="52">
        <f>IFERROR(G129/D124,"-")</f>
        <v>4.5991094617525423E-2</v>
      </c>
      <c r="I129" s="54">
        <v>13123</v>
      </c>
      <c r="J129" s="52">
        <f>IFERROR(I129/E124,"-")</f>
        <v>0.43343131750173397</v>
      </c>
      <c r="K129" s="53">
        <f t="shared" si="16"/>
        <v>71720.582107749753</v>
      </c>
      <c r="L129" s="311"/>
      <c r="M129" s="314"/>
      <c r="N129" s="55" t="s">
        <v>155</v>
      </c>
      <c r="O129" s="54">
        <v>168061815</v>
      </c>
      <c r="P129" s="52">
        <f>IFERROR(O129/L124,"-")</f>
        <v>4.6280801525587764E-2</v>
      </c>
      <c r="Q129" s="54">
        <v>2258</v>
      </c>
      <c r="R129" s="52">
        <f>IFERROR(Q129/M124,"-")</f>
        <v>0.46681827579077939</v>
      </c>
      <c r="S129" s="53">
        <f t="shared" si="17"/>
        <v>74429.50177147919</v>
      </c>
      <c r="T129" s="311"/>
      <c r="U129" s="314"/>
      <c r="V129" s="209" t="s">
        <v>155</v>
      </c>
      <c r="W129" s="54">
        <v>109801764</v>
      </c>
      <c r="X129" s="52">
        <f>IFERROR(W129/T124,"-")</f>
        <v>4.9146355176640955E-2</v>
      </c>
      <c r="Y129" s="54">
        <v>1379</v>
      </c>
      <c r="Z129" s="52">
        <f>IFERROR(Y129/U124,"-")</f>
        <v>0.48048780487804876</v>
      </c>
      <c r="AA129" s="53">
        <f t="shared" si="18"/>
        <v>79624.194343727344</v>
      </c>
      <c r="AB129" s="311"/>
      <c r="AC129" s="314"/>
      <c r="AD129" s="209" t="s">
        <v>155</v>
      </c>
      <c r="AE129" s="54">
        <v>184808560</v>
      </c>
      <c r="AF129" s="52">
        <f>IFERROR(AE129/AB124,"-")</f>
        <v>4.1509265659701367E-2</v>
      </c>
      <c r="AG129" s="54">
        <v>2351</v>
      </c>
      <c r="AH129" s="52">
        <f>IFERROR(AG129/AC124,"-")</f>
        <v>0.49307885906040266</v>
      </c>
      <c r="AI129" s="53">
        <f t="shared" si="19"/>
        <v>78608.490004253516</v>
      </c>
      <c r="AJ129" s="311"/>
      <c r="AK129" s="314"/>
      <c r="AL129" s="209" t="s">
        <v>155</v>
      </c>
      <c r="AM129" s="54">
        <f t="shared" si="27"/>
        <v>1403861338</v>
      </c>
      <c r="AN129" s="52">
        <f>IFERROR(AM129/AJ124,"-")</f>
        <v>4.5606047257994588E-2</v>
      </c>
      <c r="AO129" s="54">
        <f t="shared" si="28"/>
        <v>19111</v>
      </c>
      <c r="AP129" s="52">
        <f>IFERROR(AO129/AK124,"-")</f>
        <v>0.44702002245508982</v>
      </c>
      <c r="AQ129" s="53">
        <f t="shared" si="20"/>
        <v>73458.287792370887</v>
      </c>
      <c r="AW129" s="175"/>
      <c r="AX129" s="175"/>
    </row>
    <row r="130" spans="1:50" s="20" customFormat="1">
      <c r="B130" s="306"/>
      <c r="C130" s="308"/>
      <c r="D130" s="311"/>
      <c r="E130" s="314"/>
      <c r="F130" s="209" t="s">
        <v>156</v>
      </c>
      <c r="G130" s="54">
        <v>513080200</v>
      </c>
      <c r="H130" s="52">
        <f>IFERROR(G130/D124,"-")</f>
        <v>2.5071600959350647E-2</v>
      </c>
      <c r="I130" s="54">
        <v>3242</v>
      </c>
      <c r="J130" s="52">
        <f>IFERROR(I130/E124,"-")</f>
        <v>0.10707797998480695</v>
      </c>
      <c r="K130" s="53">
        <f t="shared" si="16"/>
        <v>158260.39481801356</v>
      </c>
      <c r="L130" s="311"/>
      <c r="M130" s="314"/>
      <c r="N130" s="55" t="s">
        <v>156</v>
      </c>
      <c r="O130" s="54">
        <v>84920451</v>
      </c>
      <c r="P130" s="52">
        <f>IFERROR(O130/L124,"-")</f>
        <v>2.3385362928482006E-2</v>
      </c>
      <c r="Q130" s="54">
        <v>613</v>
      </c>
      <c r="R130" s="52">
        <f>IFERROR(Q130/M124,"-")</f>
        <v>0.12673144511060574</v>
      </c>
      <c r="S130" s="53">
        <f t="shared" si="17"/>
        <v>138532.54649265905</v>
      </c>
      <c r="T130" s="311"/>
      <c r="U130" s="314"/>
      <c r="V130" s="209" t="s">
        <v>156</v>
      </c>
      <c r="W130" s="54">
        <v>66305515</v>
      </c>
      <c r="X130" s="52">
        <f>IFERROR(W130/T124,"-")</f>
        <v>2.9677796345422051E-2</v>
      </c>
      <c r="Y130" s="54">
        <v>371</v>
      </c>
      <c r="Z130" s="52">
        <f>IFERROR(Y130/U124,"-")</f>
        <v>0.12926829268292683</v>
      </c>
      <c r="AA130" s="53">
        <f t="shared" si="18"/>
        <v>178721.06469002695</v>
      </c>
      <c r="AB130" s="311"/>
      <c r="AC130" s="314"/>
      <c r="AD130" s="209" t="s">
        <v>156</v>
      </c>
      <c r="AE130" s="54">
        <v>143997539</v>
      </c>
      <c r="AF130" s="52">
        <f>IFERROR(AE130/AB124,"-")</f>
        <v>3.2342831418058819E-2</v>
      </c>
      <c r="AG130" s="54">
        <v>809</v>
      </c>
      <c r="AH130" s="52">
        <f>IFERROR(AG130/AC124,"-")</f>
        <v>0.16967281879194632</v>
      </c>
      <c r="AI130" s="53">
        <f t="shared" si="19"/>
        <v>177994.48578491964</v>
      </c>
      <c r="AJ130" s="311"/>
      <c r="AK130" s="314"/>
      <c r="AL130" s="209" t="s">
        <v>156</v>
      </c>
      <c r="AM130" s="54">
        <f t="shared" si="27"/>
        <v>808303705</v>
      </c>
      <c r="AN130" s="52">
        <f>IFERROR(AM130/AJ124,"-")</f>
        <v>2.6258673824267761E-2</v>
      </c>
      <c r="AO130" s="54">
        <f t="shared" si="28"/>
        <v>5035</v>
      </c>
      <c r="AP130" s="52">
        <f>IFERROR(AO130/AK124,"-")</f>
        <v>0.11777226796407185</v>
      </c>
      <c r="AQ130" s="53">
        <f t="shared" si="20"/>
        <v>160536.98212512414</v>
      </c>
      <c r="AW130" s="175"/>
      <c r="AX130" s="175"/>
    </row>
    <row r="131" spans="1:50" s="20" customFormat="1">
      <c r="B131" s="306"/>
      <c r="C131" s="308"/>
      <c r="D131" s="311"/>
      <c r="E131" s="314"/>
      <c r="F131" s="209" t="s">
        <v>166</v>
      </c>
      <c r="G131" s="54">
        <v>44769</v>
      </c>
      <c r="H131" s="52">
        <f>IFERROR(G131/D124,"-")</f>
        <v>2.187631686721041E-6</v>
      </c>
      <c r="I131" s="54">
        <v>10</v>
      </c>
      <c r="J131" s="52">
        <f>IFERROR(I131/E124,"-")</f>
        <v>3.3028371371007694E-4</v>
      </c>
      <c r="K131" s="53">
        <f t="shared" si="16"/>
        <v>4476.8999999999996</v>
      </c>
      <c r="L131" s="311"/>
      <c r="M131" s="314"/>
      <c r="N131" s="55" t="s">
        <v>307</v>
      </c>
      <c r="O131" s="54">
        <v>6558</v>
      </c>
      <c r="P131" s="52">
        <f>IFERROR(O131/L124,"-")</f>
        <v>1.8059396562199721E-6</v>
      </c>
      <c r="Q131" s="54">
        <v>2</v>
      </c>
      <c r="R131" s="52">
        <f>IFERROR(Q131/M124,"-")</f>
        <v>4.1347942939838741E-4</v>
      </c>
      <c r="S131" s="53">
        <f t="shared" si="17"/>
        <v>3279</v>
      </c>
      <c r="T131" s="311"/>
      <c r="U131" s="314"/>
      <c r="V131" s="209" t="s">
        <v>166</v>
      </c>
      <c r="W131" s="54">
        <v>2791</v>
      </c>
      <c r="X131" s="52">
        <f>IFERROR(W131/T124,"-")</f>
        <v>1.2492283575517504E-6</v>
      </c>
      <c r="Y131" s="54">
        <v>1</v>
      </c>
      <c r="Z131" s="52">
        <f>IFERROR(Y131/U124,"-")</f>
        <v>3.4843205574912892E-4</v>
      </c>
      <c r="AA131" s="53">
        <f t="shared" si="18"/>
        <v>2791</v>
      </c>
      <c r="AB131" s="311"/>
      <c r="AC131" s="314"/>
      <c r="AD131" s="209" t="s">
        <v>166</v>
      </c>
      <c r="AE131" s="54">
        <v>3056</v>
      </c>
      <c r="AF131" s="52">
        <f>IFERROR(AE131/AB124,"-")</f>
        <v>6.8639848639071366E-7</v>
      </c>
      <c r="AG131" s="54">
        <v>3</v>
      </c>
      <c r="AH131" s="52">
        <f>IFERROR(AG131/AC124,"-")</f>
        <v>6.2919463087248318E-4</v>
      </c>
      <c r="AI131" s="53">
        <f t="shared" si="19"/>
        <v>1018.6666666666666</v>
      </c>
      <c r="AJ131" s="311"/>
      <c r="AK131" s="314"/>
      <c r="AL131" s="209" t="s">
        <v>166</v>
      </c>
      <c r="AM131" s="54">
        <f t="shared" si="27"/>
        <v>57174</v>
      </c>
      <c r="AN131" s="52">
        <f>IFERROR(AM131/AJ124,"-")</f>
        <v>1.8573630282056979E-6</v>
      </c>
      <c r="AO131" s="54">
        <f t="shared" si="28"/>
        <v>16</v>
      </c>
      <c r="AP131" s="52">
        <f>IFERROR(AO131/AK124,"-")</f>
        <v>3.7425149700598805E-4</v>
      </c>
      <c r="AQ131" s="53">
        <f t="shared" si="20"/>
        <v>3573.375</v>
      </c>
      <c r="AW131" s="175"/>
      <c r="AX131" s="175"/>
    </row>
    <row r="132" spans="1:50" s="20" customFormat="1">
      <c r="B132" s="306"/>
      <c r="C132" s="308"/>
      <c r="D132" s="311"/>
      <c r="E132" s="314"/>
      <c r="F132" s="209" t="s">
        <v>157</v>
      </c>
      <c r="G132" s="54">
        <v>5299947</v>
      </c>
      <c r="H132" s="52">
        <f>IFERROR(G132/D124,"-")</f>
        <v>2.5898125924506067E-4</v>
      </c>
      <c r="I132" s="54">
        <v>269</v>
      </c>
      <c r="J132" s="52">
        <f>IFERROR(I132/E124,"-")</f>
        <v>8.8846318988010705E-3</v>
      </c>
      <c r="K132" s="53">
        <f t="shared" si="16"/>
        <v>19702.405204460967</v>
      </c>
      <c r="L132" s="311"/>
      <c r="M132" s="314"/>
      <c r="N132" s="55" t="s">
        <v>157</v>
      </c>
      <c r="O132" s="54">
        <v>893821</v>
      </c>
      <c r="P132" s="52">
        <f>IFERROR(O132/L124,"-")</f>
        <v>2.4614010208328632E-4</v>
      </c>
      <c r="Q132" s="54">
        <v>48</v>
      </c>
      <c r="R132" s="52">
        <f>IFERROR(Q132/M124,"-")</f>
        <v>9.9235063055612988E-3</v>
      </c>
      <c r="S132" s="53">
        <f t="shared" si="17"/>
        <v>18621.270833333332</v>
      </c>
      <c r="T132" s="311"/>
      <c r="U132" s="314"/>
      <c r="V132" s="209" t="s">
        <v>157</v>
      </c>
      <c r="W132" s="54">
        <v>403512</v>
      </c>
      <c r="X132" s="52">
        <f>IFERROR(W132/T124,"-")</f>
        <v>1.8060861089660404E-4</v>
      </c>
      <c r="Y132" s="54">
        <v>31</v>
      </c>
      <c r="Z132" s="52">
        <f>IFERROR(Y132/U124,"-")</f>
        <v>1.0801393728222997E-2</v>
      </c>
      <c r="AA132" s="53">
        <f t="shared" si="18"/>
        <v>13016.516129032258</v>
      </c>
      <c r="AB132" s="311"/>
      <c r="AC132" s="314"/>
      <c r="AD132" s="209" t="s">
        <v>157</v>
      </c>
      <c r="AE132" s="54">
        <v>1743794</v>
      </c>
      <c r="AF132" s="52">
        <f>IFERROR(AE132/AB124,"-")</f>
        <v>3.9166805045065713E-4</v>
      </c>
      <c r="AG132" s="54">
        <v>74</v>
      </c>
      <c r="AH132" s="52">
        <f>IFERROR(AG132/AC124,"-")</f>
        <v>1.552013422818792E-2</v>
      </c>
      <c r="AI132" s="53">
        <f t="shared" si="19"/>
        <v>23564.783783783783</v>
      </c>
      <c r="AJ132" s="311"/>
      <c r="AK132" s="314"/>
      <c r="AL132" s="209" t="s">
        <v>157</v>
      </c>
      <c r="AM132" s="54">
        <f t="shared" si="27"/>
        <v>8341074</v>
      </c>
      <c r="AN132" s="52">
        <f>IFERROR(AM132/AJ124,"-")</f>
        <v>2.7096936480092024E-4</v>
      </c>
      <c r="AO132" s="54">
        <f t="shared" si="28"/>
        <v>422</v>
      </c>
      <c r="AP132" s="52">
        <f>IFERROR(AO132/AK124,"-")</f>
        <v>9.8708832335329347E-3</v>
      </c>
      <c r="AQ132" s="53">
        <f t="shared" si="20"/>
        <v>19765.578199052132</v>
      </c>
      <c r="AW132" s="175"/>
      <c r="AX132" s="175"/>
    </row>
    <row r="133" spans="1:50" s="20" customFormat="1">
      <c r="B133" s="306"/>
      <c r="C133" s="308"/>
      <c r="D133" s="311"/>
      <c r="E133" s="314"/>
      <c r="F133" s="209" t="s">
        <v>158</v>
      </c>
      <c r="G133" s="54">
        <v>14434270</v>
      </c>
      <c r="H133" s="52">
        <f>IFERROR(G133/D124,"-")</f>
        <v>7.0532883081344058E-4</v>
      </c>
      <c r="I133" s="54">
        <v>1199</v>
      </c>
      <c r="J133" s="52">
        <f>IFERROR(I133/E124,"-")</f>
        <v>3.9601017273838225E-2</v>
      </c>
      <c r="K133" s="53">
        <f t="shared" si="16"/>
        <v>12038.59049207673</v>
      </c>
      <c r="L133" s="311"/>
      <c r="M133" s="314"/>
      <c r="N133" s="55" t="s">
        <v>158</v>
      </c>
      <c r="O133" s="54">
        <v>2205009</v>
      </c>
      <c r="P133" s="52">
        <f>IFERROR(O133/L124,"-")</f>
        <v>6.0721457691703944E-4</v>
      </c>
      <c r="Q133" s="54">
        <v>219</v>
      </c>
      <c r="R133" s="52">
        <f>IFERROR(Q133/M124,"-")</f>
        <v>4.5275997519123423E-2</v>
      </c>
      <c r="S133" s="53">
        <f t="shared" si="17"/>
        <v>10068.534246575342</v>
      </c>
      <c r="T133" s="311"/>
      <c r="U133" s="314"/>
      <c r="V133" s="209" t="s">
        <v>158</v>
      </c>
      <c r="W133" s="54">
        <v>1983030</v>
      </c>
      <c r="X133" s="52">
        <f>IFERROR(W133/T124,"-")</f>
        <v>8.875877140364914E-4</v>
      </c>
      <c r="Y133" s="54">
        <v>136</v>
      </c>
      <c r="Z133" s="52">
        <f>IFERROR(Y133/U124,"-")</f>
        <v>4.7386759581881537E-2</v>
      </c>
      <c r="AA133" s="53">
        <f t="shared" si="18"/>
        <v>14581.10294117647</v>
      </c>
      <c r="AB133" s="311"/>
      <c r="AC133" s="314"/>
      <c r="AD133" s="209" t="s">
        <v>158</v>
      </c>
      <c r="AE133" s="54">
        <v>4467085</v>
      </c>
      <c r="AF133" s="52">
        <f>IFERROR(AE133/AB124,"-")</f>
        <v>1.0033378215244309E-3</v>
      </c>
      <c r="AG133" s="54">
        <v>339</v>
      </c>
      <c r="AH133" s="52">
        <f>IFERROR(AG133/AC124,"-")</f>
        <v>7.1098993288590609E-2</v>
      </c>
      <c r="AI133" s="53">
        <f t="shared" si="19"/>
        <v>13177.241887905604</v>
      </c>
      <c r="AJ133" s="311"/>
      <c r="AK133" s="314"/>
      <c r="AL133" s="209" t="s">
        <v>158</v>
      </c>
      <c r="AM133" s="54">
        <f t="shared" si="27"/>
        <v>23089394</v>
      </c>
      <c r="AN133" s="52">
        <f>IFERROR(AM133/AJ124,"-")</f>
        <v>7.5008547170522387E-4</v>
      </c>
      <c r="AO133" s="54">
        <f t="shared" si="28"/>
        <v>1893</v>
      </c>
      <c r="AP133" s="52">
        <f>IFERROR(AO133/AK124,"-")</f>
        <v>4.4278630239520958E-2</v>
      </c>
      <c r="AQ133" s="53">
        <f t="shared" si="20"/>
        <v>12197.249867934495</v>
      </c>
      <c r="AW133" s="175"/>
      <c r="AX133" s="175"/>
    </row>
    <row r="134" spans="1:50" s="20" customFormat="1">
      <c r="B134" s="306"/>
      <c r="C134" s="308"/>
      <c r="D134" s="311"/>
      <c r="E134" s="314"/>
      <c r="F134" s="209" t="s">
        <v>159</v>
      </c>
      <c r="G134" s="54">
        <v>2596842</v>
      </c>
      <c r="H134" s="52">
        <f>IFERROR(G134/D124,"-")</f>
        <v>1.2689436540034492E-4</v>
      </c>
      <c r="I134" s="54">
        <v>87</v>
      </c>
      <c r="J134" s="52">
        <f>IFERROR(I134/E124,"-")</f>
        <v>2.8734683092776696E-3</v>
      </c>
      <c r="K134" s="53">
        <f t="shared" ref="K134:K157" si="29">IFERROR(G134/I134,"-")</f>
        <v>29848.758620689656</v>
      </c>
      <c r="L134" s="311"/>
      <c r="M134" s="314"/>
      <c r="N134" s="55" t="s">
        <v>159</v>
      </c>
      <c r="O134" s="54">
        <v>1600924</v>
      </c>
      <c r="P134" s="52">
        <f>IFERROR(O134/L124,"-")</f>
        <v>4.4086186919705745E-4</v>
      </c>
      <c r="Q134" s="54">
        <v>24</v>
      </c>
      <c r="R134" s="52">
        <f>IFERROR(Q134/M124,"-")</f>
        <v>4.9617531527806494E-3</v>
      </c>
      <c r="S134" s="53">
        <f t="shared" ref="S134:S157" si="30">IFERROR(O134/Q134,"-")</f>
        <v>66705.166666666672</v>
      </c>
      <c r="T134" s="311"/>
      <c r="U134" s="314"/>
      <c r="V134" s="209" t="s">
        <v>159</v>
      </c>
      <c r="W134" s="54">
        <v>347338</v>
      </c>
      <c r="X134" s="52">
        <f>IFERROR(W134/T124,"-")</f>
        <v>1.5546559629355422E-4</v>
      </c>
      <c r="Y134" s="54">
        <v>16</v>
      </c>
      <c r="Z134" s="52">
        <f>IFERROR(Y134/U124,"-")</f>
        <v>5.5749128919860627E-3</v>
      </c>
      <c r="AA134" s="53">
        <f t="shared" ref="AA134:AA157" si="31">IFERROR(W134/Y134,"-")</f>
        <v>21708.625</v>
      </c>
      <c r="AB134" s="311"/>
      <c r="AC134" s="314"/>
      <c r="AD134" s="209" t="s">
        <v>159</v>
      </c>
      <c r="AE134" s="54">
        <v>5738128</v>
      </c>
      <c r="AF134" s="52">
        <f>IFERROR(AE134/AB124,"-")</f>
        <v>1.2888227663338263E-3</v>
      </c>
      <c r="AG134" s="54">
        <v>68</v>
      </c>
      <c r="AH134" s="52">
        <f>IFERROR(AG134/AC124,"-")</f>
        <v>1.4261744966442953E-2</v>
      </c>
      <c r="AI134" s="53">
        <f t="shared" ref="AI134:AI157" si="32">IFERROR(AE134/AG134,"-")</f>
        <v>84384.23529411765</v>
      </c>
      <c r="AJ134" s="311"/>
      <c r="AK134" s="314"/>
      <c r="AL134" s="209" t="s">
        <v>159</v>
      </c>
      <c r="AM134" s="54">
        <f t="shared" si="27"/>
        <v>10283232</v>
      </c>
      <c r="AN134" s="52">
        <f>IFERROR(AM134/AJ124,"-")</f>
        <v>3.3406259711165449E-4</v>
      </c>
      <c r="AO134" s="54">
        <f t="shared" si="28"/>
        <v>195</v>
      </c>
      <c r="AP134" s="52">
        <f>IFERROR(AO134/AK124,"-")</f>
        <v>4.561190119760479E-3</v>
      </c>
      <c r="AQ134" s="53">
        <f t="shared" ref="AQ134:AQ157" si="33">IFERROR(AM134/AO134,"-")</f>
        <v>52734.523076923077</v>
      </c>
      <c r="AW134" s="175"/>
      <c r="AX134" s="175"/>
    </row>
    <row r="135" spans="1:50" s="20" customFormat="1">
      <c r="B135" s="306"/>
      <c r="C135" s="308"/>
      <c r="D135" s="311"/>
      <c r="E135" s="314"/>
      <c r="F135" s="209" t="s">
        <v>160</v>
      </c>
      <c r="G135" s="54">
        <v>37229123</v>
      </c>
      <c r="H135" s="52">
        <f>IFERROR(G135/D124,"-")</f>
        <v>1.8191965231216937E-3</v>
      </c>
      <c r="I135" s="54">
        <v>150</v>
      </c>
      <c r="J135" s="52">
        <f>IFERROR(I135/E124,"-")</f>
        <v>4.9542557056511541E-3</v>
      </c>
      <c r="K135" s="53">
        <f t="shared" si="29"/>
        <v>248194.15333333332</v>
      </c>
      <c r="L135" s="311"/>
      <c r="M135" s="314"/>
      <c r="N135" s="55" t="s">
        <v>160</v>
      </c>
      <c r="O135" s="54">
        <v>4743609</v>
      </c>
      <c r="P135" s="52">
        <f>IFERROR(O135/L124,"-")</f>
        <v>1.306293322156445E-3</v>
      </c>
      <c r="Q135" s="54">
        <v>21</v>
      </c>
      <c r="R135" s="52">
        <f>IFERROR(Q135/M124,"-")</f>
        <v>4.3415340086830683E-3</v>
      </c>
      <c r="S135" s="53">
        <f t="shared" si="30"/>
        <v>225886.14285714287</v>
      </c>
      <c r="T135" s="311"/>
      <c r="U135" s="314"/>
      <c r="V135" s="209" t="s">
        <v>160</v>
      </c>
      <c r="W135" s="54">
        <v>3645397</v>
      </c>
      <c r="X135" s="52">
        <f>IFERROR(W135/T124,"-")</f>
        <v>1.6316493396395836E-3</v>
      </c>
      <c r="Y135" s="54">
        <v>19</v>
      </c>
      <c r="Z135" s="52">
        <f>IFERROR(Y135/U124,"-")</f>
        <v>6.6202090592334499E-3</v>
      </c>
      <c r="AA135" s="53">
        <f t="shared" si="31"/>
        <v>191863</v>
      </c>
      <c r="AB135" s="311"/>
      <c r="AC135" s="314"/>
      <c r="AD135" s="209" t="s">
        <v>160</v>
      </c>
      <c r="AE135" s="54">
        <v>20504265</v>
      </c>
      <c r="AF135" s="52">
        <f>IFERROR(AE135/AB124,"-")</f>
        <v>4.6053980564640332E-3</v>
      </c>
      <c r="AG135" s="54">
        <v>86</v>
      </c>
      <c r="AH135" s="52">
        <f>IFERROR(AG135/AC124,"-")</f>
        <v>1.8036912751677854E-2</v>
      </c>
      <c r="AI135" s="53">
        <f t="shared" si="32"/>
        <v>238421.68604651163</v>
      </c>
      <c r="AJ135" s="311"/>
      <c r="AK135" s="314"/>
      <c r="AL135" s="209" t="s">
        <v>160</v>
      </c>
      <c r="AM135" s="54">
        <f t="shared" si="27"/>
        <v>66122394</v>
      </c>
      <c r="AN135" s="52">
        <f>IFERROR(AM135/AJ124,"-")</f>
        <v>2.1480618804360419E-3</v>
      </c>
      <c r="AO135" s="54">
        <f t="shared" si="28"/>
        <v>276</v>
      </c>
      <c r="AP135" s="52">
        <f>IFERROR(AO135/AK124,"-")</f>
        <v>6.4558383233532931E-3</v>
      </c>
      <c r="AQ135" s="53">
        <f t="shared" si="33"/>
        <v>239573.89130434784</v>
      </c>
      <c r="AW135" s="175"/>
      <c r="AX135" s="175"/>
    </row>
    <row r="136" spans="1:50" s="20" customFormat="1">
      <c r="B136" s="306"/>
      <c r="C136" s="308"/>
      <c r="D136" s="311"/>
      <c r="E136" s="314"/>
      <c r="F136" s="209" t="s">
        <v>161</v>
      </c>
      <c r="G136" s="54">
        <v>134615140</v>
      </c>
      <c r="H136" s="52">
        <f>IFERROR(G136/D124,"-")</f>
        <v>6.5779522834190866E-3</v>
      </c>
      <c r="I136" s="54">
        <v>3561</v>
      </c>
      <c r="J136" s="52">
        <f>IFERROR(I136/E124,"-")</f>
        <v>0.1176140304521584</v>
      </c>
      <c r="K136" s="53">
        <f t="shared" si="29"/>
        <v>37802.622858747542</v>
      </c>
      <c r="L136" s="311"/>
      <c r="M136" s="314"/>
      <c r="N136" s="209" t="s">
        <v>161</v>
      </c>
      <c r="O136" s="54">
        <v>25742402</v>
      </c>
      <c r="P136" s="52">
        <f>IFERROR(O136/L124,"-")</f>
        <v>7.0889333056048066E-3</v>
      </c>
      <c r="Q136" s="54">
        <v>662</v>
      </c>
      <c r="R136" s="52">
        <f>IFERROR(Q136/M124,"-")</f>
        <v>0.13686169113086624</v>
      </c>
      <c r="S136" s="53">
        <f t="shared" si="30"/>
        <v>38885.803625377644</v>
      </c>
      <c r="T136" s="311"/>
      <c r="U136" s="314"/>
      <c r="V136" s="209" t="s">
        <v>161</v>
      </c>
      <c r="W136" s="54">
        <v>20769040</v>
      </c>
      <c r="X136" s="52">
        <f>IFERROR(W136/T124,"-")</f>
        <v>9.2960493468744552E-3</v>
      </c>
      <c r="Y136" s="54">
        <v>447</v>
      </c>
      <c r="Z136" s="52">
        <f>IFERROR(Y136/U124,"-")</f>
        <v>0.15574912891986062</v>
      </c>
      <c r="AA136" s="53">
        <f t="shared" si="31"/>
        <v>46463.176733780761</v>
      </c>
      <c r="AB136" s="311"/>
      <c r="AC136" s="314"/>
      <c r="AD136" s="209" t="s">
        <v>161</v>
      </c>
      <c r="AE136" s="54">
        <v>52729506</v>
      </c>
      <c r="AF136" s="52">
        <f>IFERROR(AE136/AB124,"-")</f>
        <v>1.1843407430147269E-2</v>
      </c>
      <c r="AG136" s="54">
        <v>912</v>
      </c>
      <c r="AH136" s="52">
        <f>IFERROR(AG136/AC124,"-")</f>
        <v>0.1912751677852349</v>
      </c>
      <c r="AI136" s="53">
        <f t="shared" si="32"/>
        <v>57817.440789473687</v>
      </c>
      <c r="AJ136" s="311"/>
      <c r="AK136" s="314"/>
      <c r="AL136" s="209" t="s">
        <v>161</v>
      </c>
      <c r="AM136" s="54">
        <f t="shared" si="27"/>
        <v>233856088</v>
      </c>
      <c r="AN136" s="52">
        <f>IFERROR(AM136/AJ124,"-")</f>
        <v>7.5970834955052672E-3</v>
      </c>
      <c r="AO136" s="54">
        <f t="shared" si="28"/>
        <v>5582</v>
      </c>
      <c r="AP136" s="52">
        <f>IFERROR(AO136/AK124,"-")</f>
        <v>0.13056699101796407</v>
      </c>
      <c r="AQ136" s="53">
        <f t="shared" si="33"/>
        <v>41894.677176639198</v>
      </c>
      <c r="AW136" s="175"/>
      <c r="AX136" s="175"/>
    </row>
    <row r="137" spans="1:50" s="20" customFormat="1">
      <c r="B137" s="306"/>
      <c r="C137" s="308"/>
      <c r="D137" s="311"/>
      <c r="E137" s="314"/>
      <c r="F137" s="209" t="s">
        <v>162</v>
      </c>
      <c r="G137" s="54">
        <v>233399970</v>
      </c>
      <c r="H137" s="52">
        <f>IFERROR(G137/D124,"-")</f>
        <v>1.1405060869167066E-2</v>
      </c>
      <c r="I137" s="54">
        <v>2583</v>
      </c>
      <c r="J137" s="52">
        <f>IFERROR(I137/E124,"-")</f>
        <v>8.5312283251312876E-2</v>
      </c>
      <c r="K137" s="53">
        <f t="shared" si="29"/>
        <v>90360.034843205576</v>
      </c>
      <c r="L137" s="311"/>
      <c r="M137" s="314"/>
      <c r="N137" s="55" t="s">
        <v>162</v>
      </c>
      <c r="O137" s="54">
        <v>32999608</v>
      </c>
      <c r="P137" s="52">
        <f>IFERROR(O137/L124,"-")</f>
        <v>9.0874200559490463E-3</v>
      </c>
      <c r="Q137" s="54">
        <v>388</v>
      </c>
      <c r="R137" s="52">
        <f>IFERROR(Q137/M124,"-")</f>
        <v>8.0215009303287163E-2</v>
      </c>
      <c r="S137" s="53">
        <f t="shared" si="30"/>
        <v>85050.536082474224</v>
      </c>
      <c r="T137" s="311"/>
      <c r="U137" s="314"/>
      <c r="V137" s="209" t="s">
        <v>162</v>
      </c>
      <c r="W137" s="54">
        <v>26898248</v>
      </c>
      <c r="X137" s="52">
        <f>IFERROR(W137/T124,"-")</f>
        <v>1.2039431805825744E-2</v>
      </c>
      <c r="Y137" s="54">
        <v>265</v>
      </c>
      <c r="Z137" s="52">
        <f>IFERROR(Y137/U124,"-")</f>
        <v>9.2334494773519168E-2</v>
      </c>
      <c r="AA137" s="53">
        <f t="shared" si="31"/>
        <v>101502.82264150944</v>
      </c>
      <c r="AB137" s="311"/>
      <c r="AC137" s="314"/>
      <c r="AD137" s="209" t="s">
        <v>162</v>
      </c>
      <c r="AE137" s="54">
        <v>72673253</v>
      </c>
      <c r="AF137" s="52">
        <f>IFERROR(AE137/AB124,"-")</f>
        <v>1.6322909312921921E-2</v>
      </c>
      <c r="AG137" s="54">
        <v>682</v>
      </c>
      <c r="AH137" s="52">
        <f>IFERROR(AG137/AC124,"-")</f>
        <v>0.14303691275167785</v>
      </c>
      <c r="AI137" s="53">
        <f t="shared" si="32"/>
        <v>106559.02199413489</v>
      </c>
      <c r="AJ137" s="311"/>
      <c r="AK137" s="314"/>
      <c r="AL137" s="209" t="s">
        <v>162</v>
      </c>
      <c r="AM137" s="54">
        <f t="shared" si="27"/>
        <v>365971079</v>
      </c>
      <c r="AN137" s="52">
        <f>IFERROR(AM137/AJ124,"-")</f>
        <v>1.1888990651819824E-2</v>
      </c>
      <c r="AO137" s="54">
        <f t="shared" si="28"/>
        <v>3918</v>
      </c>
      <c r="AP137" s="52">
        <f>IFERROR(AO137/AK124,"-")</f>
        <v>9.1644835329341312E-2</v>
      </c>
      <c r="AQ137" s="53">
        <f t="shared" si="33"/>
        <v>93407.626084737116</v>
      </c>
      <c r="AW137" s="175"/>
      <c r="AX137" s="175"/>
    </row>
    <row r="138" spans="1:50" s="20" customFormat="1">
      <c r="B138" s="306"/>
      <c r="C138" s="308"/>
      <c r="D138" s="311"/>
      <c r="E138" s="314"/>
      <c r="F138" s="209" t="s">
        <v>163</v>
      </c>
      <c r="G138" s="54">
        <v>87632962</v>
      </c>
      <c r="H138" s="52">
        <f>IFERROR(G138/D124,"-")</f>
        <v>4.282173925538227E-3</v>
      </c>
      <c r="I138" s="54">
        <v>1753</v>
      </c>
      <c r="J138" s="52">
        <f>IFERROR(I138/E124,"-")</f>
        <v>5.7898735013376487E-2</v>
      </c>
      <c r="K138" s="53">
        <f t="shared" si="29"/>
        <v>49990.280661722762</v>
      </c>
      <c r="L138" s="311"/>
      <c r="M138" s="314"/>
      <c r="N138" s="55" t="s">
        <v>163</v>
      </c>
      <c r="O138" s="54">
        <v>17325112</v>
      </c>
      <c r="P138" s="52">
        <f>IFERROR(O138/L124,"-")</f>
        <v>4.7709830450217315E-3</v>
      </c>
      <c r="Q138" s="54">
        <v>331</v>
      </c>
      <c r="R138" s="52">
        <f>IFERROR(Q138/M124,"-")</f>
        <v>6.8430845565433121E-2</v>
      </c>
      <c r="S138" s="53">
        <f t="shared" si="30"/>
        <v>52341.728096676736</v>
      </c>
      <c r="T138" s="311"/>
      <c r="U138" s="314"/>
      <c r="V138" s="209" t="s">
        <v>163</v>
      </c>
      <c r="W138" s="54">
        <v>10647914</v>
      </c>
      <c r="X138" s="52">
        <f>IFERROR(W138/T124,"-")</f>
        <v>4.7659176343863444E-3</v>
      </c>
      <c r="Y138" s="54">
        <v>245</v>
      </c>
      <c r="Z138" s="52">
        <f>IFERROR(Y138/U124,"-")</f>
        <v>8.5365853658536592E-2</v>
      </c>
      <c r="AA138" s="53">
        <f t="shared" si="31"/>
        <v>43460.873469387756</v>
      </c>
      <c r="AB138" s="311"/>
      <c r="AC138" s="314"/>
      <c r="AD138" s="209" t="s">
        <v>163</v>
      </c>
      <c r="AE138" s="54">
        <v>26682761</v>
      </c>
      <c r="AF138" s="52">
        <f>IFERROR(AE138/AB124,"-")</f>
        <v>5.9931304853158259E-3</v>
      </c>
      <c r="AG138" s="54">
        <v>538</v>
      </c>
      <c r="AH138" s="52">
        <f>IFERROR(AG138/AC124,"-")</f>
        <v>0.11283557046979865</v>
      </c>
      <c r="AI138" s="53">
        <f t="shared" si="32"/>
        <v>49596.210037174722</v>
      </c>
      <c r="AJ138" s="311"/>
      <c r="AK138" s="314"/>
      <c r="AL138" s="209" t="s">
        <v>163</v>
      </c>
      <c r="AM138" s="54">
        <f t="shared" si="27"/>
        <v>142288749</v>
      </c>
      <c r="AN138" s="52">
        <f>IFERROR(AM138/AJ124,"-")</f>
        <v>4.6224133648553618E-3</v>
      </c>
      <c r="AO138" s="54">
        <f t="shared" si="28"/>
        <v>2867</v>
      </c>
      <c r="AP138" s="52">
        <f>IFERROR(AO138/AK124,"-")</f>
        <v>6.7061190119760486E-2</v>
      </c>
      <c r="AQ138" s="53">
        <f t="shared" si="33"/>
        <v>49629.839204743635</v>
      </c>
      <c r="AW138" s="175"/>
      <c r="AX138" s="175"/>
    </row>
    <row r="139" spans="1:50" s="20" customFormat="1">
      <c r="B139" s="306"/>
      <c r="C139" s="308"/>
      <c r="D139" s="311"/>
      <c r="E139" s="314"/>
      <c r="F139" s="210" t="s">
        <v>164</v>
      </c>
      <c r="G139" s="59">
        <v>38348475</v>
      </c>
      <c r="H139" s="57">
        <f>IFERROR(G139/D124,"-")</f>
        <v>1.8738935211291222E-3</v>
      </c>
      <c r="I139" s="59">
        <v>2458</v>
      </c>
      <c r="J139" s="57">
        <f>IFERROR(I139/E124,"-")</f>
        <v>8.1183736829936917E-2</v>
      </c>
      <c r="K139" s="58">
        <f t="shared" si="29"/>
        <v>15601.4951179821</v>
      </c>
      <c r="L139" s="311"/>
      <c r="M139" s="314"/>
      <c r="N139" s="56" t="s">
        <v>164</v>
      </c>
      <c r="O139" s="59">
        <v>8885560</v>
      </c>
      <c r="P139" s="57">
        <f>IFERROR(O139/L124,"-")</f>
        <v>2.4469022829707132E-3</v>
      </c>
      <c r="Q139" s="59">
        <v>439</v>
      </c>
      <c r="R139" s="57">
        <f>IFERROR(Q139/M124,"-")</f>
        <v>9.0758734752946046E-2</v>
      </c>
      <c r="S139" s="58">
        <f t="shared" si="30"/>
        <v>20240.455580865604</v>
      </c>
      <c r="T139" s="311"/>
      <c r="U139" s="314"/>
      <c r="V139" s="210" t="s">
        <v>164</v>
      </c>
      <c r="W139" s="59">
        <v>4366266</v>
      </c>
      <c r="X139" s="57">
        <f>IFERROR(W139/T124,"-")</f>
        <v>1.9543043009007705E-3</v>
      </c>
      <c r="Y139" s="59">
        <v>235</v>
      </c>
      <c r="Z139" s="57">
        <f>IFERROR(Y139/U124,"-")</f>
        <v>8.188153310104529E-2</v>
      </c>
      <c r="AA139" s="58">
        <f t="shared" si="31"/>
        <v>18579.855319148937</v>
      </c>
      <c r="AB139" s="311"/>
      <c r="AC139" s="314"/>
      <c r="AD139" s="210" t="s">
        <v>164</v>
      </c>
      <c r="AE139" s="59">
        <v>9204908</v>
      </c>
      <c r="AF139" s="57">
        <f>IFERROR(AE139/AB124,"-")</f>
        <v>2.0674852482217838E-3</v>
      </c>
      <c r="AG139" s="59">
        <v>567</v>
      </c>
      <c r="AH139" s="57">
        <f>IFERROR(AG139/AC124,"-")</f>
        <v>0.11891778523489933</v>
      </c>
      <c r="AI139" s="58">
        <f t="shared" si="32"/>
        <v>16234.405643738977</v>
      </c>
      <c r="AJ139" s="311"/>
      <c r="AK139" s="314"/>
      <c r="AL139" s="210" t="s">
        <v>164</v>
      </c>
      <c r="AM139" s="59">
        <f t="shared" si="27"/>
        <v>60805209</v>
      </c>
      <c r="AN139" s="57">
        <f>IFERROR(AM139/AJ124,"-")</f>
        <v>1.9753270213544679E-3</v>
      </c>
      <c r="AO139" s="59">
        <f t="shared" si="28"/>
        <v>3699</v>
      </c>
      <c r="AP139" s="57">
        <f>IFERROR(AO139/AK124,"-")</f>
        <v>8.652226796407185E-2</v>
      </c>
      <c r="AQ139" s="58">
        <f t="shared" si="33"/>
        <v>16438.28304947283</v>
      </c>
      <c r="AW139" s="175"/>
      <c r="AX139" s="175"/>
    </row>
    <row r="140" spans="1:50" s="20" customFormat="1">
      <c r="B140" s="306"/>
      <c r="C140" s="309"/>
      <c r="D140" s="312"/>
      <c r="E140" s="315"/>
      <c r="F140" s="211" t="s">
        <v>86</v>
      </c>
      <c r="G140" s="60">
        <f>SUM(G124:G139)</f>
        <v>3952008786</v>
      </c>
      <c r="H140" s="57">
        <f>IFERROR(G140/D124,"-")</f>
        <v>0.19311442396420636</v>
      </c>
      <c r="I140" s="59">
        <v>24541</v>
      </c>
      <c r="J140" s="57">
        <f>IFERROR(I140/E124,"-")</f>
        <v>0.81054926181589981</v>
      </c>
      <c r="K140" s="58">
        <f t="shared" si="29"/>
        <v>161036.99058718063</v>
      </c>
      <c r="L140" s="312"/>
      <c r="M140" s="315"/>
      <c r="N140" s="123" t="s">
        <v>86</v>
      </c>
      <c r="O140" s="60">
        <f>SUM(O124:O139)</f>
        <v>713463849</v>
      </c>
      <c r="P140" s="57">
        <f>IFERROR(O140/L124,"-")</f>
        <v>0.19647341539927388</v>
      </c>
      <c r="Q140" s="59">
        <v>4069</v>
      </c>
      <c r="R140" s="57">
        <f>IFERROR(Q140/M124,"-")</f>
        <v>0.84122389911101925</v>
      </c>
      <c r="S140" s="58">
        <f t="shared" si="30"/>
        <v>175341.32440403049</v>
      </c>
      <c r="T140" s="312"/>
      <c r="U140" s="315"/>
      <c r="V140" s="211" t="s">
        <v>86</v>
      </c>
      <c r="W140" s="60">
        <f>SUM(W124:W139)</f>
        <v>451594009</v>
      </c>
      <c r="X140" s="57">
        <f>IFERROR(W140/T124,"-")</f>
        <v>0.20212971771525631</v>
      </c>
      <c r="Y140" s="59">
        <v>2460</v>
      </c>
      <c r="Z140" s="57">
        <f>IFERROR(Y140/U124,"-")</f>
        <v>0.8571428571428571</v>
      </c>
      <c r="AA140" s="58">
        <f t="shared" si="31"/>
        <v>183574.80040650407</v>
      </c>
      <c r="AB140" s="312"/>
      <c r="AC140" s="315"/>
      <c r="AD140" s="211" t="s">
        <v>86</v>
      </c>
      <c r="AE140" s="60">
        <f>SUM(AE124:AE139)</f>
        <v>952716249</v>
      </c>
      <c r="AF140" s="57">
        <f>IFERROR(AE140/AB124,"-")</f>
        <v>0.21398658091408321</v>
      </c>
      <c r="AG140" s="59">
        <v>4224</v>
      </c>
      <c r="AH140" s="57">
        <f>IFERROR(AG140/AC124,"-")</f>
        <v>0.88590604026845643</v>
      </c>
      <c r="AI140" s="58">
        <f t="shared" si="32"/>
        <v>225548.35440340909</v>
      </c>
      <c r="AJ140" s="312"/>
      <c r="AK140" s="315"/>
      <c r="AL140" s="211" t="s">
        <v>86</v>
      </c>
      <c r="AM140" s="60">
        <f>SUM(AM124:AM139)</f>
        <v>6069782893</v>
      </c>
      <c r="AN140" s="57">
        <f>IFERROR(AM140/AJ124,"-")</f>
        <v>0.19718386565035892</v>
      </c>
      <c r="AO140" s="59">
        <f>SUM(I140,Q140,Y140,AG140)</f>
        <v>35294</v>
      </c>
      <c r="AP140" s="57">
        <f>IFERROR(AO140/AK124,"-")</f>
        <v>0.82555202095808389</v>
      </c>
      <c r="AQ140" s="58">
        <f t="shared" si="33"/>
        <v>171977.75522751742</v>
      </c>
      <c r="AW140" s="175"/>
      <c r="AX140" s="175"/>
    </row>
    <row r="141" spans="1:50" s="20" customFormat="1">
      <c r="A141" s="218"/>
      <c r="B141" s="319" t="s">
        <v>202</v>
      </c>
      <c r="C141" s="320"/>
      <c r="D141" s="311">
        <f>SUM(D5:D140)</f>
        <v>73774610440</v>
      </c>
      <c r="E141" s="311">
        <f>SUM(E5:E140)</f>
        <v>120580</v>
      </c>
      <c r="F141" s="208" t="s">
        <v>150</v>
      </c>
      <c r="G141" s="219">
        <f>SUMIF(F5:F140,F141,G5:G140)</f>
        <v>1386314017</v>
      </c>
      <c r="H141" s="220">
        <f>IFERROR(G141/D141,"-")</f>
        <v>1.8791207554087627E-2</v>
      </c>
      <c r="I141" s="219">
        <f>SUMIF(F5:F140,F141,I5:I140)</f>
        <v>22418</v>
      </c>
      <c r="J141" s="220">
        <f>IFERROR(I141/E141,"-")</f>
        <v>0.18591806269696468</v>
      </c>
      <c r="K141" s="221">
        <f t="shared" si="29"/>
        <v>61839.326300294408</v>
      </c>
      <c r="L141" s="311">
        <f>SUM(L5:L140)</f>
        <v>12430858020</v>
      </c>
      <c r="M141" s="311">
        <f>SUM(M5:M140)</f>
        <v>18684</v>
      </c>
      <c r="N141" s="51" t="s">
        <v>150</v>
      </c>
      <c r="O141" s="219">
        <f>SUMIF(N5:N140,N141,O5:O140)</f>
        <v>247446905</v>
      </c>
      <c r="P141" s="220">
        <f>IFERROR(O141/L141,"-")</f>
        <v>1.9905858839501089E-2</v>
      </c>
      <c r="Q141" s="219">
        <f>SUMIF(N5:N140,N141,Q5:Q140)</f>
        <v>3848</v>
      </c>
      <c r="R141" s="220">
        <f>IFERROR(Q141/M141,"-")</f>
        <v>0.20595161635624062</v>
      </c>
      <c r="S141" s="221">
        <f t="shared" si="30"/>
        <v>64305.328742203739</v>
      </c>
      <c r="T141" s="311">
        <f>SUM(T5:T140)</f>
        <v>7910143320</v>
      </c>
      <c r="U141" s="311">
        <f>SUM(U5:U140)</f>
        <v>10804</v>
      </c>
      <c r="V141" s="208" t="s">
        <v>150</v>
      </c>
      <c r="W141" s="219">
        <f>SUMIF(V5:V140,V141,W5:W140)</f>
        <v>158171476</v>
      </c>
      <c r="X141" s="220">
        <f>IFERROR(W141/T141,"-")</f>
        <v>1.9996031626895984E-2</v>
      </c>
      <c r="Y141" s="219">
        <f>SUMIF(V5:V140,V141,Y5:Y140)</f>
        <v>2502</v>
      </c>
      <c r="Z141" s="220">
        <f>IFERROR(Y141/U141,"-")</f>
        <v>0.23158089596445761</v>
      </c>
      <c r="AA141" s="221">
        <f t="shared" si="31"/>
        <v>63218.01598721023</v>
      </c>
      <c r="AB141" s="311">
        <f>SUM(AB5:AB140)</f>
        <v>15624836820</v>
      </c>
      <c r="AC141" s="311">
        <f>SUM(AC5:AC140)</f>
        <v>18016</v>
      </c>
      <c r="AD141" s="208" t="s">
        <v>150</v>
      </c>
      <c r="AE141" s="219">
        <f>SUMIF(AD5:AD140,AD141,AE5:AE140)</f>
        <v>401576855</v>
      </c>
      <c r="AF141" s="220">
        <f>IFERROR(AE141/AB141,"-")</f>
        <v>2.5701187130861825E-2</v>
      </c>
      <c r="AG141" s="219">
        <f>SUMIF(AD5:AD140,AD141,AG5:AG140)</f>
        <v>4907</v>
      </c>
      <c r="AH141" s="220">
        <f>IFERROR(AG141/AC141,"-")</f>
        <v>0.27236900532859681</v>
      </c>
      <c r="AI141" s="221">
        <f t="shared" si="32"/>
        <v>81837.549419197065</v>
      </c>
      <c r="AJ141" s="311">
        <f>SUM(AJ5:AJ140)</f>
        <v>109740448600</v>
      </c>
      <c r="AK141" s="311">
        <f>SUM(AK5:AK140)</f>
        <v>168084</v>
      </c>
      <c r="AL141" s="208" t="s">
        <v>150</v>
      </c>
      <c r="AM141" s="219">
        <f>SUMIF(AL5:AL140,AL141,AM5:AM140)</f>
        <v>2193509253</v>
      </c>
      <c r="AN141" s="220">
        <f>IFERROR(AM141/AJ141,"-")</f>
        <v>1.9988156427128E-2</v>
      </c>
      <c r="AO141" s="219">
        <f>SUMIF(AL5:AL140,AL141,AO5:AO140)</f>
        <v>33675</v>
      </c>
      <c r="AP141" s="220">
        <f>IFERROR(AO141/AK141,"-")</f>
        <v>0.20034625544370671</v>
      </c>
      <c r="AQ141" s="221">
        <f t="shared" si="33"/>
        <v>65137.6170155902</v>
      </c>
      <c r="AW141" s="175"/>
      <c r="AX141" s="175"/>
    </row>
    <row r="142" spans="1:50" s="20" customFormat="1">
      <c r="A142" s="175"/>
      <c r="B142" s="319"/>
      <c r="C142" s="320"/>
      <c r="D142" s="311"/>
      <c r="E142" s="311"/>
      <c r="F142" s="208" t="s">
        <v>151</v>
      </c>
      <c r="G142" s="54">
        <f>SUMIF(F5:F140,F142,G5:G140)</f>
        <v>1975927883</v>
      </c>
      <c r="H142" s="52">
        <f>IFERROR(G142/D141,"-")</f>
        <v>2.6783304868915551E-2</v>
      </c>
      <c r="I142" s="54">
        <f>SUMIF(F5:F140,F142,I5:I140)</f>
        <v>30038</v>
      </c>
      <c r="J142" s="52">
        <f>IFERROR(I142/E141,"-")</f>
        <v>0.24911262232542711</v>
      </c>
      <c r="K142" s="53">
        <f t="shared" si="29"/>
        <v>65780.940242359677</v>
      </c>
      <c r="L142" s="311"/>
      <c r="M142" s="311"/>
      <c r="N142" s="51" t="s">
        <v>151</v>
      </c>
      <c r="O142" s="54">
        <f>SUMIF(N5:N140,N142,O5:O140)</f>
        <v>328029565</v>
      </c>
      <c r="P142" s="52">
        <f>IFERROR(O142/L141,"-")</f>
        <v>2.6388328502524396E-2</v>
      </c>
      <c r="Q142" s="54">
        <f>SUMIF(N5:N140,N142,Q5:Q140)</f>
        <v>5156</v>
      </c>
      <c r="R142" s="52">
        <f>IFERROR(Q142/M141,"-")</f>
        <v>0.27595803896381932</v>
      </c>
      <c r="S142" s="53">
        <f t="shared" si="30"/>
        <v>63620.93968192397</v>
      </c>
      <c r="T142" s="311"/>
      <c r="U142" s="311"/>
      <c r="V142" s="208" t="s">
        <v>151</v>
      </c>
      <c r="W142" s="54">
        <f>SUMIF(V5:V140,V142,W5:W140)</f>
        <v>230390105</v>
      </c>
      <c r="X142" s="52">
        <f>IFERROR(W142/T141,"-")</f>
        <v>2.9125907797078954E-2</v>
      </c>
      <c r="Y142" s="54">
        <f>SUMIF(V5:V140,V142,Y5:Y140)</f>
        <v>3237</v>
      </c>
      <c r="Z142" s="52">
        <f>IFERROR(Y142/U141,"-")</f>
        <v>0.29961125509070713</v>
      </c>
      <c r="AA142" s="53">
        <f t="shared" si="31"/>
        <v>71173.958912573376</v>
      </c>
      <c r="AB142" s="311"/>
      <c r="AC142" s="311"/>
      <c r="AD142" s="208" t="s">
        <v>151</v>
      </c>
      <c r="AE142" s="54">
        <f>SUMIF(AD5:AD140,AD142,AE5:AE140)</f>
        <v>413461986</v>
      </c>
      <c r="AF142" s="52">
        <f>IFERROR(AE142/AB141,"-")</f>
        <v>2.6461843458791399E-2</v>
      </c>
      <c r="AG142" s="54">
        <f>SUMIF(AD5:AD140,AD142,AG5:AG140)</f>
        <v>6005</v>
      </c>
      <c r="AH142" s="52">
        <f>IFERROR(AG142/AC141,"-")</f>
        <v>0.33331483126110123</v>
      </c>
      <c r="AI142" s="53">
        <f t="shared" si="32"/>
        <v>68852.953538717731</v>
      </c>
      <c r="AJ142" s="311"/>
      <c r="AK142" s="311"/>
      <c r="AL142" s="208" t="s">
        <v>151</v>
      </c>
      <c r="AM142" s="54">
        <f>SUMIF(AL5:AL140,AL142,AM5:AM140)</f>
        <v>2947809539</v>
      </c>
      <c r="AN142" s="52">
        <f>IFERROR(AM142/AJ141,"-")</f>
        <v>2.6861650162782368E-2</v>
      </c>
      <c r="AO142" s="54">
        <f>SUMIF(AL5:AL140,AL142,AO5:AO140)</f>
        <v>44436</v>
      </c>
      <c r="AP142" s="52">
        <f>IFERROR(AO142/AK141,"-")</f>
        <v>0.26436781609195403</v>
      </c>
      <c r="AQ142" s="53">
        <f t="shared" si="33"/>
        <v>66338.318908092537</v>
      </c>
      <c r="AW142" s="175"/>
      <c r="AX142" s="175"/>
    </row>
    <row r="143" spans="1:50" s="20" customFormat="1">
      <c r="A143" s="175"/>
      <c r="B143" s="319"/>
      <c r="C143" s="320"/>
      <c r="D143" s="311"/>
      <c r="E143" s="311"/>
      <c r="F143" s="209" t="s">
        <v>152</v>
      </c>
      <c r="G143" s="54">
        <f>SUMIF(F5:F140,F143,G5:G140)</f>
        <v>1535490391</v>
      </c>
      <c r="H143" s="52">
        <f>IFERROR(G143/D141,"-")</f>
        <v>2.0813263287222585E-2</v>
      </c>
      <c r="I143" s="54">
        <f>SUMIF(F5:F140,F143,I5:I140)</f>
        <v>34428</v>
      </c>
      <c r="J143" s="52">
        <f>IFERROR(I143/E141,"-")</f>
        <v>0.28551998673080115</v>
      </c>
      <c r="K143" s="53">
        <f t="shared" si="29"/>
        <v>44600.04621238527</v>
      </c>
      <c r="L143" s="311"/>
      <c r="M143" s="311"/>
      <c r="N143" s="55" t="s">
        <v>152</v>
      </c>
      <c r="O143" s="54">
        <f>SUMIF(N5:N140,N143,O5:O140)</f>
        <v>281545057</v>
      </c>
      <c r="P143" s="52">
        <f>IFERROR(O143/L141,"-")</f>
        <v>2.2648883652843781E-2</v>
      </c>
      <c r="Q143" s="54">
        <f>SUMIF(N5:N140,N143,Q5:Q140)</f>
        <v>5966</v>
      </c>
      <c r="R143" s="52">
        <f>IFERROR(Q143/M141,"-")</f>
        <v>0.31931064011988869</v>
      </c>
      <c r="S143" s="53">
        <f t="shared" si="30"/>
        <v>47191.595206168284</v>
      </c>
      <c r="T143" s="311"/>
      <c r="U143" s="311"/>
      <c r="V143" s="209" t="s">
        <v>152</v>
      </c>
      <c r="W143" s="54">
        <f>SUMIF(V5:V140,V143,W5:W140)</f>
        <v>147944894</v>
      </c>
      <c r="X143" s="52">
        <f>IFERROR(W143/T141,"-")</f>
        <v>1.8703187542245443E-2</v>
      </c>
      <c r="Y143" s="54">
        <f>SUMIF(V5:V140,V143,Y5:Y140)</f>
        <v>3480</v>
      </c>
      <c r="Z143" s="52">
        <f>IFERROR(Y143/U141,"-")</f>
        <v>0.32210292484265085</v>
      </c>
      <c r="AA143" s="53">
        <f t="shared" si="31"/>
        <v>42512.900574712643</v>
      </c>
      <c r="AB143" s="311"/>
      <c r="AC143" s="311"/>
      <c r="AD143" s="209" t="s">
        <v>152</v>
      </c>
      <c r="AE143" s="54">
        <f>SUMIF(AD5:AD140,AD143,AE5:AE140)</f>
        <v>257511614</v>
      </c>
      <c r="AF143" s="52">
        <f>IFERROR(AE143/AB141,"-")</f>
        <v>1.6480915414769752E-2</v>
      </c>
      <c r="AG143" s="54">
        <f>SUMIF(AD5:AD140,AD143,AG5:AG140)</f>
        <v>5782</v>
      </c>
      <c r="AH143" s="52">
        <f>IFERROR(AG143/AC141,"-")</f>
        <v>0.32093694493783304</v>
      </c>
      <c r="AI143" s="53">
        <f t="shared" si="32"/>
        <v>44536.771705292289</v>
      </c>
      <c r="AJ143" s="311"/>
      <c r="AK143" s="311"/>
      <c r="AL143" s="209" t="s">
        <v>152</v>
      </c>
      <c r="AM143" s="54">
        <f>SUMIF(AL5:AL140,AL143,AM5:AM140)</f>
        <v>2222491956</v>
      </c>
      <c r="AN143" s="52">
        <f>IFERROR(AM143/AJ141,"-")</f>
        <v>2.0252258710012235E-2</v>
      </c>
      <c r="AO143" s="54">
        <f>SUMIF(AL5:AL140,AL143,AO5:AO140)</f>
        <v>49656</v>
      </c>
      <c r="AP143" s="52">
        <f>IFERROR(AO143/AK141,"-")</f>
        <v>0.29542371671307205</v>
      </c>
      <c r="AQ143" s="53">
        <f t="shared" si="33"/>
        <v>44757.772595456743</v>
      </c>
      <c r="AW143" s="175"/>
      <c r="AX143" s="175"/>
    </row>
    <row r="144" spans="1:50" s="20" customFormat="1">
      <c r="A144" s="175"/>
      <c r="B144" s="319"/>
      <c r="C144" s="320"/>
      <c r="D144" s="311"/>
      <c r="E144" s="311"/>
      <c r="F144" s="209" t="s">
        <v>153</v>
      </c>
      <c r="G144" s="54">
        <f>SUMIF(F5:F140,F144,G5:G140)</f>
        <v>213578789</v>
      </c>
      <c r="H144" s="52">
        <f>IFERROR(G144/D141,"-")</f>
        <v>2.895017509766467E-3</v>
      </c>
      <c r="I144" s="54">
        <f>SUMIF(F5:F140,F144,I5:I140)</f>
        <v>4873</v>
      </c>
      <c r="J144" s="52">
        <f>IFERROR(I144/E141,"-")</f>
        <v>4.0413003814894675E-2</v>
      </c>
      <c r="K144" s="53">
        <f t="shared" si="29"/>
        <v>43829.014775292431</v>
      </c>
      <c r="L144" s="311"/>
      <c r="M144" s="311"/>
      <c r="N144" s="55" t="s">
        <v>153</v>
      </c>
      <c r="O144" s="54">
        <f>SUMIF(N5:N140,N144,O5:O140)</f>
        <v>37901129</v>
      </c>
      <c r="P144" s="52">
        <f>IFERROR(O144/L141,"-")</f>
        <v>3.0489551838675092E-3</v>
      </c>
      <c r="Q144" s="54">
        <f>SUMIF(N5:N140,N144,Q5:Q140)</f>
        <v>855</v>
      </c>
      <c r="R144" s="52">
        <f>IFERROR(Q144/M141,"-")</f>
        <v>4.5761078998073218E-2</v>
      </c>
      <c r="S144" s="53">
        <f t="shared" si="30"/>
        <v>44328.805847953219</v>
      </c>
      <c r="T144" s="311"/>
      <c r="U144" s="311"/>
      <c r="V144" s="209" t="s">
        <v>153</v>
      </c>
      <c r="W144" s="54">
        <f>SUMIF(V5:V140,V144,W5:W140)</f>
        <v>28521273</v>
      </c>
      <c r="X144" s="52">
        <f>IFERROR(W144/T141,"-")</f>
        <v>3.6056581842059468E-3</v>
      </c>
      <c r="Y144" s="54">
        <f>SUMIF(V5:V140,V144,Y5:Y140)</f>
        <v>514</v>
      </c>
      <c r="Z144" s="52">
        <f>IFERROR(Y144/U141,"-")</f>
        <v>4.7574972232506479E-2</v>
      </c>
      <c r="AA144" s="53">
        <f t="shared" si="31"/>
        <v>55488.857976653693</v>
      </c>
      <c r="AB144" s="311"/>
      <c r="AC144" s="311"/>
      <c r="AD144" s="209" t="s">
        <v>153</v>
      </c>
      <c r="AE144" s="54">
        <f>SUMIF(AD5:AD140,AD144,AE5:AE140)</f>
        <v>42551408</v>
      </c>
      <c r="AF144" s="52">
        <f>IFERROR(AE144/AB141,"-")</f>
        <v>2.7233185530317751E-3</v>
      </c>
      <c r="AG144" s="54">
        <f>SUMIF(AD5:AD140,AD144,AG5:AG140)</f>
        <v>927</v>
      </c>
      <c r="AH144" s="52">
        <f>IFERROR(AG144/AC141,"-")</f>
        <v>5.1454262877442272E-2</v>
      </c>
      <c r="AI144" s="53">
        <f t="shared" si="32"/>
        <v>45902.274002157494</v>
      </c>
      <c r="AJ144" s="311"/>
      <c r="AK144" s="311"/>
      <c r="AL144" s="209" t="s">
        <v>153</v>
      </c>
      <c r="AM144" s="54">
        <f>SUMIF(AL5:AL140,AL144,AM5:AM140)</f>
        <v>322552599</v>
      </c>
      <c r="AN144" s="52">
        <f>IFERROR(AM144/AJ141,"-")</f>
        <v>2.9392316426160481E-3</v>
      </c>
      <c r="AO144" s="54">
        <f>SUMIF(AL5:AL140,AL144,AO5:AO140)</f>
        <v>7169</v>
      </c>
      <c r="AP144" s="52">
        <f>IFERROR(AO144/AK141,"-")</f>
        <v>4.265129340091859E-2</v>
      </c>
      <c r="AQ144" s="53">
        <f t="shared" si="33"/>
        <v>44992.690612358769</v>
      </c>
      <c r="AW144" s="175"/>
      <c r="AX144" s="175"/>
    </row>
    <row r="145" spans="1:50" s="20" customFormat="1">
      <c r="A145" s="175"/>
      <c r="B145" s="319"/>
      <c r="C145" s="320"/>
      <c r="D145" s="311"/>
      <c r="E145" s="311"/>
      <c r="F145" s="209" t="s">
        <v>154</v>
      </c>
      <c r="G145" s="54">
        <f>SUMIF(F5:F140,F145,G5:G140)</f>
        <v>1999703224</v>
      </c>
      <c r="H145" s="52">
        <f>IFERROR(G145/D141,"-")</f>
        <v>2.7105574832229504E-2</v>
      </c>
      <c r="I145" s="54">
        <f>SUMIF(F5:F140,F145,I5:I140)</f>
        <v>39777</v>
      </c>
      <c r="J145" s="52">
        <f>IFERROR(I145/E141,"-")</f>
        <v>0.32988057721015096</v>
      </c>
      <c r="K145" s="53">
        <f t="shared" si="29"/>
        <v>50272.851748497873</v>
      </c>
      <c r="L145" s="311"/>
      <c r="M145" s="311"/>
      <c r="N145" s="55" t="s">
        <v>154</v>
      </c>
      <c r="O145" s="54">
        <f>SUMIF(N5:N140,N145,O5:O140)</f>
        <v>341994597</v>
      </c>
      <c r="P145" s="52">
        <f>IFERROR(O145/L141,"-")</f>
        <v>2.7511745082259415E-2</v>
      </c>
      <c r="Q145" s="54">
        <f>SUMIF(N5:N140,N145,Q5:Q140)</f>
        <v>6989</v>
      </c>
      <c r="R145" s="52">
        <f>IFERROR(Q145/M141,"-")</f>
        <v>0.37406336972810961</v>
      </c>
      <c r="S145" s="53">
        <f t="shared" si="30"/>
        <v>48933.266132493918</v>
      </c>
      <c r="T145" s="311"/>
      <c r="U145" s="311"/>
      <c r="V145" s="209" t="s">
        <v>154</v>
      </c>
      <c r="W145" s="54">
        <f>SUMIF(V5:V140,V145,W5:W140)</f>
        <v>196217996</v>
      </c>
      <c r="X145" s="52">
        <f>IFERROR(W145/T141,"-")</f>
        <v>2.4805871153292833E-2</v>
      </c>
      <c r="Y145" s="54">
        <f>SUMIF(V5:V140,V145,Y5:Y140)</f>
        <v>4208</v>
      </c>
      <c r="Z145" s="52">
        <f>IFERROR(Y145/U141,"-")</f>
        <v>0.38948537578674564</v>
      </c>
      <c r="AA145" s="53">
        <f t="shared" si="31"/>
        <v>46629.751901140684</v>
      </c>
      <c r="AB145" s="311"/>
      <c r="AC145" s="311"/>
      <c r="AD145" s="209" t="s">
        <v>154</v>
      </c>
      <c r="AE145" s="54">
        <f>SUMIF(AD5:AD140,AD145,AE5:AE140)</f>
        <v>404833027</v>
      </c>
      <c r="AF145" s="52">
        <f>IFERROR(AE145/AB141,"-")</f>
        <v>2.590958431526199E-2</v>
      </c>
      <c r="AG145" s="54">
        <f>SUMIF(AD5:AD140,AD145,AG5:AG140)</f>
        <v>7421</v>
      </c>
      <c r="AH145" s="52">
        <f>IFERROR(AG145/AC141,"-")</f>
        <v>0.41191163410301956</v>
      </c>
      <c r="AI145" s="53">
        <f t="shared" si="32"/>
        <v>54552.355073440238</v>
      </c>
      <c r="AJ145" s="311"/>
      <c r="AK145" s="311"/>
      <c r="AL145" s="209" t="s">
        <v>154</v>
      </c>
      <c r="AM145" s="54">
        <f>SUMIF(AL5:AL140,AL145,AM5:AM140)</f>
        <v>2942748844</v>
      </c>
      <c r="AN145" s="52">
        <f>IFERROR(AM145/AJ141,"-")</f>
        <v>2.6815535033269403E-2</v>
      </c>
      <c r="AO145" s="54">
        <f>SUMIF(AL5:AL140,AL145,AO5:AO140)</f>
        <v>58395</v>
      </c>
      <c r="AP145" s="52">
        <f>IFERROR(AO145/AK141,"-")</f>
        <v>0.34741557792532307</v>
      </c>
      <c r="AQ145" s="53">
        <f t="shared" si="33"/>
        <v>50393.849541912838</v>
      </c>
      <c r="AW145" s="175"/>
      <c r="AX145" s="175"/>
    </row>
    <row r="146" spans="1:50" s="20" customFormat="1">
      <c r="A146" s="175"/>
      <c r="B146" s="319"/>
      <c r="C146" s="320"/>
      <c r="D146" s="311"/>
      <c r="E146" s="311"/>
      <c r="F146" s="209" t="s">
        <v>155</v>
      </c>
      <c r="G146" s="54">
        <f>SUMIF(F5:F140,F146,G5:G140)</f>
        <v>2993848649</v>
      </c>
      <c r="H146" s="52">
        <f>IFERROR(G146/D141,"-")</f>
        <v>4.0581016031726265E-2</v>
      </c>
      <c r="I146" s="54">
        <f>SUMIF(F5:F140,F146,I5:I140)</f>
        <v>43432</v>
      </c>
      <c r="J146" s="52">
        <f>IFERROR(I146/E141,"-")</f>
        <v>0.36019240338364572</v>
      </c>
      <c r="K146" s="53">
        <f t="shared" si="29"/>
        <v>68931.862428624052</v>
      </c>
      <c r="L146" s="311"/>
      <c r="M146" s="311"/>
      <c r="N146" s="55" t="s">
        <v>155</v>
      </c>
      <c r="O146" s="54">
        <f>SUMIF(N5:N140,N146,O5:O140)</f>
        <v>564617935</v>
      </c>
      <c r="P146" s="52">
        <f>IFERROR(O146/L141,"-")</f>
        <v>4.5420672820137321E-2</v>
      </c>
      <c r="Q146" s="54">
        <f>SUMIF(N5:N140,N146,Q5:Q140)</f>
        <v>7644</v>
      </c>
      <c r="R146" s="52">
        <f>IFERROR(Q146/M141,"-")</f>
        <v>0.40912010276172128</v>
      </c>
      <c r="S146" s="53">
        <f t="shared" si="30"/>
        <v>73864.198717948719</v>
      </c>
      <c r="T146" s="311"/>
      <c r="U146" s="311"/>
      <c r="V146" s="209" t="s">
        <v>155</v>
      </c>
      <c r="W146" s="54">
        <f>SUMIF(V5:V140,V146,W5:W140)</f>
        <v>330872044</v>
      </c>
      <c r="X146" s="52">
        <f>IFERROR(W146/T141,"-")</f>
        <v>4.182883047939516E-2</v>
      </c>
      <c r="Y146" s="54">
        <f>SUMIF(V5:V140,V146,Y5:Y140)</f>
        <v>4479</v>
      </c>
      <c r="Z146" s="52">
        <f>IFERROR(Y146/U141,"-")</f>
        <v>0.41456867826730842</v>
      </c>
      <c r="AA146" s="53">
        <f t="shared" si="31"/>
        <v>73871.856217905777</v>
      </c>
      <c r="AB146" s="311"/>
      <c r="AC146" s="311"/>
      <c r="AD146" s="209" t="s">
        <v>155</v>
      </c>
      <c r="AE146" s="54">
        <f>SUMIF(AD5:AD140,AD146,AE5:AE140)</f>
        <v>593178693</v>
      </c>
      <c r="AF146" s="52">
        <f>IFERROR(AE146/AB141,"-")</f>
        <v>3.7963832828047418E-2</v>
      </c>
      <c r="AG146" s="54">
        <f>SUMIF(AD5:AD140,AD146,AG5:AG140)</f>
        <v>7688</v>
      </c>
      <c r="AH146" s="52">
        <f>IFERROR(AG146/AC141,"-")</f>
        <v>0.42673179396092364</v>
      </c>
      <c r="AI146" s="53">
        <f t="shared" si="32"/>
        <v>77156.437695109256</v>
      </c>
      <c r="AJ146" s="311"/>
      <c r="AK146" s="311"/>
      <c r="AL146" s="209" t="s">
        <v>155</v>
      </c>
      <c r="AM146" s="54">
        <f>SUMIF(AL5:AL140,AL146,AM5:AM140)</f>
        <v>4482517321</v>
      </c>
      <c r="AN146" s="52">
        <f>IFERROR(AM146/AJ141,"-")</f>
        <v>4.0846537244791252E-2</v>
      </c>
      <c r="AO146" s="54">
        <f>SUMIF(AL5:AL140,AL146,AO5:AO140)</f>
        <v>63243</v>
      </c>
      <c r="AP146" s="52">
        <f>IFERROR(AO146/AK141,"-")</f>
        <v>0.37625829942171773</v>
      </c>
      <c r="AQ146" s="53">
        <f t="shared" si="33"/>
        <v>70877.683237670572</v>
      </c>
      <c r="AW146" s="175"/>
      <c r="AX146" s="175"/>
    </row>
    <row r="147" spans="1:50" s="20" customFormat="1">
      <c r="A147" s="175"/>
      <c r="B147" s="319"/>
      <c r="C147" s="320"/>
      <c r="D147" s="311"/>
      <c r="E147" s="311"/>
      <c r="F147" s="209" t="s">
        <v>156</v>
      </c>
      <c r="G147" s="54">
        <f>SUMIF(F5:F140,F147,G5:G140)</f>
        <v>1693744953</v>
      </c>
      <c r="H147" s="52">
        <f>IFERROR(G147/D141,"-")</f>
        <v>2.2958372032035362E-2</v>
      </c>
      <c r="I147" s="54">
        <f>SUMIF(F5:F140,F147,I5:I140)</f>
        <v>11320</v>
      </c>
      <c r="J147" s="52">
        <f>IFERROR(I147/E141,"-")</f>
        <v>9.3879582020235525E-2</v>
      </c>
      <c r="K147" s="53">
        <f t="shared" si="29"/>
        <v>149624.11245583039</v>
      </c>
      <c r="L147" s="311"/>
      <c r="M147" s="311"/>
      <c r="N147" s="55" t="s">
        <v>156</v>
      </c>
      <c r="O147" s="54">
        <f>SUMIF(N5:N140,N147,O5:O140)</f>
        <v>286371875</v>
      </c>
      <c r="P147" s="52">
        <f>IFERROR(O147/L141,"-")</f>
        <v>2.303717688185775E-2</v>
      </c>
      <c r="Q147" s="54">
        <f>SUMIF(N5:N140,N147,Q5:Q140)</f>
        <v>2111</v>
      </c>
      <c r="R147" s="52">
        <f>IFERROR(Q147/M141,"-")</f>
        <v>0.11298437165489189</v>
      </c>
      <c r="S147" s="53">
        <f t="shared" si="30"/>
        <v>135656.9753671246</v>
      </c>
      <c r="T147" s="311"/>
      <c r="U147" s="311"/>
      <c r="V147" s="209" t="s">
        <v>156</v>
      </c>
      <c r="W147" s="54">
        <f>SUMIF(V5:V140,V147,W5:W140)</f>
        <v>190499752</v>
      </c>
      <c r="X147" s="52">
        <f>IFERROR(W147/T141,"-")</f>
        <v>2.408297097706695E-2</v>
      </c>
      <c r="Y147" s="54">
        <f>SUMIF(V5:V140,V147,Y5:Y140)</f>
        <v>1289</v>
      </c>
      <c r="Z147" s="52">
        <f>IFERROR(Y147/U141,"-")</f>
        <v>0.11930766382821177</v>
      </c>
      <c r="AA147" s="53">
        <f t="shared" si="31"/>
        <v>147788.79131109387</v>
      </c>
      <c r="AB147" s="311"/>
      <c r="AC147" s="311"/>
      <c r="AD147" s="209" t="s">
        <v>156</v>
      </c>
      <c r="AE147" s="54">
        <f>SUMIF(AD5:AD140,AD147,AE5:AE140)</f>
        <v>456119482</v>
      </c>
      <c r="AF147" s="52">
        <f>IFERROR(AE147/AB141,"-")</f>
        <v>2.9191951714731573E-2</v>
      </c>
      <c r="AG147" s="54">
        <f>SUMIF(AD5:AD140,AD147,AG5:AG140)</f>
        <v>2725</v>
      </c>
      <c r="AH147" s="52">
        <f>IFERROR(AG147/AC141,"-")</f>
        <v>0.15125444049733569</v>
      </c>
      <c r="AI147" s="53">
        <f t="shared" si="32"/>
        <v>167383.29614678898</v>
      </c>
      <c r="AJ147" s="311"/>
      <c r="AK147" s="311"/>
      <c r="AL147" s="209" t="s">
        <v>156</v>
      </c>
      <c r="AM147" s="54">
        <f>SUMIF(AL5:AL140,AL147,AM5:AM140)</f>
        <v>2626736062</v>
      </c>
      <c r="AN147" s="52">
        <f>IFERROR(AM147/AJ141,"-")</f>
        <v>2.3935896886792932E-2</v>
      </c>
      <c r="AO147" s="54">
        <f>SUMIF(AL5:AL140,AL147,AO5:AO140)</f>
        <v>17445</v>
      </c>
      <c r="AP147" s="52">
        <f>IFERROR(AO147/AK141,"-")</f>
        <v>0.10378739201827658</v>
      </c>
      <c r="AQ147" s="53">
        <f t="shared" si="33"/>
        <v>150572.43118372027</v>
      </c>
      <c r="AW147" s="175"/>
      <c r="AX147" s="175"/>
    </row>
    <row r="148" spans="1:50" s="20" customFormat="1">
      <c r="A148" s="175"/>
      <c r="B148" s="319"/>
      <c r="C148" s="320"/>
      <c r="D148" s="311"/>
      <c r="E148" s="311"/>
      <c r="F148" s="209" t="s">
        <v>166</v>
      </c>
      <c r="G148" s="54">
        <f>SUMIF(F5:F140,F148,G5:G140)</f>
        <v>173914</v>
      </c>
      <c r="H148" s="52">
        <f>IFERROR(G148/D141,"-")</f>
        <v>2.3573692759983076E-6</v>
      </c>
      <c r="I148" s="54">
        <f>SUMIF(F5:F140,F148,I5:I140)</f>
        <v>47</v>
      </c>
      <c r="J148" s="52">
        <f>IFERROR(I148/E141,"-")</f>
        <v>3.8978271686846908E-4</v>
      </c>
      <c r="K148" s="53">
        <f t="shared" si="29"/>
        <v>3700.2978723404253</v>
      </c>
      <c r="L148" s="311"/>
      <c r="M148" s="311"/>
      <c r="N148" s="55" t="s">
        <v>307</v>
      </c>
      <c r="O148" s="54">
        <f>SUMIF(N5:N140,N148,O5:O140)</f>
        <v>33245</v>
      </c>
      <c r="P148" s="52">
        <f>IFERROR(O148/L141,"-")</f>
        <v>2.6743930263310981E-6</v>
      </c>
      <c r="Q148" s="54">
        <f>SUMIF(N5:N140,N148,Q5:Q140)</f>
        <v>9</v>
      </c>
      <c r="R148" s="52">
        <f>IFERROR(Q148/M141,"-")</f>
        <v>4.8169556840077071E-4</v>
      </c>
      <c r="S148" s="53">
        <f t="shared" si="30"/>
        <v>3693.8888888888887</v>
      </c>
      <c r="T148" s="311"/>
      <c r="U148" s="311"/>
      <c r="V148" s="209" t="s">
        <v>166</v>
      </c>
      <c r="W148" s="54">
        <f>SUMIF(V5:V140,V148,W5:W140)</f>
        <v>54269</v>
      </c>
      <c r="X148" s="52">
        <f>IFERROR(W148/T141,"-")</f>
        <v>6.8606847947730987E-6</v>
      </c>
      <c r="Y148" s="54">
        <f>SUMIF(V5:V140,V148,Y5:Y140)</f>
        <v>7</v>
      </c>
      <c r="Z148" s="52">
        <f>IFERROR(Y148/U141,"-")</f>
        <v>6.4790818215475752E-4</v>
      </c>
      <c r="AA148" s="53">
        <f t="shared" si="31"/>
        <v>7752.7142857142853</v>
      </c>
      <c r="AB148" s="311"/>
      <c r="AC148" s="311"/>
      <c r="AD148" s="209" t="s">
        <v>166</v>
      </c>
      <c r="AE148" s="54">
        <f>SUMIF(AD5:AD140,AD148,AE5:AE140)</f>
        <v>30179</v>
      </c>
      <c r="AF148" s="52">
        <f>IFERROR(AE148/AB141,"-")</f>
        <v>1.9314761714100255E-6</v>
      </c>
      <c r="AG148" s="54">
        <f>SUMIF(AD5:AD140,AD148,AG5:AG140)</f>
        <v>10</v>
      </c>
      <c r="AH148" s="52">
        <f>IFERROR(AG148/AC141,"-")</f>
        <v>5.5506216696269979E-4</v>
      </c>
      <c r="AI148" s="53">
        <f t="shared" si="32"/>
        <v>3017.9</v>
      </c>
      <c r="AJ148" s="311"/>
      <c r="AK148" s="311"/>
      <c r="AL148" s="209" t="s">
        <v>166</v>
      </c>
      <c r="AM148" s="54">
        <f>SUMIF(AL5:AL140,AL148,AM5:AM140)</f>
        <v>291607</v>
      </c>
      <c r="AN148" s="52">
        <f>IFERROR(AM148/AJ141,"-")</f>
        <v>2.6572426458989342E-6</v>
      </c>
      <c r="AO148" s="54">
        <f>SUMIF(AL5:AL140,AL148,AO5:AO140)</f>
        <v>73</v>
      </c>
      <c r="AP148" s="52">
        <f>IFERROR(AO148/AK141,"-")</f>
        <v>4.3430665619571167E-4</v>
      </c>
      <c r="AQ148" s="53">
        <f t="shared" si="33"/>
        <v>3994.6164383561645</v>
      </c>
      <c r="AW148" s="175"/>
      <c r="AX148" s="175"/>
    </row>
    <row r="149" spans="1:50" s="20" customFormat="1">
      <c r="A149" s="175"/>
      <c r="B149" s="319"/>
      <c r="C149" s="320"/>
      <c r="D149" s="311"/>
      <c r="E149" s="311"/>
      <c r="F149" s="209" t="s">
        <v>157</v>
      </c>
      <c r="G149" s="54">
        <f>SUMIF(F5:F140,F149,G5:G140)</f>
        <v>23311007</v>
      </c>
      <c r="H149" s="52">
        <f>IFERROR(G149/D141,"-")</f>
        <v>3.15976009374642E-4</v>
      </c>
      <c r="I149" s="54">
        <f>SUMIF(F5:F140,F149,I5:I140)</f>
        <v>1061</v>
      </c>
      <c r="J149" s="52">
        <f>IFERROR(I149/E141,"-")</f>
        <v>8.799137502073312E-3</v>
      </c>
      <c r="K149" s="53">
        <f t="shared" si="29"/>
        <v>21970.788878416588</v>
      </c>
      <c r="L149" s="311"/>
      <c r="M149" s="311"/>
      <c r="N149" s="55" t="s">
        <v>157</v>
      </c>
      <c r="O149" s="54">
        <f>SUMIF(N5:N140,N149,O5:O140)</f>
        <v>5726900</v>
      </c>
      <c r="P149" s="52">
        <f>IFERROR(O149/L141,"-")</f>
        <v>4.6070029846580131E-4</v>
      </c>
      <c r="Q149" s="54">
        <f>SUMIF(N5:N140,N149,Q5:Q140)</f>
        <v>219</v>
      </c>
      <c r="R149" s="52">
        <f>IFERROR(Q149/M141,"-")</f>
        <v>1.1721258831085421E-2</v>
      </c>
      <c r="S149" s="53">
        <f t="shared" si="30"/>
        <v>26150.228310502283</v>
      </c>
      <c r="T149" s="311"/>
      <c r="U149" s="311"/>
      <c r="V149" s="209" t="s">
        <v>157</v>
      </c>
      <c r="W149" s="54">
        <f>SUMIF(V5:V140,V149,W5:W140)</f>
        <v>3096313</v>
      </c>
      <c r="X149" s="52">
        <f>IFERROR(W149/T141,"-")</f>
        <v>3.9143576478207223E-4</v>
      </c>
      <c r="Y149" s="54">
        <f>SUMIF(V5:V140,V149,Y5:Y140)</f>
        <v>137</v>
      </c>
      <c r="Z149" s="52">
        <f>IFERROR(Y149/U141,"-")</f>
        <v>1.2680488707885969E-2</v>
      </c>
      <c r="AA149" s="53">
        <f t="shared" si="31"/>
        <v>22600.824817518249</v>
      </c>
      <c r="AB149" s="311"/>
      <c r="AC149" s="311"/>
      <c r="AD149" s="209" t="s">
        <v>157</v>
      </c>
      <c r="AE149" s="54">
        <f>SUMIF(AD5:AD140,AD149,AE5:AE140)</f>
        <v>6618734</v>
      </c>
      <c r="AF149" s="52">
        <f>IFERROR(AE149/AB141,"-")</f>
        <v>4.2360339991057903E-4</v>
      </c>
      <c r="AG149" s="54">
        <f>SUMIF(AD5:AD140,AD149,AG5:AG140)</f>
        <v>299</v>
      </c>
      <c r="AH149" s="52">
        <f>IFERROR(AG149/AC141,"-")</f>
        <v>1.6596358792184726E-2</v>
      </c>
      <c r="AI149" s="53">
        <f t="shared" si="32"/>
        <v>22136.234113712373</v>
      </c>
      <c r="AJ149" s="311"/>
      <c r="AK149" s="311"/>
      <c r="AL149" s="209" t="s">
        <v>157</v>
      </c>
      <c r="AM149" s="54">
        <f>SUMIF(AL5:AL140,AL149,AM5:AM140)</f>
        <v>38752954</v>
      </c>
      <c r="AN149" s="52">
        <f>IFERROR(AM149/AJ141,"-")</f>
        <v>3.531328192511143E-4</v>
      </c>
      <c r="AO149" s="54">
        <f>SUMIF(AL5:AL140,AL149,AO5:AO140)</f>
        <v>1716</v>
      </c>
      <c r="AP149" s="52">
        <f>IFERROR(AO149/AK141,"-")</f>
        <v>1.0209181123723852E-2</v>
      </c>
      <c r="AQ149" s="53">
        <f t="shared" si="33"/>
        <v>22583.306526806526</v>
      </c>
      <c r="AW149" s="175"/>
      <c r="AX149" s="175"/>
    </row>
    <row r="150" spans="1:50" s="20" customFormat="1">
      <c r="A150" s="175"/>
      <c r="B150" s="319"/>
      <c r="C150" s="320"/>
      <c r="D150" s="311"/>
      <c r="E150" s="311"/>
      <c r="F150" s="209" t="s">
        <v>158</v>
      </c>
      <c r="G150" s="54">
        <f>SUMIF(F5:F140,F150,G5:G140)</f>
        <v>47387414</v>
      </c>
      <c r="H150" s="52">
        <f>IFERROR(G150/D141,"-")</f>
        <v>6.4232686173977982E-4</v>
      </c>
      <c r="I150" s="54">
        <f>SUMIF(F5:F140,F150,I5:I140)</f>
        <v>4148</v>
      </c>
      <c r="J150" s="52">
        <f>IFERROR(I150/E141,"-")</f>
        <v>3.4400398075966163E-2</v>
      </c>
      <c r="K150" s="53">
        <f t="shared" si="29"/>
        <v>11424.159594985535</v>
      </c>
      <c r="L150" s="311"/>
      <c r="M150" s="311"/>
      <c r="N150" s="55" t="s">
        <v>158</v>
      </c>
      <c r="O150" s="54">
        <f>SUMIF(N5:N140,N150,O5:O140)</f>
        <v>10863721</v>
      </c>
      <c r="P150" s="52">
        <f>IFERROR(O150/L141,"-")</f>
        <v>8.739317095023824E-4</v>
      </c>
      <c r="Q150" s="54">
        <f>SUMIF(N5:N140,N150,Q5:Q140)</f>
        <v>751</v>
      </c>
      <c r="R150" s="52">
        <f>IFERROR(Q150/M141,"-")</f>
        <v>4.0194819096553203E-2</v>
      </c>
      <c r="S150" s="53">
        <f t="shared" si="30"/>
        <v>14465.673768308921</v>
      </c>
      <c r="T150" s="311"/>
      <c r="U150" s="311"/>
      <c r="V150" s="209" t="s">
        <v>158</v>
      </c>
      <c r="W150" s="54">
        <f>SUMIF(V5:V140,V150,W5:W140)</f>
        <v>5828506</v>
      </c>
      <c r="X150" s="52">
        <f>IFERROR(W150/T141,"-")</f>
        <v>7.3683949382601077E-4</v>
      </c>
      <c r="Y150" s="54">
        <f>SUMIF(V5:V140,V150,Y5:Y140)</f>
        <v>463</v>
      </c>
      <c r="Z150" s="52">
        <f>IFERROR(Y150/U141,"-")</f>
        <v>4.2854498333950386E-2</v>
      </c>
      <c r="AA150" s="53">
        <f t="shared" si="31"/>
        <v>12588.565874730022</v>
      </c>
      <c r="AB150" s="311"/>
      <c r="AC150" s="311"/>
      <c r="AD150" s="209" t="s">
        <v>158</v>
      </c>
      <c r="AE150" s="54">
        <f>SUMIF(AD5:AD140,AD150,AE5:AE140)</f>
        <v>16558320</v>
      </c>
      <c r="AF150" s="52">
        <f>IFERROR(AE150/AB141,"-")</f>
        <v>1.0597435474529327E-3</v>
      </c>
      <c r="AG150" s="54">
        <f>SUMIF(AD5:AD140,AD150,AG5:AG140)</f>
        <v>1127</v>
      </c>
      <c r="AH150" s="52">
        <f>IFERROR(AG150/AC141,"-")</f>
        <v>6.2555506216696269E-2</v>
      </c>
      <c r="AI150" s="53">
        <f t="shared" si="32"/>
        <v>14692.386867790594</v>
      </c>
      <c r="AJ150" s="311"/>
      <c r="AK150" s="311"/>
      <c r="AL150" s="209" t="s">
        <v>158</v>
      </c>
      <c r="AM150" s="54">
        <f>SUMIF(AL5:AL140,AL150,AM5:AM140)</f>
        <v>80637961</v>
      </c>
      <c r="AN150" s="52">
        <f>IFERROR(AM150/AJ141,"-")</f>
        <v>7.3480619068655786E-4</v>
      </c>
      <c r="AO150" s="54">
        <f>SUMIF(AL5:AL140,AL150,AO5:AO140)</f>
        <v>6489</v>
      </c>
      <c r="AP150" s="52">
        <f>IFERROR(AO150/AK141,"-")</f>
        <v>3.8605697151424291E-2</v>
      </c>
      <c r="AQ150" s="53">
        <f t="shared" si="33"/>
        <v>12426.870241947912</v>
      </c>
      <c r="AW150" s="175"/>
      <c r="AX150" s="175"/>
    </row>
    <row r="151" spans="1:50" s="20" customFormat="1">
      <c r="A151" s="175"/>
      <c r="B151" s="319"/>
      <c r="C151" s="320"/>
      <c r="D151" s="311"/>
      <c r="E151" s="311"/>
      <c r="F151" s="209" t="s">
        <v>159</v>
      </c>
      <c r="G151" s="54">
        <f>SUMIF(F5:F140,F151,G5:G140)</f>
        <v>13662796</v>
      </c>
      <c r="H151" s="52">
        <f>IFERROR(G151/D141,"-")</f>
        <v>1.8519645062865887E-4</v>
      </c>
      <c r="I151" s="54">
        <f>SUMIF(F5:F140,F151,I5:I140)</f>
        <v>390</v>
      </c>
      <c r="J151" s="52">
        <f>IFERROR(I151/E141,"-")</f>
        <v>3.234367225078786E-3</v>
      </c>
      <c r="K151" s="53">
        <f t="shared" si="29"/>
        <v>35032.810256410259</v>
      </c>
      <c r="L151" s="311"/>
      <c r="M151" s="311"/>
      <c r="N151" s="55" t="s">
        <v>159</v>
      </c>
      <c r="O151" s="54">
        <f>SUMIF(N5:N140,N151,O5:O140)</f>
        <v>2693096</v>
      </c>
      <c r="P151" s="52">
        <f>IFERROR(O151/L141,"-")</f>
        <v>2.1664602682027899E-4</v>
      </c>
      <c r="Q151" s="54">
        <f>SUMIF(N5:N140,N151,Q5:Q140)</f>
        <v>100</v>
      </c>
      <c r="R151" s="52">
        <f>IFERROR(Q151/M141,"-")</f>
        <v>5.3521729822307859E-3</v>
      </c>
      <c r="S151" s="53">
        <f t="shared" si="30"/>
        <v>26930.959999999999</v>
      </c>
      <c r="T151" s="311"/>
      <c r="U151" s="311"/>
      <c r="V151" s="209" t="s">
        <v>159</v>
      </c>
      <c r="W151" s="54">
        <f>SUMIF(V5:V140,V151,W5:W140)</f>
        <v>1675094</v>
      </c>
      <c r="X151" s="52">
        <f>IFERROR(W151/T141,"-")</f>
        <v>2.1176531602969744E-4</v>
      </c>
      <c r="Y151" s="54">
        <f>SUMIF(V5:V140,V151,Y5:Y140)</f>
        <v>79</v>
      </c>
      <c r="Z151" s="52">
        <f>IFERROR(Y151/U141,"-")</f>
        <v>7.3121066271751205E-3</v>
      </c>
      <c r="AA151" s="53">
        <f t="shared" si="31"/>
        <v>21203.721518987342</v>
      </c>
      <c r="AB151" s="311"/>
      <c r="AC151" s="311"/>
      <c r="AD151" s="209" t="s">
        <v>159</v>
      </c>
      <c r="AE151" s="54">
        <f>SUMIF(AD5:AD140,AD151,AE5:AE140)</f>
        <v>13420040</v>
      </c>
      <c r="AF151" s="52">
        <f>IFERROR(AE151/AB141,"-")</f>
        <v>8.5889152985086986E-4</v>
      </c>
      <c r="AG151" s="54">
        <f>SUMIF(AD5:AD140,AD151,AG5:AG140)</f>
        <v>317</v>
      </c>
      <c r="AH151" s="52">
        <f>IFERROR(AG151/AC141,"-")</f>
        <v>1.7595470692717583E-2</v>
      </c>
      <c r="AI151" s="53">
        <f t="shared" si="32"/>
        <v>42334.511041009464</v>
      </c>
      <c r="AJ151" s="311"/>
      <c r="AK151" s="311"/>
      <c r="AL151" s="209" t="s">
        <v>159</v>
      </c>
      <c r="AM151" s="54">
        <f>SUMIF(AL5:AL140,AL151,AM5:AM140)</f>
        <v>31451026</v>
      </c>
      <c r="AN151" s="52">
        <f>IFERROR(AM151/AJ141,"-")</f>
        <v>2.8659465494475846E-4</v>
      </c>
      <c r="AO151" s="54">
        <f>SUMIF(AL5:AL140,AL151,AO5:AO140)</f>
        <v>886</v>
      </c>
      <c r="AP151" s="52">
        <f>IFERROR(AO151/AK141,"-")</f>
        <v>5.2711739368411035E-3</v>
      </c>
      <c r="AQ151" s="53">
        <f t="shared" si="33"/>
        <v>35497.772009029344</v>
      </c>
      <c r="AW151" s="175"/>
      <c r="AX151" s="175"/>
    </row>
    <row r="152" spans="1:50" s="20" customFormat="1">
      <c r="A152" s="175"/>
      <c r="B152" s="319"/>
      <c r="C152" s="320"/>
      <c r="D152" s="311"/>
      <c r="E152" s="311"/>
      <c r="F152" s="209" t="s">
        <v>160</v>
      </c>
      <c r="G152" s="54">
        <f>SUMIF(F5:F140,F152,G5:G140)</f>
        <v>118709468</v>
      </c>
      <c r="H152" s="52">
        <f>IFERROR(G152/D141,"-")</f>
        <v>1.6090829526852599E-3</v>
      </c>
      <c r="I152" s="54">
        <f>SUMIF(F5:F140,F152,I5:I140)</f>
        <v>485</v>
      </c>
      <c r="J152" s="52">
        <f>IFERROR(I152/E141,"-")</f>
        <v>4.0222259081107974E-3</v>
      </c>
      <c r="K152" s="53">
        <f t="shared" si="29"/>
        <v>244761.78969072166</v>
      </c>
      <c r="L152" s="311"/>
      <c r="M152" s="311"/>
      <c r="N152" s="55" t="s">
        <v>160</v>
      </c>
      <c r="O152" s="54">
        <f>SUMIF(N5:N140,N152,O5:O140)</f>
        <v>15560015</v>
      </c>
      <c r="P152" s="52">
        <f>IFERROR(O152/L141,"-")</f>
        <v>1.2517249392572502E-3</v>
      </c>
      <c r="Q152" s="54">
        <f>SUMIF(N5:N140,N152,Q5:Q140)</f>
        <v>91</v>
      </c>
      <c r="R152" s="52">
        <f>IFERROR(Q152/M141,"-")</f>
        <v>4.8704774138300152E-3</v>
      </c>
      <c r="S152" s="53">
        <f t="shared" si="30"/>
        <v>170989.17582417582</v>
      </c>
      <c r="T152" s="311"/>
      <c r="U152" s="311"/>
      <c r="V152" s="209" t="s">
        <v>160</v>
      </c>
      <c r="W152" s="54">
        <f>SUMIF(V5:V140,V152,W5:W140)</f>
        <v>14691808</v>
      </c>
      <c r="X152" s="52">
        <f>IFERROR(W152/T141,"-")</f>
        <v>1.8573377757711727E-3</v>
      </c>
      <c r="Y152" s="54">
        <f>SUMIF(V5:V140,V152,Y5:Y140)</f>
        <v>89</v>
      </c>
      <c r="Z152" s="52">
        <f>IFERROR(Y152/U141,"-")</f>
        <v>8.23768974453906E-3</v>
      </c>
      <c r="AA152" s="53">
        <f t="shared" si="31"/>
        <v>165076.49438202247</v>
      </c>
      <c r="AB152" s="311"/>
      <c r="AC152" s="311"/>
      <c r="AD152" s="209" t="s">
        <v>160</v>
      </c>
      <c r="AE152" s="54">
        <f>SUMIF(AD5:AD140,AD152,AE5:AE140)</f>
        <v>76410601</v>
      </c>
      <c r="AF152" s="52">
        <f>IFERROR(AE152/AB141,"-")</f>
        <v>4.8903295362543184E-3</v>
      </c>
      <c r="AG152" s="54">
        <f>SUMIF(AD5:AD140,AD152,AG5:AG140)</f>
        <v>300</v>
      </c>
      <c r="AH152" s="52">
        <f>IFERROR(AG152/AC141,"-")</f>
        <v>1.6651865008880995E-2</v>
      </c>
      <c r="AI152" s="53">
        <f t="shared" si="32"/>
        <v>254702.00333333333</v>
      </c>
      <c r="AJ152" s="311"/>
      <c r="AK152" s="311"/>
      <c r="AL152" s="209" t="s">
        <v>160</v>
      </c>
      <c r="AM152" s="54">
        <f>SUMIF(AL5:AL140,AL152,AM5:AM140)</f>
        <v>225371892</v>
      </c>
      <c r="AN152" s="52">
        <f>IFERROR(AM152/AJ141,"-")</f>
        <v>2.053681162006841E-3</v>
      </c>
      <c r="AO152" s="54">
        <f>SUMIF(AL5:AL140,AL152,AO5:AO140)</f>
        <v>965</v>
      </c>
      <c r="AP152" s="52">
        <f>IFERROR(AO152/AK141,"-")</f>
        <v>5.7411770305323528E-3</v>
      </c>
      <c r="AQ152" s="53">
        <f t="shared" si="33"/>
        <v>233546.00207253886</v>
      </c>
      <c r="AW152" s="175"/>
      <c r="AX152" s="175"/>
    </row>
    <row r="153" spans="1:50" s="20" customFormat="1">
      <c r="A153" s="175"/>
      <c r="B153" s="319"/>
      <c r="C153" s="320"/>
      <c r="D153" s="311"/>
      <c r="E153" s="311"/>
      <c r="F153" s="209" t="s">
        <v>161</v>
      </c>
      <c r="G153" s="54">
        <f>SUMIF(F5:F140,F153,G5:G140)</f>
        <v>434175531</v>
      </c>
      <c r="H153" s="52">
        <f>IFERROR(G153/D141,"-")</f>
        <v>5.8851619603347109E-3</v>
      </c>
      <c r="I153" s="54">
        <f>SUMIF(F5:F140,F153,I5:I140)</f>
        <v>12143</v>
      </c>
      <c r="J153" s="52">
        <f>IFERROR(I153/E141,"-")</f>
        <v>0.10070492619008127</v>
      </c>
      <c r="K153" s="53">
        <f t="shared" si="29"/>
        <v>35755.211315160996</v>
      </c>
      <c r="L153" s="311"/>
      <c r="M153" s="311"/>
      <c r="N153" s="209" t="s">
        <v>161</v>
      </c>
      <c r="O153" s="54">
        <f>SUMIF(N5:N140,N153,O5:O140)</f>
        <v>89781025</v>
      </c>
      <c r="P153" s="52">
        <f>IFERROR(O153/L141,"-")</f>
        <v>7.2224318591324402E-3</v>
      </c>
      <c r="Q153" s="54">
        <f>SUMIF(N5:N140,N153,Q5:Q140)</f>
        <v>2271</v>
      </c>
      <c r="R153" s="52">
        <f>IFERROR(Q153/M141,"-")</f>
        <v>0.12154784842646114</v>
      </c>
      <c r="S153" s="53">
        <f t="shared" si="30"/>
        <v>39533.696609423161</v>
      </c>
      <c r="T153" s="311"/>
      <c r="U153" s="311"/>
      <c r="V153" s="209" t="s">
        <v>161</v>
      </c>
      <c r="W153" s="54">
        <f>SUMIF(V5:V140,V153,W5:W140)</f>
        <v>74229735</v>
      </c>
      <c r="X153" s="52">
        <f>IFERROR(W153/T141,"-")</f>
        <v>9.3841201097226139E-3</v>
      </c>
      <c r="Y153" s="54">
        <f>SUMIF(V5:V140,V153,Y5:Y140)</f>
        <v>1582</v>
      </c>
      <c r="Z153" s="52">
        <f>IFERROR(Y153/U141,"-")</f>
        <v>0.14642724916697519</v>
      </c>
      <c r="AA153" s="53">
        <f t="shared" si="31"/>
        <v>46921.450695322375</v>
      </c>
      <c r="AB153" s="311"/>
      <c r="AC153" s="311"/>
      <c r="AD153" s="209" t="s">
        <v>161</v>
      </c>
      <c r="AE153" s="54">
        <f>SUMIF(AD5:AD140,AD153,AE5:AE140)</f>
        <v>173670682</v>
      </c>
      <c r="AF153" s="52">
        <f>IFERROR(AE153/AB141,"-")</f>
        <v>1.1115039728139701E-2</v>
      </c>
      <c r="AG153" s="54">
        <f>SUMIF(AD5:AD140,AD153,AG5:AG140)</f>
        <v>3161</v>
      </c>
      <c r="AH153" s="52">
        <f>IFERROR(AG153/AC141,"-")</f>
        <v>0.17545515097690942</v>
      </c>
      <c r="AI153" s="53">
        <f t="shared" si="32"/>
        <v>54941.689971527994</v>
      </c>
      <c r="AJ153" s="311"/>
      <c r="AK153" s="311"/>
      <c r="AL153" s="209" t="s">
        <v>161</v>
      </c>
      <c r="AM153" s="54">
        <f>SUMIF(AL5:AL140,AL153,AM5:AM140)</f>
        <v>771856973</v>
      </c>
      <c r="AN153" s="52">
        <f>IFERROR(AM153/AJ141,"-")</f>
        <v>7.0334774720430659E-3</v>
      </c>
      <c r="AO153" s="54">
        <f>SUMIF(AL5:AL140,AL153,AO5:AO140)</f>
        <v>19157</v>
      </c>
      <c r="AP153" s="52">
        <f>IFERROR(AO153/AK141,"-")</f>
        <v>0.1139727755170034</v>
      </c>
      <c r="AQ153" s="53">
        <f t="shared" si="33"/>
        <v>40291.119329748915</v>
      </c>
      <c r="AW153" s="175"/>
      <c r="AX153" s="175"/>
    </row>
    <row r="154" spans="1:50" s="20" customFormat="1">
      <c r="A154" s="175"/>
      <c r="B154" s="319"/>
      <c r="C154" s="320"/>
      <c r="D154" s="311"/>
      <c r="E154" s="311"/>
      <c r="F154" s="209" t="s">
        <v>162</v>
      </c>
      <c r="G154" s="54">
        <f>SUMIF(F5:F140,F154,G5:G140)</f>
        <v>787974623</v>
      </c>
      <c r="H154" s="52">
        <f>IFERROR(G154/D141,"-")</f>
        <v>1.0680837462921615E-2</v>
      </c>
      <c r="I154" s="54">
        <f>SUMIF(F5:F140,F154,I5:I140)</f>
        <v>8675</v>
      </c>
      <c r="J154" s="52">
        <f>IFERROR(I154/E141,"-")</f>
        <v>7.1943937634765295E-2</v>
      </c>
      <c r="K154" s="53">
        <f t="shared" si="29"/>
        <v>90832.809567723336</v>
      </c>
      <c r="L154" s="311"/>
      <c r="M154" s="311"/>
      <c r="N154" s="55" t="s">
        <v>162</v>
      </c>
      <c r="O154" s="54">
        <f>SUMIF(N5:N140,N154,O5:O140)</f>
        <v>110793716</v>
      </c>
      <c r="P154" s="52">
        <f>IFERROR(O154/L141,"-")</f>
        <v>8.9127971554130905E-3</v>
      </c>
      <c r="Q154" s="54">
        <f>SUMIF(N5:N140,N154,Q5:Q140)</f>
        <v>1289</v>
      </c>
      <c r="R154" s="52">
        <f>IFERROR(Q154/M141,"-")</f>
        <v>6.898950974095483E-2</v>
      </c>
      <c r="S154" s="53">
        <f t="shared" si="30"/>
        <v>85953.231962761827</v>
      </c>
      <c r="T154" s="311"/>
      <c r="U154" s="311"/>
      <c r="V154" s="209" t="s">
        <v>162</v>
      </c>
      <c r="W154" s="54">
        <f>SUMIF(V5:V140,V154,W5:W140)</f>
        <v>88913369</v>
      </c>
      <c r="X154" s="52">
        <f>IFERROR(W154/T141,"-")</f>
        <v>1.1240424528742925E-2</v>
      </c>
      <c r="Y154" s="54">
        <f>SUMIF(V5:V140,V154,Y5:Y140)</f>
        <v>883</v>
      </c>
      <c r="Z154" s="52">
        <f>IFERROR(Y154/U141,"-")</f>
        <v>8.1728989263235838E-2</v>
      </c>
      <c r="AA154" s="53">
        <f t="shared" si="31"/>
        <v>100694.64212910533</v>
      </c>
      <c r="AB154" s="311"/>
      <c r="AC154" s="311"/>
      <c r="AD154" s="209" t="s">
        <v>162</v>
      </c>
      <c r="AE154" s="54">
        <f>SUMIF(AD5:AD140,AD154,AE5:AE140)</f>
        <v>228009392</v>
      </c>
      <c r="AF154" s="52">
        <f>IFERROR(AE154/AB141,"-")</f>
        <v>1.4592753487712905E-2</v>
      </c>
      <c r="AG154" s="54">
        <f>SUMIF(AD5:AD140,AD154,AG5:AG140)</f>
        <v>2178</v>
      </c>
      <c r="AH154" s="52">
        <f>IFERROR(AG154/AC141,"-")</f>
        <v>0.12089253996447602</v>
      </c>
      <c r="AI154" s="53">
        <f t="shared" si="32"/>
        <v>104687.50780532599</v>
      </c>
      <c r="AJ154" s="311"/>
      <c r="AK154" s="311"/>
      <c r="AL154" s="209" t="s">
        <v>162</v>
      </c>
      <c r="AM154" s="54">
        <f>SUMIF(AL5:AL140,AL154,AM5:AM140)</f>
        <v>1215691100</v>
      </c>
      <c r="AN154" s="52">
        <f>IFERROR(AM154/AJ141,"-")</f>
        <v>1.1077876166072097E-2</v>
      </c>
      <c r="AO154" s="54">
        <f>SUMIF(AL5:AL140,AL154,AO5:AO140)</f>
        <v>13025</v>
      </c>
      <c r="AP154" s="52">
        <f>IFERROR(AO154/AK141,"-")</f>
        <v>7.7491016396563625E-2</v>
      </c>
      <c r="AQ154" s="53">
        <f t="shared" si="33"/>
        <v>93335.209213051829</v>
      </c>
      <c r="AW154" s="175"/>
      <c r="AX154" s="175"/>
    </row>
    <row r="155" spans="1:50" s="20" customFormat="1">
      <c r="A155" s="175"/>
      <c r="B155" s="319"/>
      <c r="C155" s="320"/>
      <c r="D155" s="311"/>
      <c r="E155" s="311"/>
      <c r="F155" s="209" t="s">
        <v>163</v>
      </c>
      <c r="G155" s="54">
        <f>SUMIF(F5:F140,F155,G5:G140)</f>
        <v>300882293</v>
      </c>
      <c r="H155" s="52">
        <f>IFERROR(G155/D141,"-")</f>
        <v>4.0783989397640257E-3</v>
      </c>
      <c r="I155" s="54">
        <f>SUMIF(F5:F140,F155,I5:I140)</f>
        <v>6293</v>
      </c>
      <c r="J155" s="52">
        <f>IFERROR(I155/E141,"-")</f>
        <v>5.2189417813899484E-2</v>
      </c>
      <c r="K155" s="53">
        <f t="shared" si="29"/>
        <v>47812.218814555854</v>
      </c>
      <c r="L155" s="311"/>
      <c r="M155" s="311"/>
      <c r="N155" s="55" t="s">
        <v>163</v>
      </c>
      <c r="O155" s="54">
        <f>SUMIF(N5:N140,N155,O5:O140)</f>
        <v>64518460</v>
      </c>
      <c r="P155" s="52">
        <f>IFERROR(O155/L141,"-")</f>
        <v>5.1901855765866109E-3</v>
      </c>
      <c r="Q155" s="54">
        <f>SUMIF(N5:N140,N155,Q5:Q140)</f>
        <v>1192</v>
      </c>
      <c r="R155" s="52">
        <f>IFERROR(Q155/M141,"-")</f>
        <v>6.379790194819096E-2</v>
      </c>
      <c r="S155" s="53">
        <f t="shared" si="30"/>
        <v>54126.224832214764</v>
      </c>
      <c r="T155" s="311"/>
      <c r="U155" s="311"/>
      <c r="V155" s="209" t="s">
        <v>163</v>
      </c>
      <c r="W155" s="54">
        <f>SUMIF(V5:V140,V155,W5:W140)</f>
        <v>42784952</v>
      </c>
      <c r="X155" s="52">
        <f>IFERROR(W155/T141,"-")</f>
        <v>5.4088719090364095E-3</v>
      </c>
      <c r="Y155" s="54">
        <f>SUMIF(V5:V140,V155,Y5:Y140)</f>
        <v>816</v>
      </c>
      <c r="Z155" s="52">
        <f>IFERROR(Y155/U141,"-")</f>
        <v>7.552758237689744E-2</v>
      </c>
      <c r="AA155" s="53">
        <f t="shared" si="31"/>
        <v>52432.539215686273</v>
      </c>
      <c r="AB155" s="311"/>
      <c r="AC155" s="311"/>
      <c r="AD155" s="209" t="s">
        <v>163</v>
      </c>
      <c r="AE155" s="54">
        <f>SUMIF(AD5:AD140,AD155,AE5:AE140)</f>
        <v>92958860</v>
      </c>
      <c r="AF155" s="52">
        <f>IFERROR(AE155/AB141,"-")</f>
        <v>5.9494291729825562E-3</v>
      </c>
      <c r="AG155" s="54">
        <f>SUMIF(AD5:AD140,AD155,AG5:AG140)</f>
        <v>1792</v>
      </c>
      <c r="AH155" s="52">
        <f>IFERROR(AG155/AC141,"-")</f>
        <v>9.9467140319715805E-2</v>
      </c>
      <c r="AI155" s="53">
        <f t="shared" si="32"/>
        <v>51874.363839285717</v>
      </c>
      <c r="AJ155" s="311"/>
      <c r="AK155" s="311"/>
      <c r="AL155" s="209" t="s">
        <v>163</v>
      </c>
      <c r="AM155" s="54">
        <f>SUMIF(AL5:AL140,AL155,AM5:AM140)</f>
        <v>501144565</v>
      </c>
      <c r="AN155" s="52">
        <f>IFERROR(AM155/AJ141,"-")</f>
        <v>4.5666349226132106E-3</v>
      </c>
      <c r="AO155" s="54">
        <f>SUMIF(AL5:AL140,AL155,AO5:AO140)</f>
        <v>10093</v>
      </c>
      <c r="AP155" s="52">
        <f>IFERROR(AO155/AK141,"-")</f>
        <v>6.0047357273744079E-2</v>
      </c>
      <c r="AQ155" s="53">
        <f t="shared" si="33"/>
        <v>49652.68651540672</v>
      </c>
      <c r="AW155" s="175"/>
      <c r="AX155" s="175"/>
    </row>
    <row r="156" spans="1:50" s="20" customFormat="1">
      <c r="A156" s="175"/>
      <c r="B156" s="319"/>
      <c r="C156" s="320"/>
      <c r="D156" s="311"/>
      <c r="E156" s="311"/>
      <c r="F156" s="210" t="s">
        <v>164</v>
      </c>
      <c r="G156" s="59">
        <f>SUMIF(F5:F140,F156,G5:G140)</f>
        <v>126836268</v>
      </c>
      <c r="H156" s="57">
        <f>IFERROR(G156/D141,"-")</f>
        <v>1.7192400914560492E-3</v>
      </c>
      <c r="I156" s="59">
        <f>SUMIF(F5:F140,F156,I5:I140)</f>
        <v>8654</v>
      </c>
      <c r="J156" s="57">
        <f>IFERROR(I156/E141,"-")</f>
        <v>7.1769779399568745E-2</v>
      </c>
      <c r="K156" s="58">
        <f t="shared" si="29"/>
        <v>14656.374855558124</v>
      </c>
      <c r="L156" s="311"/>
      <c r="M156" s="311"/>
      <c r="N156" s="56" t="s">
        <v>164</v>
      </c>
      <c r="O156" s="59">
        <f>SUMIF(N5:N140,N156,O5:O140)</f>
        <v>22708894</v>
      </c>
      <c r="P156" s="57">
        <f>IFERROR(O156/L141,"-")</f>
        <v>1.8268162956622683E-3</v>
      </c>
      <c r="Q156" s="59">
        <f>SUMIF(N5:N140,N156,Q5:Q140)</f>
        <v>1505</v>
      </c>
      <c r="R156" s="57">
        <f>IFERROR(Q156/M141,"-")</f>
        <v>8.0550203382573321E-2</v>
      </c>
      <c r="S156" s="58">
        <f t="shared" si="30"/>
        <v>15088.96611295681</v>
      </c>
      <c r="T156" s="311"/>
      <c r="U156" s="311"/>
      <c r="V156" s="210" t="s">
        <v>164</v>
      </c>
      <c r="W156" s="59">
        <f>SUMIF(V5:V140,V156,W5:W140)</f>
        <v>11714572</v>
      </c>
      <c r="X156" s="57">
        <f>IFERROR(W156/T141,"-")</f>
        <v>1.4809557205342772E-3</v>
      </c>
      <c r="Y156" s="59">
        <f>SUMIF(V5:V140,V156,Y5:Y140)</f>
        <v>909</v>
      </c>
      <c r="Z156" s="57">
        <f>IFERROR(Y156/U141,"-")</f>
        <v>8.4135505368382074E-2</v>
      </c>
      <c r="AA156" s="58">
        <f t="shared" si="31"/>
        <v>12887.317931793179</v>
      </c>
      <c r="AB156" s="311"/>
      <c r="AC156" s="311"/>
      <c r="AD156" s="210" t="s">
        <v>164</v>
      </c>
      <c r="AE156" s="59">
        <f>SUMIF(AD5:AD140,AD156,AE5:AE140)</f>
        <v>32501597</v>
      </c>
      <c r="AF156" s="57">
        <f>IFERROR(AE156/AB141,"-")</f>
        <v>2.0801239318158846E-3</v>
      </c>
      <c r="AG156" s="59">
        <f>SUMIF(AD5:AD140,AD156,AG5:AG140)</f>
        <v>1989</v>
      </c>
      <c r="AH156" s="57">
        <f>IFERROR(AG156/AC141,"-")</f>
        <v>0.11040186500888099</v>
      </c>
      <c r="AI156" s="58">
        <f t="shared" si="32"/>
        <v>16340.672197083963</v>
      </c>
      <c r="AJ156" s="311"/>
      <c r="AK156" s="311"/>
      <c r="AL156" s="210" t="s">
        <v>164</v>
      </c>
      <c r="AM156" s="59">
        <f>SUMIF(AL5:AL140,AL156,AM5:AM140)</f>
        <v>193761331</v>
      </c>
      <c r="AN156" s="57">
        <f>IFERROR(AM156/AJ141,"-")</f>
        <v>1.7656327586763666E-3</v>
      </c>
      <c r="AO156" s="59">
        <f>SUMIF(AL5:AL140,AL156,AO5:AO140)</f>
        <v>13057</v>
      </c>
      <c r="AP156" s="57">
        <f>IFERROR(AO156/AK141,"-")</f>
        <v>7.7681397396539828E-2</v>
      </c>
      <c r="AQ156" s="58">
        <f t="shared" si="33"/>
        <v>14839.651604503331</v>
      </c>
      <c r="AW156" s="175"/>
      <c r="AX156" s="175"/>
    </row>
    <row r="157" spans="1:50" s="20" customFormat="1">
      <c r="A157" s="175"/>
      <c r="B157" s="321"/>
      <c r="C157" s="322"/>
      <c r="D157" s="312"/>
      <c r="E157" s="312"/>
      <c r="F157" s="211" t="s">
        <v>86</v>
      </c>
      <c r="G157" s="60">
        <f>SUMIF(F5:F140,F157,G5:G140)</f>
        <v>13651721220</v>
      </c>
      <c r="H157" s="57">
        <f>IFERROR(G157/D141,"-")</f>
        <v>0.18504633421416411</v>
      </c>
      <c r="I157" s="60">
        <f>SUMIF(F5:F140,F157,I5:I140)</f>
        <v>92626</v>
      </c>
      <c r="J157" s="57">
        <f>IFERROR(I157/E141,"-")</f>
        <v>0.76817050920550667</v>
      </c>
      <c r="K157" s="58">
        <f t="shared" si="29"/>
        <v>147385.41251916307</v>
      </c>
      <c r="L157" s="312"/>
      <c r="M157" s="312"/>
      <c r="N157" s="123" t="s">
        <v>86</v>
      </c>
      <c r="O157" s="60">
        <f>SUMIF(N5:N140,N157,O5:O140)</f>
        <v>2410586135</v>
      </c>
      <c r="P157" s="57">
        <f>IFERROR(O157/L141,"-")</f>
        <v>0.19391952921685771</v>
      </c>
      <c r="Q157" s="60">
        <f>SUMIF(N5:N140,N157,Q5:Q140)</f>
        <v>15084</v>
      </c>
      <c r="R157" s="57">
        <f>IFERROR(Q157/M141,"-")</f>
        <v>0.80732177263969174</v>
      </c>
      <c r="S157" s="58">
        <f t="shared" si="30"/>
        <v>159810.80184301245</v>
      </c>
      <c r="T157" s="312"/>
      <c r="U157" s="312"/>
      <c r="V157" s="211" t="s">
        <v>86</v>
      </c>
      <c r="W157" s="60">
        <f>SUMIF(V5:V140,V157,W5:W140)</f>
        <v>1525606158</v>
      </c>
      <c r="X157" s="57">
        <f>IFERROR(W157/T141,"-")</f>
        <v>0.19286706906342121</v>
      </c>
      <c r="Y157" s="60">
        <f>SUMIF(V5:V140,V157,Y5:Y140)</f>
        <v>8971</v>
      </c>
      <c r="Z157" s="57">
        <f>IFERROR(Y157/U141,"-")</f>
        <v>0.83034061458718988</v>
      </c>
      <c r="AA157" s="58">
        <f t="shared" si="31"/>
        <v>170059.76568944377</v>
      </c>
      <c r="AB157" s="312"/>
      <c r="AC157" s="312"/>
      <c r="AD157" s="211" t="s">
        <v>86</v>
      </c>
      <c r="AE157" s="60">
        <f>SUMIF(AD5:AD140,AD157,AE5:AE140)</f>
        <v>3209411470</v>
      </c>
      <c r="AF157" s="57">
        <f>IFERROR(AE157/AB141,"-")</f>
        <v>0.20540447922578689</v>
      </c>
      <c r="AG157" s="60">
        <f>SUMIF(AD5:AD140,AD157,AG5:AG140)</f>
        <v>15566</v>
      </c>
      <c r="AH157" s="57">
        <f>IFERROR(AG157/AC141,"-")</f>
        <v>0.86400976909413851</v>
      </c>
      <c r="AI157" s="58">
        <f t="shared" si="32"/>
        <v>206180.87305666195</v>
      </c>
      <c r="AJ157" s="312"/>
      <c r="AK157" s="312"/>
      <c r="AL157" s="211" t="s">
        <v>86</v>
      </c>
      <c r="AM157" s="60">
        <f>SUMIF(AL5:AL140,AL157,AM5:AM140)</f>
        <v>20797324983</v>
      </c>
      <c r="AN157" s="57">
        <f>IFERROR(AM157/AJ141,"-")</f>
        <v>0.18951375949633215</v>
      </c>
      <c r="AO157" s="60">
        <f>SUMIF(AL5:AL140,AL157,AO5:AO140)</f>
        <v>132247</v>
      </c>
      <c r="AP157" s="57">
        <f>IFERROR(AO157/AK141,"-")</f>
        <v>0.78679112824540109</v>
      </c>
      <c r="AQ157" s="58">
        <f t="shared" si="33"/>
        <v>157261.22318842771</v>
      </c>
      <c r="AW157" s="175"/>
      <c r="AX157" s="175"/>
    </row>
    <row r="158" spans="1:50">
      <c r="AT158" s="1"/>
    </row>
    <row r="159" spans="1:50">
      <c r="AT159" s="1"/>
    </row>
    <row r="160" spans="1:50">
      <c r="AT160" s="1"/>
    </row>
    <row r="161" spans="46:46">
      <c r="AT161" s="1"/>
    </row>
    <row r="162" spans="46:46">
      <c r="AT162" s="1"/>
    </row>
    <row r="163" spans="46:46">
      <c r="AT163" s="1"/>
    </row>
    <row r="164" spans="46:46">
      <c r="AT164" s="1"/>
    </row>
    <row r="165" spans="46:46">
      <c r="AT165" s="1"/>
    </row>
    <row r="166" spans="46:46">
      <c r="AT166" s="1"/>
    </row>
    <row r="167" spans="46:46">
      <c r="AT167" s="1"/>
    </row>
    <row r="168" spans="46:46">
      <c r="AT168" s="1"/>
    </row>
    <row r="169" spans="46:46">
      <c r="AT169" s="1"/>
    </row>
    <row r="170" spans="46:46">
      <c r="AT170" s="1"/>
    </row>
    <row r="171" spans="46:46">
      <c r="AT171" s="1"/>
    </row>
    <row r="172" spans="46:46">
      <c r="AT172" s="1"/>
    </row>
    <row r="173" spans="46:46">
      <c r="AT173" s="1"/>
    </row>
    <row r="174" spans="46:46">
      <c r="AT174" s="1"/>
    </row>
    <row r="175" spans="46:46">
      <c r="AT175" s="1"/>
    </row>
    <row r="176" spans="46:46">
      <c r="AT176" s="1"/>
    </row>
    <row r="177" spans="46:46">
      <c r="AT177" s="1"/>
    </row>
    <row r="178" spans="46:46">
      <c r="AT178" s="1"/>
    </row>
    <row r="179" spans="46:46">
      <c r="AT179" s="1"/>
    </row>
    <row r="180" spans="46:46">
      <c r="AT180" s="1"/>
    </row>
    <row r="181" spans="46:46">
      <c r="AT181" s="1"/>
    </row>
    <row r="182" spans="46:46">
      <c r="AT182" s="1"/>
    </row>
    <row r="183" spans="46:46">
      <c r="AT183" s="1"/>
    </row>
    <row r="184" spans="46:46">
      <c r="AT184" s="1"/>
    </row>
    <row r="185" spans="46:46">
      <c r="AT185" s="1"/>
    </row>
    <row r="186" spans="46:46">
      <c r="AT186" s="1"/>
    </row>
    <row r="187" spans="46:46">
      <c r="AT187" s="1"/>
    </row>
    <row r="188" spans="46:46">
      <c r="AT188" s="1"/>
    </row>
    <row r="189" spans="46:46">
      <c r="AT189" s="1"/>
    </row>
    <row r="190" spans="46:46">
      <c r="AT190" s="1"/>
    </row>
    <row r="191" spans="46:46">
      <c r="AT191" s="1"/>
    </row>
    <row r="192" spans="46:46">
      <c r="AT192" s="1"/>
    </row>
    <row r="193" spans="46:46">
      <c r="AT193" s="1"/>
    </row>
    <row r="194" spans="46:46">
      <c r="AT194" s="1"/>
    </row>
    <row r="195" spans="46:46">
      <c r="AT195" s="1"/>
    </row>
    <row r="196" spans="46:46">
      <c r="AT196" s="1"/>
    </row>
    <row r="197" spans="46:46">
      <c r="AT197" s="1"/>
    </row>
    <row r="198" spans="46:46">
      <c r="AT198" s="1"/>
    </row>
    <row r="199" spans="46:46">
      <c r="AT199" s="1"/>
    </row>
    <row r="200" spans="46:46">
      <c r="AT200" s="1"/>
    </row>
    <row r="201" spans="46:46">
      <c r="AT201" s="1"/>
    </row>
    <row r="202" spans="46:46">
      <c r="AT202" s="1"/>
    </row>
    <row r="203" spans="46:46">
      <c r="AT203" s="1"/>
    </row>
    <row r="204" spans="46:46">
      <c r="AT204" s="1"/>
    </row>
    <row r="205" spans="46:46">
      <c r="AT205" s="1"/>
    </row>
    <row r="206" spans="46:46">
      <c r="AT206" s="1"/>
    </row>
    <row r="207" spans="46:46">
      <c r="AT207" s="1"/>
    </row>
    <row r="208" spans="46:46">
      <c r="AT208" s="1"/>
    </row>
    <row r="209" spans="46:46">
      <c r="AT209" s="1"/>
    </row>
    <row r="210" spans="46:46">
      <c r="AT210" s="1"/>
    </row>
    <row r="211" spans="46:46">
      <c r="AT211" s="1"/>
    </row>
    <row r="212" spans="46:46">
      <c r="AT212" s="1"/>
    </row>
    <row r="213" spans="46:46">
      <c r="AT213" s="1"/>
    </row>
    <row r="214" spans="46:46">
      <c r="AT214" s="1"/>
    </row>
    <row r="215" spans="46:46">
      <c r="AT215" s="1"/>
    </row>
    <row r="216" spans="46:46">
      <c r="AT216" s="1"/>
    </row>
    <row r="217" spans="46:46">
      <c r="AT217" s="1"/>
    </row>
    <row r="218" spans="46:46">
      <c r="AT218" s="1"/>
    </row>
    <row r="219" spans="46:46">
      <c r="AT219" s="1"/>
    </row>
    <row r="220" spans="46:46">
      <c r="AT220" s="1"/>
    </row>
    <row r="221" spans="46:46">
      <c r="AT221" s="1"/>
    </row>
    <row r="222" spans="46:46">
      <c r="AT222" s="1"/>
    </row>
    <row r="223" spans="46:46">
      <c r="AT223" s="1"/>
    </row>
    <row r="224" spans="46:46">
      <c r="AT224" s="1"/>
    </row>
    <row r="225" spans="46:46">
      <c r="AT225" s="1"/>
    </row>
    <row r="226" spans="46:46">
      <c r="AT226" s="1"/>
    </row>
    <row r="227" spans="46:46">
      <c r="AT227" s="1"/>
    </row>
    <row r="228" spans="46:46">
      <c r="AT228" s="1"/>
    </row>
    <row r="229" spans="46:46">
      <c r="AT229" s="1"/>
    </row>
    <row r="230" spans="46:46">
      <c r="AT230" s="1"/>
    </row>
    <row r="231" spans="46:46">
      <c r="AT231" s="1"/>
    </row>
    <row r="232" spans="46:46">
      <c r="AT232" s="1"/>
    </row>
    <row r="233" spans="46:46">
      <c r="AT233" s="1"/>
    </row>
    <row r="234" spans="46:46">
      <c r="AT234" s="1"/>
    </row>
    <row r="235" spans="46:46">
      <c r="AT235" s="1"/>
    </row>
    <row r="236" spans="46:46">
      <c r="AT236" s="1"/>
    </row>
    <row r="237" spans="46:46">
      <c r="AT237" s="1"/>
    </row>
    <row r="238" spans="46:46">
      <c r="AT238" s="1"/>
    </row>
    <row r="239" spans="46:46">
      <c r="AT239" s="1"/>
    </row>
    <row r="240" spans="46:46">
      <c r="AT240" s="1"/>
    </row>
    <row r="241" spans="46:46">
      <c r="AT241" s="1"/>
    </row>
    <row r="242" spans="46:46">
      <c r="AT242" s="1"/>
    </row>
    <row r="243" spans="46:46">
      <c r="AT243" s="1"/>
    </row>
    <row r="244" spans="46:46">
      <c r="AT244" s="1"/>
    </row>
    <row r="245" spans="46:46">
      <c r="AT245" s="1"/>
    </row>
    <row r="246" spans="46:46">
      <c r="AT246" s="1"/>
    </row>
    <row r="247" spans="46:46">
      <c r="AT247" s="1"/>
    </row>
    <row r="248" spans="46:46">
      <c r="AT248" s="1"/>
    </row>
    <row r="249" spans="46:46">
      <c r="AT249" s="1"/>
    </row>
    <row r="250" spans="46:46">
      <c r="AT250" s="1"/>
    </row>
    <row r="251" spans="46:46">
      <c r="AT251" s="1"/>
    </row>
    <row r="252" spans="46:46">
      <c r="AT252" s="1"/>
    </row>
    <row r="253" spans="46:46">
      <c r="AT253" s="1"/>
    </row>
    <row r="254" spans="46:46">
      <c r="AT254" s="1"/>
    </row>
    <row r="255" spans="46:46">
      <c r="AT255" s="1"/>
    </row>
    <row r="256" spans="46:46">
      <c r="AT256" s="1"/>
    </row>
    <row r="257" spans="46:46">
      <c r="AT257" s="1"/>
    </row>
    <row r="258" spans="46:46">
      <c r="AT258" s="1"/>
    </row>
    <row r="259" spans="46:46">
      <c r="AT259" s="1"/>
    </row>
    <row r="260" spans="46:46">
      <c r="AT260" s="1"/>
    </row>
    <row r="261" spans="46:46">
      <c r="AT261" s="1"/>
    </row>
    <row r="262" spans="46:46">
      <c r="AT262" s="1"/>
    </row>
    <row r="263" spans="46:46">
      <c r="AT263" s="1"/>
    </row>
    <row r="264" spans="46:46">
      <c r="AT264" s="1"/>
    </row>
    <row r="265" spans="46:46">
      <c r="AT265" s="1"/>
    </row>
    <row r="266" spans="46:46">
      <c r="AT266" s="1"/>
    </row>
    <row r="267" spans="46:46">
      <c r="AT267" s="1"/>
    </row>
    <row r="268" spans="46:46">
      <c r="AT268" s="1"/>
    </row>
    <row r="269" spans="46:46">
      <c r="AT269" s="1"/>
    </row>
    <row r="270" spans="46:46">
      <c r="AT270" s="1"/>
    </row>
    <row r="271" spans="46:46">
      <c r="AT271" s="1"/>
    </row>
    <row r="272" spans="46:46">
      <c r="AT272" s="1"/>
    </row>
    <row r="273" spans="46:46">
      <c r="AT273" s="1"/>
    </row>
    <row r="274" spans="46:46">
      <c r="AT274" s="1"/>
    </row>
    <row r="275" spans="46:46">
      <c r="AT275" s="1"/>
    </row>
    <row r="276" spans="46:46">
      <c r="AT276" s="1"/>
    </row>
    <row r="277" spans="46:46">
      <c r="AT277" s="1"/>
    </row>
    <row r="278" spans="46:46">
      <c r="AT278" s="1"/>
    </row>
    <row r="279" spans="46:46">
      <c r="AT279" s="1"/>
    </row>
    <row r="280" spans="46:46">
      <c r="AT280" s="1"/>
    </row>
    <row r="281" spans="46:46">
      <c r="AT281" s="1"/>
    </row>
    <row r="282" spans="46:46">
      <c r="AT282" s="1"/>
    </row>
    <row r="283" spans="46:46">
      <c r="AT283" s="1"/>
    </row>
    <row r="284" spans="46:46">
      <c r="AT284" s="1"/>
    </row>
    <row r="285" spans="46:46">
      <c r="AT285" s="1"/>
    </row>
    <row r="286" spans="46:46">
      <c r="AT286" s="1"/>
    </row>
    <row r="287" spans="46:46">
      <c r="AT287" s="1"/>
    </row>
    <row r="288" spans="46:46">
      <c r="AT288" s="1"/>
    </row>
    <row r="289" spans="46:46">
      <c r="AT289" s="1"/>
    </row>
    <row r="290" spans="46:46">
      <c r="AT290" s="1"/>
    </row>
    <row r="291" spans="46:46">
      <c r="AT291" s="1"/>
    </row>
    <row r="292" spans="46:46">
      <c r="AT292" s="1"/>
    </row>
    <row r="293" spans="46:46">
      <c r="AT293" s="1"/>
    </row>
    <row r="294" spans="46:46">
      <c r="AT294" s="1"/>
    </row>
    <row r="295" spans="46:46">
      <c r="AT295" s="1"/>
    </row>
    <row r="296" spans="46:46">
      <c r="AT296" s="1"/>
    </row>
    <row r="297" spans="46:46">
      <c r="AT297" s="1"/>
    </row>
    <row r="298" spans="46:46">
      <c r="AT298" s="1"/>
    </row>
    <row r="299" spans="46:46">
      <c r="AT299" s="1"/>
    </row>
    <row r="300" spans="46:46">
      <c r="AT300" s="1"/>
    </row>
    <row r="301" spans="46:46">
      <c r="AT301" s="1"/>
    </row>
    <row r="302" spans="46:46">
      <c r="AT302" s="1"/>
    </row>
    <row r="303" spans="46:46">
      <c r="AT303" s="1"/>
    </row>
    <row r="304" spans="46:46">
      <c r="AT304" s="1"/>
    </row>
    <row r="305" spans="46:46">
      <c r="AT305" s="1"/>
    </row>
    <row r="306" spans="46:46">
      <c r="AT306" s="1"/>
    </row>
    <row r="307" spans="46:46">
      <c r="AT307" s="1"/>
    </row>
    <row r="308" spans="46:46">
      <c r="AT308" s="1"/>
    </row>
    <row r="309" spans="46:46">
      <c r="AT309" s="1"/>
    </row>
    <row r="310" spans="46:46">
      <c r="AT310" s="1"/>
    </row>
    <row r="311" spans="46:46">
      <c r="AT311" s="1"/>
    </row>
    <row r="312" spans="46:46">
      <c r="AT312" s="1"/>
    </row>
    <row r="313" spans="46:46">
      <c r="AT313" s="1"/>
    </row>
    <row r="314" spans="46:46">
      <c r="AT314" s="1"/>
    </row>
    <row r="315" spans="46:46">
      <c r="AT315" s="1"/>
    </row>
    <row r="316" spans="46:46">
      <c r="AT316" s="1"/>
    </row>
    <row r="317" spans="46:46">
      <c r="AT317" s="1"/>
    </row>
    <row r="318" spans="46:46">
      <c r="AT318" s="1"/>
    </row>
    <row r="319" spans="46:46">
      <c r="AT319" s="1"/>
    </row>
    <row r="320" spans="46:46">
      <c r="AT320" s="1"/>
    </row>
    <row r="321" spans="46:46">
      <c r="AT321" s="1"/>
    </row>
    <row r="322" spans="46:46">
      <c r="AT322" s="1"/>
    </row>
    <row r="323" spans="46:46">
      <c r="AT323" s="1"/>
    </row>
    <row r="324" spans="46:46">
      <c r="AT324" s="1"/>
    </row>
    <row r="325" spans="46:46">
      <c r="AT325" s="1"/>
    </row>
    <row r="326" spans="46:46">
      <c r="AT326" s="1"/>
    </row>
    <row r="327" spans="46:46">
      <c r="AT327" s="1"/>
    </row>
    <row r="328" spans="46:46">
      <c r="AT328" s="1"/>
    </row>
    <row r="329" spans="46:46">
      <c r="AT329" s="1"/>
    </row>
    <row r="330" spans="46:46">
      <c r="AT330" s="1"/>
    </row>
    <row r="331" spans="46:46">
      <c r="AT331" s="1"/>
    </row>
    <row r="332" spans="46:46">
      <c r="AT332" s="1"/>
    </row>
    <row r="333" spans="46:46">
      <c r="AT333" s="1"/>
    </row>
    <row r="334" spans="46:46">
      <c r="AT334" s="1"/>
    </row>
    <row r="335" spans="46:46">
      <c r="AT335" s="1"/>
    </row>
    <row r="336" spans="46:46">
      <c r="AT336" s="1"/>
    </row>
    <row r="337" spans="46:46">
      <c r="AT337" s="1"/>
    </row>
    <row r="338" spans="46:46">
      <c r="AT338" s="1"/>
    </row>
    <row r="339" spans="46:46">
      <c r="AT339" s="1"/>
    </row>
    <row r="340" spans="46:46">
      <c r="AT340" s="1"/>
    </row>
    <row r="341" spans="46:46">
      <c r="AT341" s="1"/>
    </row>
    <row r="342" spans="46:46">
      <c r="AT342" s="1"/>
    </row>
    <row r="343" spans="46:46">
      <c r="AT343" s="1"/>
    </row>
    <row r="344" spans="46:46">
      <c r="AT344" s="1"/>
    </row>
    <row r="345" spans="46:46">
      <c r="AT345" s="1"/>
    </row>
    <row r="346" spans="46:46">
      <c r="AT346" s="1"/>
    </row>
    <row r="347" spans="46:46">
      <c r="AT347" s="1"/>
    </row>
    <row r="348" spans="46:46">
      <c r="AT348" s="1"/>
    </row>
    <row r="349" spans="46:46">
      <c r="AT349" s="1"/>
    </row>
    <row r="350" spans="46:46">
      <c r="AT350" s="1"/>
    </row>
    <row r="351" spans="46:46">
      <c r="AT351" s="1"/>
    </row>
    <row r="352" spans="46:46">
      <c r="AT352" s="1"/>
    </row>
    <row r="353" spans="46:46">
      <c r="AT353" s="1"/>
    </row>
    <row r="354" spans="46:46">
      <c r="AT354" s="1"/>
    </row>
    <row r="355" spans="46:46">
      <c r="AT355" s="1"/>
    </row>
    <row r="356" spans="46:46">
      <c r="AT356" s="1"/>
    </row>
    <row r="357" spans="46:46">
      <c r="AT357" s="1"/>
    </row>
    <row r="358" spans="46:46">
      <c r="AT358" s="1"/>
    </row>
    <row r="359" spans="46:46">
      <c r="AT359" s="1"/>
    </row>
    <row r="360" spans="46:46">
      <c r="AT360" s="1"/>
    </row>
    <row r="361" spans="46:46">
      <c r="AT361" s="1"/>
    </row>
    <row r="362" spans="46:46">
      <c r="AT362" s="1"/>
    </row>
    <row r="363" spans="46:46">
      <c r="AT363" s="1"/>
    </row>
    <row r="364" spans="46:46">
      <c r="AT364" s="1"/>
    </row>
    <row r="365" spans="46:46">
      <c r="AT365" s="1"/>
    </row>
    <row r="366" spans="46:46">
      <c r="AT366" s="1"/>
    </row>
    <row r="367" spans="46:46">
      <c r="AT367" s="1"/>
    </row>
    <row r="368" spans="46:46">
      <c r="AT368" s="1"/>
    </row>
    <row r="369" spans="46:46">
      <c r="AT369" s="1"/>
    </row>
    <row r="370" spans="46:46">
      <c r="AT370" s="1"/>
    </row>
    <row r="371" spans="46:46">
      <c r="AT371" s="1"/>
    </row>
    <row r="372" spans="46:46">
      <c r="AT372" s="1"/>
    </row>
    <row r="373" spans="46:46">
      <c r="AT373" s="1"/>
    </row>
    <row r="374" spans="46:46">
      <c r="AT374" s="1"/>
    </row>
    <row r="375" spans="46:46">
      <c r="AT375" s="1"/>
    </row>
    <row r="376" spans="46:46">
      <c r="AT376" s="1"/>
    </row>
    <row r="377" spans="46:46">
      <c r="AT377" s="1"/>
    </row>
    <row r="378" spans="46:46">
      <c r="AT378" s="1"/>
    </row>
    <row r="379" spans="46:46">
      <c r="AT379" s="1"/>
    </row>
    <row r="380" spans="46:46">
      <c r="AT380" s="1"/>
    </row>
    <row r="381" spans="46:46">
      <c r="AT381" s="1"/>
    </row>
    <row r="382" spans="46:46">
      <c r="AT382" s="1"/>
    </row>
    <row r="383" spans="46:46">
      <c r="AT383" s="1"/>
    </row>
    <row r="384" spans="46:46">
      <c r="AT384" s="1"/>
    </row>
    <row r="385" spans="46:46">
      <c r="AT385" s="1"/>
    </row>
    <row r="386" spans="46:46">
      <c r="AT386" s="1"/>
    </row>
    <row r="387" spans="46:46">
      <c r="AT387" s="1"/>
    </row>
    <row r="388" spans="46:46">
      <c r="AT388" s="1"/>
    </row>
    <row r="389" spans="46:46">
      <c r="AT389" s="1"/>
    </row>
    <row r="390" spans="46:46">
      <c r="AT390" s="1"/>
    </row>
    <row r="391" spans="46:46">
      <c r="AT391" s="1"/>
    </row>
    <row r="392" spans="46:46">
      <c r="AT392" s="1"/>
    </row>
    <row r="393" spans="46:46">
      <c r="AT393" s="1"/>
    </row>
    <row r="394" spans="46:46">
      <c r="AT394" s="1"/>
    </row>
    <row r="395" spans="46:46">
      <c r="AT395" s="1"/>
    </row>
    <row r="396" spans="46:46">
      <c r="AT396" s="1"/>
    </row>
    <row r="397" spans="46:46">
      <c r="AT397" s="1"/>
    </row>
    <row r="398" spans="46:46">
      <c r="AT398" s="1"/>
    </row>
    <row r="399" spans="46:46">
      <c r="AT399" s="1"/>
    </row>
    <row r="400" spans="46:46">
      <c r="AT400" s="1"/>
    </row>
    <row r="401" spans="46:46">
      <c r="AT401" s="1"/>
    </row>
    <row r="402" spans="46:46">
      <c r="AT402" s="1"/>
    </row>
    <row r="403" spans="46:46">
      <c r="AT403" s="1"/>
    </row>
    <row r="404" spans="46:46">
      <c r="AT404" s="1"/>
    </row>
    <row r="405" spans="46:46">
      <c r="AT405" s="1"/>
    </row>
    <row r="406" spans="46:46">
      <c r="AT406" s="1"/>
    </row>
    <row r="407" spans="46:46">
      <c r="AT407" s="1"/>
    </row>
    <row r="408" spans="46:46">
      <c r="AT408" s="1"/>
    </row>
    <row r="409" spans="46:46">
      <c r="AT409" s="1"/>
    </row>
    <row r="410" spans="46:46">
      <c r="AT410" s="1"/>
    </row>
    <row r="411" spans="46:46">
      <c r="AT411" s="1"/>
    </row>
    <row r="412" spans="46:46">
      <c r="AT412" s="1"/>
    </row>
    <row r="413" spans="46:46">
      <c r="AT413" s="1"/>
    </row>
    <row r="414" spans="46:46">
      <c r="AT414" s="1"/>
    </row>
    <row r="415" spans="46:46">
      <c r="AT415" s="1"/>
    </row>
    <row r="416" spans="46:46">
      <c r="AT416" s="1"/>
    </row>
    <row r="417" spans="46:46">
      <c r="AT417" s="1"/>
    </row>
    <row r="418" spans="46:46">
      <c r="AT418" s="1"/>
    </row>
    <row r="419" spans="46:46">
      <c r="AT419" s="1"/>
    </row>
    <row r="420" spans="46:46">
      <c r="AT420" s="1"/>
    </row>
    <row r="421" spans="46:46">
      <c r="AT421" s="1"/>
    </row>
    <row r="422" spans="46:46">
      <c r="AT422" s="1"/>
    </row>
    <row r="423" spans="46:46">
      <c r="AT423" s="1"/>
    </row>
    <row r="424" spans="46:46">
      <c r="AT424" s="1"/>
    </row>
    <row r="425" spans="46:46">
      <c r="AT425" s="1"/>
    </row>
    <row r="426" spans="46:46">
      <c r="AT426" s="1"/>
    </row>
    <row r="427" spans="46:46">
      <c r="AT427" s="1"/>
    </row>
    <row r="428" spans="46:46">
      <c r="AT428" s="1"/>
    </row>
    <row r="429" spans="46:46">
      <c r="AT429" s="1"/>
    </row>
    <row r="430" spans="46:46">
      <c r="AT430" s="1"/>
    </row>
    <row r="431" spans="46:46">
      <c r="AT431" s="1"/>
    </row>
    <row r="432" spans="46:46">
      <c r="AT432" s="1"/>
    </row>
    <row r="433" spans="46:46">
      <c r="AT433" s="1"/>
    </row>
    <row r="434" spans="46:46">
      <c r="AT434" s="1"/>
    </row>
    <row r="435" spans="46:46">
      <c r="AT435" s="1"/>
    </row>
    <row r="436" spans="46:46">
      <c r="AT436" s="1"/>
    </row>
    <row r="437" spans="46:46">
      <c r="AT437" s="1"/>
    </row>
    <row r="438" spans="46:46">
      <c r="AT438" s="1"/>
    </row>
    <row r="439" spans="46:46">
      <c r="AT439" s="1"/>
    </row>
    <row r="440" spans="46:46">
      <c r="AT440" s="1"/>
    </row>
    <row r="441" spans="46:46">
      <c r="AT441" s="1"/>
    </row>
    <row r="442" spans="46:46">
      <c r="AT442" s="1"/>
    </row>
    <row r="443" spans="46:46">
      <c r="AT443" s="1"/>
    </row>
    <row r="444" spans="46:46">
      <c r="AT444" s="1"/>
    </row>
    <row r="445" spans="46:46">
      <c r="AT445" s="1"/>
    </row>
    <row r="446" spans="46:46">
      <c r="AT446" s="1"/>
    </row>
    <row r="447" spans="46:46">
      <c r="AT447" s="1"/>
    </row>
    <row r="448" spans="46:46">
      <c r="AT448" s="1"/>
    </row>
    <row r="449" spans="46:46">
      <c r="AT449" s="1"/>
    </row>
    <row r="450" spans="46:46">
      <c r="AT450" s="1"/>
    </row>
    <row r="451" spans="46:46">
      <c r="AT451" s="1"/>
    </row>
    <row r="452" spans="46:46">
      <c r="AT452" s="1"/>
    </row>
    <row r="453" spans="46:46">
      <c r="AT453" s="1"/>
    </row>
    <row r="454" spans="46:46">
      <c r="AT454" s="1"/>
    </row>
    <row r="455" spans="46:46">
      <c r="AT455" s="1"/>
    </row>
    <row r="456" spans="46:46">
      <c r="AT456" s="1"/>
    </row>
    <row r="457" spans="46:46">
      <c r="AT457" s="1"/>
    </row>
    <row r="458" spans="46:46">
      <c r="AT458" s="1"/>
    </row>
    <row r="459" spans="46:46">
      <c r="AT459" s="1"/>
    </row>
    <row r="460" spans="46:46">
      <c r="AT460" s="1"/>
    </row>
    <row r="461" spans="46:46">
      <c r="AT461" s="1"/>
    </row>
    <row r="462" spans="46:46">
      <c r="AT462" s="1"/>
    </row>
    <row r="463" spans="46:46">
      <c r="AT463" s="1"/>
    </row>
    <row r="464" spans="46:46">
      <c r="AT464" s="1"/>
    </row>
    <row r="465" spans="46:46">
      <c r="AT465" s="1"/>
    </row>
    <row r="466" spans="46:46">
      <c r="AT466" s="1"/>
    </row>
    <row r="467" spans="46:46">
      <c r="AT467" s="1"/>
    </row>
    <row r="468" spans="46:46">
      <c r="AT468" s="1"/>
    </row>
    <row r="469" spans="46:46">
      <c r="AT469" s="1"/>
    </row>
    <row r="470" spans="46:46">
      <c r="AT470" s="1"/>
    </row>
    <row r="471" spans="46:46">
      <c r="AT471" s="1"/>
    </row>
    <row r="472" spans="46:46">
      <c r="AT472" s="1"/>
    </row>
    <row r="473" spans="46:46">
      <c r="AT473" s="1"/>
    </row>
    <row r="474" spans="46:46">
      <c r="AT474" s="1"/>
    </row>
    <row r="475" spans="46:46">
      <c r="AT475" s="1"/>
    </row>
    <row r="476" spans="46:46">
      <c r="AT476" s="1"/>
    </row>
    <row r="477" spans="46:46">
      <c r="AT477" s="1"/>
    </row>
    <row r="478" spans="46:46">
      <c r="AT478" s="1"/>
    </row>
    <row r="479" spans="46:46">
      <c r="AT479" s="1"/>
    </row>
    <row r="480" spans="46:46">
      <c r="AT480" s="1"/>
    </row>
    <row r="481" spans="46:46">
      <c r="AT481" s="1"/>
    </row>
    <row r="482" spans="46:46">
      <c r="AT482" s="1"/>
    </row>
    <row r="483" spans="46:46">
      <c r="AT483" s="1"/>
    </row>
    <row r="484" spans="46:46">
      <c r="AT484" s="1"/>
    </row>
    <row r="485" spans="46:46">
      <c r="AT485" s="1"/>
    </row>
    <row r="486" spans="46:46">
      <c r="AT486" s="1"/>
    </row>
    <row r="487" spans="46:46">
      <c r="AT487" s="1"/>
    </row>
    <row r="488" spans="46:46">
      <c r="AT488" s="1"/>
    </row>
    <row r="489" spans="46:46">
      <c r="AT489" s="1"/>
    </row>
    <row r="490" spans="46:46">
      <c r="AT490" s="1"/>
    </row>
    <row r="491" spans="46:46">
      <c r="AT491" s="1"/>
    </row>
    <row r="492" spans="46:46">
      <c r="AT492" s="1"/>
    </row>
    <row r="493" spans="46:46">
      <c r="AT493" s="1"/>
    </row>
    <row r="494" spans="46:46">
      <c r="AT494" s="1"/>
    </row>
    <row r="495" spans="46:46">
      <c r="AT495" s="1"/>
    </row>
    <row r="496" spans="46:46">
      <c r="AT496" s="1"/>
    </row>
    <row r="497" spans="46:46">
      <c r="AT497" s="1"/>
    </row>
    <row r="498" spans="46:46">
      <c r="AT498" s="1"/>
    </row>
    <row r="499" spans="46:46">
      <c r="AT499" s="1"/>
    </row>
    <row r="500" spans="46:46">
      <c r="AT500" s="1"/>
    </row>
    <row r="501" spans="46:46">
      <c r="AT501" s="1"/>
    </row>
    <row r="502" spans="46:46">
      <c r="AT502" s="1"/>
    </row>
    <row r="503" spans="46:46">
      <c r="AT503" s="1"/>
    </row>
    <row r="504" spans="46:46">
      <c r="AT504" s="1"/>
    </row>
    <row r="505" spans="46:46">
      <c r="AT505" s="1"/>
    </row>
    <row r="506" spans="46:46">
      <c r="AT506" s="1"/>
    </row>
    <row r="507" spans="46:46">
      <c r="AT507" s="1"/>
    </row>
    <row r="508" spans="46:46">
      <c r="AT508" s="1"/>
    </row>
    <row r="509" spans="46:46">
      <c r="AT509" s="1"/>
    </row>
    <row r="510" spans="46:46">
      <c r="AT510" s="1"/>
    </row>
    <row r="511" spans="46:46">
      <c r="AT511" s="1"/>
    </row>
    <row r="512" spans="46:46">
      <c r="AT512" s="1"/>
    </row>
    <row r="513" spans="46:46">
      <c r="AT513" s="1"/>
    </row>
    <row r="514" spans="46:46">
      <c r="AT514" s="1"/>
    </row>
    <row r="515" spans="46:46">
      <c r="AT515" s="1"/>
    </row>
    <row r="516" spans="46:46">
      <c r="AT516" s="1"/>
    </row>
    <row r="517" spans="46:46">
      <c r="AT517" s="1"/>
    </row>
    <row r="518" spans="46:46">
      <c r="AT518" s="1"/>
    </row>
    <row r="519" spans="46:46">
      <c r="AT519" s="1"/>
    </row>
    <row r="520" spans="46:46">
      <c r="AT520" s="1"/>
    </row>
    <row r="521" spans="46:46">
      <c r="AT521" s="1"/>
    </row>
    <row r="522" spans="46:46">
      <c r="AT522" s="1"/>
    </row>
    <row r="523" spans="46:46">
      <c r="AT523" s="1"/>
    </row>
    <row r="524" spans="46:46">
      <c r="AT524" s="1"/>
    </row>
    <row r="525" spans="46:46">
      <c r="AT525" s="1"/>
    </row>
    <row r="526" spans="46:46">
      <c r="AT526" s="1"/>
    </row>
    <row r="527" spans="46:46">
      <c r="AT527" s="1"/>
    </row>
    <row r="528" spans="46:46">
      <c r="AT528" s="1"/>
    </row>
    <row r="529" spans="46:46">
      <c r="AT529" s="1"/>
    </row>
    <row r="530" spans="46:46">
      <c r="AT530" s="1"/>
    </row>
    <row r="531" spans="46:46">
      <c r="AT531" s="1"/>
    </row>
    <row r="532" spans="46:46">
      <c r="AT532" s="1"/>
    </row>
    <row r="533" spans="46:46">
      <c r="AT533" s="1"/>
    </row>
    <row r="534" spans="46:46">
      <c r="AT534" s="1"/>
    </row>
    <row r="535" spans="46:46">
      <c r="AT535" s="1"/>
    </row>
    <row r="536" spans="46:46">
      <c r="AT536" s="1"/>
    </row>
    <row r="537" spans="46:46">
      <c r="AT537" s="1"/>
    </row>
    <row r="538" spans="46:46">
      <c r="AT538" s="1"/>
    </row>
    <row r="539" spans="46:46">
      <c r="AT539" s="1"/>
    </row>
    <row r="540" spans="46:46">
      <c r="AT540" s="1"/>
    </row>
    <row r="541" spans="46:46">
      <c r="AT541" s="1"/>
    </row>
    <row r="542" spans="46:46">
      <c r="AT542" s="1"/>
    </row>
    <row r="543" spans="46:46">
      <c r="AT543" s="1"/>
    </row>
    <row r="544" spans="46:46">
      <c r="AT544" s="1"/>
    </row>
    <row r="545" spans="46:46">
      <c r="AT545" s="1"/>
    </row>
    <row r="546" spans="46:46">
      <c r="AT546" s="1"/>
    </row>
    <row r="547" spans="46:46">
      <c r="AT547" s="1"/>
    </row>
    <row r="548" spans="46:46">
      <c r="AT548" s="1"/>
    </row>
    <row r="549" spans="46:46">
      <c r="AT549" s="1"/>
    </row>
    <row r="550" spans="46:46">
      <c r="AT550" s="1"/>
    </row>
    <row r="551" spans="46:46">
      <c r="AT551" s="1"/>
    </row>
    <row r="552" spans="46:46">
      <c r="AT552" s="1"/>
    </row>
    <row r="553" spans="46:46">
      <c r="AT553" s="1"/>
    </row>
    <row r="554" spans="46:46">
      <c r="AT554" s="1"/>
    </row>
    <row r="555" spans="46:46">
      <c r="AT555" s="1"/>
    </row>
    <row r="556" spans="46:46">
      <c r="AT556" s="1"/>
    </row>
    <row r="557" spans="46:46">
      <c r="AT557" s="1"/>
    </row>
    <row r="558" spans="46:46">
      <c r="AT558" s="1"/>
    </row>
    <row r="559" spans="46:46">
      <c r="AT559" s="1"/>
    </row>
    <row r="560" spans="46:46">
      <c r="AT560" s="1"/>
    </row>
    <row r="561" spans="46:46">
      <c r="AT561" s="1"/>
    </row>
    <row r="562" spans="46:46">
      <c r="AT562" s="1"/>
    </row>
    <row r="563" spans="46:46">
      <c r="AT563" s="1"/>
    </row>
    <row r="564" spans="46:46">
      <c r="AT564" s="1"/>
    </row>
    <row r="565" spans="46:46">
      <c r="AT565" s="1"/>
    </row>
    <row r="566" spans="46:46">
      <c r="AT566" s="1"/>
    </row>
    <row r="567" spans="46:46">
      <c r="AT567" s="1"/>
    </row>
    <row r="568" spans="46:46">
      <c r="AT568" s="1"/>
    </row>
    <row r="569" spans="46:46">
      <c r="AT569" s="1"/>
    </row>
    <row r="570" spans="46:46">
      <c r="AT570" s="1"/>
    </row>
    <row r="571" spans="46:46">
      <c r="AT571" s="1"/>
    </row>
    <row r="572" spans="46:46">
      <c r="AT572" s="1"/>
    </row>
    <row r="573" spans="46:46">
      <c r="AT573" s="1"/>
    </row>
    <row r="574" spans="46:46">
      <c r="AT574" s="1"/>
    </row>
    <row r="575" spans="46:46">
      <c r="AT575" s="1"/>
    </row>
    <row r="576" spans="46:46">
      <c r="AT576" s="1"/>
    </row>
    <row r="577" spans="46:46">
      <c r="AT577" s="1"/>
    </row>
    <row r="578" spans="46:46">
      <c r="AT578" s="1"/>
    </row>
    <row r="579" spans="46:46">
      <c r="AT579" s="1"/>
    </row>
    <row r="580" spans="46:46">
      <c r="AT580" s="1"/>
    </row>
    <row r="581" spans="46:46">
      <c r="AT581" s="1"/>
    </row>
    <row r="582" spans="46:46">
      <c r="AT582" s="1"/>
    </row>
    <row r="583" spans="46:46">
      <c r="AT583" s="1"/>
    </row>
    <row r="584" spans="46:46">
      <c r="AT584" s="1"/>
    </row>
    <row r="585" spans="46:46">
      <c r="AT585" s="1"/>
    </row>
    <row r="586" spans="46:46">
      <c r="AT586" s="1"/>
    </row>
    <row r="587" spans="46:46">
      <c r="AT587" s="1"/>
    </row>
    <row r="588" spans="46:46">
      <c r="AT588" s="1"/>
    </row>
    <row r="589" spans="46:46">
      <c r="AT589" s="1"/>
    </row>
    <row r="590" spans="46:46">
      <c r="AT590" s="1"/>
    </row>
    <row r="591" spans="46:46">
      <c r="AT591" s="1"/>
    </row>
    <row r="592" spans="46:46">
      <c r="AT592" s="1"/>
    </row>
    <row r="593" spans="46:46">
      <c r="AT593" s="1"/>
    </row>
    <row r="594" spans="46:46">
      <c r="AT594" s="1"/>
    </row>
    <row r="595" spans="46:46">
      <c r="AT595" s="1"/>
    </row>
    <row r="596" spans="46:46">
      <c r="AT596" s="1"/>
    </row>
    <row r="597" spans="46:46">
      <c r="AT597" s="1"/>
    </row>
    <row r="598" spans="46:46">
      <c r="AT598" s="1"/>
    </row>
    <row r="599" spans="46:46">
      <c r="AT599" s="1"/>
    </row>
    <row r="600" spans="46:46">
      <c r="AT600" s="1"/>
    </row>
    <row r="601" spans="46:46">
      <c r="AT601" s="1"/>
    </row>
    <row r="602" spans="46:46">
      <c r="AT602" s="1"/>
    </row>
    <row r="603" spans="46:46">
      <c r="AT603" s="1"/>
    </row>
    <row r="604" spans="46:46">
      <c r="AT604" s="1"/>
    </row>
    <row r="605" spans="46:46">
      <c r="AT605" s="1"/>
    </row>
    <row r="606" spans="46:46">
      <c r="AT606" s="1"/>
    </row>
    <row r="607" spans="46:46">
      <c r="AT607" s="1"/>
    </row>
    <row r="608" spans="46:46">
      <c r="AT608" s="1"/>
    </row>
    <row r="609" spans="46:46">
      <c r="AT609" s="1"/>
    </row>
    <row r="610" spans="46:46">
      <c r="AT610" s="1"/>
    </row>
    <row r="611" spans="46:46">
      <c r="AT611" s="1"/>
    </row>
    <row r="612" spans="46:46">
      <c r="AT612" s="1"/>
    </row>
    <row r="613" spans="46:46">
      <c r="AT613" s="1"/>
    </row>
    <row r="614" spans="46:46">
      <c r="AT614" s="1"/>
    </row>
    <row r="615" spans="46:46">
      <c r="AT615" s="1"/>
    </row>
    <row r="616" spans="46:46">
      <c r="AT616" s="1"/>
    </row>
    <row r="617" spans="46:46">
      <c r="AT617" s="1"/>
    </row>
    <row r="618" spans="46:46">
      <c r="AT618" s="1"/>
    </row>
    <row r="619" spans="46:46">
      <c r="AT619" s="1"/>
    </row>
    <row r="620" spans="46:46">
      <c r="AT620" s="1"/>
    </row>
    <row r="621" spans="46:46">
      <c r="AT621" s="1"/>
    </row>
    <row r="622" spans="46:46">
      <c r="AT622" s="1"/>
    </row>
    <row r="623" spans="46:46">
      <c r="AT623" s="1"/>
    </row>
    <row r="624" spans="46:46">
      <c r="AT624" s="1"/>
    </row>
    <row r="625" spans="46:46">
      <c r="AT625" s="1"/>
    </row>
    <row r="626" spans="46:46">
      <c r="AT626" s="1"/>
    </row>
    <row r="627" spans="46:46">
      <c r="AT627" s="1"/>
    </row>
    <row r="628" spans="46:46">
      <c r="AT628" s="1"/>
    </row>
    <row r="629" spans="46:46">
      <c r="AT629" s="1"/>
    </row>
    <row r="630" spans="46:46">
      <c r="AT630" s="1"/>
    </row>
    <row r="631" spans="46:46">
      <c r="AT631" s="1"/>
    </row>
    <row r="632" spans="46:46">
      <c r="AT632" s="1"/>
    </row>
    <row r="633" spans="46:46">
      <c r="AT633" s="1"/>
    </row>
    <row r="634" spans="46:46">
      <c r="AT634" s="1"/>
    </row>
    <row r="635" spans="46:46">
      <c r="AT635" s="1"/>
    </row>
    <row r="636" spans="46:46">
      <c r="AT636" s="1"/>
    </row>
    <row r="637" spans="46:46">
      <c r="AT637" s="1"/>
    </row>
    <row r="638" spans="46:46">
      <c r="AT638" s="1"/>
    </row>
    <row r="639" spans="46:46">
      <c r="AT639" s="1"/>
    </row>
    <row r="640" spans="46:46">
      <c r="AT640" s="1"/>
    </row>
    <row r="641" spans="46:46">
      <c r="AT641" s="1"/>
    </row>
    <row r="642" spans="46:46">
      <c r="AT642" s="1"/>
    </row>
    <row r="643" spans="46:46">
      <c r="AT643" s="1"/>
    </row>
    <row r="644" spans="46:46">
      <c r="AT644" s="1"/>
    </row>
    <row r="645" spans="46:46">
      <c r="AT645" s="1"/>
    </row>
    <row r="646" spans="46:46">
      <c r="AT646" s="1"/>
    </row>
    <row r="647" spans="46:46">
      <c r="AT647" s="1"/>
    </row>
    <row r="648" spans="46:46">
      <c r="AT648" s="1"/>
    </row>
    <row r="649" spans="46:46">
      <c r="AT649" s="1"/>
    </row>
    <row r="650" spans="46:46">
      <c r="AT650" s="1"/>
    </row>
    <row r="651" spans="46:46">
      <c r="AT651" s="1"/>
    </row>
    <row r="652" spans="46:46">
      <c r="AT652" s="1"/>
    </row>
    <row r="653" spans="46:46">
      <c r="AT653" s="1"/>
    </row>
    <row r="654" spans="46:46">
      <c r="AT654" s="1"/>
    </row>
    <row r="655" spans="46:46">
      <c r="AT655" s="1"/>
    </row>
    <row r="656" spans="46:46">
      <c r="AT656" s="1"/>
    </row>
    <row r="657" spans="46:46">
      <c r="AT657" s="1"/>
    </row>
    <row r="658" spans="46:46">
      <c r="AT658" s="1"/>
    </row>
    <row r="659" spans="46:46">
      <c r="AT659" s="1"/>
    </row>
    <row r="660" spans="46:46">
      <c r="AT660" s="1"/>
    </row>
    <row r="661" spans="46:46">
      <c r="AT661" s="1"/>
    </row>
    <row r="662" spans="46:46">
      <c r="AT662" s="1"/>
    </row>
    <row r="663" spans="46:46">
      <c r="AT663" s="1"/>
    </row>
    <row r="664" spans="46:46">
      <c r="AT664" s="1"/>
    </row>
    <row r="665" spans="46:46">
      <c r="AT665" s="1"/>
    </row>
    <row r="666" spans="46:46">
      <c r="AT666" s="1"/>
    </row>
    <row r="667" spans="46:46">
      <c r="AT667" s="1"/>
    </row>
    <row r="668" spans="46:46">
      <c r="AT668" s="1"/>
    </row>
    <row r="669" spans="46:46">
      <c r="AT669" s="1"/>
    </row>
    <row r="670" spans="46:46">
      <c r="AT670" s="1"/>
    </row>
    <row r="671" spans="46:46">
      <c r="AT671" s="1"/>
    </row>
    <row r="672" spans="46:46">
      <c r="AT672" s="1"/>
    </row>
    <row r="673" spans="46:46">
      <c r="AT673" s="1"/>
    </row>
    <row r="674" spans="46:46">
      <c r="AT674" s="1"/>
    </row>
    <row r="675" spans="46:46">
      <c r="AT675" s="1"/>
    </row>
    <row r="676" spans="46:46">
      <c r="AT676" s="1"/>
    </row>
    <row r="677" spans="46:46">
      <c r="AT677" s="1"/>
    </row>
    <row r="678" spans="46:46">
      <c r="AT678" s="1"/>
    </row>
    <row r="679" spans="46:46">
      <c r="AT679" s="1"/>
    </row>
    <row r="680" spans="46:46">
      <c r="AT680" s="1"/>
    </row>
    <row r="681" spans="46:46">
      <c r="AT681" s="1"/>
    </row>
    <row r="682" spans="46:46">
      <c r="AT682" s="1"/>
    </row>
    <row r="683" spans="46:46">
      <c r="AT683" s="1"/>
    </row>
    <row r="684" spans="46:46">
      <c r="AT684" s="1"/>
    </row>
    <row r="685" spans="46:46">
      <c r="AT685" s="1"/>
    </row>
    <row r="686" spans="46:46">
      <c r="AT686" s="1"/>
    </row>
    <row r="687" spans="46:46">
      <c r="AT687" s="1"/>
    </row>
    <row r="688" spans="46:46">
      <c r="AT688" s="1"/>
    </row>
    <row r="689" spans="46:46">
      <c r="AT689" s="1"/>
    </row>
    <row r="690" spans="46:46">
      <c r="AT690" s="1"/>
    </row>
    <row r="691" spans="46:46">
      <c r="AT691" s="1"/>
    </row>
    <row r="692" spans="46:46">
      <c r="AT692" s="1"/>
    </row>
    <row r="693" spans="46:46">
      <c r="AT693" s="1"/>
    </row>
    <row r="694" spans="46:46">
      <c r="AT694" s="1"/>
    </row>
    <row r="695" spans="46:46">
      <c r="AT695" s="1"/>
    </row>
    <row r="696" spans="46:46">
      <c r="AT696" s="1"/>
    </row>
    <row r="697" spans="46:46">
      <c r="AT697" s="1"/>
    </row>
    <row r="698" spans="46:46">
      <c r="AT698" s="1"/>
    </row>
    <row r="699" spans="46:46">
      <c r="AT699" s="1"/>
    </row>
    <row r="700" spans="46:46">
      <c r="AT700" s="1"/>
    </row>
    <row r="701" spans="46:46">
      <c r="AT701" s="1"/>
    </row>
    <row r="702" spans="46:46">
      <c r="AT702" s="1"/>
    </row>
    <row r="703" spans="46:46">
      <c r="AT703" s="1"/>
    </row>
    <row r="704" spans="46:46">
      <c r="AT704" s="1"/>
    </row>
    <row r="705" spans="46:46">
      <c r="AT705" s="1"/>
    </row>
    <row r="706" spans="46:46">
      <c r="AT706" s="1"/>
    </row>
    <row r="707" spans="46:46">
      <c r="AT707" s="1"/>
    </row>
    <row r="708" spans="46:46">
      <c r="AT708" s="1"/>
    </row>
    <row r="709" spans="46:46">
      <c r="AT709" s="1"/>
    </row>
    <row r="710" spans="46:46">
      <c r="AT710" s="1"/>
    </row>
    <row r="711" spans="46:46">
      <c r="AT711" s="1"/>
    </row>
    <row r="712" spans="46:46">
      <c r="AT712" s="1"/>
    </row>
    <row r="713" spans="46:46">
      <c r="AT713" s="1"/>
    </row>
    <row r="714" spans="46:46">
      <c r="AT714" s="1"/>
    </row>
    <row r="715" spans="46:46">
      <c r="AT715" s="1"/>
    </row>
    <row r="716" spans="46:46">
      <c r="AT716" s="1"/>
    </row>
    <row r="717" spans="46:46">
      <c r="AT717" s="1"/>
    </row>
    <row r="718" spans="46:46">
      <c r="AT718" s="1"/>
    </row>
    <row r="719" spans="46:46">
      <c r="AT719" s="1"/>
    </row>
    <row r="720" spans="46:46">
      <c r="AT720" s="1"/>
    </row>
    <row r="721" spans="46:46">
      <c r="AT721" s="1"/>
    </row>
    <row r="722" spans="46:46">
      <c r="AT722" s="1"/>
    </row>
    <row r="723" spans="46:46">
      <c r="AT723" s="1"/>
    </row>
    <row r="724" spans="46:46">
      <c r="AT724" s="1"/>
    </row>
    <row r="725" spans="46:46">
      <c r="AT725" s="1"/>
    </row>
    <row r="726" spans="46:46">
      <c r="AT726" s="1"/>
    </row>
    <row r="727" spans="46:46">
      <c r="AT727" s="1"/>
    </row>
    <row r="728" spans="46:46">
      <c r="AT728" s="1"/>
    </row>
    <row r="729" spans="46:46">
      <c r="AT729" s="1"/>
    </row>
    <row r="730" spans="46:46">
      <c r="AT730" s="1"/>
    </row>
    <row r="731" spans="46:46">
      <c r="AT731" s="1"/>
    </row>
    <row r="732" spans="46:46">
      <c r="AT732" s="1"/>
    </row>
    <row r="733" spans="46:46">
      <c r="AT733" s="1"/>
    </row>
    <row r="734" spans="46:46">
      <c r="AT734" s="1"/>
    </row>
    <row r="735" spans="46:46">
      <c r="AT735" s="1"/>
    </row>
    <row r="736" spans="46:46">
      <c r="AT736" s="1"/>
    </row>
    <row r="737" spans="46:46">
      <c r="AT737" s="1"/>
    </row>
    <row r="738" spans="46:46">
      <c r="AT738" s="1"/>
    </row>
    <row r="739" spans="46:46">
      <c r="AT739" s="1"/>
    </row>
    <row r="740" spans="46:46">
      <c r="AT740" s="1"/>
    </row>
    <row r="741" spans="46:46">
      <c r="AT741" s="1"/>
    </row>
    <row r="742" spans="46:46">
      <c r="AT742" s="1"/>
    </row>
    <row r="743" spans="46:46">
      <c r="AT743" s="1"/>
    </row>
    <row r="744" spans="46:46">
      <c r="AT744" s="1"/>
    </row>
    <row r="745" spans="46:46">
      <c r="AT745" s="1"/>
    </row>
    <row r="746" spans="46:46">
      <c r="AT746" s="1"/>
    </row>
    <row r="747" spans="46:46">
      <c r="AT747" s="1"/>
    </row>
    <row r="748" spans="46:46">
      <c r="AT748" s="1"/>
    </row>
    <row r="749" spans="46:46">
      <c r="AT749" s="1"/>
    </row>
    <row r="750" spans="46:46">
      <c r="AT750" s="1"/>
    </row>
    <row r="751" spans="46:46">
      <c r="AT751" s="1"/>
    </row>
    <row r="752" spans="46:46">
      <c r="AT752" s="1"/>
    </row>
    <row r="753" spans="46:46">
      <c r="AT753" s="1"/>
    </row>
    <row r="754" spans="46:46">
      <c r="AT754" s="1"/>
    </row>
    <row r="755" spans="46:46">
      <c r="AT755" s="1"/>
    </row>
    <row r="756" spans="46:46">
      <c r="AT756" s="1"/>
    </row>
    <row r="757" spans="46:46">
      <c r="AT757" s="1"/>
    </row>
    <row r="758" spans="46:46">
      <c r="AT758" s="1"/>
    </row>
    <row r="759" spans="46:46">
      <c r="AT759" s="1"/>
    </row>
    <row r="760" spans="46:46">
      <c r="AT760" s="1"/>
    </row>
    <row r="761" spans="46:46">
      <c r="AT761" s="1"/>
    </row>
    <row r="762" spans="46:46">
      <c r="AT762" s="1"/>
    </row>
    <row r="763" spans="46:46">
      <c r="AT763" s="1"/>
    </row>
    <row r="764" spans="46:46">
      <c r="AT764" s="1"/>
    </row>
    <row r="765" spans="46:46">
      <c r="AT765" s="1"/>
    </row>
    <row r="766" spans="46:46">
      <c r="AT766" s="1"/>
    </row>
    <row r="767" spans="46:46">
      <c r="AT767" s="1"/>
    </row>
    <row r="768" spans="46:46">
      <c r="AT768" s="1"/>
    </row>
    <row r="769" spans="46:46">
      <c r="AT769" s="1"/>
    </row>
    <row r="770" spans="46:46">
      <c r="AT770" s="1"/>
    </row>
    <row r="771" spans="46:46">
      <c r="AT771" s="1"/>
    </row>
    <row r="772" spans="46:46">
      <c r="AT772" s="1"/>
    </row>
    <row r="773" spans="46:46">
      <c r="AT773" s="1"/>
    </row>
    <row r="774" spans="46:46">
      <c r="AT774" s="1"/>
    </row>
    <row r="775" spans="46:46">
      <c r="AT775" s="1"/>
    </row>
    <row r="776" spans="46:46">
      <c r="AT776" s="1"/>
    </row>
    <row r="777" spans="46:46">
      <c r="AT777" s="1"/>
    </row>
    <row r="778" spans="46:46">
      <c r="AT778" s="1"/>
    </row>
    <row r="779" spans="46:46">
      <c r="AT779" s="1"/>
    </row>
    <row r="780" spans="46:46">
      <c r="AT780" s="1"/>
    </row>
    <row r="781" spans="46:46">
      <c r="AT781" s="1"/>
    </row>
    <row r="782" spans="46:46">
      <c r="AT782" s="1"/>
    </row>
    <row r="783" spans="46:46">
      <c r="AT783" s="1"/>
    </row>
    <row r="784" spans="46:46">
      <c r="AT784" s="1"/>
    </row>
    <row r="785" spans="46:46">
      <c r="AT785" s="1"/>
    </row>
    <row r="786" spans="46:46">
      <c r="AT786" s="1"/>
    </row>
    <row r="787" spans="46:46">
      <c r="AT787" s="1"/>
    </row>
    <row r="788" spans="46:46">
      <c r="AT788" s="1"/>
    </row>
    <row r="789" spans="46:46">
      <c r="AT789" s="1"/>
    </row>
    <row r="790" spans="46:46">
      <c r="AT790" s="1"/>
    </row>
    <row r="791" spans="46:46">
      <c r="AT791" s="1"/>
    </row>
    <row r="792" spans="46:46">
      <c r="AT792" s="1"/>
    </row>
    <row r="793" spans="46:46">
      <c r="AT793" s="1"/>
    </row>
    <row r="794" spans="46:46">
      <c r="AT794" s="1"/>
    </row>
    <row r="795" spans="46:46">
      <c r="AT795" s="1"/>
    </row>
    <row r="796" spans="46:46">
      <c r="AT796" s="1"/>
    </row>
    <row r="797" spans="46:46">
      <c r="AT797" s="1"/>
    </row>
    <row r="798" spans="46:46">
      <c r="AT798" s="1"/>
    </row>
    <row r="799" spans="46:46">
      <c r="AT799" s="1"/>
    </row>
    <row r="800" spans="46:46">
      <c r="AT800" s="1"/>
    </row>
    <row r="801" spans="46:46">
      <c r="AT801" s="1"/>
    </row>
    <row r="802" spans="46:46">
      <c r="AT802" s="1"/>
    </row>
    <row r="803" spans="46:46">
      <c r="AT803" s="1"/>
    </row>
    <row r="804" spans="46:46">
      <c r="AT804" s="1"/>
    </row>
    <row r="805" spans="46:46">
      <c r="AT805" s="1"/>
    </row>
    <row r="806" spans="46:46">
      <c r="AT806" s="1"/>
    </row>
    <row r="807" spans="46:46">
      <c r="AT807" s="1"/>
    </row>
    <row r="808" spans="46:46">
      <c r="AT808" s="1"/>
    </row>
    <row r="809" spans="46:46">
      <c r="AT809" s="1"/>
    </row>
    <row r="810" spans="46:46">
      <c r="AT810" s="1"/>
    </row>
    <row r="811" spans="46:46">
      <c r="AT811" s="1"/>
    </row>
    <row r="812" spans="46:46">
      <c r="AT812" s="1"/>
    </row>
    <row r="813" spans="46:46">
      <c r="AT813" s="1"/>
    </row>
    <row r="814" spans="46:46">
      <c r="AT814" s="1"/>
    </row>
    <row r="815" spans="46:46">
      <c r="AT815" s="1"/>
    </row>
    <row r="816" spans="46:46">
      <c r="AT816" s="1"/>
    </row>
    <row r="817" spans="46:46">
      <c r="AT817" s="1"/>
    </row>
    <row r="818" spans="46:46">
      <c r="AT818" s="1"/>
    </row>
    <row r="819" spans="46:46">
      <c r="AT819" s="1"/>
    </row>
    <row r="820" spans="46:46">
      <c r="AT820" s="1"/>
    </row>
    <row r="821" spans="46:46">
      <c r="AT821" s="1"/>
    </row>
    <row r="822" spans="46:46">
      <c r="AT822" s="1"/>
    </row>
    <row r="823" spans="46:46">
      <c r="AT823" s="1"/>
    </row>
    <row r="824" spans="46:46">
      <c r="AT824" s="1"/>
    </row>
    <row r="825" spans="46:46">
      <c r="AT825" s="1"/>
    </row>
    <row r="826" spans="46:46">
      <c r="AT826" s="1"/>
    </row>
    <row r="827" spans="46:46">
      <c r="AT827" s="1"/>
    </row>
    <row r="828" spans="46:46">
      <c r="AT828" s="1"/>
    </row>
    <row r="829" spans="46:46">
      <c r="AT829" s="1"/>
    </row>
    <row r="830" spans="46:46">
      <c r="AT830" s="1"/>
    </row>
    <row r="831" spans="46:46">
      <c r="AT831" s="1"/>
    </row>
    <row r="832" spans="46:46">
      <c r="AT832" s="1"/>
    </row>
    <row r="833" spans="46:46">
      <c r="AT833" s="1"/>
    </row>
    <row r="834" spans="46:46">
      <c r="AT834" s="1"/>
    </row>
    <row r="835" spans="46:46">
      <c r="AT835" s="1"/>
    </row>
    <row r="836" spans="46:46">
      <c r="AT836" s="1"/>
    </row>
    <row r="837" spans="46:46">
      <c r="AT837" s="1"/>
    </row>
    <row r="838" spans="46:46">
      <c r="AT838" s="1"/>
    </row>
    <row r="839" spans="46:46">
      <c r="AT839" s="1"/>
    </row>
    <row r="840" spans="46:46">
      <c r="AT840" s="1"/>
    </row>
    <row r="841" spans="46:46">
      <c r="AT841" s="1"/>
    </row>
    <row r="842" spans="46:46">
      <c r="AT842" s="1"/>
    </row>
    <row r="843" spans="46:46">
      <c r="AT843" s="1"/>
    </row>
    <row r="844" spans="46:46">
      <c r="AT844" s="1"/>
    </row>
    <row r="845" spans="46:46">
      <c r="AT845" s="1"/>
    </row>
    <row r="846" spans="46:46">
      <c r="AT846" s="1"/>
    </row>
    <row r="847" spans="46:46">
      <c r="AT847" s="1"/>
    </row>
    <row r="848" spans="46:46">
      <c r="AT848" s="1"/>
    </row>
    <row r="849" spans="46:46">
      <c r="AT849" s="1"/>
    </row>
    <row r="850" spans="46:46">
      <c r="AT850" s="1"/>
    </row>
    <row r="851" spans="46:46">
      <c r="AT851" s="1"/>
    </row>
    <row r="852" spans="46:46">
      <c r="AT852" s="1"/>
    </row>
    <row r="853" spans="46:46">
      <c r="AT853" s="1"/>
    </row>
    <row r="854" spans="46:46">
      <c r="AT854" s="1"/>
    </row>
    <row r="855" spans="46:46">
      <c r="AT855" s="1"/>
    </row>
    <row r="856" spans="46:46">
      <c r="AT856" s="1"/>
    </row>
    <row r="857" spans="46:46">
      <c r="AT857" s="1"/>
    </row>
    <row r="858" spans="46:46">
      <c r="AT858" s="1"/>
    </row>
    <row r="859" spans="46:46">
      <c r="AT859" s="1"/>
    </row>
    <row r="860" spans="46:46">
      <c r="AT860" s="1"/>
    </row>
    <row r="861" spans="46:46">
      <c r="AT861" s="1"/>
    </row>
    <row r="862" spans="46:46">
      <c r="AT862" s="1"/>
    </row>
    <row r="863" spans="46:46">
      <c r="AT863" s="1"/>
    </row>
    <row r="864" spans="46:46">
      <c r="AT864" s="1"/>
    </row>
    <row r="865" spans="46:46">
      <c r="AT865" s="1"/>
    </row>
    <row r="866" spans="46:46">
      <c r="AT866" s="1"/>
    </row>
    <row r="867" spans="46:46">
      <c r="AT867" s="1"/>
    </row>
    <row r="868" spans="46:46">
      <c r="AT868" s="1"/>
    </row>
    <row r="869" spans="46:46">
      <c r="AT869" s="1"/>
    </row>
    <row r="870" spans="46:46">
      <c r="AT870" s="1"/>
    </row>
    <row r="871" spans="46:46">
      <c r="AT871" s="1"/>
    </row>
    <row r="872" spans="46:46">
      <c r="AT872" s="1"/>
    </row>
    <row r="873" spans="46:46">
      <c r="AT873" s="1"/>
    </row>
    <row r="874" spans="46:46">
      <c r="AT874" s="1"/>
    </row>
    <row r="875" spans="46:46">
      <c r="AT875" s="1"/>
    </row>
    <row r="876" spans="46:46">
      <c r="AT876" s="1"/>
    </row>
    <row r="877" spans="46:46">
      <c r="AT877" s="1"/>
    </row>
    <row r="878" spans="46:46">
      <c r="AT878" s="1"/>
    </row>
    <row r="879" spans="46:46">
      <c r="AT879" s="1"/>
    </row>
    <row r="880" spans="46:46">
      <c r="AT880" s="1"/>
    </row>
    <row r="881" spans="46:46">
      <c r="AT881" s="1"/>
    </row>
    <row r="882" spans="46:46">
      <c r="AT882" s="1"/>
    </row>
    <row r="883" spans="46:46">
      <c r="AT883" s="1"/>
    </row>
    <row r="884" spans="46:46">
      <c r="AT884" s="1"/>
    </row>
    <row r="885" spans="46:46">
      <c r="AT885" s="1"/>
    </row>
    <row r="886" spans="46:46">
      <c r="AT886" s="1"/>
    </row>
    <row r="887" spans="46:46">
      <c r="AT887" s="1"/>
    </row>
    <row r="888" spans="46:46">
      <c r="AT888" s="1"/>
    </row>
    <row r="889" spans="46:46">
      <c r="AT889" s="1"/>
    </row>
    <row r="890" spans="46:46">
      <c r="AT890" s="1"/>
    </row>
    <row r="891" spans="46:46">
      <c r="AT891" s="1"/>
    </row>
    <row r="892" spans="46:46">
      <c r="AT892" s="1"/>
    </row>
    <row r="893" spans="46:46">
      <c r="AT893" s="1"/>
    </row>
    <row r="894" spans="46:46">
      <c r="AT894" s="1"/>
    </row>
    <row r="895" spans="46:46">
      <c r="AT895" s="1"/>
    </row>
    <row r="896" spans="46:46">
      <c r="AT896" s="1"/>
    </row>
    <row r="897" spans="46:46">
      <c r="AT897" s="1"/>
    </row>
    <row r="898" spans="46:46">
      <c r="AT898" s="1"/>
    </row>
    <row r="899" spans="46:46">
      <c r="AT899" s="1"/>
    </row>
    <row r="900" spans="46:46">
      <c r="AT900" s="1"/>
    </row>
    <row r="901" spans="46:46">
      <c r="AT901" s="1"/>
    </row>
    <row r="902" spans="46:46">
      <c r="AT902" s="1"/>
    </row>
    <row r="903" spans="46:46">
      <c r="AT903" s="1"/>
    </row>
    <row r="904" spans="46:46">
      <c r="AT904" s="1"/>
    </row>
    <row r="905" spans="46:46">
      <c r="AT905" s="1"/>
    </row>
    <row r="906" spans="46:46">
      <c r="AT906" s="1"/>
    </row>
    <row r="907" spans="46:46">
      <c r="AT907" s="1"/>
    </row>
    <row r="908" spans="46:46">
      <c r="AT908" s="1"/>
    </row>
    <row r="909" spans="46:46">
      <c r="AT909" s="1"/>
    </row>
    <row r="910" spans="46:46">
      <c r="AT910" s="1"/>
    </row>
    <row r="911" spans="46:46">
      <c r="AT911" s="1"/>
    </row>
    <row r="912" spans="46:46">
      <c r="AT912" s="1"/>
    </row>
    <row r="913" spans="46:46">
      <c r="AT913" s="1"/>
    </row>
    <row r="914" spans="46:46">
      <c r="AT914" s="1"/>
    </row>
    <row r="915" spans="46:46">
      <c r="AT915" s="1"/>
    </row>
    <row r="916" spans="46:46">
      <c r="AT916" s="1"/>
    </row>
    <row r="917" spans="46:46">
      <c r="AT917" s="1"/>
    </row>
    <row r="918" spans="46:46">
      <c r="AT918" s="1"/>
    </row>
    <row r="919" spans="46:46">
      <c r="AT919" s="1"/>
    </row>
    <row r="920" spans="46:46">
      <c r="AT920" s="1"/>
    </row>
    <row r="921" spans="46:46">
      <c r="AT921" s="1"/>
    </row>
    <row r="922" spans="46:46">
      <c r="AT922" s="1"/>
    </row>
    <row r="923" spans="46:46">
      <c r="AT923" s="1"/>
    </row>
    <row r="924" spans="46:46">
      <c r="AT924" s="1"/>
    </row>
    <row r="925" spans="46:46">
      <c r="AT925" s="1"/>
    </row>
    <row r="926" spans="46:46">
      <c r="AT926" s="1"/>
    </row>
    <row r="927" spans="46:46">
      <c r="AT927" s="1"/>
    </row>
    <row r="928" spans="46:46">
      <c r="AT928" s="1"/>
    </row>
    <row r="929" spans="46:46">
      <c r="AT929" s="1"/>
    </row>
    <row r="930" spans="46:46">
      <c r="AT930" s="1"/>
    </row>
    <row r="931" spans="46:46">
      <c r="AT931" s="1"/>
    </row>
    <row r="932" spans="46:46">
      <c r="AT932" s="1"/>
    </row>
    <row r="933" spans="46:46">
      <c r="AT933" s="1"/>
    </row>
    <row r="934" spans="46:46">
      <c r="AT934" s="1"/>
    </row>
    <row r="935" spans="46:46">
      <c r="AT935" s="1"/>
    </row>
    <row r="936" spans="46:46">
      <c r="AT936" s="1"/>
    </row>
    <row r="937" spans="46:46">
      <c r="AT937" s="1"/>
    </row>
    <row r="938" spans="46:46">
      <c r="AT938" s="1"/>
    </row>
    <row r="939" spans="46:46">
      <c r="AT939" s="1"/>
    </row>
    <row r="940" spans="46:46">
      <c r="AT940" s="1"/>
    </row>
    <row r="941" spans="46:46">
      <c r="AT941" s="1"/>
    </row>
    <row r="942" spans="46:46">
      <c r="AT942" s="1"/>
    </row>
    <row r="943" spans="46:46">
      <c r="AT943" s="1"/>
    </row>
    <row r="944" spans="46:46">
      <c r="AT944" s="1"/>
    </row>
    <row r="945" spans="46:46">
      <c r="AT945" s="1"/>
    </row>
    <row r="946" spans="46:46">
      <c r="AT946" s="1"/>
    </row>
    <row r="947" spans="46:46">
      <c r="AT947" s="1"/>
    </row>
    <row r="948" spans="46:46">
      <c r="AT948" s="1"/>
    </row>
    <row r="949" spans="46:46">
      <c r="AT949" s="1"/>
    </row>
    <row r="950" spans="46:46">
      <c r="AT950" s="1"/>
    </row>
    <row r="951" spans="46:46">
      <c r="AT951" s="1"/>
    </row>
    <row r="952" spans="46:46">
      <c r="AT952" s="1"/>
    </row>
    <row r="953" spans="46:46">
      <c r="AT953" s="1"/>
    </row>
    <row r="954" spans="46:46">
      <c r="AT954" s="1"/>
    </row>
    <row r="955" spans="46:46">
      <c r="AT955" s="1"/>
    </row>
    <row r="956" spans="46:46">
      <c r="AT956" s="1"/>
    </row>
    <row r="957" spans="46:46">
      <c r="AT957" s="1"/>
    </row>
    <row r="958" spans="46:46">
      <c r="AT958" s="1"/>
    </row>
    <row r="959" spans="46:46">
      <c r="AT959" s="1"/>
    </row>
    <row r="960" spans="46:46">
      <c r="AT960" s="1"/>
    </row>
    <row r="961" spans="46:46">
      <c r="AT961" s="1"/>
    </row>
    <row r="962" spans="46:46">
      <c r="AT962" s="1"/>
    </row>
    <row r="963" spans="46:46">
      <c r="AT963" s="1"/>
    </row>
    <row r="964" spans="46:46">
      <c r="AT964" s="1"/>
    </row>
    <row r="965" spans="46:46">
      <c r="AT965" s="1"/>
    </row>
    <row r="966" spans="46:46">
      <c r="AT966" s="1"/>
    </row>
    <row r="967" spans="46:46">
      <c r="AT967" s="1"/>
    </row>
    <row r="968" spans="46:46">
      <c r="AT968" s="1"/>
    </row>
    <row r="969" spans="46:46">
      <c r="AT969" s="1"/>
    </row>
    <row r="970" spans="46:46">
      <c r="AT970" s="1"/>
    </row>
    <row r="971" spans="46:46">
      <c r="AT971" s="1"/>
    </row>
    <row r="972" spans="46:46">
      <c r="AT972" s="1"/>
    </row>
    <row r="973" spans="46:46">
      <c r="AT973" s="1"/>
    </row>
    <row r="974" spans="46:46">
      <c r="AT974" s="1"/>
    </row>
    <row r="975" spans="46:46">
      <c r="AT975" s="1"/>
    </row>
    <row r="976" spans="46:46">
      <c r="AT976" s="1"/>
    </row>
    <row r="977" spans="46:46">
      <c r="AT977" s="1"/>
    </row>
    <row r="978" spans="46:46">
      <c r="AT978" s="1"/>
    </row>
    <row r="979" spans="46:46">
      <c r="AT979" s="1"/>
    </row>
    <row r="980" spans="46:46">
      <c r="AT980" s="1"/>
    </row>
    <row r="981" spans="46:46">
      <c r="AT981" s="1"/>
    </row>
    <row r="982" spans="46:46">
      <c r="AT982" s="1"/>
    </row>
    <row r="983" spans="46:46">
      <c r="AT983" s="1"/>
    </row>
    <row r="984" spans="46:46">
      <c r="AT984" s="1"/>
    </row>
    <row r="985" spans="46:46">
      <c r="AT985" s="1"/>
    </row>
    <row r="986" spans="46:46">
      <c r="AT986" s="1"/>
    </row>
    <row r="987" spans="46:46">
      <c r="AT987" s="1"/>
    </row>
    <row r="988" spans="46:46">
      <c r="AT988" s="1"/>
    </row>
    <row r="989" spans="46:46">
      <c r="AT989" s="1"/>
    </row>
    <row r="990" spans="46:46">
      <c r="AT990" s="1"/>
    </row>
    <row r="991" spans="46:46">
      <c r="AT991" s="1"/>
    </row>
    <row r="992" spans="46:46">
      <c r="AT992" s="1"/>
    </row>
    <row r="993" spans="46:46">
      <c r="AT993" s="1"/>
    </row>
    <row r="994" spans="46:46">
      <c r="AT994" s="1"/>
    </row>
    <row r="995" spans="46:46">
      <c r="AT995" s="1"/>
    </row>
    <row r="996" spans="46:46">
      <c r="AT996" s="1"/>
    </row>
    <row r="997" spans="46:46">
      <c r="AT997" s="1"/>
    </row>
    <row r="998" spans="46:46">
      <c r="AT998" s="1"/>
    </row>
    <row r="999" spans="46:46">
      <c r="AT999" s="1"/>
    </row>
    <row r="1000" spans="46:46">
      <c r="AT1000" s="1"/>
    </row>
    <row r="1001" spans="46:46">
      <c r="AT1001" s="1"/>
    </row>
    <row r="1002" spans="46:46">
      <c r="AT1002" s="1"/>
    </row>
    <row r="1003" spans="46:46">
      <c r="AT1003" s="1"/>
    </row>
    <row r="1004" spans="46:46">
      <c r="AT1004" s="1"/>
    </row>
    <row r="1005" spans="46:46">
      <c r="AT1005" s="1"/>
    </row>
    <row r="1006" spans="46:46">
      <c r="AT1006" s="1"/>
    </row>
    <row r="1007" spans="46:46">
      <c r="AT1007" s="1"/>
    </row>
    <row r="1008" spans="46:46">
      <c r="AT1008" s="1"/>
    </row>
    <row r="1009" spans="46:46">
      <c r="AT1009" s="1"/>
    </row>
    <row r="1010" spans="46:46">
      <c r="AT1010" s="1"/>
    </row>
    <row r="1011" spans="46:46">
      <c r="AT1011" s="1"/>
    </row>
    <row r="1012" spans="46:46">
      <c r="AT1012" s="1"/>
    </row>
    <row r="1013" spans="46:46">
      <c r="AT1013" s="1"/>
    </row>
    <row r="1014" spans="46:46">
      <c r="AT1014" s="1"/>
    </row>
    <row r="1015" spans="46:46">
      <c r="AT1015" s="1"/>
    </row>
    <row r="1016" spans="46:46">
      <c r="AT1016" s="1"/>
    </row>
    <row r="1017" spans="46:46">
      <c r="AT1017" s="1"/>
    </row>
    <row r="1018" spans="46:46">
      <c r="AT1018" s="1"/>
    </row>
    <row r="1019" spans="46:46">
      <c r="AT1019" s="1"/>
    </row>
    <row r="1020" spans="46:46">
      <c r="AT1020" s="1"/>
    </row>
    <row r="1021" spans="46:46">
      <c r="AT1021" s="1"/>
    </row>
    <row r="1022" spans="46:46">
      <c r="AT1022" s="1"/>
    </row>
    <row r="1023" spans="46:46">
      <c r="AT1023" s="1"/>
    </row>
    <row r="1024" spans="46:46">
      <c r="AT1024" s="1"/>
    </row>
    <row r="1025" spans="46:46">
      <c r="AT1025" s="1"/>
    </row>
    <row r="1026" spans="46:46">
      <c r="AT1026" s="1"/>
    </row>
    <row r="1027" spans="46:46">
      <c r="AT1027" s="1"/>
    </row>
    <row r="1028" spans="46:46">
      <c r="AT1028" s="1"/>
    </row>
    <row r="1029" spans="46:46">
      <c r="AT1029" s="1"/>
    </row>
    <row r="1030" spans="46:46">
      <c r="AT1030" s="1"/>
    </row>
    <row r="1031" spans="46:46">
      <c r="AT1031" s="1"/>
    </row>
    <row r="1032" spans="46:46">
      <c r="AT1032" s="1"/>
    </row>
    <row r="1033" spans="46:46">
      <c r="AT1033" s="1"/>
    </row>
    <row r="1034" spans="46:46">
      <c r="AT1034" s="1"/>
    </row>
    <row r="1035" spans="46:46">
      <c r="AT1035" s="1"/>
    </row>
    <row r="1036" spans="46:46">
      <c r="AT1036" s="1"/>
    </row>
    <row r="1037" spans="46:46">
      <c r="AT1037" s="1"/>
    </row>
    <row r="1038" spans="46:46">
      <c r="AT1038" s="1"/>
    </row>
    <row r="1039" spans="46:46">
      <c r="AT1039" s="1"/>
    </row>
    <row r="1040" spans="46:46">
      <c r="AT1040" s="1"/>
    </row>
    <row r="1041" spans="46:46">
      <c r="AT1041" s="1"/>
    </row>
    <row r="1042" spans="46:46">
      <c r="AT1042" s="1"/>
    </row>
    <row r="1043" spans="46:46">
      <c r="AT1043" s="1"/>
    </row>
    <row r="1044" spans="46:46">
      <c r="AT1044" s="1"/>
    </row>
    <row r="1045" spans="46:46">
      <c r="AT1045" s="1"/>
    </row>
    <row r="1046" spans="46:46">
      <c r="AT1046" s="1"/>
    </row>
    <row r="1047" spans="46:46">
      <c r="AT1047" s="1"/>
    </row>
    <row r="1048" spans="46:46">
      <c r="AT1048" s="1"/>
    </row>
    <row r="1049" spans="46:46">
      <c r="AT1049" s="1"/>
    </row>
    <row r="1050" spans="46:46">
      <c r="AT1050" s="1"/>
    </row>
    <row r="1051" spans="46:46">
      <c r="AT1051" s="1"/>
    </row>
    <row r="1052" spans="46:46">
      <c r="AT1052" s="1"/>
    </row>
    <row r="1053" spans="46:46">
      <c r="AT1053" s="1"/>
    </row>
    <row r="1054" spans="46:46">
      <c r="AT1054" s="1"/>
    </row>
    <row r="1055" spans="46:46">
      <c r="AT1055" s="1"/>
    </row>
    <row r="1056" spans="46:46">
      <c r="AT1056" s="1"/>
    </row>
    <row r="1057" spans="46:46">
      <c r="AT1057" s="1"/>
    </row>
    <row r="1058" spans="46:46">
      <c r="AT1058" s="1"/>
    </row>
    <row r="1059" spans="46:46">
      <c r="AT1059" s="1"/>
    </row>
    <row r="1060" spans="46:46">
      <c r="AT1060" s="1"/>
    </row>
    <row r="1061" spans="46:46">
      <c r="AT1061" s="1"/>
    </row>
    <row r="1062" spans="46:46">
      <c r="AT1062" s="1"/>
    </row>
    <row r="1063" spans="46:46">
      <c r="AT1063" s="1"/>
    </row>
    <row r="1064" spans="46:46">
      <c r="AT1064" s="1"/>
    </row>
    <row r="1065" spans="46:46">
      <c r="AT1065" s="1"/>
    </row>
    <row r="1066" spans="46:46">
      <c r="AT1066" s="1"/>
    </row>
    <row r="1067" spans="46:46">
      <c r="AT1067" s="1"/>
    </row>
    <row r="1068" spans="46:46">
      <c r="AT1068" s="1"/>
    </row>
    <row r="1069" spans="46:46">
      <c r="AT1069" s="1"/>
    </row>
    <row r="1070" spans="46:46">
      <c r="AT1070" s="1"/>
    </row>
    <row r="1071" spans="46:46">
      <c r="AT1071" s="1"/>
    </row>
    <row r="1072" spans="46:46">
      <c r="AT1072" s="1"/>
    </row>
    <row r="1073" spans="46:46">
      <c r="AT1073" s="1"/>
    </row>
    <row r="1074" spans="46:46">
      <c r="AT1074" s="1"/>
    </row>
    <row r="1075" spans="46:46">
      <c r="AT1075" s="1"/>
    </row>
    <row r="1076" spans="46:46">
      <c r="AT1076" s="1"/>
    </row>
    <row r="1077" spans="46:46">
      <c r="AT1077" s="1"/>
    </row>
    <row r="1078" spans="46:46">
      <c r="AT1078" s="1"/>
    </row>
    <row r="1079" spans="46:46">
      <c r="AT1079" s="1"/>
    </row>
    <row r="1080" spans="46:46">
      <c r="AT1080" s="1"/>
    </row>
    <row r="1081" spans="46:46">
      <c r="AT1081" s="1"/>
    </row>
    <row r="1082" spans="46:46">
      <c r="AT1082" s="1"/>
    </row>
    <row r="1083" spans="46:46">
      <c r="AT1083" s="1"/>
    </row>
    <row r="1084" spans="46:46">
      <c r="AT1084" s="1"/>
    </row>
    <row r="1085" spans="46:46">
      <c r="AT1085" s="1"/>
    </row>
    <row r="1086" spans="46:46">
      <c r="AT1086" s="1"/>
    </row>
    <row r="1087" spans="46:46">
      <c r="AT1087" s="1"/>
    </row>
    <row r="1088" spans="46:46">
      <c r="AT1088" s="1"/>
    </row>
    <row r="1089" spans="46:46">
      <c r="AT1089" s="1"/>
    </row>
    <row r="1090" spans="46:46">
      <c r="AT1090" s="1"/>
    </row>
    <row r="1091" spans="46:46">
      <c r="AT1091" s="1"/>
    </row>
    <row r="1092" spans="46:46">
      <c r="AT1092" s="1"/>
    </row>
    <row r="1093" spans="46:46">
      <c r="AT1093" s="1"/>
    </row>
    <row r="1094" spans="46:46">
      <c r="AT1094" s="1"/>
    </row>
    <row r="1095" spans="46:46">
      <c r="AT1095" s="1"/>
    </row>
    <row r="1096" spans="46:46">
      <c r="AT1096" s="1"/>
    </row>
    <row r="1097" spans="46:46">
      <c r="AT1097" s="1"/>
    </row>
    <row r="1098" spans="46:46">
      <c r="AT1098" s="1"/>
    </row>
    <row r="1099" spans="46:46">
      <c r="AT1099" s="1"/>
    </row>
    <row r="1100" spans="46:46">
      <c r="AT1100" s="1"/>
    </row>
    <row r="1101" spans="46:46">
      <c r="AT1101" s="1"/>
    </row>
    <row r="1102" spans="46:46">
      <c r="AT1102" s="1"/>
    </row>
    <row r="1103" spans="46:46">
      <c r="AT1103" s="1"/>
    </row>
    <row r="1104" spans="46:46">
      <c r="AT1104" s="1"/>
    </row>
    <row r="1105" spans="46:46">
      <c r="AT1105" s="1"/>
    </row>
    <row r="1106" spans="46:46">
      <c r="AT1106" s="1"/>
    </row>
    <row r="1107" spans="46:46">
      <c r="AT1107" s="1"/>
    </row>
    <row r="1108" spans="46:46">
      <c r="AT1108" s="1"/>
    </row>
    <row r="1109" spans="46:46">
      <c r="AT1109" s="1"/>
    </row>
    <row r="1110" spans="46:46">
      <c r="AT1110" s="1"/>
    </row>
    <row r="1111" spans="46:46">
      <c r="AT1111" s="1"/>
    </row>
    <row r="1112" spans="46:46">
      <c r="AT1112" s="1"/>
    </row>
    <row r="1113" spans="46:46">
      <c r="AT1113" s="1"/>
    </row>
    <row r="1114" spans="46:46">
      <c r="AT1114" s="1"/>
    </row>
    <row r="1115" spans="46:46">
      <c r="AT1115" s="1"/>
    </row>
    <row r="1116" spans="46:46">
      <c r="AT1116" s="1"/>
    </row>
    <row r="1117" spans="46:46">
      <c r="AT1117" s="1"/>
    </row>
    <row r="1118" spans="46:46">
      <c r="AT1118" s="1"/>
    </row>
    <row r="1119" spans="46:46">
      <c r="AT1119" s="1"/>
    </row>
    <row r="1120" spans="46:46">
      <c r="AT1120" s="1"/>
    </row>
    <row r="1121" spans="46:46">
      <c r="AT1121" s="1"/>
    </row>
    <row r="1122" spans="46:46">
      <c r="AT1122" s="1"/>
    </row>
    <row r="1123" spans="46:46">
      <c r="AT1123" s="1"/>
    </row>
    <row r="1124" spans="46:46">
      <c r="AT1124" s="1"/>
    </row>
    <row r="1125" spans="46:46">
      <c r="AT1125" s="1"/>
    </row>
    <row r="1126" spans="46:46">
      <c r="AT1126" s="1"/>
    </row>
    <row r="1127" spans="46:46">
      <c r="AT1127" s="1"/>
    </row>
    <row r="1128" spans="46:46">
      <c r="AT1128" s="1"/>
    </row>
    <row r="1129" spans="46:46">
      <c r="AT1129" s="1"/>
    </row>
    <row r="1130" spans="46:46">
      <c r="AT1130" s="1"/>
    </row>
    <row r="1131" spans="46:46">
      <c r="AT1131" s="1"/>
    </row>
    <row r="1132" spans="46:46">
      <c r="AT1132" s="1"/>
    </row>
    <row r="1133" spans="46:46">
      <c r="AT1133" s="1"/>
    </row>
    <row r="1134" spans="46:46">
      <c r="AT1134" s="1"/>
    </row>
    <row r="1135" spans="46:46">
      <c r="AT1135" s="1"/>
    </row>
    <row r="1136" spans="46:46">
      <c r="AT1136" s="1"/>
    </row>
    <row r="1137" spans="46:46">
      <c r="AT1137" s="1"/>
    </row>
    <row r="1138" spans="46:46">
      <c r="AT1138" s="1"/>
    </row>
    <row r="1139" spans="46:46">
      <c r="AT1139" s="1"/>
    </row>
    <row r="1140" spans="46:46">
      <c r="AT1140" s="1"/>
    </row>
    <row r="1141" spans="46:46">
      <c r="AT1141" s="1"/>
    </row>
    <row r="1142" spans="46:46">
      <c r="AT1142" s="1"/>
    </row>
    <row r="1143" spans="46:46">
      <c r="AT1143" s="1"/>
    </row>
    <row r="1144" spans="46:46">
      <c r="AT1144" s="1"/>
    </row>
    <row r="1145" spans="46:46">
      <c r="AT1145" s="1"/>
    </row>
    <row r="1146" spans="46:46">
      <c r="AT1146" s="1"/>
    </row>
    <row r="1147" spans="46:46">
      <c r="AT1147" s="1"/>
    </row>
    <row r="1148" spans="46:46">
      <c r="AT1148" s="1"/>
    </row>
    <row r="1149" spans="46:46">
      <c r="AT1149" s="1"/>
    </row>
    <row r="1150" spans="46:46">
      <c r="AT1150" s="1"/>
    </row>
    <row r="1151" spans="46:46">
      <c r="AT1151" s="1"/>
    </row>
    <row r="1152" spans="46:46">
      <c r="AT1152" s="1"/>
    </row>
    <row r="1153" spans="46:46">
      <c r="AT1153" s="1"/>
    </row>
    <row r="1154" spans="46:46">
      <c r="AT1154" s="1"/>
    </row>
    <row r="1155" spans="46:46">
      <c r="AT1155" s="1"/>
    </row>
    <row r="1156" spans="46:46">
      <c r="AT1156" s="1"/>
    </row>
    <row r="1157" spans="46:46">
      <c r="AT1157" s="1"/>
    </row>
    <row r="1158" spans="46:46">
      <c r="AT1158" s="1"/>
    </row>
    <row r="1159" spans="46:46">
      <c r="AT1159" s="1"/>
    </row>
    <row r="1160" spans="46:46">
      <c r="AT1160" s="1"/>
    </row>
    <row r="1161" spans="46:46">
      <c r="AT1161" s="1"/>
    </row>
    <row r="1162" spans="46:46">
      <c r="AT1162" s="1"/>
    </row>
    <row r="1163" spans="46:46">
      <c r="AT1163" s="1"/>
    </row>
    <row r="1164" spans="46:46">
      <c r="AT1164" s="1"/>
    </row>
    <row r="1165" spans="46:46">
      <c r="AT1165" s="1"/>
    </row>
    <row r="1166" spans="46:46">
      <c r="AT1166" s="1"/>
    </row>
    <row r="1167" spans="46:46">
      <c r="AT1167" s="1"/>
    </row>
    <row r="1168" spans="46:46">
      <c r="AT1168" s="1"/>
    </row>
    <row r="1169" spans="46:46">
      <c r="AT1169" s="1"/>
    </row>
    <row r="1170" spans="46:46">
      <c r="AT1170" s="1"/>
    </row>
    <row r="1171" spans="46:46">
      <c r="AT1171" s="1"/>
    </row>
    <row r="1172" spans="46:46">
      <c r="AT1172" s="1"/>
    </row>
    <row r="1173" spans="46:46">
      <c r="AT1173" s="1"/>
    </row>
    <row r="1174" spans="46:46">
      <c r="AT1174" s="1"/>
    </row>
    <row r="1175" spans="46:46">
      <c r="AT1175" s="1"/>
    </row>
    <row r="1176" spans="46:46">
      <c r="AT1176" s="1"/>
    </row>
    <row r="1177" spans="46:46">
      <c r="AT1177" s="1"/>
    </row>
    <row r="1178" spans="46:46">
      <c r="AT1178" s="1"/>
    </row>
    <row r="1179" spans="46:46">
      <c r="AT1179" s="1"/>
    </row>
    <row r="1180" spans="46:46">
      <c r="AT1180" s="1"/>
    </row>
    <row r="1181" spans="46:46">
      <c r="AT1181" s="1"/>
    </row>
    <row r="1182" spans="46:46">
      <c r="AT1182" s="1"/>
    </row>
    <row r="1183" spans="46:46">
      <c r="AT1183" s="1"/>
    </row>
    <row r="1184" spans="46:46">
      <c r="AT1184" s="1"/>
    </row>
    <row r="1185" spans="46:46">
      <c r="AT1185" s="1"/>
    </row>
    <row r="1186" spans="46:46">
      <c r="AT1186" s="1"/>
    </row>
    <row r="1187" spans="46:46">
      <c r="AT1187" s="1"/>
    </row>
    <row r="1188" spans="46:46">
      <c r="AT1188" s="1"/>
    </row>
    <row r="1189" spans="46:46">
      <c r="AT1189" s="1"/>
    </row>
    <row r="1190" spans="46:46">
      <c r="AT1190" s="1"/>
    </row>
    <row r="1191" spans="46:46">
      <c r="AT1191" s="1"/>
    </row>
    <row r="1192" spans="46:46">
      <c r="AT1192" s="1"/>
    </row>
    <row r="1193" spans="46:46">
      <c r="AT1193" s="1"/>
    </row>
    <row r="1194" spans="46:46">
      <c r="AT1194" s="1"/>
    </row>
    <row r="1195" spans="46:46">
      <c r="AT1195" s="1"/>
    </row>
    <row r="1196" spans="46:46">
      <c r="AT1196" s="1"/>
    </row>
    <row r="1197" spans="46:46">
      <c r="AT1197" s="1"/>
    </row>
    <row r="1198" spans="46:46">
      <c r="AT1198" s="1"/>
    </row>
    <row r="1199" spans="46:46">
      <c r="AT1199" s="1"/>
    </row>
    <row r="1200" spans="46:46">
      <c r="AT1200" s="1"/>
    </row>
    <row r="1201" spans="46:46">
      <c r="AT1201" s="1"/>
    </row>
    <row r="1202" spans="46:46">
      <c r="AT1202" s="1"/>
    </row>
    <row r="1203" spans="46:46">
      <c r="AT1203" s="1"/>
    </row>
    <row r="1204" spans="46:46">
      <c r="AT1204" s="1"/>
    </row>
    <row r="1205" spans="46:46">
      <c r="AT1205" s="1"/>
    </row>
    <row r="1206" spans="46:46">
      <c r="AT1206" s="1"/>
    </row>
    <row r="1207" spans="46:46">
      <c r="AT1207" s="1"/>
    </row>
    <row r="1208" spans="46:46">
      <c r="AT1208" s="1"/>
    </row>
    <row r="1209" spans="46:46">
      <c r="AT1209" s="1"/>
    </row>
    <row r="1210" spans="46:46">
      <c r="AT1210" s="1"/>
    </row>
    <row r="1211" spans="46:46">
      <c r="AT1211" s="1"/>
    </row>
    <row r="1212" spans="46:46">
      <c r="AT1212" s="1"/>
    </row>
    <row r="1213" spans="46:46">
      <c r="AT1213" s="1"/>
    </row>
    <row r="1214" spans="46:46">
      <c r="AT1214" s="1"/>
    </row>
    <row r="1215" spans="46:46">
      <c r="AT1215" s="1"/>
    </row>
    <row r="1216" spans="46:46">
      <c r="AT1216" s="1"/>
    </row>
    <row r="1217" spans="46:46">
      <c r="AT1217" s="1"/>
    </row>
    <row r="1218" spans="46:46">
      <c r="AT1218" s="1"/>
    </row>
    <row r="1219" spans="46:46">
      <c r="AT1219" s="1"/>
    </row>
    <row r="1220" spans="46:46">
      <c r="AT1220" s="1"/>
    </row>
    <row r="1221" spans="46:46">
      <c r="AT1221" s="1"/>
    </row>
    <row r="1222" spans="46:46">
      <c r="AT1222" s="1"/>
    </row>
    <row r="1223" spans="46:46">
      <c r="AT1223" s="1"/>
    </row>
    <row r="1224" spans="46:46">
      <c r="AT1224" s="1"/>
    </row>
    <row r="1225" spans="46:46">
      <c r="AT1225" s="1"/>
    </row>
    <row r="1226" spans="46:46">
      <c r="AT1226" s="1"/>
    </row>
    <row r="1227" spans="46:46">
      <c r="AT1227" s="1"/>
    </row>
    <row r="1228" spans="46:46">
      <c r="AT1228" s="1"/>
    </row>
    <row r="1229" spans="46:46">
      <c r="AT1229" s="1"/>
    </row>
    <row r="1230" spans="46:46">
      <c r="AT1230" s="1"/>
    </row>
    <row r="1231" spans="46:46">
      <c r="AT1231" s="1"/>
    </row>
    <row r="1232" spans="46:46">
      <c r="AT1232" s="1"/>
    </row>
    <row r="1233" spans="46:46">
      <c r="AT1233" s="1"/>
    </row>
    <row r="1234" spans="46:46">
      <c r="AT1234" s="1"/>
    </row>
    <row r="1235" spans="46:46">
      <c r="AT1235" s="1"/>
    </row>
    <row r="1236" spans="46:46">
      <c r="AT1236" s="1"/>
    </row>
    <row r="1237" spans="46:46">
      <c r="AT1237" s="1"/>
    </row>
    <row r="1238" spans="46:46">
      <c r="AT1238" s="1"/>
    </row>
    <row r="1239" spans="46:46">
      <c r="AT1239" s="1"/>
    </row>
    <row r="1240" spans="46:46">
      <c r="AT1240" s="1"/>
    </row>
    <row r="1241" spans="46:46">
      <c r="AT1241" s="1"/>
    </row>
    <row r="1242" spans="46:46">
      <c r="AT1242" s="1"/>
    </row>
    <row r="1243" spans="46:46">
      <c r="AT1243" s="1"/>
    </row>
    <row r="1244" spans="46:46">
      <c r="AT1244" s="1"/>
    </row>
    <row r="1245" spans="46:46">
      <c r="AT1245" s="1"/>
    </row>
    <row r="1246" spans="46:46">
      <c r="AT1246" s="1"/>
    </row>
    <row r="1247" spans="46:46">
      <c r="AT1247" s="1"/>
    </row>
    <row r="1248" spans="46:46">
      <c r="AT1248" s="1"/>
    </row>
    <row r="1249" spans="46:46">
      <c r="AT1249" s="1"/>
    </row>
    <row r="1250" spans="46:46">
      <c r="AT1250" s="1"/>
    </row>
    <row r="1251" spans="46:46">
      <c r="AT1251" s="1"/>
    </row>
    <row r="1252" spans="46:46">
      <c r="AT1252" s="1"/>
    </row>
    <row r="1253" spans="46:46">
      <c r="AT1253" s="1"/>
    </row>
    <row r="1254" spans="46:46">
      <c r="AT1254" s="1"/>
    </row>
    <row r="1255" spans="46:46">
      <c r="AT1255" s="1"/>
    </row>
    <row r="1256" spans="46:46">
      <c r="AT1256" s="1"/>
    </row>
    <row r="1257" spans="46:46">
      <c r="AT1257" s="1"/>
    </row>
    <row r="1258" spans="46:46">
      <c r="AT1258" s="1"/>
    </row>
    <row r="1259" spans="46:46">
      <c r="AT1259" s="1"/>
    </row>
    <row r="1260" spans="46:46">
      <c r="AT1260" s="1"/>
    </row>
    <row r="1261" spans="46:46">
      <c r="AT1261" s="1"/>
    </row>
    <row r="1262" spans="46:46">
      <c r="AT1262" s="1"/>
    </row>
    <row r="1263" spans="46:46">
      <c r="AT1263" s="1"/>
    </row>
    <row r="1264" spans="46:46">
      <c r="AT1264" s="1"/>
    </row>
    <row r="1265" spans="46:46">
      <c r="AT1265" s="1"/>
    </row>
    <row r="1266" spans="46:46">
      <c r="AT1266" s="1"/>
    </row>
    <row r="1267" spans="46:46">
      <c r="AT1267" s="1"/>
    </row>
    <row r="1268" spans="46:46">
      <c r="AT1268" s="1"/>
    </row>
    <row r="1269" spans="46:46">
      <c r="AT1269" s="1"/>
    </row>
    <row r="1270" spans="46:46">
      <c r="AT1270" s="1"/>
    </row>
    <row r="1271" spans="46:46">
      <c r="AT1271" s="1"/>
    </row>
    <row r="1272" spans="46:46">
      <c r="AT1272" s="1"/>
    </row>
    <row r="1273" spans="46:46">
      <c r="AT1273" s="1"/>
    </row>
    <row r="1274" spans="46:46">
      <c r="AT1274" s="1"/>
    </row>
    <row r="1275" spans="46:46">
      <c r="AT1275" s="1"/>
    </row>
    <row r="1276" spans="46:46">
      <c r="AT1276" s="1"/>
    </row>
    <row r="1277" spans="46:46">
      <c r="AT1277" s="1"/>
    </row>
    <row r="1278" spans="46:46">
      <c r="AT1278" s="1"/>
    </row>
    <row r="1279" spans="46:46">
      <c r="AT1279" s="1"/>
    </row>
    <row r="1280" spans="46:46">
      <c r="AT1280" s="1"/>
    </row>
    <row r="1281" spans="46:46">
      <c r="AT1281" s="1"/>
    </row>
    <row r="1282" spans="46:46">
      <c r="AT1282" s="1"/>
    </row>
    <row r="1283" spans="46:46">
      <c r="AT1283" s="1"/>
    </row>
  </sheetData>
  <mergeCells count="117">
    <mergeCell ref="AC22:AC38"/>
    <mergeCell ref="AJ22:AJ38"/>
    <mergeCell ref="AK22:AK38"/>
    <mergeCell ref="B22:B38"/>
    <mergeCell ref="C22:C38"/>
    <mergeCell ref="D22:D38"/>
    <mergeCell ref="E22:E38"/>
    <mergeCell ref="L22:L38"/>
    <mergeCell ref="M22:M38"/>
    <mergeCell ref="T22:T38"/>
    <mergeCell ref="U22:U38"/>
    <mergeCell ref="AB22:AB38"/>
    <mergeCell ref="T141:T157"/>
    <mergeCell ref="U141:U157"/>
    <mergeCell ref="AB141:AB157"/>
    <mergeCell ref="AC141:AC157"/>
    <mergeCell ref="AJ141:AJ157"/>
    <mergeCell ref="AK141:AK157"/>
    <mergeCell ref="B141:C157"/>
    <mergeCell ref="D141:D157"/>
    <mergeCell ref="E141:E157"/>
    <mergeCell ref="L141:L157"/>
    <mergeCell ref="M141:M157"/>
    <mergeCell ref="B107:B123"/>
    <mergeCell ref="C107:C123"/>
    <mergeCell ref="D107:D123"/>
    <mergeCell ref="E107:E123"/>
    <mergeCell ref="L107:L123"/>
    <mergeCell ref="AC124:AC140"/>
    <mergeCell ref="AJ124:AJ140"/>
    <mergeCell ref="AK124:AK140"/>
    <mergeCell ref="AK107:AK123"/>
    <mergeCell ref="B124:B140"/>
    <mergeCell ref="C124:C140"/>
    <mergeCell ref="D124:D140"/>
    <mergeCell ref="E124:E140"/>
    <mergeCell ref="L124:L140"/>
    <mergeCell ref="M124:M140"/>
    <mergeCell ref="T124:T140"/>
    <mergeCell ref="U124:U140"/>
    <mergeCell ref="AB124:AB140"/>
    <mergeCell ref="M107:M123"/>
    <mergeCell ref="T107:T123"/>
    <mergeCell ref="U107:U123"/>
    <mergeCell ref="AB107:AB123"/>
    <mergeCell ref="AC107:AC123"/>
    <mergeCell ref="AJ107:AJ123"/>
    <mergeCell ref="AC73:AC89"/>
    <mergeCell ref="AJ73:AJ89"/>
    <mergeCell ref="AK73:AK89"/>
    <mergeCell ref="B90:B106"/>
    <mergeCell ref="C90:C106"/>
    <mergeCell ref="D90:D106"/>
    <mergeCell ref="E90:E106"/>
    <mergeCell ref="L90:L106"/>
    <mergeCell ref="M90:M106"/>
    <mergeCell ref="T90:T106"/>
    <mergeCell ref="U90:U106"/>
    <mergeCell ref="AB90:AB106"/>
    <mergeCell ref="AC90:AC106"/>
    <mergeCell ref="AJ90:AJ106"/>
    <mergeCell ref="AK90:AK106"/>
    <mergeCell ref="B73:B89"/>
    <mergeCell ref="C73:C89"/>
    <mergeCell ref="D73:D89"/>
    <mergeCell ref="E73:E89"/>
    <mergeCell ref="L73:L89"/>
    <mergeCell ref="M73:M89"/>
    <mergeCell ref="T73:T89"/>
    <mergeCell ref="U73:U89"/>
    <mergeCell ref="AB73:AB89"/>
    <mergeCell ref="AC39:AC55"/>
    <mergeCell ref="AJ39:AJ55"/>
    <mergeCell ref="AK39:AK55"/>
    <mergeCell ref="B56:B72"/>
    <mergeCell ref="C56:C72"/>
    <mergeCell ref="D56:D72"/>
    <mergeCell ref="E56:E72"/>
    <mergeCell ref="L56:L72"/>
    <mergeCell ref="AK56:AK72"/>
    <mergeCell ref="M56:M72"/>
    <mergeCell ref="T56:T72"/>
    <mergeCell ref="U56:U72"/>
    <mergeCell ref="AB56:AB72"/>
    <mergeCell ref="AC56:AC72"/>
    <mergeCell ref="AJ56:AJ72"/>
    <mergeCell ref="B39:B55"/>
    <mergeCell ref="C39:C55"/>
    <mergeCell ref="D39:D55"/>
    <mergeCell ref="E39:E55"/>
    <mergeCell ref="L39:L55"/>
    <mergeCell ref="M39:M55"/>
    <mergeCell ref="T39:T55"/>
    <mergeCell ref="U39:U55"/>
    <mergeCell ref="AB39:AB55"/>
    <mergeCell ref="AZ4:BA4"/>
    <mergeCell ref="AT4:AU4"/>
    <mergeCell ref="AW4:AX4"/>
    <mergeCell ref="AJ3:AQ3"/>
    <mergeCell ref="B5:B21"/>
    <mergeCell ref="C5:C21"/>
    <mergeCell ref="D5:D21"/>
    <mergeCell ref="E5:E21"/>
    <mergeCell ref="L5:L21"/>
    <mergeCell ref="M5:M21"/>
    <mergeCell ref="T5:T21"/>
    <mergeCell ref="U5:U21"/>
    <mergeCell ref="AB5:AB21"/>
    <mergeCell ref="B3:B4"/>
    <mergeCell ref="C3:C4"/>
    <mergeCell ref="D3:K3"/>
    <mergeCell ref="L3:S3"/>
    <mergeCell ref="T3:AA3"/>
    <mergeCell ref="AB3:AI3"/>
    <mergeCell ref="AC5:AC21"/>
    <mergeCell ref="AJ5:AJ21"/>
    <mergeCell ref="AK5:AK21"/>
  </mergeCells>
  <phoneticPr fontId="3"/>
  <pageMargins left="0.70866141732283472" right="0.19685039370078741" top="0.74803149606299213" bottom="0.74803149606299213" header="0.31496062992125984" footer="0.31496062992125984"/>
  <pageSetup paperSize="8" scale="75" fitToHeight="0" pageOrder="overThenDown" orientation="landscape" r:id="rId1"/>
  <headerFooter>
    <oddHeader>&amp;R&amp;"ＭＳ 明朝,標準"&amp;12 2-6.歯科健診分析</oddHeader>
  </headerFooter>
  <rowBreaks count="2" manualBreakCount="2">
    <brk id="72" max="42" man="1"/>
    <brk id="140" max="42" man="1"/>
  </rowBreaks>
  <colBreaks count="1" manualBreakCount="1">
    <brk id="27" max="139" man="1"/>
  </colBreaks>
  <ignoredErrors>
    <ignoredError sqref="AN5:AN157 AM21:AM157" formula="1"/>
    <ignoredError sqref="AU5:AU12 AX7:AX12 D141:E141 L141:M141 T141:U141 AB141:AC141 AJ141:AK141" emptyCellReference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220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260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279"/>
  <sheetViews>
    <sheetView showGridLines="0" zoomScaleNormal="100" zoomScaleSheetLayoutView="70" workbookViewId="0"/>
  </sheetViews>
  <sheetFormatPr defaultRowHeight="13.5"/>
  <cols>
    <col min="1" max="1" width="4.625" style="1" customWidth="1"/>
    <col min="2" max="2" width="3.25" style="1" customWidth="1"/>
    <col min="3" max="3" width="23.5" style="1" customWidth="1"/>
    <col min="4" max="4" width="9.625" style="64" customWidth="1"/>
    <col min="5" max="5" width="9.625" style="4" customWidth="1"/>
    <col min="6" max="6" width="14.625" style="1" customWidth="1"/>
    <col min="7" max="7" width="10.625" style="1" customWidth="1"/>
    <col min="8" max="8" width="8.5" style="1" customWidth="1"/>
    <col min="9" max="11" width="8.625" style="1" customWidth="1"/>
    <col min="12" max="13" width="9.625" style="4" customWidth="1"/>
    <col min="14" max="14" width="14.625" style="1" customWidth="1"/>
    <col min="15" max="15" width="10.625" style="1" customWidth="1"/>
    <col min="16" max="19" width="8.625" style="1" customWidth="1"/>
    <col min="20" max="21" width="9.625" style="4" customWidth="1"/>
    <col min="22" max="22" width="14.625" style="1" customWidth="1"/>
    <col min="23" max="23" width="10.625" style="1" customWidth="1"/>
    <col min="24" max="27" width="8.625" style="1" customWidth="1"/>
    <col min="28" max="29" width="9.625" style="4" customWidth="1"/>
    <col min="30" max="30" width="14.625" style="1" customWidth="1"/>
    <col min="31" max="31" width="10.625" style="1" customWidth="1"/>
    <col min="32" max="35" width="8.625" style="1" customWidth="1"/>
    <col min="36" max="37" width="9.625" style="4" customWidth="1"/>
    <col min="38" max="38" width="14.625" style="1" customWidth="1"/>
    <col min="39" max="39" width="10.625" style="20" customWidth="1"/>
    <col min="40" max="43" width="8.625" style="1" customWidth="1"/>
    <col min="44" max="44" width="8.625" style="20" customWidth="1"/>
    <col min="45" max="45" width="9" style="1"/>
    <col min="46" max="46" width="13.875" style="11" bestFit="1" customWidth="1"/>
    <col min="47" max="48" width="9" style="1"/>
    <col min="49" max="49" width="9" style="11"/>
    <col min="50" max="50" width="13.375" style="11" customWidth="1"/>
    <col min="51" max="51" width="9" style="1"/>
    <col min="52" max="52" width="11.75" style="1" customWidth="1"/>
    <col min="53" max="53" width="11.25" style="1" customWidth="1"/>
    <col min="54" max="16384" width="9" style="1"/>
  </cols>
  <sheetData>
    <row r="1" spans="1:53" ht="16.5" customHeight="1">
      <c r="A1" s="40" t="s">
        <v>246</v>
      </c>
      <c r="D1" s="4"/>
    </row>
    <row r="2" spans="1:53" ht="16.5" customHeight="1">
      <c r="A2" s="1" t="s">
        <v>219</v>
      </c>
      <c r="D2" s="12"/>
    </row>
    <row r="3" spans="1:53">
      <c r="B3" s="273"/>
      <c r="C3" s="276" t="s">
        <v>175</v>
      </c>
      <c r="D3" s="316" t="s">
        <v>278</v>
      </c>
      <c r="E3" s="317"/>
      <c r="F3" s="317"/>
      <c r="G3" s="317"/>
      <c r="H3" s="317"/>
      <c r="I3" s="317"/>
      <c r="J3" s="317"/>
      <c r="K3" s="318"/>
      <c r="L3" s="316" t="s">
        <v>279</v>
      </c>
      <c r="M3" s="317"/>
      <c r="N3" s="317"/>
      <c r="O3" s="317"/>
      <c r="P3" s="317"/>
      <c r="Q3" s="317"/>
      <c r="R3" s="317"/>
      <c r="S3" s="318"/>
      <c r="T3" s="316" t="s">
        <v>280</v>
      </c>
      <c r="U3" s="317"/>
      <c r="V3" s="317"/>
      <c r="W3" s="317"/>
      <c r="X3" s="317"/>
      <c r="Y3" s="317"/>
      <c r="Z3" s="317"/>
      <c r="AA3" s="318"/>
      <c r="AB3" s="316" t="s">
        <v>281</v>
      </c>
      <c r="AC3" s="317"/>
      <c r="AD3" s="317"/>
      <c r="AE3" s="317"/>
      <c r="AF3" s="317"/>
      <c r="AG3" s="317"/>
      <c r="AH3" s="317"/>
      <c r="AI3" s="318"/>
      <c r="AJ3" s="226" t="s">
        <v>282</v>
      </c>
      <c r="AK3" s="227"/>
      <c r="AL3" s="227"/>
      <c r="AM3" s="227"/>
      <c r="AN3" s="227"/>
      <c r="AO3" s="227"/>
      <c r="AP3" s="227"/>
      <c r="AQ3" s="228"/>
      <c r="AR3" s="41"/>
      <c r="AT3" s="100" t="s">
        <v>275</v>
      </c>
    </row>
    <row r="4" spans="1:53" ht="62.25" customHeight="1">
      <c r="B4" s="273"/>
      <c r="C4" s="277"/>
      <c r="D4" s="42" t="s">
        <v>191</v>
      </c>
      <c r="E4" s="139" t="s">
        <v>286</v>
      </c>
      <c r="F4" s="29" t="s">
        <v>165</v>
      </c>
      <c r="G4" s="43" t="s">
        <v>180</v>
      </c>
      <c r="H4" s="155" t="s">
        <v>306</v>
      </c>
      <c r="I4" s="44" t="s">
        <v>181</v>
      </c>
      <c r="J4" s="141" t="s">
        <v>293</v>
      </c>
      <c r="K4" s="45" t="s">
        <v>216</v>
      </c>
      <c r="L4" s="42" t="s">
        <v>191</v>
      </c>
      <c r="M4" s="139" t="s">
        <v>286</v>
      </c>
      <c r="N4" s="205" t="s">
        <v>165</v>
      </c>
      <c r="O4" s="43" t="s">
        <v>180</v>
      </c>
      <c r="P4" s="155" t="s">
        <v>306</v>
      </c>
      <c r="Q4" s="44" t="s">
        <v>181</v>
      </c>
      <c r="R4" s="141" t="s">
        <v>293</v>
      </c>
      <c r="S4" s="45" t="s">
        <v>216</v>
      </c>
      <c r="T4" s="42" t="s">
        <v>191</v>
      </c>
      <c r="U4" s="139" t="s">
        <v>286</v>
      </c>
      <c r="V4" s="205" t="s">
        <v>165</v>
      </c>
      <c r="W4" s="43" t="s">
        <v>180</v>
      </c>
      <c r="X4" s="155" t="s">
        <v>306</v>
      </c>
      <c r="Y4" s="44" t="s">
        <v>181</v>
      </c>
      <c r="Z4" s="141" t="s">
        <v>293</v>
      </c>
      <c r="AA4" s="45" t="s">
        <v>216</v>
      </c>
      <c r="AB4" s="42" t="s">
        <v>191</v>
      </c>
      <c r="AC4" s="139" t="s">
        <v>286</v>
      </c>
      <c r="AD4" s="205" t="s">
        <v>165</v>
      </c>
      <c r="AE4" s="43" t="s">
        <v>180</v>
      </c>
      <c r="AF4" s="155" t="s">
        <v>306</v>
      </c>
      <c r="AG4" s="44" t="s">
        <v>181</v>
      </c>
      <c r="AH4" s="141" t="s">
        <v>293</v>
      </c>
      <c r="AI4" s="45" t="s">
        <v>216</v>
      </c>
      <c r="AJ4" s="42" t="s">
        <v>191</v>
      </c>
      <c r="AK4" s="139" t="s">
        <v>286</v>
      </c>
      <c r="AL4" s="205" t="s">
        <v>165</v>
      </c>
      <c r="AM4" s="43" t="s">
        <v>180</v>
      </c>
      <c r="AN4" s="155" t="s">
        <v>306</v>
      </c>
      <c r="AO4" s="44" t="s">
        <v>181</v>
      </c>
      <c r="AP4" s="141" t="s">
        <v>293</v>
      </c>
      <c r="AQ4" s="45" t="s">
        <v>216</v>
      </c>
      <c r="AR4" s="46"/>
      <c r="AT4" s="304" t="s">
        <v>303</v>
      </c>
      <c r="AU4" s="305"/>
      <c r="AW4" s="304" t="s">
        <v>304</v>
      </c>
      <c r="AX4" s="305"/>
      <c r="AZ4" s="304" t="s">
        <v>302</v>
      </c>
      <c r="BA4" s="305"/>
    </row>
    <row r="5" spans="1:53" s="20" customFormat="1">
      <c r="B5" s="326">
        <v>1</v>
      </c>
      <c r="C5" s="307" t="s">
        <v>57</v>
      </c>
      <c r="D5" s="310">
        <v>20464596610</v>
      </c>
      <c r="E5" s="310">
        <v>30277</v>
      </c>
      <c r="F5" s="207" t="s">
        <v>150</v>
      </c>
      <c r="G5" s="50">
        <v>365009899</v>
      </c>
      <c r="H5" s="48">
        <f>IFERROR(G5/D5,"-")</f>
        <v>1.7836163886154412E-2</v>
      </c>
      <c r="I5" s="50">
        <v>6323</v>
      </c>
      <c r="J5" s="48">
        <f>IFERROR(I5/E5,"-")</f>
        <v>0.20883839217888167</v>
      </c>
      <c r="K5" s="49">
        <f>IFERROR(G5/I5,"-")</f>
        <v>57727.328641467655</v>
      </c>
      <c r="L5" s="310">
        <v>3631350570</v>
      </c>
      <c r="M5" s="310">
        <v>4837</v>
      </c>
      <c r="N5" s="207" t="s">
        <v>150</v>
      </c>
      <c r="O5" s="50">
        <v>74785328</v>
      </c>
      <c r="P5" s="48">
        <f>IFERROR(O5/L5,"-")</f>
        <v>2.059435644077735E-2</v>
      </c>
      <c r="Q5" s="50">
        <v>1072</v>
      </c>
      <c r="R5" s="48">
        <f>IFERROR(Q5/M5,"-")</f>
        <v>0.22162497415753565</v>
      </c>
      <c r="S5" s="49">
        <f>IFERROR(O5/Q5,"-")</f>
        <v>69762.432835820902</v>
      </c>
      <c r="T5" s="310">
        <v>2234179190</v>
      </c>
      <c r="U5" s="310">
        <v>2870</v>
      </c>
      <c r="V5" s="207" t="s">
        <v>150</v>
      </c>
      <c r="W5" s="50">
        <v>35956205</v>
      </c>
      <c r="X5" s="48">
        <f>IFERROR(W5/T5,"-")</f>
        <v>1.6093697927604456E-2</v>
      </c>
      <c r="Y5" s="50">
        <v>714</v>
      </c>
      <c r="Z5" s="48">
        <f>IFERROR(Y5/U5,"-")</f>
        <v>0.24878048780487805</v>
      </c>
      <c r="AA5" s="49">
        <f>IFERROR(W5/Y5,"-")</f>
        <v>50358.830532212887</v>
      </c>
      <c r="AB5" s="310">
        <v>4452224270</v>
      </c>
      <c r="AC5" s="310">
        <v>4768</v>
      </c>
      <c r="AD5" s="207" t="s">
        <v>150</v>
      </c>
      <c r="AE5" s="50">
        <v>98153568</v>
      </c>
      <c r="AF5" s="48">
        <f>IFERROR(AE5/AB5,"-")</f>
        <v>2.2045962208458111E-2</v>
      </c>
      <c r="AG5" s="50">
        <v>1425</v>
      </c>
      <c r="AH5" s="48">
        <f>IFERROR(AG5/AC5,"-")</f>
        <v>0.29886744966442952</v>
      </c>
      <c r="AI5" s="49">
        <f>IFERROR(AE5/AG5,"-")</f>
        <v>68879.696842105259</v>
      </c>
      <c r="AJ5" s="310">
        <f>SUM(D5,L5,T5,AB5)</f>
        <v>30782350640</v>
      </c>
      <c r="AK5" s="323">
        <f>SUM(E5,M5,U5,AC5)</f>
        <v>42752</v>
      </c>
      <c r="AL5" s="207" t="s">
        <v>150</v>
      </c>
      <c r="AM5" s="50">
        <f>SUM(G5,O5,W5,AE5)</f>
        <v>573905000</v>
      </c>
      <c r="AN5" s="48">
        <f>IFERROR(AM5/AJ5,"-")</f>
        <v>1.8643962792569892E-2</v>
      </c>
      <c r="AO5" s="50">
        <f>SUM(I5,Q5,Y5,AG5)</f>
        <v>9534</v>
      </c>
      <c r="AP5" s="48">
        <f>IFERROR(AO5/AK5,"-")</f>
        <v>0.22300711077844312</v>
      </c>
      <c r="AQ5" s="49">
        <f>IFERROR(AM5/AO5,"-")</f>
        <v>60195.615691210405</v>
      </c>
      <c r="AR5" s="15"/>
      <c r="AS5" s="20">
        <v>1</v>
      </c>
      <c r="AT5" s="117" t="s">
        <v>57</v>
      </c>
      <c r="AU5" s="118">
        <f t="shared" ref="AU5:AU36" si="0">INDEX($AH:$AH,(ROW()+($AS5)*16))</f>
        <v>0.88590604026845643</v>
      </c>
      <c r="AV5" s="16"/>
      <c r="AW5" s="99" t="str">
        <f>INDEX($AT$5:$AT$78,MATCH(AX5,AU$5:AU$78,0))</f>
        <v>忠岡町</v>
      </c>
      <c r="AX5" s="101">
        <f>LARGE(AU$5:AU$78,ROW(A1))</f>
        <v>1</v>
      </c>
      <c r="AY5" s="16"/>
      <c r="AZ5" s="172">
        <f>$AH$1279</f>
        <v>0.86400976909413851</v>
      </c>
      <c r="BA5" s="119">
        <v>0</v>
      </c>
    </row>
    <row r="6" spans="1:53" s="20" customFormat="1">
      <c r="B6" s="326"/>
      <c r="C6" s="308"/>
      <c r="D6" s="311"/>
      <c r="E6" s="311"/>
      <c r="F6" s="208" t="s">
        <v>151</v>
      </c>
      <c r="G6" s="54">
        <v>505715759</v>
      </c>
      <c r="H6" s="52">
        <f>IFERROR(G6/D5,"-")</f>
        <v>2.4711738454345229E-2</v>
      </c>
      <c r="I6" s="54">
        <v>8472</v>
      </c>
      <c r="J6" s="52">
        <f>IFERROR(I6/E5,"-")</f>
        <v>0.2798163622551772</v>
      </c>
      <c r="K6" s="53">
        <f t="shared" ref="K6:K69" si="1">IFERROR(G6/I6,"-")</f>
        <v>59692.606114258735</v>
      </c>
      <c r="L6" s="311"/>
      <c r="M6" s="311"/>
      <c r="N6" s="208" t="s">
        <v>151</v>
      </c>
      <c r="O6" s="54">
        <v>86840818</v>
      </c>
      <c r="P6" s="52">
        <f>IFERROR(O6/L5,"-")</f>
        <v>2.3914192894904113E-2</v>
      </c>
      <c r="Q6" s="54">
        <v>1514</v>
      </c>
      <c r="R6" s="52">
        <f>IFERROR(Q6/M5,"-")</f>
        <v>0.31300392805457927</v>
      </c>
      <c r="S6" s="53">
        <f t="shared" ref="S6:S69" si="2">IFERROR(O6/Q6,"-")</f>
        <v>57358.532364597093</v>
      </c>
      <c r="T6" s="311"/>
      <c r="U6" s="311"/>
      <c r="V6" s="208" t="s">
        <v>151</v>
      </c>
      <c r="W6" s="54">
        <v>61218040</v>
      </c>
      <c r="X6" s="52">
        <f>IFERROR(W6/T5,"-")</f>
        <v>2.7400684902091493E-2</v>
      </c>
      <c r="Y6" s="54">
        <v>948</v>
      </c>
      <c r="Z6" s="52">
        <f>IFERROR(Y6/U5,"-")</f>
        <v>0.3303135888501742</v>
      </c>
      <c r="AA6" s="53">
        <f t="shared" ref="AA6:AA69" si="3">IFERROR(W6/Y6,"-")</f>
        <v>64575.991561181436</v>
      </c>
      <c r="AB6" s="311"/>
      <c r="AC6" s="311"/>
      <c r="AD6" s="208" t="s">
        <v>151</v>
      </c>
      <c r="AE6" s="54">
        <v>122259513</v>
      </c>
      <c r="AF6" s="52">
        <f>IFERROR(AE6/AB5,"-")</f>
        <v>2.7460322208791157E-2</v>
      </c>
      <c r="AG6" s="54">
        <v>1710</v>
      </c>
      <c r="AH6" s="52">
        <f>IFERROR(AG6/AC5,"-")</f>
        <v>0.35864093959731541</v>
      </c>
      <c r="AI6" s="53">
        <f t="shared" ref="AI6:AI69" si="4">IFERROR(AE6/AG6,"-")</f>
        <v>71496.791228070171</v>
      </c>
      <c r="AJ6" s="311"/>
      <c r="AK6" s="324"/>
      <c r="AL6" s="208" t="s">
        <v>151</v>
      </c>
      <c r="AM6" s="54">
        <f t="shared" ref="AM6:AO20" si="5">SUM(G6,O6,W6,AE6)</f>
        <v>776034130</v>
      </c>
      <c r="AN6" s="52">
        <f>IFERROR(AM6/AJ5,"-")</f>
        <v>2.5210359633535771E-2</v>
      </c>
      <c r="AO6" s="54">
        <f t="shared" si="5"/>
        <v>12644</v>
      </c>
      <c r="AP6" s="52">
        <f>IFERROR(AO6/AK5,"-")</f>
        <v>0.29575224550898205</v>
      </c>
      <c r="AQ6" s="53">
        <f t="shared" ref="AQ6:AQ69" si="6">IFERROR(AM6/AO6,"-")</f>
        <v>61375.682537171779</v>
      </c>
      <c r="AR6" s="15"/>
      <c r="AS6" s="20">
        <v>2</v>
      </c>
      <c r="AT6" s="117" t="s">
        <v>130</v>
      </c>
      <c r="AU6" s="118">
        <f t="shared" si="0"/>
        <v>0.85858585858585856</v>
      </c>
      <c r="AV6" s="16"/>
      <c r="AW6" s="174" t="s">
        <v>54</v>
      </c>
      <c r="AX6" s="101">
        <f t="shared" ref="AX6:AX69" si="7">LARGE(AU$5:AU$78,ROW(A2))</f>
        <v>1</v>
      </c>
      <c r="AY6" s="16"/>
      <c r="AZ6" s="172">
        <f t="shared" ref="AZ6:AZ69" si="8">$AH$1279</f>
        <v>0.86400976909413851</v>
      </c>
      <c r="BA6" s="119">
        <v>0</v>
      </c>
    </row>
    <row r="7" spans="1:53" s="20" customFormat="1">
      <c r="B7" s="326"/>
      <c r="C7" s="308"/>
      <c r="D7" s="311"/>
      <c r="E7" s="311"/>
      <c r="F7" s="209" t="s">
        <v>152</v>
      </c>
      <c r="G7" s="54">
        <v>460666814</v>
      </c>
      <c r="H7" s="52">
        <f>IFERROR(G7/D5,"-")</f>
        <v>2.251042728958047E-2</v>
      </c>
      <c r="I7" s="54">
        <v>9737</v>
      </c>
      <c r="J7" s="52">
        <f>IFERROR(I7/E5,"-")</f>
        <v>0.32159725203950196</v>
      </c>
      <c r="K7" s="53">
        <f t="shared" si="1"/>
        <v>47310.95963849235</v>
      </c>
      <c r="L7" s="311"/>
      <c r="M7" s="311"/>
      <c r="N7" s="209" t="s">
        <v>152</v>
      </c>
      <c r="O7" s="54">
        <v>88473513</v>
      </c>
      <c r="P7" s="52">
        <f>IFERROR(O7/L5,"-")</f>
        <v>2.4363803850532668E-2</v>
      </c>
      <c r="Q7" s="54">
        <v>1750</v>
      </c>
      <c r="R7" s="52">
        <f>IFERROR(Q7/M5,"-")</f>
        <v>0.36179450072358899</v>
      </c>
      <c r="S7" s="53">
        <f t="shared" si="2"/>
        <v>50556.293142857146</v>
      </c>
      <c r="T7" s="311"/>
      <c r="U7" s="311"/>
      <c r="V7" s="209" t="s">
        <v>152</v>
      </c>
      <c r="W7" s="54">
        <v>45663973</v>
      </c>
      <c r="X7" s="52">
        <f>IFERROR(W7/T5,"-")</f>
        <v>2.0438814041589922E-2</v>
      </c>
      <c r="Y7" s="54">
        <v>996</v>
      </c>
      <c r="Z7" s="52">
        <f>IFERROR(Y7/U5,"-")</f>
        <v>0.3470383275261324</v>
      </c>
      <c r="AA7" s="53">
        <f t="shared" si="3"/>
        <v>45847.362449799199</v>
      </c>
      <c r="AB7" s="311"/>
      <c r="AC7" s="311"/>
      <c r="AD7" s="209" t="s">
        <v>152</v>
      </c>
      <c r="AE7" s="54">
        <v>77387174</v>
      </c>
      <c r="AF7" s="52">
        <f>IFERROR(AE7/AB5,"-")</f>
        <v>1.7381688187059815E-2</v>
      </c>
      <c r="AG7" s="54">
        <v>1707</v>
      </c>
      <c r="AH7" s="52">
        <f>IFERROR(AG7/AC5,"-")</f>
        <v>0.35801174496644295</v>
      </c>
      <c r="AI7" s="53">
        <f t="shared" si="4"/>
        <v>45335.192735793789</v>
      </c>
      <c r="AJ7" s="311"/>
      <c r="AK7" s="324"/>
      <c r="AL7" s="209" t="s">
        <v>152</v>
      </c>
      <c r="AM7" s="54">
        <f t="shared" si="5"/>
        <v>672191474</v>
      </c>
      <c r="AN7" s="52">
        <f>IFERROR(AM7/AJ5,"-")</f>
        <v>2.183691173755014E-2</v>
      </c>
      <c r="AO7" s="54">
        <f t="shared" si="5"/>
        <v>14190</v>
      </c>
      <c r="AP7" s="52">
        <f>IFERROR(AO7/AK5,"-")</f>
        <v>0.33191429640718562</v>
      </c>
      <c r="AQ7" s="53">
        <f t="shared" si="6"/>
        <v>47370.787455954895</v>
      </c>
      <c r="AR7" s="15"/>
      <c r="AS7" s="20">
        <v>3</v>
      </c>
      <c r="AT7" s="117" t="s">
        <v>131</v>
      </c>
      <c r="AU7" s="118">
        <f t="shared" si="0"/>
        <v>0.86</v>
      </c>
      <c r="AV7" s="16"/>
      <c r="AW7" s="99" t="str">
        <f t="shared" ref="AW7:AW69" si="9">INDEX($AT$5:$AT$78,MATCH(AX7,AU$5:AU$78,0))</f>
        <v>岬町</v>
      </c>
      <c r="AX7" s="101">
        <f t="shared" si="7"/>
        <v>0.94736842105263153</v>
      </c>
      <c r="AY7" s="16"/>
      <c r="AZ7" s="172">
        <f t="shared" si="8"/>
        <v>0.86400976909413851</v>
      </c>
      <c r="BA7" s="119">
        <v>0</v>
      </c>
    </row>
    <row r="8" spans="1:53" s="20" customFormat="1">
      <c r="B8" s="326"/>
      <c r="C8" s="308"/>
      <c r="D8" s="311"/>
      <c r="E8" s="311"/>
      <c r="F8" s="209" t="s">
        <v>153</v>
      </c>
      <c r="G8" s="54">
        <v>47097880</v>
      </c>
      <c r="H8" s="52">
        <f>IFERROR(G8/D5,"-")</f>
        <v>2.3014321219009849E-3</v>
      </c>
      <c r="I8" s="54">
        <v>1510</v>
      </c>
      <c r="J8" s="52">
        <f>IFERROR(I8/E5,"-")</f>
        <v>4.9872840770221617E-2</v>
      </c>
      <c r="K8" s="53">
        <f t="shared" si="1"/>
        <v>31190.649006622516</v>
      </c>
      <c r="L8" s="311"/>
      <c r="M8" s="311"/>
      <c r="N8" s="209" t="s">
        <v>153</v>
      </c>
      <c r="O8" s="54">
        <v>6797529</v>
      </c>
      <c r="P8" s="52">
        <f>IFERROR(O8/L5,"-")</f>
        <v>1.8719010651731154E-3</v>
      </c>
      <c r="Q8" s="54">
        <v>276</v>
      </c>
      <c r="R8" s="52">
        <f>IFERROR(Q8/M5,"-")</f>
        <v>5.7060161256977465E-2</v>
      </c>
      <c r="S8" s="53">
        <f t="shared" si="2"/>
        <v>24628.728260869564</v>
      </c>
      <c r="T8" s="311"/>
      <c r="U8" s="311"/>
      <c r="V8" s="209" t="s">
        <v>153</v>
      </c>
      <c r="W8" s="54">
        <v>2052636</v>
      </c>
      <c r="X8" s="52">
        <f>IFERROR(W8/T5,"-")</f>
        <v>9.1874277998265665E-4</v>
      </c>
      <c r="Y8" s="54">
        <v>166</v>
      </c>
      <c r="Z8" s="52">
        <f>IFERROR(Y8/U5,"-")</f>
        <v>5.7839721254355402E-2</v>
      </c>
      <c r="AA8" s="53">
        <f t="shared" si="3"/>
        <v>12365.277108433735</v>
      </c>
      <c r="AB8" s="311"/>
      <c r="AC8" s="311"/>
      <c r="AD8" s="209" t="s">
        <v>153</v>
      </c>
      <c r="AE8" s="54">
        <v>13947833</v>
      </c>
      <c r="AF8" s="52">
        <f>IFERROR(AE8/AB5,"-")</f>
        <v>3.1327786189890203E-3</v>
      </c>
      <c r="AG8" s="54">
        <v>302</v>
      </c>
      <c r="AH8" s="52">
        <f>IFERROR(AG8/AC5,"-")</f>
        <v>6.3338926174496643E-2</v>
      </c>
      <c r="AI8" s="53">
        <f t="shared" si="4"/>
        <v>46184.877483443706</v>
      </c>
      <c r="AJ8" s="311"/>
      <c r="AK8" s="324"/>
      <c r="AL8" s="209" t="s">
        <v>153</v>
      </c>
      <c r="AM8" s="54">
        <f t="shared" si="5"/>
        <v>69895878</v>
      </c>
      <c r="AN8" s="52">
        <f>IFERROR(AM8/AJ5,"-")</f>
        <v>2.2706478402976181E-3</v>
      </c>
      <c r="AO8" s="54">
        <f t="shared" si="5"/>
        <v>2254</v>
      </c>
      <c r="AP8" s="52">
        <f>IFERROR(AO8/AK5,"-")</f>
        <v>5.2722679640718563E-2</v>
      </c>
      <c r="AQ8" s="53">
        <f t="shared" si="6"/>
        <v>31009.706299911268</v>
      </c>
      <c r="AR8" s="15"/>
      <c r="AS8" s="20">
        <v>4</v>
      </c>
      <c r="AT8" s="117" t="s">
        <v>132</v>
      </c>
      <c r="AU8" s="118">
        <f t="shared" si="0"/>
        <v>0.89565217391304353</v>
      </c>
      <c r="AV8" s="16"/>
      <c r="AW8" s="99" t="str">
        <f t="shared" si="9"/>
        <v>泉大津市</v>
      </c>
      <c r="AX8" s="101">
        <f t="shared" si="7"/>
        <v>0.92090395480225984</v>
      </c>
      <c r="AY8" s="16"/>
      <c r="AZ8" s="172">
        <f t="shared" si="8"/>
        <v>0.86400976909413851</v>
      </c>
      <c r="BA8" s="119">
        <v>0</v>
      </c>
    </row>
    <row r="9" spans="1:53" s="20" customFormat="1" ht="12.75" customHeight="1">
      <c r="B9" s="326"/>
      <c r="C9" s="308"/>
      <c r="D9" s="311"/>
      <c r="E9" s="311"/>
      <c r="F9" s="209" t="s">
        <v>154</v>
      </c>
      <c r="G9" s="54">
        <v>565647537</v>
      </c>
      <c r="H9" s="52">
        <f>IFERROR(G9/D5,"-")</f>
        <v>2.7640297425828419E-2</v>
      </c>
      <c r="I9" s="54">
        <v>11125</v>
      </c>
      <c r="J9" s="52">
        <f>IFERROR(I9/E5,"-")</f>
        <v>0.36744063150246059</v>
      </c>
      <c r="K9" s="53">
        <f t="shared" si="1"/>
        <v>50844.722426966291</v>
      </c>
      <c r="L9" s="311"/>
      <c r="M9" s="311"/>
      <c r="N9" s="209" t="s">
        <v>154</v>
      </c>
      <c r="O9" s="54">
        <v>109181792</v>
      </c>
      <c r="P9" s="52">
        <f>IFERROR(O9/L5,"-")</f>
        <v>3.0066442194260523E-2</v>
      </c>
      <c r="Q9" s="54">
        <v>1986</v>
      </c>
      <c r="R9" s="52">
        <f>IFERROR(Q9/M5,"-")</f>
        <v>0.4105850733925987</v>
      </c>
      <c r="S9" s="53">
        <f t="shared" si="2"/>
        <v>54975.726082578047</v>
      </c>
      <c r="T9" s="311"/>
      <c r="U9" s="311"/>
      <c r="V9" s="209" t="s">
        <v>154</v>
      </c>
      <c r="W9" s="54">
        <v>61532340</v>
      </c>
      <c r="X9" s="52">
        <f>IFERROR(W9/T5,"-")</f>
        <v>2.7541362964713677E-2</v>
      </c>
      <c r="Y9" s="54">
        <v>1234</v>
      </c>
      <c r="Z9" s="52">
        <f>IFERROR(Y9/U5,"-")</f>
        <v>0.4299651567944251</v>
      </c>
      <c r="AA9" s="53">
        <f t="shared" si="3"/>
        <v>49864.132901134522</v>
      </c>
      <c r="AB9" s="311"/>
      <c r="AC9" s="311"/>
      <c r="AD9" s="209" t="s">
        <v>154</v>
      </c>
      <c r="AE9" s="54">
        <v>118415306</v>
      </c>
      <c r="AF9" s="52">
        <f>IFERROR(AE9/AB5,"-")</f>
        <v>2.6596887043158768E-2</v>
      </c>
      <c r="AG9" s="54">
        <v>2098</v>
      </c>
      <c r="AH9" s="52">
        <f>IFERROR(AG9/AC5,"-")</f>
        <v>0.44001677852348992</v>
      </c>
      <c r="AI9" s="53">
        <f t="shared" si="4"/>
        <v>56441.995233555768</v>
      </c>
      <c r="AJ9" s="311"/>
      <c r="AK9" s="324"/>
      <c r="AL9" s="209" t="s">
        <v>154</v>
      </c>
      <c r="AM9" s="54">
        <f t="shared" si="5"/>
        <v>854776975</v>
      </c>
      <c r="AN9" s="52">
        <f>IFERROR(AM9/AJ5,"-")</f>
        <v>2.7768411353526184E-2</v>
      </c>
      <c r="AO9" s="54">
        <f t="shared" si="5"/>
        <v>16443</v>
      </c>
      <c r="AP9" s="52">
        <f>IFERROR(AO9/AK5,"-")</f>
        <v>0.38461358532934131</v>
      </c>
      <c r="AQ9" s="53">
        <f t="shared" si="6"/>
        <v>51984.247096028703</v>
      </c>
      <c r="AR9" s="15"/>
      <c r="AS9" s="20">
        <v>5</v>
      </c>
      <c r="AT9" s="117" t="s">
        <v>133</v>
      </c>
      <c r="AU9" s="118">
        <f t="shared" si="0"/>
        <v>0.89583333333333337</v>
      </c>
      <c r="AV9" s="16"/>
      <c r="AW9" s="99" t="str">
        <f t="shared" si="9"/>
        <v>阿倍野区</v>
      </c>
      <c r="AX9" s="101">
        <f t="shared" si="7"/>
        <v>0.91588785046728971</v>
      </c>
      <c r="AY9" s="16"/>
      <c r="AZ9" s="172">
        <f t="shared" si="8"/>
        <v>0.86400976909413851</v>
      </c>
      <c r="BA9" s="119">
        <v>0</v>
      </c>
    </row>
    <row r="10" spans="1:53" s="20" customFormat="1">
      <c r="B10" s="326"/>
      <c r="C10" s="308"/>
      <c r="D10" s="311"/>
      <c r="E10" s="311"/>
      <c r="F10" s="209" t="s">
        <v>155</v>
      </c>
      <c r="G10" s="54">
        <v>941189199</v>
      </c>
      <c r="H10" s="52">
        <f>IFERROR(G10/D5,"-")</f>
        <v>4.5991094617525423E-2</v>
      </c>
      <c r="I10" s="54">
        <v>13123</v>
      </c>
      <c r="J10" s="52">
        <f>IFERROR(I10/E5,"-")</f>
        <v>0.43343131750173397</v>
      </c>
      <c r="K10" s="53">
        <f t="shared" si="1"/>
        <v>71720.582107749753</v>
      </c>
      <c r="L10" s="311"/>
      <c r="M10" s="311"/>
      <c r="N10" s="209" t="s">
        <v>155</v>
      </c>
      <c r="O10" s="54">
        <v>168061815</v>
      </c>
      <c r="P10" s="52">
        <f>IFERROR(O10/L5,"-")</f>
        <v>4.6280801525587764E-2</v>
      </c>
      <c r="Q10" s="54">
        <v>2258</v>
      </c>
      <c r="R10" s="52">
        <f>IFERROR(Q10/M5,"-")</f>
        <v>0.46681827579077939</v>
      </c>
      <c r="S10" s="53">
        <f t="shared" si="2"/>
        <v>74429.50177147919</v>
      </c>
      <c r="T10" s="311"/>
      <c r="U10" s="311"/>
      <c r="V10" s="209" t="s">
        <v>155</v>
      </c>
      <c r="W10" s="54">
        <v>109801764</v>
      </c>
      <c r="X10" s="52">
        <f>IFERROR(W10/T5,"-")</f>
        <v>4.9146355176640955E-2</v>
      </c>
      <c r="Y10" s="54">
        <v>1379</v>
      </c>
      <c r="Z10" s="52">
        <f>IFERROR(Y10/U5,"-")</f>
        <v>0.48048780487804876</v>
      </c>
      <c r="AA10" s="53">
        <f t="shared" si="3"/>
        <v>79624.194343727344</v>
      </c>
      <c r="AB10" s="311"/>
      <c r="AC10" s="311"/>
      <c r="AD10" s="209" t="s">
        <v>155</v>
      </c>
      <c r="AE10" s="54">
        <v>184808560</v>
      </c>
      <c r="AF10" s="52">
        <f>IFERROR(AE10/AB5,"-")</f>
        <v>4.1509265659701367E-2</v>
      </c>
      <c r="AG10" s="54">
        <v>2351</v>
      </c>
      <c r="AH10" s="52">
        <f>IFERROR(AG10/AC5,"-")</f>
        <v>0.49307885906040266</v>
      </c>
      <c r="AI10" s="53">
        <f t="shared" si="4"/>
        <v>78608.490004253516</v>
      </c>
      <c r="AJ10" s="311"/>
      <c r="AK10" s="324"/>
      <c r="AL10" s="209" t="s">
        <v>155</v>
      </c>
      <c r="AM10" s="54">
        <f t="shared" si="5"/>
        <v>1403861338</v>
      </c>
      <c r="AN10" s="52">
        <f>IFERROR(AM10/AJ5,"-")</f>
        <v>4.5606047257994588E-2</v>
      </c>
      <c r="AO10" s="54">
        <f t="shared" si="5"/>
        <v>19111</v>
      </c>
      <c r="AP10" s="52">
        <f>IFERROR(AO10/AK5,"-")</f>
        <v>0.44702002245508982</v>
      </c>
      <c r="AQ10" s="53">
        <f t="shared" si="6"/>
        <v>73458.287792370887</v>
      </c>
      <c r="AR10" s="15"/>
      <c r="AS10" s="20">
        <v>6</v>
      </c>
      <c r="AT10" s="117" t="s">
        <v>134</v>
      </c>
      <c r="AU10" s="118">
        <f t="shared" si="0"/>
        <v>0.89047619047619042</v>
      </c>
      <c r="AV10" s="16"/>
      <c r="AW10" s="99" t="str">
        <f t="shared" si="9"/>
        <v>中央区</v>
      </c>
      <c r="AX10" s="101">
        <f t="shared" si="7"/>
        <v>0.91509433962264153</v>
      </c>
      <c r="AY10" s="16"/>
      <c r="AZ10" s="172">
        <f t="shared" si="8"/>
        <v>0.86400976909413851</v>
      </c>
      <c r="BA10" s="119">
        <v>0</v>
      </c>
    </row>
    <row r="11" spans="1:53" s="20" customFormat="1">
      <c r="B11" s="326"/>
      <c r="C11" s="308"/>
      <c r="D11" s="311"/>
      <c r="E11" s="311"/>
      <c r="F11" s="209" t="s">
        <v>156</v>
      </c>
      <c r="G11" s="54">
        <v>513080200</v>
      </c>
      <c r="H11" s="52">
        <f>IFERROR(G11/D5,"-")</f>
        <v>2.5071600959350647E-2</v>
      </c>
      <c r="I11" s="54">
        <v>3242</v>
      </c>
      <c r="J11" s="52">
        <f>IFERROR(I11/E5,"-")</f>
        <v>0.10707797998480695</v>
      </c>
      <c r="K11" s="53">
        <f t="shared" si="1"/>
        <v>158260.39481801356</v>
      </c>
      <c r="L11" s="311"/>
      <c r="M11" s="311"/>
      <c r="N11" s="209" t="s">
        <v>156</v>
      </c>
      <c r="O11" s="54">
        <v>84920451</v>
      </c>
      <c r="P11" s="52">
        <f>IFERROR(O11/L5,"-")</f>
        <v>2.3385362928482006E-2</v>
      </c>
      <c r="Q11" s="54">
        <v>613</v>
      </c>
      <c r="R11" s="52">
        <f>IFERROR(Q11/M5,"-")</f>
        <v>0.12673144511060574</v>
      </c>
      <c r="S11" s="53">
        <f t="shared" si="2"/>
        <v>138532.54649265905</v>
      </c>
      <c r="T11" s="311"/>
      <c r="U11" s="311"/>
      <c r="V11" s="209" t="s">
        <v>156</v>
      </c>
      <c r="W11" s="54">
        <v>66305515</v>
      </c>
      <c r="X11" s="52">
        <f>IFERROR(W11/T5,"-")</f>
        <v>2.9677796345422051E-2</v>
      </c>
      <c r="Y11" s="54">
        <v>371</v>
      </c>
      <c r="Z11" s="52">
        <f>IFERROR(Y11/U5,"-")</f>
        <v>0.12926829268292683</v>
      </c>
      <c r="AA11" s="53">
        <f t="shared" si="3"/>
        <v>178721.06469002695</v>
      </c>
      <c r="AB11" s="311"/>
      <c r="AC11" s="311"/>
      <c r="AD11" s="209" t="s">
        <v>156</v>
      </c>
      <c r="AE11" s="54">
        <v>143997539</v>
      </c>
      <c r="AF11" s="52">
        <f>IFERROR(AE11/AB5,"-")</f>
        <v>3.2342831418058819E-2</v>
      </c>
      <c r="AG11" s="54">
        <v>809</v>
      </c>
      <c r="AH11" s="52">
        <f>IFERROR(AG11/AC5,"-")</f>
        <v>0.16967281879194632</v>
      </c>
      <c r="AI11" s="53">
        <f t="shared" si="4"/>
        <v>177994.48578491964</v>
      </c>
      <c r="AJ11" s="311"/>
      <c r="AK11" s="324"/>
      <c r="AL11" s="209" t="s">
        <v>156</v>
      </c>
      <c r="AM11" s="54">
        <f t="shared" si="5"/>
        <v>808303705</v>
      </c>
      <c r="AN11" s="52">
        <f>IFERROR(AM11/AJ5,"-")</f>
        <v>2.6258673824267761E-2</v>
      </c>
      <c r="AO11" s="54">
        <f t="shared" si="5"/>
        <v>5035</v>
      </c>
      <c r="AP11" s="52">
        <f>IFERROR(AO11/AK5,"-")</f>
        <v>0.11777226796407185</v>
      </c>
      <c r="AQ11" s="53">
        <f t="shared" si="6"/>
        <v>160536.98212512414</v>
      </c>
      <c r="AR11" s="15"/>
      <c r="AS11" s="20">
        <v>7</v>
      </c>
      <c r="AT11" s="117" t="s">
        <v>135</v>
      </c>
      <c r="AU11" s="118">
        <f t="shared" si="0"/>
        <v>0.8984375</v>
      </c>
      <c r="AV11" s="16"/>
      <c r="AW11" s="99" t="str">
        <f t="shared" si="9"/>
        <v>浪速区</v>
      </c>
      <c r="AX11" s="101">
        <f t="shared" si="7"/>
        <v>0.9135802469135802</v>
      </c>
      <c r="AY11" s="16"/>
      <c r="AZ11" s="172">
        <f t="shared" si="8"/>
        <v>0.86400976909413851</v>
      </c>
      <c r="BA11" s="119">
        <v>0</v>
      </c>
    </row>
    <row r="12" spans="1:53" s="20" customFormat="1">
      <c r="B12" s="326"/>
      <c r="C12" s="308"/>
      <c r="D12" s="311"/>
      <c r="E12" s="311"/>
      <c r="F12" s="209" t="s">
        <v>166</v>
      </c>
      <c r="G12" s="54">
        <v>44769</v>
      </c>
      <c r="H12" s="52">
        <f>IFERROR(G12/D5,"-")</f>
        <v>2.187631686721041E-6</v>
      </c>
      <c r="I12" s="54">
        <v>10</v>
      </c>
      <c r="J12" s="52">
        <f>IFERROR(I12/E5,"-")</f>
        <v>3.3028371371007694E-4</v>
      </c>
      <c r="K12" s="53">
        <f t="shared" si="1"/>
        <v>4476.8999999999996</v>
      </c>
      <c r="L12" s="311"/>
      <c r="M12" s="311"/>
      <c r="N12" s="209" t="s">
        <v>166</v>
      </c>
      <c r="O12" s="54">
        <v>6558</v>
      </c>
      <c r="P12" s="52">
        <f>IFERROR(O12/L5,"-")</f>
        <v>1.8059396562199721E-6</v>
      </c>
      <c r="Q12" s="54">
        <v>2</v>
      </c>
      <c r="R12" s="52">
        <f>IFERROR(Q12/M5,"-")</f>
        <v>4.1347942939838741E-4</v>
      </c>
      <c r="S12" s="53">
        <f t="shared" si="2"/>
        <v>3279</v>
      </c>
      <c r="T12" s="311"/>
      <c r="U12" s="311"/>
      <c r="V12" s="209" t="s">
        <v>166</v>
      </c>
      <c r="W12" s="54">
        <v>2791</v>
      </c>
      <c r="X12" s="52">
        <f>IFERROR(W12/T5,"-")</f>
        <v>1.2492283575517504E-6</v>
      </c>
      <c r="Y12" s="54">
        <v>1</v>
      </c>
      <c r="Z12" s="52">
        <f>IFERROR(Y12/U5,"-")</f>
        <v>3.4843205574912892E-4</v>
      </c>
      <c r="AA12" s="53">
        <f t="shared" si="3"/>
        <v>2791</v>
      </c>
      <c r="AB12" s="311"/>
      <c r="AC12" s="311"/>
      <c r="AD12" s="209" t="s">
        <v>166</v>
      </c>
      <c r="AE12" s="54">
        <v>3056</v>
      </c>
      <c r="AF12" s="52">
        <f>IFERROR(AE12/AB5,"-")</f>
        <v>6.8639848639071366E-7</v>
      </c>
      <c r="AG12" s="54">
        <v>3</v>
      </c>
      <c r="AH12" s="52">
        <f>IFERROR(AG12/AC5,"-")</f>
        <v>6.2919463087248318E-4</v>
      </c>
      <c r="AI12" s="53">
        <f t="shared" si="4"/>
        <v>1018.6666666666666</v>
      </c>
      <c r="AJ12" s="311"/>
      <c r="AK12" s="324"/>
      <c r="AL12" s="209" t="s">
        <v>166</v>
      </c>
      <c r="AM12" s="54">
        <f t="shared" si="5"/>
        <v>57174</v>
      </c>
      <c r="AN12" s="52">
        <f>IFERROR(AM12/AJ5,"-")</f>
        <v>1.8573630282056979E-6</v>
      </c>
      <c r="AO12" s="54">
        <f t="shared" si="5"/>
        <v>16</v>
      </c>
      <c r="AP12" s="52">
        <f>IFERROR(AO12/AK5,"-")</f>
        <v>3.7425149700598805E-4</v>
      </c>
      <c r="AQ12" s="53">
        <f t="shared" si="6"/>
        <v>3573.375</v>
      </c>
      <c r="AR12" s="15"/>
      <c r="AS12" s="20">
        <v>8</v>
      </c>
      <c r="AT12" s="117" t="s">
        <v>58</v>
      </c>
      <c r="AU12" s="118">
        <f t="shared" si="0"/>
        <v>0.84375</v>
      </c>
      <c r="AV12" s="16"/>
      <c r="AW12" s="99" t="str">
        <f t="shared" si="9"/>
        <v>東住吉区</v>
      </c>
      <c r="AX12" s="101">
        <f t="shared" si="7"/>
        <v>0.91258741258741261</v>
      </c>
      <c r="AY12" s="16"/>
      <c r="AZ12" s="172">
        <f t="shared" si="8"/>
        <v>0.86400976909413851</v>
      </c>
      <c r="BA12" s="119">
        <v>0</v>
      </c>
    </row>
    <row r="13" spans="1:53" s="20" customFormat="1">
      <c r="B13" s="326"/>
      <c r="C13" s="308"/>
      <c r="D13" s="311"/>
      <c r="E13" s="311"/>
      <c r="F13" s="209" t="s">
        <v>157</v>
      </c>
      <c r="G13" s="54">
        <v>5299947</v>
      </c>
      <c r="H13" s="52">
        <f>IFERROR(G13/D5,"-")</f>
        <v>2.5898125924506067E-4</v>
      </c>
      <c r="I13" s="54">
        <v>269</v>
      </c>
      <c r="J13" s="52">
        <f>IFERROR(I13/E5,"-")</f>
        <v>8.8846318988010705E-3</v>
      </c>
      <c r="K13" s="53">
        <f t="shared" si="1"/>
        <v>19702.405204460967</v>
      </c>
      <c r="L13" s="311"/>
      <c r="M13" s="311"/>
      <c r="N13" s="209" t="s">
        <v>157</v>
      </c>
      <c r="O13" s="54">
        <v>893821</v>
      </c>
      <c r="P13" s="52">
        <f>IFERROR(O13/L5,"-")</f>
        <v>2.4614010208328632E-4</v>
      </c>
      <c r="Q13" s="54">
        <v>48</v>
      </c>
      <c r="R13" s="52">
        <f>IFERROR(Q13/M5,"-")</f>
        <v>9.9235063055612988E-3</v>
      </c>
      <c r="S13" s="53">
        <f t="shared" si="2"/>
        <v>18621.270833333332</v>
      </c>
      <c r="T13" s="311"/>
      <c r="U13" s="311"/>
      <c r="V13" s="209" t="s">
        <v>157</v>
      </c>
      <c r="W13" s="54">
        <v>403512</v>
      </c>
      <c r="X13" s="52">
        <f>IFERROR(W13/T5,"-")</f>
        <v>1.8060861089660404E-4</v>
      </c>
      <c r="Y13" s="54">
        <v>31</v>
      </c>
      <c r="Z13" s="52">
        <f>IFERROR(Y13/U5,"-")</f>
        <v>1.0801393728222997E-2</v>
      </c>
      <c r="AA13" s="53">
        <f t="shared" si="3"/>
        <v>13016.516129032258</v>
      </c>
      <c r="AB13" s="311"/>
      <c r="AC13" s="311"/>
      <c r="AD13" s="209" t="s">
        <v>157</v>
      </c>
      <c r="AE13" s="54">
        <v>1743794</v>
      </c>
      <c r="AF13" s="52">
        <f>IFERROR(AE13/AB5,"-")</f>
        <v>3.9166805045065713E-4</v>
      </c>
      <c r="AG13" s="54">
        <v>74</v>
      </c>
      <c r="AH13" s="52">
        <f>IFERROR(AG13/AC5,"-")</f>
        <v>1.552013422818792E-2</v>
      </c>
      <c r="AI13" s="53">
        <f t="shared" si="4"/>
        <v>23564.783783783783</v>
      </c>
      <c r="AJ13" s="311"/>
      <c r="AK13" s="324"/>
      <c r="AL13" s="209" t="s">
        <v>157</v>
      </c>
      <c r="AM13" s="54">
        <f t="shared" si="5"/>
        <v>8341074</v>
      </c>
      <c r="AN13" s="52">
        <f>IFERROR(AM13/AJ5,"-")</f>
        <v>2.7096936480092024E-4</v>
      </c>
      <c r="AO13" s="54">
        <f t="shared" si="5"/>
        <v>422</v>
      </c>
      <c r="AP13" s="52">
        <f>IFERROR(AO13/AK5,"-")</f>
        <v>9.8708832335329347E-3</v>
      </c>
      <c r="AQ13" s="53">
        <f t="shared" si="6"/>
        <v>19765.578199052132</v>
      </c>
      <c r="AR13" s="15"/>
      <c r="AS13" s="20">
        <v>9</v>
      </c>
      <c r="AT13" s="117" t="s">
        <v>136</v>
      </c>
      <c r="AU13" s="118">
        <f t="shared" si="0"/>
        <v>0.9135802469135802</v>
      </c>
      <c r="AV13" s="16"/>
      <c r="AW13" s="99" t="str">
        <f t="shared" si="9"/>
        <v>泉佐野市</v>
      </c>
      <c r="AX13" s="101">
        <f t="shared" si="7"/>
        <v>0.91111111111111109</v>
      </c>
      <c r="AY13" s="16"/>
      <c r="AZ13" s="172">
        <f t="shared" si="8"/>
        <v>0.86400976909413851</v>
      </c>
      <c r="BA13" s="119">
        <v>0</v>
      </c>
    </row>
    <row r="14" spans="1:53" s="20" customFormat="1">
      <c r="B14" s="326"/>
      <c r="C14" s="308"/>
      <c r="D14" s="311"/>
      <c r="E14" s="311"/>
      <c r="F14" s="209" t="s">
        <v>158</v>
      </c>
      <c r="G14" s="54">
        <v>14434270</v>
      </c>
      <c r="H14" s="52">
        <f>IFERROR(G14/D5,"-")</f>
        <v>7.0532883081344058E-4</v>
      </c>
      <c r="I14" s="54">
        <v>1199</v>
      </c>
      <c r="J14" s="52">
        <f>IFERROR(I14/E5,"-")</f>
        <v>3.9601017273838225E-2</v>
      </c>
      <c r="K14" s="53">
        <f t="shared" si="1"/>
        <v>12038.59049207673</v>
      </c>
      <c r="L14" s="311"/>
      <c r="M14" s="311"/>
      <c r="N14" s="209" t="s">
        <v>158</v>
      </c>
      <c r="O14" s="54">
        <v>2205009</v>
      </c>
      <c r="P14" s="52">
        <f>IFERROR(O14/L5,"-")</f>
        <v>6.0721457691703944E-4</v>
      </c>
      <c r="Q14" s="54">
        <v>219</v>
      </c>
      <c r="R14" s="52">
        <f>IFERROR(Q14/M5,"-")</f>
        <v>4.5275997519123423E-2</v>
      </c>
      <c r="S14" s="53">
        <f t="shared" si="2"/>
        <v>10068.534246575342</v>
      </c>
      <c r="T14" s="311"/>
      <c r="U14" s="311"/>
      <c r="V14" s="209" t="s">
        <v>158</v>
      </c>
      <c r="W14" s="54">
        <v>1983030</v>
      </c>
      <c r="X14" s="52">
        <f>IFERROR(W14/T5,"-")</f>
        <v>8.875877140364914E-4</v>
      </c>
      <c r="Y14" s="54">
        <v>136</v>
      </c>
      <c r="Z14" s="52">
        <f>IFERROR(Y14/U5,"-")</f>
        <v>4.7386759581881537E-2</v>
      </c>
      <c r="AA14" s="53">
        <f t="shared" si="3"/>
        <v>14581.10294117647</v>
      </c>
      <c r="AB14" s="311"/>
      <c r="AC14" s="311"/>
      <c r="AD14" s="209" t="s">
        <v>158</v>
      </c>
      <c r="AE14" s="54">
        <v>4467085</v>
      </c>
      <c r="AF14" s="52">
        <f>IFERROR(AE14/AB5,"-")</f>
        <v>1.0033378215244309E-3</v>
      </c>
      <c r="AG14" s="54">
        <v>339</v>
      </c>
      <c r="AH14" s="52">
        <f>IFERROR(AG14/AC5,"-")</f>
        <v>7.1098993288590609E-2</v>
      </c>
      <c r="AI14" s="53">
        <f t="shared" si="4"/>
        <v>13177.241887905604</v>
      </c>
      <c r="AJ14" s="311"/>
      <c r="AK14" s="324"/>
      <c r="AL14" s="209" t="s">
        <v>158</v>
      </c>
      <c r="AM14" s="54">
        <f t="shared" si="5"/>
        <v>23089394</v>
      </c>
      <c r="AN14" s="52">
        <f>IFERROR(AM14/AJ5,"-")</f>
        <v>7.5008547170522387E-4</v>
      </c>
      <c r="AO14" s="54">
        <f t="shared" si="5"/>
        <v>1893</v>
      </c>
      <c r="AP14" s="52">
        <f>IFERROR(AO14/AK5,"-")</f>
        <v>4.4278630239520958E-2</v>
      </c>
      <c r="AQ14" s="53">
        <f t="shared" si="6"/>
        <v>12197.249867934495</v>
      </c>
      <c r="AR14" s="15"/>
      <c r="AS14" s="20">
        <v>10</v>
      </c>
      <c r="AT14" s="117" t="s">
        <v>59</v>
      </c>
      <c r="AU14" s="118">
        <f t="shared" si="0"/>
        <v>0.86708860759493667</v>
      </c>
      <c r="AV14" s="16"/>
      <c r="AW14" s="99" t="str">
        <f t="shared" si="9"/>
        <v>生野区</v>
      </c>
      <c r="AX14" s="101">
        <f t="shared" si="7"/>
        <v>0.90965732087227413</v>
      </c>
      <c r="AY14" s="16"/>
      <c r="AZ14" s="172">
        <f t="shared" si="8"/>
        <v>0.86400976909413851</v>
      </c>
      <c r="BA14" s="119">
        <v>0</v>
      </c>
    </row>
    <row r="15" spans="1:53" s="20" customFormat="1">
      <c r="B15" s="326"/>
      <c r="C15" s="308"/>
      <c r="D15" s="311"/>
      <c r="E15" s="311"/>
      <c r="F15" s="209" t="s">
        <v>159</v>
      </c>
      <c r="G15" s="54">
        <v>2596842</v>
      </c>
      <c r="H15" s="52">
        <f>IFERROR(G15/D5,"-")</f>
        <v>1.2689436540034492E-4</v>
      </c>
      <c r="I15" s="54">
        <v>87</v>
      </c>
      <c r="J15" s="52">
        <f>IFERROR(I15/E5,"-")</f>
        <v>2.8734683092776696E-3</v>
      </c>
      <c r="K15" s="53">
        <f t="shared" si="1"/>
        <v>29848.758620689656</v>
      </c>
      <c r="L15" s="311"/>
      <c r="M15" s="311"/>
      <c r="N15" s="209" t="s">
        <v>159</v>
      </c>
      <c r="O15" s="54">
        <v>1600924</v>
      </c>
      <c r="P15" s="52">
        <f>IFERROR(O15/L5,"-")</f>
        <v>4.4086186919705745E-4</v>
      </c>
      <c r="Q15" s="54">
        <v>24</v>
      </c>
      <c r="R15" s="52">
        <f>IFERROR(Q15/M5,"-")</f>
        <v>4.9617531527806494E-3</v>
      </c>
      <c r="S15" s="53">
        <f t="shared" si="2"/>
        <v>66705.166666666672</v>
      </c>
      <c r="T15" s="311"/>
      <c r="U15" s="311"/>
      <c r="V15" s="209" t="s">
        <v>159</v>
      </c>
      <c r="W15" s="54">
        <v>347338</v>
      </c>
      <c r="X15" s="52">
        <f>IFERROR(W15/T5,"-")</f>
        <v>1.5546559629355422E-4</v>
      </c>
      <c r="Y15" s="54">
        <v>16</v>
      </c>
      <c r="Z15" s="52">
        <f>IFERROR(Y15/U5,"-")</f>
        <v>5.5749128919860627E-3</v>
      </c>
      <c r="AA15" s="53">
        <f t="shared" si="3"/>
        <v>21708.625</v>
      </c>
      <c r="AB15" s="311"/>
      <c r="AC15" s="311"/>
      <c r="AD15" s="209" t="s">
        <v>159</v>
      </c>
      <c r="AE15" s="54">
        <v>5738128</v>
      </c>
      <c r="AF15" s="52">
        <f>IFERROR(AE15/AB5,"-")</f>
        <v>1.2888227663338263E-3</v>
      </c>
      <c r="AG15" s="54">
        <v>68</v>
      </c>
      <c r="AH15" s="52">
        <f>IFERROR(AG15/AC5,"-")</f>
        <v>1.4261744966442953E-2</v>
      </c>
      <c r="AI15" s="53">
        <f t="shared" si="4"/>
        <v>84384.23529411765</v>
      </c>
      <c r="AJ15" s="311"/>
      <c r="AK15" s="324"/>
      <c r="AL15" s="209" t="s">
        <v>159</v>
      </c>
      <c r="AM15" s="54">
        <f t="shared" si="5"/>
        <v>10283232</v>
      </c>
      <c r="AN15" s="52">
        <f>IFERROR(AM15/AJ5,"-")</f>
        <v>3.3406259711165449E-4</v>
      </c>
      <c r="AO15" s="54">
        <f t="shared" si="5"/>
        <v>195</v>
      </c>
      <c r="AP15" s="52">
        <f>IFERROR(AO15/AK5,"-")</f>
        <v>4.561190119760479E-3</v>
      </c>
      <c r="AQ15" s="53">
        <f t="shared" si="6"/>
        <v>52734.523076923077</v>
      </c>
      <c r="AR15" s="15"/>
      <c r="AS15" s="20">
        <v>11</v>
      </c>
      <c r="AT15" s="117" t="s">
        <v>60</v>
      </c>
      <c r="AU15" s="118">
        <f t="shared" si="0"/>
        <v>0.88275862068965516</v>
      </c>
      <c r="AV15" s="16"/>
      <c r="AW15" s="99" t="str">
        <f t="shared" si="9"/>
        <v>淀川区</v>
      </c>
      <c r="AX15" s="101">
        <f t="shared" si="7"/>
        <v>0.90592334494773519</v>
      </c>
      <c r="AY15" s="16"/>
      <c r="AZ15" s="172">
        <f t="shared" si="8"/>
        <v>0.86400976909413851</v>
      </c>
      <c r="BA15" s="119">
        <v>0</v>
      </c>
    </row>
    <row r="16" spans="1:53" s="20" customFormat="1">
      <c r="B16" s="326"/>
      <c r="C16" s="308"/>
      <c r="D16" s="311"/>
      <c r="E16" s="311"/>
      <c r="F16" s="209" t="s">
        <v>160</v>
      </c>
      <c r="G16" s="54">
        <v>37229123</v>
      </c>
      <c r="H16" s="52">
        <f>IFERROR(G16/D5,"-")</f>
        <v>1.8191965231216937E-3</v>
      </c>
      <c r="I16" s="54">
        <v>150</v>
      </c>
      <c r="J16" s="52">
        <f>IFERROR(I16/E5,"-")</f>
        <v>4.9542557056511541E-3</v>
      </c>
      <c r="K16" s="53">
        <f t="shared" si="1"/>
        <v>248194.15333333332</v>
      </c>
      <c r="L16" s="311"/>
      <c r="M16" s="311"/>
      <c r="N16" s="209" t="s">
        <v>160</v>
      </c>
      <c r="O16" s="54">
        <v>4743609</v>
      </c>
      <c r="P16" s="52">
        <f>IFERROR(O16/L5,"-")</f>
        <v>1.306293322156445E-3</v>
      </c>
      <c r="Q16" s="54">
        <v>21</v>
      </c>
      <c r="R16" s="52">
        <f>IFERROR(Q16/M5,"-")</f>
        <v>4.3415340086830683E-3</v>
      </c>
      <c r="S16" s="53">
        <f t="shared" si="2"/>
        <v>225886.14285714287</v>
      </c>
      <c r="T16" s="311"/>
      <c r="U16" s="311"/>
      <c r="V16" s="209" t="s">
        <v>160</v>
      </c>
      <c r="W16" s="54">
        <v>3645397</v>
      </c>
      <c r="X16" s="52">
        <f>IFERROR(W16/T5,"-")</f>
        <v>1.6316493396395836E-3</v>
      </c>
      <c r="Y16" s="54">
        <v>19</v>
      </c>
      <c r="Z16" s="52">
        <f>IFERROR(Y16/U5,"-")</f>
        <v>6.6202090592334499E-3</v>
      </c>
      <c r="AA16" s="53">
        <f t="shared" si="3"/>
        <v>191863</v>
      </c>
      <c r="AB16" s="311"/>
      <c r="AC16" s="311"/>
      <c r="AD16" s="209" t="s">
        <v>160</v>
      </c>
      <c r="AE16" s="54">
        <v>20504265</v>
      </c>
      <c r="AF16" s="52">
        <f>IFERROR(AE16/AB5,"-")</f>
        <v>4.6053980564640332E-3</v>
      </c>
      <c r="AG16" s="54">
        <v>86</v>
      </c>
      <c r="AH16" s="52">
        <f>IFERROR(AG16/AC5,"-")</f>
        <v>1.8036912751677854E-2</v>
      </c>
      <c r="AI16" s="53">
        <f t="shared" si="4"/>
        <v>238421.68604651163</v>
      </c>
      <c r="AJ16" s="311"/>
      <c r="AK16" s="324"/>
      <c r="AL16" s="209" t="s">
        <v>160</v>
      </c>
      <c r="AM16" s="54">
        <f t="shared" si="5"/>
        <v>66122394</v>
      </c>
      <c r="AN16" s="52">
        <f>IFERROR(AM16/AJ5,"-")</f>
        <v>2.1480618804360419E-3</v>
      </c>
      <c r="AO16" s="54">
        <f t="shared" si="5"/>
        <v>276</v>
      </c>
      <c r="AP16" s="52">
        <f>IFERROR(AO16/AK5,"-")</f>
        <v>6.4558383233532931E-3</v>
      </c>
      <c r="AQ16" s="53">
        <f t="shared" si="6"/>
        <v>239573.89130434784</v>
      </c>
      <c r="AR16" s="15"/>
      <c r="AS16" s="20">
        <v>12</v>
      </c>
      <c r="AT16" s="117" t="s">
        <v>137</v>
      </c>
      <c r="AU16" s="118">
        <f t="shared" si="0"/>
        <v>0.88700564971751417</v>
      </c>
      <c r="AV16" s="16"/>
      <c r="AW16" s="99" t="str">
        <f t="shared" si="9"/>
        <v>大正区</v>
      </c>
      <c r="AX16" s="101">
        <f t="shared" si="7"/>
        <v>0.8984375</v>
      </c>
      <c r="AY16" s="16"/>
      <c r="AZ16" s="172">
        <f t="shared" si="8"/>
        <v>0.86400976909413851</v>
      </c>
      <c r="BA16" s="119">
        <v>0</v>
      </c>
    </row>
    <row r="17" spans="2:53" s="20" customFormat="1">
      <c r="B17" s="326"/>
      <c r="C17" s="308"/>
      <c r="D17" s="311"/>
      <c r="E17" s="311"/>
      <c r="F17" s="209" t="s">
        <v>161</v>
      </c>
      <c r="G17" s="54">
        <v>134615140</v>
      </c>
      <c r="H17" s="52">
        <f>IFERROR(G17/D5,"-")</f>
        <v>6.5779522834190866E-3</v>
      </c>
      <c r="I17" s="54">
        <v>3561</v>
      </c>
      <c r="J17" s="52">
        <f>IFERROR(I17/E5,"-")</f>
        <v>0.1176140304521584</v>
      </c>
      <c r="K17" s="53">
        <f t="shared" si="1"/>
        <v>37802.622858747542</v>
      </c>
      <c r="L17" s="311"/>
      <c r="M17" s="311"/>
      <c r="N17" s="209" t="s">
        <v>161</v>
      </c>
      <c r="O17" s="54">
        <v>25742402</v>
      </c>
      <c r="P17" s="52">
        <f>IFERROR(O17/L5,"-")</f>
        <v>7.0889333056048066E-3</v>
      </c>
      <c r="Q17" s="54">
        <v>662</v>
      </c>
      <c r="R17" s="52">
        <f>IFERROR(Q17/M5,"-")</f>
        <v>0.13686169113086624</v>
      </c>
      <c r="S17" s="53">
        <f t="shared" si="2"/>
        <v>38885.803625377644</v>
      </c>
      <c r="T17" s="311"/>
      <c r="U17" s="311"/>
      <c r="V17" s="209" t="s">
        <v>161</v>
      </c>
      <c r="W17" s="54">
        <v>20769040</v>
      </c>
      <c r="X17" s="52">
        <f>IFERROR(W17/T5,"-")</f>
        <v>9.2960493468744552E-3</v>
      </c>
      <c r="Y17" s="54">
        <v>447</v>
      </c>
      <c r="Z17" s="52">
        <f>IFERROR(Y17/U5,"-")</f>
        <v>0.15574912891986062</v>
      </c>
      <c r="AA17" s="53">
        <f t="shared" si="3"/>
        <v>46463.176733780761</v>
      </c>
      <c r="AB17" s="311"/>
      <c r="AC17" s="311"/>
      <c r="AD17" s="209" t="s">
        <v>161</v>
      </c>
      <c r="AE17" s="54">
        <v>52729506</v>
      </c>
      <c r="AF17" s="52">
        <f>IFERROR(AE17/AB5,"-")</f>
        <v>1.1843407430147269E-2</v>
      </c>
      <c r="AG17" s="54">
        <v>912</v>
      </c>
      <c r="AH17" s="52">
        <f>IFERROR(AG17/AC5,"-")</f>
        <v>0.1912751677852349</v>
      </c>
      <c r="AI17" s="53">
        <f t="shared" si="4"/>
        <v>57817.440789473687</v>
      </c>
      <c r="AJ17" s="311"/>
      <c r="AK17" s="324"/>
      <c r="AL17" s="209" t="s">
        <v>161</v>
      </c>
      <c r="AM17" s="54">
        <f t="shared" si="5"/>
        <v>233856088</v>
      </c>
      <c r="AN17" s="52">
        <f>IFERROR(AM17/AJ5,"-")</f>
        <v>7.5970834955052672E-3</v>
      </c>
      <c r="AO17" s="54">
        <f t="shared" si="5"/>
        <v>5582</v>
      </c>
      <c r="AP17" s="52">
        <f>IFERROR(AO17/AK5,"-")</f>
        <v>0.13056699101796407</v>
      </c>
      <c r="AQ17" s="53">
        <f t="shared" si="6"/>
        <v>41894.677176639198</v>
      </c>
      <c r="AR17" s="15"/>
      <c r="AS17" s="20">
        <v>13</v>
      </c>
      <c r="AT17" s="117" t="s">
        <v>138</v>
      </c>
      <c r="AU17" s="118">
        <f t="shared" si="0"/>
        <v>0.90965732087227413</v>
      </c>
      <c r="AV17" s="16"/>
      <c r="AW17" s="99" t="str">
        <f t="shared" si="9"/>
        <v>西区</v>
      </c>
      <c r="AX17" s="101">
        <f t="shared" si="7"/>
        <v>0.89583333333333337</v>
      </c>
      <c r="AY17" s="16"/>
      <c r="AZ17" s="172">
        <f t="shared" si="8"/>
        <v>0.86400976909413851</v>
      </c>
      <c r="BA17" s="119">
        <v>0</v>
      </c>
    </row>
    <row r="18" spans="2:53" s="20" customFormat="1">
      <c r="B18" s="326"/>
      <c r="C18" s="308"/>
      <c r="D18" s="311"/>
      <c r="E18" s="311"/>
      <c r="F18" s="209" t="s">
        <v>162</v>
      </c>
      <c r="G18" s="54">
        <v>233399970</v>
      </c>
      <c r="H18" s="52">
        <f>IFERROR(G18/D5,"-")</f>
        <v>1.1405060869167066E-2</v>
      </c>
      <c r="I18" s="54">
        <v>2583</v>
      </c>
      <c r="J18" s="52">
        <f>IFERROR(I18/E5,"-")</f>
        <v>8.5312283251312876E-2</v>
      </c>
      <c r="K18" s="53">
        <f t="shared" si="1"/>
        <v>90360.034843205576</v>
      </c>
      <c r="L18" s="311"/>
      <c r="M18" s="311"/>
      <c r="N18" s="209" t="s">
        <v>162</v>
      </c>
      <c r="O18" s="54">
        <v>32999608</v>
      </c>
      <c r="P18" s="52">
        <f>IFERROR(O18/L5,"-")</f>
        <v>9.0874200559490463E-3</v>
      </c>
      <c r="Q18" s="54">
        <v>388</v>
      </c>
      <c r="R18" s="52">
        <f>IFERROR(Q18/M5,"-")</f>
        <v>8.0215009303287163E-2</v>
      </c>
      <c r="S18" s="53">
        <f t="shared" si="2"/>
        <v>85050.536082474224</v>
      </c>
      <c r="T18" s="311"/>
      <c r="U18" s="311"/>
      <c r="V18" s="209" t="s">
        <v>162</v>
      </c>
      <c r="W18" s="54">
        <v>26898248</v>
      </c>
      <c r="X18" s="52">
        <f>IFERROR(W18/T5,"-")</f>
        <v>1.2039431805825744E-2</v>
      </c>
      <c r="Y18" s="54">
        <v>265</v>
      </c>
      <c r="Z18" s="52">
        <f>IFERROR(Y18/U5,"-")</f>
        <v>9.2334494773519168E-2</v>
      </c>
      <c r="AA18" s="53">
        <f t="shared" si="3"/>
        <v>101502.82264150944</v>
      </c>
      <c r="AB18" s="311"/>
      <c r="AC18" s="311"/>
      <c r="AD18" s="209" t="s">
        <v>162</v>
      </c>
      <c r="AE18" s="54">
        <v>72673253</v>
      </c>
      <c r="AF18" s="52">
        <f>IFERROR(AE18/AB5,"-")</f>
        <v>1.6322909312921921E-2</v>
      </c>
      <c r="AG18" s="54">
        <v>682</v>
      </c>
      <c r="AH18" s="52">
        <f>IFERROR(AG18/AC5,"-")</f>
        <v>0.14303691275167785</v>
      </c>
      <c r="AI18" s="53">
        <f t="shared" si="4"/>
        <v>106559.02199413489</v>
      </c>
      <c r="AJ18" s="311"/>
      <c r="AK18" s="324"/>
      <c r="AL18" s="209" t="s">
        <v>162</v>
      </c>
      <c r="AM18" s="54">
        <f t="shared" si="5"/>
        <v>365971079</v>
      </c>
      <c r="AN18" s="52">
        <f>IFERROR(AM18/AJ5,"-")</f>
        <v>1.1888990651819824E-2</v>
      </c>
      <c r="AO18" s="54">
        <f t="shared" si="5"/>
        <v>3918</v>
      </c>
      <c r="AP18" s="52">
        <f>IFERROR(AO18/AK5,"-")</f>
        <v>9.1644835329341312E-2</v>
      </c>
      <c r="AQ18" s="53">
        <f t="shared" si="6"/>
        <v>93407.626084737116</v>
      </c>
      <c r="AR18" s="15"/>
      <c r="AS18" s="20">
        <v>14</v>
      </c>
      <c r="AT18" s="117" t="s">
        <v>139</v>
      </c>
      <c r="AU18" s="118">
        <f t="shared" si="0"/>
        <v>0.850828729281768</v>
      </c>
      <c r="AV18" s="16"/>
      <c r="AW18" s="99" t="str">
        <f t="shared" si="9"/>
        <v>此花区</v>
      </c>
      <c r="AX18" s="101">
        <f t="shared" si="7"/>
        <v>0.89565217391304353</v>
      </c>
      <c r="AY18" s="16"/>
      <c r="AZ18" s="172">
        <f t="shared" si="8"/>
        <v>0.86400976909413851</v>
      </c>
      <c r="BA18" s="119">
        <v>0</v>
      </c>
    </row>
    <row r="19" spans="2:53" s="20" customFormat="1">
      <c r="B19" s="326"/>
      <c r="C19" s="308"/>
      <c r="D19" s="311"/>
      <c r="E19" s="311"/>
      <c r="F19" s="209" t="s">
        <v>163</v>
      </c>
      <c r="G19" s="54">
        <v>87632962</v>
      </c>
      <c r="H19" s="52">
        <f>IFERROR(G19/D5,"-")</f>
        <v>4.282173925538227E-3</v>
      </c>
      <c r="I19" s="54">
        <v>1753</v>
      </c>
      <c r="J19" s="52">
        <f>IFERROR(I19/E5,"-")</f>
        <v>5.7898735013376487E-2</v>
      </c>
      <c r="K19" s="53">
        <f t="shared" si="1"/>
        <v>49990.280661722762</v>
      </c>
      <c r="L19" s="311"/>
      <c r="M19" s="311"/>
      <c r="N19" s="209" t="s">
        <v>163</v>
      </c>
      <c r="O19" s="54">
        <v>17325112</v>
      </c>
      <c r="P19" s="52">
        <f>IFERROR(O19/L5,"-")</f>
        <v>4.7709830450217315E-3</v>
      </c>
      <c r="Q19" s="54">
        <v>331</v>
      </c>
      <c r="R19" s="52">
        <f>IFERROR(Q19/M5,"-")</f>
        <v>6.8430845565433121E-2</v>
      </c>
      <c r="S19" s="53">
        <f t="shared" si="2"/>
        <v>52341.728096676736</v>
      </c>
      <c r="T19" s="311"/>
      <c r="U19" s="311"/>
      <c r="V19" s="209" t="s">
        <v>163</v>
      </c>
      <c r="W19" s="54">
        <v>10647914</v>
      </c>
      <c r="X19" s="52">
        <f>IFERROR(W19/T5,"-")</f>
        <v>4.7659176343863444E-3</v>
      </c>
      <c r="Y19" s="54">
        <v>245</v>
      </c>
      <c r="Z19" s="52">
        <f>IFERROR(Y19/U5,"-")</f>
        <v>8.5365853658536592E-2</v>
      </c>
      <c r="AA19" s="53">
        <f t="shared" si="3"/>
        <v>43460.873469387756</v>
      </c>
      <c r="AB19" s="311"/>
      <c r="AC19" s="311"/>
      <c r="AD19" s="209" t="s">
        <v>163</v>
      </c>
      <c r="AE19" s="54">
        <v>26682761</v>
      </c>
      <c r="AF19" s="52">
        <f>IFERROR(AE19/AB5,"-")</f>
        <v>5.9931304853158259E-3</v>
      </c>
      <c r="AG19" s="54">
        <v>538</v>
      </c>
      <c r="AH19" s="52">
        <f>IFERROR(AG19/AC5,"-")</f>
        <v>0.11283557046979865</v>
      </c>
      <c r="AI19" s="53">
        <f t="shared" si="4"/>
        <v>49596.210037174722</v>
      </c>
      <c r="AJ19" s="311"/>
      <c r="AK19" s="324"/>
      <c r="AL19" s="209" t="s">
        <v>163</v>
      </c>
      <c r="AM19" s="54">
        <f t="shared" si="5"/>
        <v>142288749</v>
      </c>
      <c r="AN19" s="52">
        <f>IFERROR(AM19/AJ5,"-")</f>
        <v>4.6224133648553618E-3</v>
      </c>
      <c r="AO19" s="54">
        <f t="shared" si="5"/>
        <v>2867</v>
      </c>
      <c r="AP19" s="52">
        <f>IFERROR(AO19/AK5,"-")</f>
        <v>6.7061190119760486E-2</v>
      </c>
      <c r="AQ19" s="53">
        <f t="shared" si="6"/>
        <v>49629.839204743635</v>
      </c>
      <c r="AR19" s="15"/>
      <c r="AS19" s="20">
        <v>15</v>
      </c>
      <c r="AT19" s="117" t="s">
        <v>140</v>
      </c>
      <c r="AU19" s="118">
        <f t="shared" si="0"/>
        <v>0.87804878048780488</v>
      </c>
      <c r="AV19" s="16"/>
      <c r="AW19" s="99" t="str">
        <f t="shared" si="9"/>
        <v>藤井寺市</v>
      </c>
      <c r="AX19" s="101">
        <f t="shared" si="7"/>
        <v>0.89393939393939392</v>
      </c>
      <c r="AY19" s="16"/>
      <c r="AZ19" s="172">
        <f t="shared" si="8"/>
        <v>0.86400976909413851</v>
      </c>
      <c r="BA19" s="119">
        <v>0</v>
      </c>
    </row>
    <row r="20" spans="2:53" s="20" customFormat="1">
      <c r="B20" s="326"/>
      <c r="C20" s="308"/>
      <c r="D20" s="311"/>
      <c r="E20" s="311"/>
      <c r="F20" s="210" t="s">
        <v>164</v>
      </c>
      <c r="G20" s="59">
        <v>38348475</v>
      </c>
      <c r="H20" s="57">
        <f>IFERROR(G20/D5,"-")</f>
        <v>1.8738935211291222E-3</v>
      </c>
      <c r="I20" s="59">
        <v>2458</v>
      </c>
      <c r="J20" s="57">
        <f>IFERROR(I20/E5,"-")</f>
        <v>8.1183736829936917E-2</v>
      </c>
      <c r="K20" s="58">
        <f t="shared" si="1"/>
        <v>15601.4951179821</v>
      </c>
      <c r="L20" s="311"/>
      <c r="M20" s="311"/>
      <c r="N20" s="210" t="s">
        <v>164</v>
      </c>
      <c r="O20" s="59">
        <v>8885560</v>
      </c>
      <c r="P20" s="57">
        <f>IFERROR(O20/L5,"-")</f>
        <v>2.4469022829707132E-3</v>
      </c>
      <c r="Q20" s="59">
        <v>439</v>
      </c>
      <c r="R20" s="57">
        <f>IFERROR(Q20/M5,"-")</f>
        <v>9.0758734752946046E-2</v>
      </c>
      <c r="S20" s="58">
        <f t="shared" si="2"/>
        <v>20240.455580865604</v>
      </c>
      <c r="T20" s="311"/>
      <c r="U20" s="311"/>
      <c r="V20" s="210" t="s">
        <v>164</v>
      </c>
      <c r="W20" s="59">
        <v>4366266</v>
      </c>
      <c r="X20" s="57">
        <f>IFERROR(W20/T5,"-")</f>
        <v>1.9543043009007705E-3</v>
      </c>
      <c r="Y20" s="59">
        <v>235</v>
      </c>
      <c r="Z20" s="57">
        <f>IFERROR(Y20/U5,"-")</f>
        <v>8.188153310104529E-2</v>
      </c>
      <c r="AA20" s="58">
        <f t="shared" si="3"/>
        <v>18579.855319148937</v>
      </c>
      <c r="AB20" s="311"/>
      <c r="AC20" s="311"/>
      <c r="AD20" s="210" t="s">
        <v>164</v>
      </c>
      <c r="AE20" s="59">
        <v>9204908</v>
      </c>
      <c r="AF20" s="57">
        <f>IFERROR(AE20/AB5,"-")</f>
        <v>2.0674852482217838E-3</v>
      </c>
      <c r="AG20" s="59">
        <v>567</v>
      </c>
      <c r="AH20" s="57">
        <f>IFERROR(AG20/AC5,"-")</f>
        <v>0.11891778523489933</v>
      </c>
      <c r="AI20" s="58">
        <f t="shared" si="4"/>
        <v>16234.405643738977</v>
      </c>
      <c r="AJ20" s="311"/>
      <c r="AK20" s="324"/>
      <c r="AL20" s="210" t="s">
        <v>164</v>
      </c>
      <c r="AM20" s="59">
        <f t="shared" si="5"/>
        <v>60805209</v>
      </c>
      <c r="AN20" s="57">
        <f>IFERROR(AM20/AJ5,"-")</f>
        <v>1.9753270213544679E-3</v>
      </c>
      <c r="AO20" s="59">
        <f t="shared" si="5"/>
        <v>3699</v>
      </c>
      <c r="AP20" s="57">
        <f>IFERROR(AO20/AK5,"-")</f>
        <v>8.652226796407185E-2</v>
      </c>
      <c r="AQ20" s="58">
        <f t="shared" si="6"/>
        <v>16438.28304947283</v>
      </c>
      <c r="AR20" s="15"/>
      <c r="AS20" s="20">
        <v>16</v>
      </c>
      <c r="AT20" s="117" t="s">
        <v>61</v>
      </c>
      <c r="AU20" s="118">
        <f t="shared" si="0"/>
        <v>0.91588785046728971</v>
      </c>
      <c r="AV20" s="16"/>
      <c r="AW20" s="99" t="str">
        <f t="shared" si="9"/>
        <v>住吉区</v>
      </c>
      <c r="AX20" s="101">
        <f t="shared" si="7"/>
        <v>0.89181286549707606</v>
      </c>
      <c r="AY20" s="16"/>
      <c r="AZ20" s="172">
        <f t="shared" si="8"/>
        <v>0.86400976909413851</v>
      </c>
      <c r="BA20" s="119">
        <v>0</v>
      </c>
    </row>
    <row r="21" spans="2:53" s="20" customFormat="1">
      <c r="B21" s="326"/>
      <c r="C21" s="309"/>
      <c r="D21" s="312"/>
      <c r="E21" s="312"/>
      <c r="F21" s="211" t="s">
        <v>86</v>
      </c>
      <c r="G21" s="60">
        <f>SUM(G5:G20)</f>
        <v>3952008786</v>
      </c>
      <c r="H21" s="57">
        <f>IFERROR(G21/D5,"-")</f>
        <v>0.19311442396420636</v>
      </c>
      <c r="I21" s="59">
        <v>24541</v>
      </c>
      <c r="J21" s="57">
        <f>IFERROR(I21/E5,"-")</f>
        <v>0.81054926181589981</v>
      </c>
      <c r="K21" s="58">
        <f t="shared" si="1"/>
        <v>161036.99058718063</v>
      </c>
      <c r="L21" s="312"/>
      <c r="M21" s="312"/>
      <c r="N21" s="211" t="s">
        <v>86</v>
      </c>
      <c r="O21" s="60">
        <f>SUM(O5:O20)</f>
        <v>713463849</v>
      </c>
      <c r="P21" s="57">
        <f>IFERROR(O21/L5,"-")</f>
        <v>0.19647341539927388</v>
      </c>
      <c r="Q21" s="59">
        <v>4069</v>
      </c>
      <c r="R21" s="57">
        <f>IFERROR(Q21/M5,"-")</f>
        <v>0.84122389911101925</v>
      </c>
      <c r="S21" s="58">
        <f t="shared" si="2"/>
        <v>175341.32440403049</v>
      </c>
      <c r="T21" s="312"/>
      <c r="U21" s="312"/>
      <c r="V21" s="211" t="s">
        <v>86</v>
      </c>
      <c r="W21" s="60">
        <f>SUM(W5:W20)</f>
        <v>451594009</v>
      </c>
      <c r="X21" s="57">
        <f>IFERROR(W21/T5,"-")</f>
        <v>0.20212971771525631</v>
      </c>
      <c r="Y21" s="59">
        <v>2460</v>
      </c>
      <c r="Z21" s="57">
        <f>IFERROR(Y21/U5,"-")</f>
        <v>0.8571428571428571</v>
      </c>
      <c r="AA21" s="58">
        <f t="shared" si="3"/>
        <v>183574.80040650407</v>
      </c>
      <c r="AB21" s="312"/>
      <c r="AC21" s="312"/>
      <c r="AD21" s="211" t="s">
        <v>86</v>
      </c>
      <c r="AE21" s="60">
        <f>SUM(AE5:AE20)</f>
        <v>952716249</v>
      </c>
      <c r="AF21" s="57">
        <f>IFERROR(AE21/AB5,"-")</f>
        <v>0.21398658091408321</v>
      </c>
      <c r="AG21" s="59">
        <v>4224</v>
      </c>
      <c r="AH21" s="57">
        <f>IFERROR(AG21/AC5,"-")</f>
        <v>0.88590604026845643</v>
      </c>
      <c r="AI21" s="58">
        <f t="shared" si="4"/>
        <v>225548.35440340909</v>
      </c>
      <c r="AJ21" s="312"/>
      <c r="AK21" s="325"/>
      <c r="AL21" s="211" t="s">
        <v>86</v>
      </c>
      <c r="AM21" s="60">
        <f>SUM(AM5:AM20)</f>
        <v>6069782893</v>
      </c>
      <c r="AN21" s="57">
        <f>IFERROR(AM21/AJ5,"-")</f>
        <v>0.19718386565035892</v>
      </c>
      <c r="AO21" s="59">
        <f>SUM(I21,Q21,Y21,AG21)</f>
        <v>35294</v>
      </c>
      <c r="AP21" s="57">
        <f>IFERROR(AO21/AK5,"-")</f>
        <v>0.82555202095808389</v>
      </c>
      <c r="AQ21" s="58">
        <f t="shared" si="6"/>
        <v>171977.75522751742</v>
      </c>
      <c r="AR21" s="15"/>
      <c r="AS21" s="20">
        <v>17</v>
      </c>
      <c r="AT21" s="117" t="s">
        <v>141</v>
      </c>
      <c r="AU21" s="118">
        <f t="shared" si="0"/>
        <v>0.89181286549707606</v>
      </c>
      <c r="AV21" s="16"/>
      <c r="AW21" s="99" t="str">
        <f t="shared" si="9"/>
        <v>港区</v>
      </c>
      <c r="AX21" s="101">
        <f t="shared" si="7"/>
        <v>0.89047619047619042</v>
      </c>
      <c r="AY21" s="16"/>
      <c r="AZ21" s="172">
        <f t="shared" si="8"/>
        <v>0.86400976909413851</v>
      </c>
      <c r="BA21" s="119">
        <v>0</v>
      </c>
    </row>
    <row r="22" spans="2:53" s="20" customFormat="1">
      <c r="B22" s="326">
        <v>2</v>
      </c>
      <c r="C22" s="307" t="s">
        <v>130</v>
      </c>
      <c r="D22" s="310">
        <v>756850940</v>
      </c>
      <c r="E22" s="310">
        <v>1189</v>
      </c>
      <c r="F22" s="207" t="s">
        <v>150</v>
      </c>
      <c r="G22" s="50">
        <v>11577470</v>
      </c>
      <c r="H22" s="48">
        <f>IFERROR(G22/D22,"-")</f>
        <v>1.5296895845831942E-2</v>
      </c>
      <c r="I22" s="50">
        <v>214</v>
      </c>
      <c r="J22" s="48">
        <f>IFERROR(I22/E22,"-")</f>
        <v>0.17998317914213624</v>
      </c>
      <c r="K22" s="49">
        <f t="shared" si="1"/>
        <v>54100.327102803742</v>
      </c>
      <c r="L22" s="310">
        <v>176599610</v>
      </c>
      <c r="M22" s="310">
        <v>232</v>
      </c>
      <c r="N22" s="207" t="s">
        <v>150</v>
      </c>
      <c r="O22" s="50">
        <v>12953495</v>
      </c>
      <c r="P22" s="48">
        <f>IFERROR(O22/L22,"-")</f>
        <v>7.3349510794502887E-2</v>
      </c>
      <c r="Q22" s="50">
        <v>38</v>
      </c>
      <c r="R22" s="48">
        <f>IFERROR(Q22/M22,"-")</f>
        <v>0.16379310344827586</v>
      </c>
      <c r="S22" s="49">
        <f t="shared" si="2"/>
        <v>340881.44736842107</v>
      </c>
      <c r="T22" s="310">
        <v>77536400</v>
      </c>
      <c r="U22" s="310">
        <v>99</v>
      </c>
      <c r="V22" s="207" t="s">
        <v>150</v>
      </c>
      <c r="W22" s="50">
        <v>1865943</v>
      </c>
      <c r="X22" s="48">
        <f>IFERROR(W22/T22,"-")</f>
        <v>2.4065380904968504E-2</v>
      </c>
      <c r="Y22" s="50">
        <v>29</v>
      </c>
      <c r="Z22" s="48">
        <f>IFERROR(Y22/U22,"-")</f>
        <v>0.29292929292929293</v>
      </c>
      <c r="AA22" s="49">
        <f t="shared" si="3"/>
        <v>64342.862068965514</v>
      </c>
      <c r="AB22" s="310">
        <v>162349220</v>
      </c>
      <c r="AC22" s="310">
        <v>198</v>
      </c>
      <c r="AD22" s="207" t="s">
        <v>150</v>
      </c>
      <c r="AE22" s="50">
        <v>1517556</v>
      </c>
      <c r="AF22" s="48">
        <f>IFERROR(AE22/AB22,"-")</f>
        <v>9.347479464330042E-3</v>
      </c>
      <c r="AG22" s="50">
        <v>43</v>
      </c>
      <c r="AH22" s="48">
        <f>IFERROR(AG22/AC22,"-")</f>
        <v>0.21717171717171718</v>
      </c>
      <c r="AI22" s="49">
        <f t="shared" si="4"/>
        <v>35292</v>
      </c>
      <c r="AJ22" s="310">
        <f>SUM(D22,L22,T22,AB22)</f>
        <v>1173336170</v>
      </c>
      <c r="AK22" s="323">
        <f>SUM(E22,M22,U22,AC22)</f>
        <v>1718</v>
      </c>
      <c r="AL22" s="207" t="s">
        <v>150</v>
      </c>
      <c r="AM22" s="50">
        <f>SUM(G22,O22,W22,AE22)</f>
        <v>27914464</v>
      </c>
      <c r="AN22" s="48">
        <f>IFERROR(AM22/AJ22,"-")</f>
        <v>2.3790678846966763E-2</v>
      </c>
      <c r="AO22" s="50">
        <f>SUM(I22,Q22,Y22,AG22)</f>
        <v>324</v>
      </c>
      <c r="AP22" s="48">
        <f>IFERROR(AO22/AK22,"-")</f>
        <v>0.18859138533178113</v>
      </c>
      <c r="AQ22" s="49">
        <f t="shared" si="6"/>
        <v>86155.753086419747</v>
      </c>
      <c r="AR22" s="15"/>
      <c r="AS22" s="20">
        <v>18</v>
      </c>
      <c r="AT22" s="117" t="s">
        <v>62</v>
      </c>
      <c r="AU22" s="118">
        <f t="shared" si="0"/>
        <v>0.91258741258741261</v>
      </c>
      <c r="AV22" s="16"/>
      <c r="AW22" s="99" t="str">
        <f t="shared" si="9"/>
        <v>東成区</v>
      </c>
      <c r="AX22" s="101">
        <f t="shared" si="7"/>
        <v>0.88700564971751417</v>
      </c>
      <c r="AY22" s="16"/>
      <c r="AZ22" s="172">
        <f t="shared" si="8"/>
        <v>0.86400976909413851</v>
      </c>
      <c r="BA22" s="119">
        <v>0</v>
      </c>
    </row>
    <row r="23" spans="2:53" s="20" customFormat="1">
      <c r="B23" s="326"/>
      <c r="C23" s="308"/>
      <c r="D23" s="311"/>
      <c r="E23" s="311"/>
      <c r="F23" s="208" t="s">
        <v>151</v>
      </c>
      <c r="G23" s="54">
        <v>32273266</v>
      </c>
      <c r="H23" s="52">
        <f>IFERROR(G23/D22,"-")</f>
        <v>4.264150877582315E-2</v>
      </c>
      <c r="I23" s="54">
        <v>298</v>
      </c>
      <c r="J23" s="52">
        <f>IFERROR(I23/E22,"-")</f>
        <v>0.25063078216989065</v>
      </c>
      <c r="K23" s="53">
        <f t="shared" si="1"/>
        <v>108299.55033557047</v>
      </c>
      <c r="L23" s="311"/>
      <c r="M23" s="311"/>
      <c r="N23" s="208" t="s">
        <v>151</v>
      </c>
      <c r="O23" s="54">
        <v>6279202</v>
      </c>
      <c r="P23" s="52">
        <f>IFERROR(O23/L22,"-")</f>
        <v>3.5556148736681809E-2</v>
      </c>
      <c r="Q23" s="54">
        <v>70</v>
      </c>
      <c r="R23" s="52">
        <f>IFERROR(Q23/M22,"-")</f>
        <v>0.30172413793103448</v>
      </c>
      <c r="S23" s="53">
        <f t="shared" si="2"/>
        <v>89702.885714285716</v>
      </c>
      <c r="T23" s="311"/>
      <c r="U23" s="311"/>
      <c r="V23" s="208" t="s">
        <v>151</v>
      </c>
      <c r="W23" s="54">
        <v>920742</v>
      </c>
      <c r="X23" s="52">
        <f>IFERROR(W23/T22,"-")</f>
        <v>1.1874964532787181E-2</v>
      </c>
      <c r="Y23" s="54">
        <v>24</v>
      </c>
      <c r="Z23" s="52">
        <f>IFERROR(Y23/U22,"-")</f>
        <v>0.24242424242424243</v>
      </c>
      <c r="AA23" s="53">
        <f t="shared" si="3"/>
        <v>38364.25</v>
      </c>
      <c r="AB23" s="311"/>
      <c r="AC23" s="311"/>
      <c r="AD23" s="208" t="s">
        <v>151</v>
      </c>
      <c r="AE23" s="54">
        <v>2583935</v>
      </c>
      <c r="AF23" s="52">
        <f>IFERROR(AE23/AB22,"-")</f>
        <v>1.5915906463856124E-2</v>
      </c>
      <c r="AG23" s="54">
        <v>55</v>
      </c>
      <c r="AH23" s="52">
        <f>IFERROR(AG23/AC22,"-")</f>
        <v>0.27777777777777779</v>
      </c>
      <c r="AI23" s="53">
        <f t="shared" si="4"/>
        <v>46980.63636363636</v>
      </c>
      <c r="AJ23" s="311"/>
      <c r="AK23" s="324"/>
      <c r="AL23" s="208" t="s">
        <v>151</v>
      </c>
      <c r="AM23" s="54">
        <f t="shared" ref="AM23:AM37" si="10">SUM(G23,O23,W23,AE23)</f>
        <v>42057145</v>
      </c>
      <c r="AN23" s="52">
        <f>IFERROR(AM23/AJ22,"-")</f>
        <v>3.5844071013339682E-2</v>
      </c>
      <c r="AO23" s="54">
        <f t="shared" ref="AO23:AO37" si="11">SUM(I23,Q23,Y23,AG23)</f>
        <v>447</v>
      </c>
      <c r="AP23" s="52">
        <f>IFERROR(AO23/AK22,"-")</f>
        <v>0.26018626309662396</v>
      </c>
      <c r="AQ23" s="53">
        <f t="shared" si="6"/>
        <v>94087.572706935127</v>
      </c>
      <c r="AR23" s="15"/>
      <c r="AS23" s="20">
        <v>19</v>
      </c>
      <c r="AT23" s="117" t="s">
        <v>142</v>
      </c>
      <c r="AU23" s="118">
        <f t="shared" si="0"/>
        <v>0.86309523809523814</v>
      </c>
      <c r="AV23" s="16"/>
      <c r="AW23" s="99" t="str">
        <f t="shared" si="9"/>
        <v>大阪市</v>
      </c>
      <c r="AX23" s="101">
        <f t="shared" si="7"/>
        <v>0.88590604026845643</v>
      </c>
      <c r="AY23" s="16"/>
      <c r="AZ23" s="172">
        <f t="shared" si="8"/>
        <v>0.86400976909413851</v>
      </c>
      <c r="BA23" s="119">
        <v>0</v>
      </c>
    </row>
    <row r="24" spans="2:53" s="20" customFormat="1">
      <c r="B24" s="326"/>
      <c r="C24" s="308"/>
      <c r="D24" s="311"/>
      <c r="E24" s="311"/>
      <c r="F24" s="209" t="s">
        <v>152</v>
      </c>
      <c r="G24" s="54">
        <v>16757730</v>
      </c>
      <c r="H24" s="52">
        <f>IFERROR(G24/D22,"-")</f>
        <v>2.2141387576264358E-2</v>
      </c>
      <c r="I24" s="54">
        <v>335</v>
      </c>
      <c r="J24" s="52">
        <f>IFERROR(I24/E22,"-")</f>
        <v>0.28174936921783011</v>
      </c>
      <c r="K24" s="53">
        <f t="shared" si="1"/>
        <v>50023.074626865673</v>
      </c>
      <c r="L24" s="311"/>
      <c r="M24" s="311"/>
      <c r="N24" s="209" t="s">
        <v>152</v>
      </c>
      <c r="O24" s="54">
        <v>6661878</v>
      </c>
      <c r="P24" s="52">
        <f>IFERROR(O24/L22,"-")</f>
        <v>3.7723061789321055E-2</v>
      </c>
      <c r="Q24" s="54">
        <v>77</v>
      </c>
      <c r="R24" s="52">
        <f>IFERROR(Q24/M22,"-")</f>
        <v>0.33189655172413796</v>
      </c>
      <c r="S24" s="53">
        <f t="shared" si="2"/>
        <v>86517.896103896099</v>
      </c>
      <c r="T24" s="311"/>
      <c r="U24" s="311"/>
      <c r="V24" s="209" t="s">
        <v>152</v>
      </c>
      <c r="W24" s="54">
        <v>1295156</v>
      </c>
      <c r="X24" s="52">
        <f>IFERROR(W24/T22,"-")</f>
        <v>1.6703844903812919E-2</v>
      </c>
      <c r="Y24" s="54">
        <v>36</v>
      </c>
      <c r="Z24" s="52">
        <f>IFERROR(Y24/U22,"-")</f>
        <v>0.36363636363636365</v>
      </c>
      <c r="AA24" s="53">
        <f t="shared" si="3"/>
        <v>35976.555555555555</v>
      </c>
      <c r="AB24" s="311"/>
      <c r="AC24" s="311"/>
      <c r="AD24" s="209" t="s">
        <v>152</v>
      </c>
      <c r="AE24" s="54">
        <v>2825270</v>
      </c>
      <c r="AF24" s="52">
        <f>IFERROR(AE24/AB22,"-")</f>
        <v>1.7402424230926396E-2</v>
      </c>
      <c r="AG24" s="54">
        <v>66</v>
      </c>
      <c r="AH24" s="52">
        <f>IFERROR(AG24/AC22,"-")</f>
        <v>0.33333333333333331</v>
      </c>
      <c r="AI24" s="53">
        <f t="shared" si="4"/>
        <v>42807.121212121216</v>
      </c>
      <c r="AJ24" s="311"/>
      <c r="AK24" s="324"/>
      <c r="AL24" s="209" t="s">
        <v>152</v>
      </c>
      <c r="AM24" s="54">
        <f t="shared" si="10"/>
        <v>27540034</v>
      </c>
      <c r="AN24" s="52">
        <f>IFERROR(AM24/AJ22,"-")</f>
        <v>2.347156314119252E-2</v>
      </c>
      <c r="AO24" s="54">
        <f t="shared" si="11"/>
        <v>514</v>
      </c>
      <c r="AP24" s="52">
        <f>IFERROR(AO24/AK22,"-")</f>
        <v>0.29918509895227008</v>
      </c>
      <c r="AQ24" s="53">
        <f t="shared" si="6"/>
        <v>53579.832684824905</v>
      </c>
      <c r="AR24" s="15"/>
      <c r="AS24" s="20">
        <v>20</v>
      </c>
      <c r="AT24" s="117" t="s">
        <v>143</v>
      </c>
      <c r="AU24" s="118">
        <f t="shared" si="0"/>
        <v>0.90592334494773519</v>
      </c>
      <c r="AV24" s="16"/>
      <c r="AW24" s="99" t="str">
        <f t="shared" si="9"/>
        <v>茨木市</v>
      </c>
      <c r="AX24" s="101">
        <f t="shared" si="7"/>
        <v>0.88536585365853659</v>
      </c>
      <c r="AY24" s="16"/>
      <c r="AZ24" s="172">
        <f t="shared" si="8"/>
        <v>0.86400976909413851</v>
      </c>
      <c r="BA24" s="119">
        <v>0</v>
      </c>
    </row>
    <row r="25" spans="2:53" s="20" customFormat="1">
      <c r="B25" s="326"/>
      <c r="C25" s="308"/>
      <c r="D25" s="311"/>
      <c r="E25" s="311"/>
      <c r="F25" s="209" t="s">
        <v>153</v>
      </c>
      <c r="G25" s="54">
        <v>1932058</v>
      </c>
      <c r="H25" s="52">
        <f>IFERROR(G25/D22,"-")</f>
        <v>2.5527589355970148E-3</v>
      </c>
      <c r="I25" s="54">
        <v>82</v>
      </c>
      <c r="J25" s="52">
        <f>IFERROR(I25/E22,"-")</f>
        <v>6.8965517241379309E-2</v>
      </c>
      <c r="K25" s="53">
        <f t="shared" si="1"/>
        <v>23561.682926829268</v>
      </c>
      <c r="L25" s="311"/>
      <c r="M25" s="311"/>
      <c r="N25" s="209" t="s">
        <v>153</v>
      </c>
      <c r="O25" s="54">
        <v>442069</v>
      </c>
      <c r="P25" s="52">
        <f>IFERROR(O25/L22,"-")</f>
        <v>2.5032274986337738E-3</v>
      </c>
      <c r="Q25" s="54">
        <v>19</v>
      </c>
      <c r="R25" s="52">
        <f>IFERROR(Q25/M22,"-")</f>
        <v>8.1896551724137928E-2</v>
      </c>
      <c r="S25" s="53">
        <f t="shared" si="2"/>
        <v>23266.78947368421</v>
      </c>
      <c r="T25" s="311"/>
      <c r="U25" s="311"/>
      <c r="V25" s="209" t="s">
        <v>153</v>
      </c>
      <c r="W25" s="54">
        <v>206454</v>
      </c>
      <c r="X25" s="52">
        <f>IFERROR(W25/T22,"-")</f>
        <v>2.6626719837392504E-3</v>
      </c>
      <c r="Y25" s="54">
        <v>13</v>
      </c>
      <c r="Z25" s="52">
        <f>IFERROR(Y25/U22,"-")</f>
        <v>0.13131313131313133</v>
      </c>
      <c r="AA25" s="53">
        <f t="shared" si="3"/>
        <v>15881.076923076924</v>
      </c>
      <c r="AB25" s="311"/>
      <c r="AC25" s="311"/>
      <c r="AD25" s="209" t="s">
        <v>153</v>
      </c>
      <c r="AE25" s="54">
        <v>3603685</v>
      </c>
      <c r="AF25" s="52">
        <f>IFERROR(AE25/AB22,"-")</f>
        <v>2.219711927165403E-2</v>
      </c>
      <c r="AG25" s="54">
        <v>15</v>
      </c>
      <c r="AH25" s="52">
        <f>IFERROR(AG25/AC22,"-")</f>
        <v>7.575757575757576E-2</v>
      </c>
      <c r="AI25" s="53">
        <f t="shared" si="4"/>
        <v>240245.66666666666</v>
      </c>
      <c r="AJ25" s="311"/>
      <c r="AK25" s="324"/>
      <c r="AL25" s="209" t="s">
        <v>153</v>
      </c>
      <c r="AM25" s="54">
        <f t="shared" si="10"/>
        <v>6184266</v>
      </c>
      <c r="AN25" s="52">
        <f>IFERROR(AM25/AJ22,"-")</f>
        <v>5.2706685075599438E-3</v>
      </c>
      <c r="AO25" s="54">
        <f t="shared" si="11"/>
        <v>129</v>
      </c>
      <c r="AP25" s="52">
        <f>IFERROR(AO25/AK22,"-")</f>
        <v>7.5087310826542492E-2</v>
      </c>
      <c r="AQ25" s="53">
        <f t="shared" si="6"/>
        <v>47940.046511627908</v>
      </c>
      <c r="AR25" s="15"/>
      <c r="AS25" s="20">
        <v>21</v>
      </c>
      <c r="AT25" s="117" t="s">
        <v>144</v>
      </c>
      <c r="AU25" s="118">
        <f t="shared" si="0"/>
        <v>0.8666666666666667</v>
      </c>
      <c r="AV25" s="16"/>
      <c r="AW25" s="99" t="str">
        <f t="shared" si="9"/>
        <v>池田市</v>
      </c>
      <c r="AX25" s="101">
        <f t="shared" si="7"/>
        <v>0.88362068965517238</v>
      </c>
      <c r="AY25" s="16"/>
      <c r="AZ25" s="172">
        <f t="shared" si="8"/>
        <v>0.86400976909413851</v>
      </c>
      <c r="BA25" s="119">
        <v>0</v>
      </c>
    </row>
    <row r="26" spans="2:53" s="20" customFormat="1">
      <c r="B26" s="326"/>
      <c r="C26" s="308"/>
      <c r="D26" s="311"/>
      <c r="E26" s="311"/>
      <c r="F26" s="209" t="s">
        <v>154</v>
      </c>
      <c r="G26" s="54">
        <v>22944920</v>
      </c>
      <c r="H26" s="52">
        <f>IFERROR(G26/D22,"-")</f>
        <v>3.0316299798742403E-2</v>
      </c>
      <c r="I26" s="54">
        <v>415</v>
      </c>
      <c r="J26" s="52">
        <f>IFERROR(I26/E22,"-")</f>
        <v>0.34903280067283432</v>
      </c>
      <c r="K26" s="53">
        <f t="shared" si="1"/>
        <v>55288.963855421687</v>
      </c>
      <c r="L26" s="311"/>
      <c r="M26" s="311"/>
      <c r="N26" s="209" t="s">
        <v>154</v>
      </c>
      <c r="O26" s="54">
        <v>2851463</v>
      </c>
      <c r="P26" s="52">
        <f>IFERROR(O26/L22,"-")</f>
        <v>1.614648526120754E-2</v>
      </c>
      <c r="Q26" s="54">
        <v>85</v>
      </c>
      <c r="R26" s="52">
        <f>IFERROR(Q26/M22,"-")</f>
        <v>0.36637931034482757</v>
      </c>
      <c r="S26" s="53">
        <f t="shared" si="2"/>
        <v>33546.623529411765</v>
      </c>
      <c r="T26" s="311"/>
      <c r="U26" s="311"/>
      <c r="V26" s="209" t="s">
        <v>154</v>
      </c>
      <c r="W26" s="54">
        <v>1633091</v>
      </c>
      <c r="X26" s="52">
        <f>IFERROR(W26/T22,"-")</f>
        <v>2.1062249472505817E-2</v>
      </c>
      <c r="Y26" s="54">
        <v>45</v>
      </c>
      <c r="Z26" s="52">
        <f>IFERROR(Y26/U22,"-")</f>
        <v>0.45454545454545453</v>
      </c>
      <c r="AA26" s="53">
        <f t="shared" si="3"/>
        <v>36290.911111111112</v>
      </c>
      <c r="AB26" s="311"/>
      <c r="AC26" s="311"/>
      <c r="AD26" s="209" t="s">
        <v>154</v>
      </c>
      <c r="AE26" s="54">
        <v>4762451</v>
      </c>
      <c r="AF26" s="52">
        <f>IFERROR(AE26/AB22,"-")</f>
        <v>2.9334609676597154E-2</v>
      </c>
      <c r="AG26" s="54">
        <v>93</v>
      </c>
      <c r="AH26" s="52">
        <f>IFERROR(AG26/AC22,"-")</f>
        <v>0.46969696969696972</v>
      </c>
      <c r="AI26" s="53">
        <f t="shared" si="4"/>
        <v>51209.150537634407</v>
      </c>
      <c r="AJ26" s="311"/>
      <c r="AK26" s="324"/>
      <c r="AL26" s="209" t="s">
        <v>154</v>
      </c>
      <c r="AM26" s="54">
        <f t="shared" si="10"/>
        <v>32191925</v>
      </c>
      <c r="AN26" s="52">
        <f>IFERROR(AM26/AJ22,"-")</f>
        <v>2.7436233385697128E-2</v>
      </c>
      <c r="AO26" s="54">
        <f t="shared" si="11"/>
        <v>638</v>
      </c>
      <c r="AP26" s="52">
        <f>IFERROR(AO26/AK22,"-")</f>
        <v>0.37136204889406288</v>
      </c>
      <c r="AQ26" s="53">
        <f t="shared" si="6"/>
        <v>50457.562695924767</v>
      </c>
      <c r="AR26" s="15"/>
      <c r="AS26" s="20">
        <v>22</v>
      </c>
      <c r="AT26" s="117" t="s">
        <v>63</v>
      </c>
      <c r="AU26" s="118">
        <f t="shared" si="0"/>
        <v>0.875</v>
      </c>
      <c r="AV26" s="16"/>
      <c r="AW26" s="99" t="str">
        <f t="shared" si="9"/>
        <v>四條畷市</v>
      </c>
      <c r="AX26" s="101">
        <f t="shared" si="7"/>
        <v>0.88349514563106801</v>
      </c>
      <c r="AY26" s="16"/>
      <c r="AZ26" s="172">
        <f t="shared" si="8"/>
        <v>0.86400976909413851</v>
      </c>
      <c r="BA26" s="119">
        <v>0</v>
      </c>
    </row>
    <row r="27" spans="2:53" s="20" customFormat="1">
      <c r="B27" s="326"/>
      <c r="C27" s="308"/>
      <c r="D27" s="311"/>
      <c r="E27" s="311"/>
      <c r="F27" s="209" t="s">
        <v>155</v>
      </c>
      <c r="G27" s="54">
        <v>38147941</v>
      </c>
      <c r="H27" s="52">
        <f>IFERROR(G27/D22,"-")</f>
        <v>5.0403506138209986E-2</v>
      </c>
      <c r="I27" s="54">
        <v>511</v>
      </c>
      <c r="J27" s="52">
        <f>IFERROR(I27/E22,"-")</f>
        <v>0.42977291841883936</v>
      </c>
      <c r="K27" s="53">
        <f t="shared" si="1"/>
        <v>74653.504892367913</v>
      </c>
      <c r="L27" s="311"/>
      <c r="M27" s="311"/>
      <c r="N27" s="209" t="s">
        <v>155</v>
      </c>
      <c r="O27" s="54">
        <v>8485696</v>
      </c>
      <c r="P27" s="52">
        <f>IFERROR(O27/L22,"-")</f>
        <v>4.8050479839678015E-2</v>
      </c>
      <c r="Q27" s="54">
        <v>88</v>
      </c>
      <c r="R27" s="52">
        <f>IFERROR(Q27/M22,"-")</f>
        <v>0.37931034482758619</v>
      </c>
      <c r="S27" s="53">
        <f t="shared" si="2"/>
        <v>96428.363636363632</v>
      </c>
      <c r="T27" s="311"/>
      <c r="U27" s="311"/>
      <c r="V27" s="209" t="s">
        <v>155</v>
      </c>
      <c r="W27" s="54">
        <v>5231719</v>
      </c>
      <c r="X27" s="52">
        <f>IFERROR(W27/T22,"-")</f>
        <v>6.7474360429424118E-2</v>
      </c>
      <c r="Y27" s="54">
        <v>57</v>
      </c>
      <c r="Z27" s="52">
        <f>IFERROR(Y27/U22,"-")</f>
        <v>0.5757575757575758</v>
      </c>
      <c r="AA27" s="53">
        <f t="shared" si="3"/>
        <v>91784.543859649129</v>
      </c>
      <c r="AB27" s="311"/>
      <c r="AC27" s="311"/>
      <c r="AD27" s="209" t="s">
        <v>155</v>
      </c>
      <c r="AE27" s="54">
        <v>8811887</v>
      </c>
      <c r="AF27" s="52">
        <f>IFERROR(AE27/AB22,"-")</f>
        <v>5.4277359632525488E-2</v>
      </c>
      <c r="AG27" s="54">
        <v>112</v>
      </c>
      <c r="AH27" s="52">
        <f>IFERROR(AG27/AC22,"-")</f>
        <v>0.56565656565656564</v>
      </c>
      <c r="AI27" s="53">
        <f t="shared" si="4"/>
        <v>78677.5625</v>
      </c>
      <c r="AJ27" s="311"/>
      <c r="AK27" s="324"/>
      <c r="AL27" s="209" t="s">
        <v>155</v>
      </c>
      <c r="AM27" s="54">
        <f t="shared" si="10"/>
        <v>60677243</v>
      </c>
      <c r="AN27" s="52">
        <f>IFERROR(AM27/AJ22,"-")</f>
        <v>5.1713434351895925E-2</v>
      </c>
      <c r="AO27" s="54">
        <f t="shared" si="11"/>
        <v>768</v>
      </c>
      <c r="AP27" s="52">
        <f>IFERROR(AO27/AK22,"-")</f>
        <v>0.44703143189755529</v>
      </c>
      <c r="AQ27" s="53">
        <f t="shared" si="6"/>
        <v>79006.826822916672</v>
      </c>
      <c r="AR27" s="15"/>
      <c r="AS27" s="20">
        <v>23</v>
      </c>
      <c r="AT27" s="117" t="s">
        <v>145</v>
      </c>
      <c r="AU27" s="118">
        <f t="shared" si="0"/>
        <v>0.88036809815950923</v>
      </c>
      <c r="AV27" s="16"/>
      <c r="AW27" s="99" t="str">
        <f t="shared" si="9"/>
        <v>堺市南区</v>
      </c>
      <c r="AX27" s="101">
        <f t="shared" si="7"/>
        <v>0.88288288288288286</v>
      </c>
      <c r="AY27" s="16"/>
      <c r="AZ27" s="172">
        <f t="shared" si="8"/>
        <v>0.86400976909413851</v>
      </c>
      <c r="BA27" s="119">
        <v>0</v>
      </c>
    </row>
    <row r="28" spans="2:53" s="20" customFormat="1">
      <c r="B28" s="326"/>
      <c r="C28" s="308"/>
      <c r="D28" s="311"/>
      <c r="E28" s="311"/>
      <c r="F28" s="209" t="s">
        <v>156</v>
      </c>
      <c r="G28" s="54">
        <v>17737229</v>
      </c>
      <c r="H28" s="52">
        <f>IFERROR(G28/D22,"-")</f>
        <v>2.34355644719157E-2</v>
      </c>
      <c r="I28" s="54">
        <v>110</v>
      </c>
      <c r="J28" s="52">
        <f>IFERROR(I28/E22,"-")</f>
        <v>9.2514718250630776E-2</v>
      </c>
      <c r="K28" s="53">
        <f t="shared" si="1"/>
        <v>161247.53636363638</v>
      </c>
      <c r="L28" s="311"/>
      <c r="M28" s="311"/>
      <c r="N28" s="209" t="s">
        <v>156</v>
      </c>
      <c r="O28" s="54">
        <v>3031400</v>
      </c>
      <c r="P28" s="52">
        <f>IFERROR(O28/L22,"-")</f>
        <v>1.7165383321061694E-2</v>
      </c>
      <c r="Q28" s="54">
        <v>23</v>
      </c>
      <c r="R28" s="52">
        <f>IFERROR(Q28/M22,"-")</f>
        <v>9.9137931034482762E-2</v>
      </c>
      <c r="S28" s="53">
        <f t="shared" si="2"/>
        <v>131800</v>
      </c>
      <c r="T28" s="311"/>
      <c r="U28" s="311"/>
      <c r="V28" s="209" t="s">
        <v>156</v>
      </c>
      <c r="W28" s="54">
        <v>2549433</v>
      </c>
      <c r="X28" s="52">
        <f>IFERROR(W28/T22,"-")</f>
        <v>3.2880466464782994E-2</v>
      </c>
      <c r="Y28" s="54">
        <v>13</v>
      </c>
      <c r="Z28" s="52">
        <f>IFERROR(Y28/U22,"-")</f>
        <v>0.13131313131313133</v>
      </c>
      <c r="AA28" s="53">
        <f t="shared" si="3"/>
        <v>196110.23076923078</v>
      </c>
      <c r="AB28" s="311"/>
      <c r="AC28" s="311"/>
      <c r="AD28" s="209" t="s">
        <v>156</v>
      </c>
      <c r="AE28" s="54">
        <v>1968085</v>
      </c>
      <c r="AF28" s="52">
        <f>IFERROR(AE28/AB22,"-")</f>
        <v>1.2122540533302223E-2</v>
      </c>
      <c r="AG28" s="54">
        <v>38</v>
      </c>
      <c r="AH28" s="52">
        <f>IFERROR(AG28/AC22,"-")</f>
        <v>0.19191919191919191</v>
      </c>
      <c r="AI28" s="53">
        <f t="shared" si="4"/>
        <v>51791.710526315786</v>
      </c>
      <c r="AJ28" s="311"/>
      <c r="AK28" s="324"/>
      <c r="AL28" s="209" t="s">
        <v>156</v>
      </c>
      <c r="AM28" s="54">
        <f t="shared" si="10"/>
        <v>25286147</v>
      </c>
      <c r="AN28" s="52">
        <f>IFERROR(AM28/AJ22,"-")</f>
        <v>2.1550641364784656E-2</v>
      </c>
      <c r="AO28" s="54">
        <f t="shared" si="11"/>
        <v>184</v>
      </c>
      <c r="AP28" s="52">
        <f>IFERROR(AO28/AK22,"-")</f>
        <v>0.10710128055878929</v>
      </c>
      <c r="AQ28" s="53">
        <f t="shared" si="6"/>
        <v>137424.71195652173</v>
      </c>
      <c r="AR28" s="15"/>
      <c r="AS28" s="20">
        <v>24</v>
      </c>
      <c r="AT28" s="117" t="s">
        <v>146</v>
      </c>
      <c r="AU28" s="118">
        <f t="shared" si="0"/>
        <v>0.86127167630057799</v>
      </c>
      <c r="AV28" s="16"/>
      <c r="AW28" s="99" t="str">
        <f t="shared" si="9"/>
        <v>東淀川区</v>
      </c>
      <c r="AX28" s="101">
        <f t="shared" si="7"/>
        <v>0.88275862068965516</v>
      </c>
      <c r="AY28" s="16"/>
      <c r="AZ28" s="172">
        <f t="shared" si="8"/>
        <v>0.86400976909413851</v>
      </c>
      <c r="BA28" s="119">
        <v>0</v>
      </c>
    </row>
    <row r="29" spans="2:53" s="20" customFormat="1">
      <c r="B29" s="326"/>
      <c r="C29" s="308"/>
      <c r="D29" s="311"/>
      <c r="E29" s="311"/>
      <c r="F29" s="209" t="s">
        <v>166</v>
      </c>
      <c r="G29" s="54">
        <v>13459</v>
      </c>
      <c r="H29" s="52">
        <f>IFERROR(G29/D22,"-")</f>
        <v>1.7782893947386788E-5</v>
      </c>
      <c r="I29" s="54">
        <v>3</v>
      </c>
      <c r="J29" s="52">
        <f>IFERROR(I29/E22,"-")</f>
        <v>2.5231286795626578E-3</v>
      </c>
      <c r="K29" s="53">
        <f t="shared" si="1"/>
        <v>4486.333333333333</v>
      </c>
      <c r="L29" s="311"/>
      <c r="M29" s="311"/>
      <c r="N29" s="209" t="s">
        <v>166</v>
      </c>
      <c r="O29" s="54">
        <v>0</v>
      </c>
      <c r="P29" s="52">
        <f>IFERROR(O29/L22,"-")</f>
        <v>0</v>
      </c>
      <c r="Q29" s="54">
        <v>0</v>
      </c>
      <c r="R29" s="52">
        <f>IFERROR(Q29/M22,"-")</f>
        <v>0</v>
      </c>
      <c r="S29" s="53" t="str">
        <f t="shared" si="2"/>
        <v>-</v>
      </c>
      <c r="T29" s="311"/>
      <c r="U29" s="311"/>
      <c r="V29" s="209" t="s">
        <v>166</v>
      </c>
      <c r="W29" s="54">
        <v>0</v>
      </c>
      <c r="X29" s="52">
        <f>IFERROR(W29/T22,"-")</f>
        <v>0</v>
      </c>
      <c r="Y29" s="54">
        <v>0</v>
      </c>
      <c r="Z29" s="52">
        <f>IFERROR(Y29/U22,"-")</f>
        <v>0</v>
      </c>
      <c r="AA29" s="53" t="str">
        <f t="shared" si="3"/>
        <v>-</v>
      </c>
      <c r="AB29" s="311"/>
      <c r="AC29" s="311"/>
      <c r="AD29" s="209" t="s">
        <v>166</v>
      </c>
      <c r="AE29" s="54">
        <v>0</v>
      </c>
      <c r="AF29" s="52">
        <f>IFERROR(AE29/AB22,"-")</f>
        <v>0</v>
      </c>
      <c r="AG29" s="54">
        <v>0</v>
      </c>
      <c r="AH29" s="52">
        <f>IFERROR(AG29/AC22,"-")</f>
        <v>0</v>
      </c>
      <c r="AI29" s="53" t="str">
        <f t="shared" si="4"/>
        <v>-</v>
      </c>
      <c r="AJ29" s="311"/>
      <c r="AK29" s="324"/>
      <c r="AL29" s="209" t="s">
        <v>166</v>
      </c>
      <c r="AM29" s="54">
        <f t="shared" si="10"/>
        <v>13459</v>
      </c>
      <c r="AN29" s="52">
        <f>IFERROR(AM29/AJ22,"-")</f>
        <v>1.1470710904616535E-5</v>
      </c>
      <c r="AO29" s="54">
        <f t="shared" si="11"/>
        <v>3</v>
      </c>
      <c r="AP29" s="52">
        <f>IFERROR(AO29/AK22,"-")</f>
        <v>1.7462165308498253E-3</v>
      </c>
      <c r="AQ29" s="53">
        <f t="shared" si="6"/>
        <v>4486.333333333333</v>
      </c>
      <c r="AR29" s="15"/>
      <c r="AS29" s="20">
        <v>25</v>
      </c>
      <c r="AT29" s="117" t="s">
        <v>147</v>
      </c>
      <c r="AU29" s="118">
        <f t="shared" si="0"/>
        <v>0.91509433962264153</v>
      </c>
      <c r="AV29" s="16"/>
      <c r="AW29" s="99" t="str">
        <f t="shared" si="9"/>
        <v>堺市東区</v>
      </c>
      <c r="AX29" s="101">
        <f t="shared" si="7"/>
        <v>0.88235294117647056</v>
      </c>
      <c r="AY29" s="16"/>
      <c r="AZ29" s="172">
        <f t="shared" si="8"/>
        <v>0.86400976909413851</v>
      </c>
      <c r="BA29" s="119">
        <v>0</v>
      </c>
    </row>
    <row r="30" spans="2:53" s="20" customFormat="1">
      <c r="B30" s="326"/>
      <c r="C30" s="308"/>
      <c r="D30" s="311"/>
      <c r="E30" s="311"/>
      <c r="F30" s="209" t="s">
        <v>157</v>
      </c>
      <c r="G30" s="54">
        <v>132959</v>
      </c>
      <c r="H30" s="52">
        <f>IFERROR(G30/D22,"-")</f>
        <v>1.7567395767520617E-4</v>
      </c>
      <c r="I30" s="54">
        <v>7</v>
      </c>
      <c r="J30" s="52">
        <f>IFERROR(I30/E22,"-")</f>
        <v>5.8873002523128683E-3</v>
      </c>
      <c r="K30" s="53">
        <f t="shared" si="1"/>
        <v>18994.142857142859</v>
      </c>
      <c r="L30" s="311"/>
      <c r="M30" s="311"/>
      <c r="N30" s="209" t="s">
        <v>157</v>
      </c>
      <c r="O30" s="54">
        <v>0</v>
      </c>
      <c r="P30" s="52">
        <f>IFERROR(O30/L22,"-")</f>
        <v>0</v>
      </c>
      <c r="Q30" s="54">
        <v>0</v>
      </c>
      <c r="R30" s="52">
        <f>IFERROR(Q30/M22,"-")</f>
        <v>0</v>
      </c>
      <c r="S30" s="53" t="str">
        <f t="shared" si="2"/>
        <v>-</v>
      </c>
      <c r="T30" s="311"/>
      <c r="U30" s="311"/>
      <c r="V30" s="209" t="s">
        <v>157</v>
      </c>
      <c r="W30" s="54">
        <v>0</v>
      </c>
      <c r="X30" s="52">
        <f>IFERROR(W30/T22,"-")</f>
        <v>0</v>
      </c>
      <c r="Y30" s="54">
        <v>0</v>
      </c>
      <c r="Z30" s="52">
        <f>IFERROR(Y30/U22,"-")</f>
        <v>0</v>
      </c>
      <c r="AA30" s="53" t="str">
        <f t="shared" si="3"/>
        <v>-</v>
      </c>
      <c r="AB30" s="311"/>
      <c r="AC30" s="311"/>
      <c r="AD30" s="209" t="s">
        <v>157</v>
      </c>
      <c r="AE30" s="54">
        <v>5715</v>
      </c>
      <c r="AF30" s="52">
        <f>IFERROR(AE30/AB22,"-")</f>
        <v>3.5201893794130949E-5</v>
      </c>
      <c r="AG30" s="54">
        <v>2</v>
      </c>
      <c r="AH30" s="52">
        <f>IFERROR(AG30/AC22,"-")</f>
        <v>1.0101010101010102E-2</v>
      </c>
      <c r="AI30" s="53">
        <f t="shared" si="4"/>
        <v>2857.5</v>
      </c>
      <c r="AJ30" s="311"/>
      <c r="AK30" s="324"/>
      <c r="AL30" s="209" t="s">
        <v>157</v>
      </c>
      <c r="AM30" s="54">
        <f t="shared" si="10"/>
        <v>138674</v>
      </c>
      <c r="AN30" s="52">
        <f>IFERROR(AM30/AJ22,"-")</f>
        <v>1.1818778244942368E-4</v>
      </c>
      <c r="AO30" s="54">
        <f t="shared" si="11"/>
        <v>9</v>
      </c>
      <c r="AP30" s="52">
        <f>IFERROR(AO30/AK22,"-")</f>
        <v>5.2386495925494762E-3</v>
      </c>
      <c r="AQ30" s="53">
        <f t="shared" si="6"/>
        <v>15408.222222222223</v>
      </c>
      <c r="AR30" s="15"/>
      <c r="AS30" s="20">
        <v>26</v>
      </c>
      <c r="AT30" s="117" t="s">
        <v>35</v>
      </c>
      <c r="AU30" s="118">
        <f t="shared" si="0"/>
        <v>0.86641929499072357</v>
      </c>
      <c r="AV30" s="16"/>
      <c r="AW30" s="174" t="s">
        <v>13</v>
      </c>
      <c r="AX30" s="101">
        <f t="shared" si="7"/>
        <v>0.88235294117647056</v>
      </c>
      <c r="AY30" s="16"/>
      <c r="AZ30" s="172">
        <f t="shared" si="8"/>
        <v>0.86400976909413851</v>
      </c>
      <c r="BA30" s="119">
        <v>0</v>
      </c>
    </row>
    <row r="31" spans="2:53" s="20" customFormat="1">
      <c r="B31" s="326"/>
      <c r="C31" s="308"/>
      <c r="D31" s="311"/>
      <c r="E31" s="311"/>
      <c r="F31" s="209" t="s">
        <v>158</v>
      </c>
      <c r="G31" s="54">
        <v>373709</v>
      </c>
      <c r="H31" s="52">
        <f>IFERROR(G31/D22,"-")</f>
        <v>4.9376829736116868E-4</v>
      </c>
      <c r="I31" s="54">
        <v>43</v>
      </c>
      <c r="J31" s="52">
        <f>IFERROR(I31/E22,"-")</f>
        <v>3.6164844407064758E-2</v>
      </c>
      <c r="K31" s="53">
        <f t="shared" si="1"/>
        <v>8690.9069767441852</v>
      </c>
      <c r="L31" s="311"/>
      <c r="M31" s="311"/>
      <c r="N31" s="209" t="s">
        <v>158</v>
      </c>
      <c r="O31" s="54">
        <v>89420</v>
      </c>
      <c r="P31" s="52">
        <f>IFERROR(O31/L22,"-")</f>
        <v>5.0634313405335384E-4</v>
      </c>
      <c r="Q31" s="54">
        <v>12</v>
      </c>
      <c r="R31" s="52">
        <f>IFERROR(Q31/M22,"-")</f>
        <v>5.1724137931034482E-2</v>
      </c>
      <c r="S31" s="53">
        <f t="shared" si="2"/>
        <v>7451.666666666667</v>
      </c>
      <c r="T31" s="311"/>
      <c r="U31" s="311"/>
      <c r="V31" s="209" t="s">
        <v>158</v>
      </c>
      <c r="W31" s="54">
        <v>7767</v>
      </c>
      <c r="X31" s="52">
        <f>IFERROR(W31/T22,"-")</f>
        <v>1.0017230616845765E-4</v>
      </c>
      <c r="Y31" s="54">
        <v>4</v>
      </c>
      <c r="Z31" s="52">
        <f>IFERROR(Y31/U22,"-")</f>
        <v>4.0404040404040407E-2</v>
      </c>
      <c r="AA31" s="53">
        <f t="shared" si="3"/>
        <v>1941.75</v>
      </c>
      <c r="AB31" s="311"/>
      <c r="AC31" s="311"/>
      <c r="AD31" s="209" t="s">
        <v>158</v>
      </c>
      <c r="AE31" s="54">
        <v>116543</v>
      </c>
      <c r="AF31" s="52">
        <f>IFERROR(AE31/AB22,"-")</f>
        <v>7.1785377225711336E-4</v>
      </c>
      <c r="AG31" s="54">
        <v>15</v>
      </c>
      <c r="AH31" s="52">
        <f>IFERROR(AG31/AC22,"-")</f>
        <v>7.575757575757576E-2</v>
      </c>
      <c r="AI31" s="53">
        <f t="shared" si="4"/>
        <v>7769.5333333333338</v>
      </c>
      <c r="AJ31" s="311"/>
      <c r="AK31" s="324"/>
      <c r="AL31" s="209" t="s">
        <v>158</v>
      </c>
      <c r="AM31" s="54">
        <f t="shared" si="10"/>
        <v>587439</v>
      </c>
      <c r="AN31" s="52">
        <f>IFERROR(AM31/AJ22,"-")</f>
        <v>5.0065702824110504E-4</v>
      </c>
      <c r="AO31" s="54">
        <f t="shared" si="11"/>
        <v>74</v>
      </c>
      <c r="AP31" s="52">
        <f>IFERROR(AO31/AK22,"-")</f>
        <v>4.307334109429569E-2</v>
      </c>
      <c r="AQ31" s="53">
        <f t="shared" si="6"/>
        <v>7938.364864864865</v>
      </c>
      <c r="AR31" s="15"/>
      <c r="AS31" s="20">
        <v>27</v>
      </c>
      <c r="AT31" s="117" t="s">
        <v>36</v>
      </c>
      <c r="AU31" s="118">
        <f t="shared" si="0"/>
        <v>0.86538461538461542</v>
      </c>
      <c r="AV31" s="16"/>
      <c r="AW31" s="174" t="s">
        <v>32</v>
      </c>
      <c r="AX31" s="101">
        <f t="shared" si="7"/>
        <v>0.88235294117647056</v>
      </c>
      <c r="AY31" s="16"/>
      <c r="AZ31" s="172">
        <f t="shared" si="8"/>
        <v>0.86400976909413851</v>
      </c>
      <c r="BA31" s="119">
        <v>0</v>
      </c>
    </row>
    <row r="32" spans="2:53" s="20" customFormat="1">
      <c r="B32" s="326"/>
      <c r="C32" s="308"/>
      <c r="D32" s="311"/>
      <c r="E32" s="311"/>
      <c r="F32" s="209" t="s">
        <v>159</v>
      </c>
      <c r="G32" s="54">
        <v>284645</v>
      </c>
      <c r="H32" s="52">
        <f>IFERROR(G32/D22,"-")</f>
        <v>3.7609122874313929E-4</v>
      </c>
      <c r="I32" s="54">
        <v>8</v>
      </c>
      <c r="J32" s="52">
        <f>IFERROR(I32/E22,"-")</f>
        <v>6.7283431455004202E-3</v>
      </c>
      <c r="K32" s="53">
        <f t="shared" si="1"/>
        <v>35580.625</v>
      </c>
      <c r="L32" s="311"/>
      <c r="M32" s="311"/>
      <c r="N32" s="209" t="s">
        <v>159</v>
      </c>
      <c r="O32" s="54">
        <v>672460</v>
      </c>
      <c r="P32" s="52">
        <f>IFERROR(O32/L22,"-")</f>
        <v>3.8078226786571047E-3</v>
      </c>
      <c r="Q32" s="54">
        <v>1</v>
      </c>
      <c r="R32" s="52">
        <f>IFERROR(Q32/M22,"-")</f>
        <v>4.3103448275862068E-3</v>
      </c>
      <c r="S32" s="53">
        <f t="shared" si="2"/>
        <v>672460</v>
      </c>
      <c r="T32" s="311"/>
      <c r="U32" s="311"/>
      <c r="V32" s="209" t="s">
        <v>159</v>
      </c>
      <c r="W32" s="54">
        <v>7990</v>
      </c>
      <c r="X32" s="52">
        <f>IFERROR(W32/T22,"-")</f>
        <v>1.0304837469885112E-4</v>
      </c>
      <c r="Y32" s="54">
        <v>1</v>
      </c>
      <c r="Z32" s="52">
        <f>IFERROR(Y32/U22,"-")</f>
        <v>1.0101010101010102E-2</v>
      </c>
      <c r="AA32" s="53">
        <f t="shared" si="3"/>
        <v>7990</v>
      </c>
      <c r="AB32" s="311"/>
      <c r="AC32" s="311"/>
      <c r="AD32" s="209" t="s">
        <v>159</v>
      </c>
      <c r="AE32" s="54">
        <v>24157</v>
      </c>
      <c r="AF32" s="52">
        <f>IFERROR(AE32/AB22,"-")</f>
        <v>1.4879652640154353E-4</v>
      </c>
      <c r="AG32" s="54">
        <v>4</v>
      </c>
      <c r="AH32" s="52">
        <f>IFERROR(AG32/AC22,"-")</f>
        <v>2.0202020202020204E-2</v>
      </c>
      <c r="AI32" s="53">
        <f t="shared" si="4"/>
        <v>6039.25</v>
      </c>
      <c r="AJ32" s="311"/>
      <c r="AK32" s="324"/>
      <c r="AL32" s="209" t="s">
        <v>159</v>
      </c>
      <c r="AM32" s="54">
        <f t="shared" si="10"/>
        <v>989252</v>
      </c>
      <c r="AN32" s="52">
        <f>IFERROR(AM32/AJ22,"-")</f>
        <v>8.431104616846509E-4</v>
      </c>
      <c r="AO32" s="54">
        <f t="shared" si="11"/>
        <v>14</v>
      </c>
      <c r="AP32" s="52">
        <f>IFERROR(AO32/AK22,"-")</f>
        <v>8.1490104772991845E-3</v>
      </c>
      <c r="AQ32" s="53">
        <f t="shared" si="6"/>
        <v>70660.857142857145</v>
      </c>
      <c r="AR32" s="15"/>
      <c r="AS32" s="20">
        <v>28</v>
      </c>
      <c r="AT32" s="117" t="s">
        <v>37</v>
      </c>
      <c r="AU32" s="118">
        <f t="shared" si="0"/>
        <v>0.84732824427480913</v>
      </c>
      <c r="AV32" s="16"/>
      <c r="AW32" s="99" t="str">
        <f t="shared" si="9"/>
        <v>平野区</v>
      </c>
      <c r="AX32" s="101">
        <f t="shared" si="7"/>
        <v>0.88036809815950923</v>
      </c>
      <c r="AY32" s="16"/>
      <c r="AZ32" s="172">
        <f t="shared" si="8"/>
        <v>0.86400976909413851</v>
      </c>
      <c r="BA32" s="119">
        <v>0</v>
      </c>
    </row>
    <row r="33" spans="2:53" s="20" customFormat="1">
      <c r="B33" s="326"/>
      <c r="C33" s="308"/>
      <c r="D33" s="311"/>
      <c r="E33" s="311"/>
      <c r="F33" s="209" t="s">
        <v>160</v>
      </c>
      <c r="G33" s="54">
        <v>370116</v>
      </c>
      <c r="H33" s="52">
        <f>IFERROR(G33/D22,"-")</f>
        <v>4.8902099533628112E-4</v>
      </c>
      <c r="I33" s="54">
        <v>3</v>
      </c>
      <c r="J33" s="52">
        <f>IFERROR(I33/E22,"-")</f>
        <v>2.5231286795626578E-3</v>
      </c>
      <c r="K33" s="53">
        <f t="shared" si="1"/>
        <v>123372</v>
      </c>
      <c r="L33" s="311"/>
      <c r="M33" s="311"/>
      <c r="N33" s="209" t="s">
        <v>160</v>
      </c>
      <c r="O33" s="54">
        <v>102585</v>
      </c>
      <c r="P33" s="52">
        <f>IFERROR(O33/L22,"-")</f>
        <v>5.8089029754935476E-4</v>
      </c>
      <c r="Q33" s="54">
        <v>1</v>
      </c>
      <c r="R33" s="52">
        <f>IFERROR(Q33/M22,"-")</f>
        <v>4.3103448275862068E-3</v>
      </c>
      <c r="S33" s="53">
        <f t="shared" si="2"/>
        <v>102585</v>
      </c>
      <c r="T33" s="311"/>
      <c r="U33" s="311"/>
      <c r="V33" s="209" t="s">
        <v>160</v>
      </c>
      <c r="W33" s="54">
        <v>0</v>
      </c>
      <c r="X33" s="52">
        <f>IFERROR(W33/T22,"-")</f>
        <v>0</v>
      </c>
      <c r="Y33" s="54">
        <v>0</v>
      </c>
      <c r="Z33" s="52">
        <f>IFERROR(Y33/U22,"-")</f>
        <v>0</v>
      </c>
      <c r="AA33" s="53" t="str">
        <f t="shared" si="3"/>
        <v>-</v>
      </c>
      <c r="AB33" s="311"/>
      <c r="AC33" s="311"/>
      <c r="AD33" s="209" t="s">
        <v>160</v>
      </c>
      <c r="AE33" s="54">
        <v>3069</v>
      </c>
      <c r="AF33" s="52">
        <f>IFERROR(AE33/AB22,"-")</f>
        <v>1.8903694147714415E-5</v>
      </c>
      <c r="AG33" s="54">
        <v>1</v>
      </c>
      <c r="AH33" s="52">
        <f>IFERROR(AG33/AC22,"-")</f>
        <v>5.0505050505050509E-3</v>
      </c>
      <c r="AI33" s="53">
        <f t="shared" si="4"/>
        <v>3069</v>
      </c>
      <c r="AJ33" s="311"/>
      <c r="AK33" s="324"/>
      <c r="AL33" s="209" t="s">
        <v>160</v>
      </c>
      <c r="AM33" s="54">
        <f t="shared" si="10"/>
        <v>475770</v>
      </c>
      <c r="AN33" s="52">
        <f>IFERROR(AM33/AJ22,"-")</f>
        <v>4.0548481514892699E-4</v>
      </c>
      <c r="AO33" s="54">
        <f t="shared" si="11"/>
        <v>5</v>
      </c>
      <c r="AP33" s="52">
        <f>IFERROR(AO33/AK22,"-")</f>
        <v>2.9103608847497091E-3</v>
      </c>
      <c r="AQ33" s="53">
        <f t="shared" si="6"/>
        <v>95154</v>
      </c>
      <c r="AR33" s="15"/>
      <c r="AS33" s="20">
        <v>29</v>
      </c>
      <c r="AT33" s="117" t="s">
        <v>38</v>
      </c>
      <c r="AU33" s="118">
        <f t="shared" si="0"/>
        <v>0.88235294117647056</v>
      </c>
      <c r="AV33" s="16"/>
      <c r="AW33" s="99" t="str">
        <f t="shared" si="9"/>
        <v>城東区</v>
      </c>
      <c r="AX33" s="101">
        <f t="shared" si="7"/>
        <v>0.87804878048780488</v>
      </c>
      <c r="AY33" s="16"/>
      <c r="AZ33" s="172">
        <f t="shared" si="8"/>
        <v>0.86400976909413851</v>
      </c>
      <c r="BA33" s="119">
        <v>0</v>
      </c>
    </row>
    <row r="34" spans="2:53" s="20" customFormat="1">
      <c r="B34" s="326"/>
      <c r="C34" s="308"/>
      <c r="D34" s="311"/>
      <c r="E34" s="311"/>
      <c r="F34" s="209" t="s">
        <v>161</v>
      </c>
      <c r="G34" s="54">
        <v>3834627</v>
      </c>
      <c r="H34" s="52">
        <f>IFERROR(G34/D22,"-")</f>
        <v>5.0665551132168772E-3</v>
      </c>
      <c r="I34" s="54">
        <v>114</v>
      </c>
      <c r="J34" s="52">
        <f>IFERROR(I34/E22,"-")</f>
        <v>9.5878889823380997E-2</v>
      </c>
      <c r="K34" s="53">
        <f t="shared" si="1"/>
        <v>33637.07894736842</v>
      </c>
      <c r="L34" s="311"/>
      <c r="M34" s="311"/>
      <c r="N34" s="209" t="s">
        <v>161</v>
      </c>
      <c r="O34" s="54">
        <v>2057453</v>
      </c>
      <c r="P34" s="52">
        <f>IFERROR(O34/L22,"-")</f>
        <v>1.1650382466869547E-2</v>
      </c>
      <c r="Q34" s="54">
        <v>33</v>
      </c>
      <c r="R34" s="52">
        <f>IFERROR(Q34/M22,"-")</f>
        <v>0.14224137931034483</v>
      </c>
      <c r="S34" s="53">
        <f t="shared" si="2"/>
        <v>62347.060606060608</v>
      </c>
      <c r="T34" s="311"/>
      <c r="U34" s="311"/>
      <c r="V34" s="209" t="s">
        <v>161</v>
      </c>
      <c r="W34" s="54">
        <v>897895</v>
      </c>
      <c r="X34" s="52">
        <f>IFERROR(W34/T22,"-")</f>
        <v>1.1580302928688977E-2</v>
      </c>
      <c r="Y34" s="54">
        <v>12</v>
      </c>
      <c r="Z34" s="52">
        <f>IFERROR(Y34/U22,"-")</f>
        <v>0.12121212121212122</v>
      </c>
      <c r="AA34" s="53">
        <f t="shared" si="3"/>
        <v>74824.583333333328</v>
      </c>
      <c r="AB34" s="311"/>
      <c r="AC34" s="311"/>
      <c r="AD34" s="209" t="s">
        <v>161</v>
      </c>
      <c r="AE34" s="54">
        <v>1163199</v>
      </c>
      <c r="AF34" s="52">
        <f>IFERROR(AE34/AB22,"-")</f>
        <v>7.1647957409342652E-3</v>
      </c>
      <c r="AG34" s="54">
        <v>36</v>
      </c>
      <c r="AH34" s="52">
        <f>IFERROR(AG34/AC22,"-")</f>
        <v>0.18181818181818182</v>
      </c>
      <c r="AI34" s="53">
        <f t="shared" si="4"/>
        <v>32311.083333333332</v>
      </c>
      <c r="AJ34" s="311"/>
      <c r="AK34" s="324"/>
      <c r="AL34" s="209" t="s">
        <v>161</v>
      </c>
      <c r="AM34" s="54">
        <f t="shared" si="10"/>
        <v>7953174</v>
      </c>
      <c r="AN34" s="52">
        <f>IFERROR(AM34/AJ22,"-")</f>
        <v>6.7782569082482135E-3</v>
      </c>
      <c r="AO34" s="54">
        <f t="shared" si="11"/>
        <v>195</v>
      </c>
      <c r="AP34" s="52">
        <f>IFERROR(AO34/AK22,"-")</f>
        <v>0.11350407450523865</v>
      </c>
      <c r="AQ34" s="53">
        <f t="shared" si="6"/>
        <v>40785.507692307692</v>
      </c>
      <c r="AR34" s="15"/>
      <c r="AS34" s="20">
        <v>30</v>
      </c>
      <c r="AT34" s="117" t="s">
        <v>39</v>
      </c>
      <c r="AU34" s="118">
        <f t="shared" si="0"/>
        <v>0.875</v>
      </c>
      <c r="AV34" s="16"/>
      <c r="AW34" s="99" t="str">
        <f t="shared" si="9"/>
        <v>高石市</v>
      </c>
      <c r="AX34" s="101">
        <f t="shared" si="7"/>
        <v>0.87671232876712324</v>
      </c>
      <c r="AY34" s="16"/>
      <c r="AZ34" s="172">
        <f t="shared" si="8"/>
        <v>0.86400976909413851</v>
      </c>
      <c r="BA34" s="119">
        <v>0</v>
      </c>
    </row>
    <row r="35" spans="2:53" s="20" customFormat="1">
      <c r="B35" s="326"/>
      <c r="C35" s="308"/>
      <c r="D35" s="311"/>
      <c r="E35" s="311"/>
      <c r="F35" s="209" t="s">
        <v>162</v>
      </c>
      <c r="G35" s="54">
        <v>7712016</v>
      </c>
      <c r="H35" s="52">
        <f>IFERROR(G35/D22,"-")</f>
        <v>1.0189610123229813E-2</v>
      </c>
      <c r="I35" s="54">
        <v>83</v>
      </c>
      <c r="J35" s="52">
        <f>IFERROR(I35/E22,"-")</f>
        <v>6.9806560134566861E-2</v>
      </c>
      <c r="K35" s="53">
        <f t="shared" si="1"/>
        <v>92915.855421686749</v>
      </c>
      <c r="L35" s="311"/>
      <c r="M35" s="311"/>
      <c r="N35" s="209" t="s">
        <v>162</v>
      </c>
      <c r="O35" s="54">
        <v>544037</v>
      </c>
      <c r="P35" s="52">
        <f>IFERROR(O35/L22,"-")</f>
        <v>3.080624017233107E-3</v>
      </c>
      <c r="Q35" s="54">
        <v>10</v>
      </c>
      <c r="R35" s="52">
        <f>IFERROR(Q35/M22,"-")</f>
        <v>4.3103448275862072E-2</v>
      </c>
      <c r="S35" s="53">
        <f t="shared" si="2"/>
        <v>54403.7</v>
      </c>
      <c r="T35" s="311"/>
      <c r="U35" s="311"/>
      <c r="V35" s="209" t="s">
        <v>162</v>
      </c>
      <c r="W35" s="54">
        <v>747921</v>
      </c>
      <c r="X35" s="52">
        <f>IFERROR(W35/T22,"-")</f>
        <v>9.6460630104054351E-3</v>
      </c>
      <c r="Y35" s="54">
        <v>4</v>
      </c>
      <c r="Z35" s="52">
        <f>IFERROR(Y35/U22,"-")</f>
        <v>4.0404040404040407E-2</v>
      </c>
      <c r="AA35" s="53">
        <f t="shared" si="3"/>
        <v>186980.25</v>
      </c>
      <c r="AB35" s="311"/>
      <c r="AC35" s="311"/>
      <c r="AD35" s="209" t="s">
        <v>162</v>
      </c>
      <c r="AE35" s="54">
        <v>2909745</v>
      </c>
      <c r="AF35" s="52">
        <f>IFERROR(AE35/AB22,"-")</f>
        <v>1.7922753186002373E-2</v>
      </c>
      <c r="AG35" s="54">
        <v>21</v>
      </c>
      <c r="AH35" s="52">
        <f>IFERROR(AG35/AC22,"-")</f>
        <v>0.10606060606060606</v>
      </c>
      <c r="AI35" s="53">
        <f t="shared" si="4"/>
        <v>138559.28571428571</v>
      </c>
      <c r="AJ35" s="311"/>
      <c r="AK35" s="324"/>
      <c r="AL35" s="209" t="s">
        <v>162</v>
      </c>
      <c r="AM35" s="54">
        <f t="shared" si="10"/>
        <v>11913719</v>
      </c>
      <c r="AN35" s="52">
        <f>IFERROR(AM35/AJ22,"-")</f>
        <v>1.015371323633533E-2</v>
      </c>
      <c r="AO35" s="54">
        <f t="shared" si="11"/>
        <v>118</v>
      </c>
      <c r="AP35" s="52">
        <f>IFERROR(AO35/AK22,"-")</f>
        <v>6.8684516880093138E-2</v>
      </c>
      <c r="AQ35" s="53">
        <f t="shared" si="6"/>
        <v>100963.72033898305</v>
      </c>
      <c r="AR35" s="15"/>
      <c r="AS35" s="20">
        <v>31</v>
      </c>
      <c r="AT35" s="117" t="s">
        <v>40</v>
      </c>
      <c r="AU35" s="118">
        <f t="shared" si="0"/>
        <v>0.88288288288288286</v>
      </c>
      <c r="AV35" s="16"/>
      <c r="AW35" s="99" t="str">
        <f t="shared" si="9"/>
        <v>住之江区</v>
      </c>
      <c r="AX35" s="101">
        <f t="shared" si="7"/>
        <v>0.875</v>
      </c>
      <c r="AY35" s="16"/>
      <c r="AZ35" s="172">
        <f t="shared" si="8"/>
        <v>0.86400976909413851</v>
      </c>
      <c r="BA35" s="119">
        <v>0</v>
      </c>
    </row>
    <row r="36" spans="2:53" s="20" customFormat="1">
      <c r="B36" s="326"/>
      <c r="C36" s="308"/>
      <c r="D36" s="311"/>
      <c r="E36" s="311"/>
      <c r="F36" s="209" t="s">
        <v>163</v>
      </c>
      <c r="G36" s="54">
        <v>2082149</v>
      </c>
      <c r="H36" s="52">
        <f>IFERROR(G36/D22,"-")</f>
        <v>2.7510687903750243E-3</v>
      </c>
      <c r="I36" s="54">
        <v>55</v>
      </c>
      <c r="J36" s="52">
        <f>IFERROR(I36/E22,"-")</f>
        <v>4.6257359125315388E-2</v>
      </c>
      <c r="K36" s="53">
        <f t="shared" si="1"/>
        <v>37857.254545454547</v>
      </c>
      <c r="L36" s="311"/>
      <c r="M36" s="311"/>
      <c r="N36" s="209" t="s">
        <v>163</v>
      </c>
      <c r="O36" s="54">
        <v>518746</v>
      </c>
      <c r="P36" s="52">
        <f>IFERROR(O36/L22,"-")</f>
        <v>2.9374130554421949E-3</v>
      </c>
      <c r="Q36" s="54">
        <v>12</v>
      </c>
      <c r="R36" s="52">
        <f>IFERROR(Q36/M22,"-")</f>
        <v>5.1724137931034482E-2</v>
      </c>
      <c r="S36" s="53">
        <f t="shared" si="2"/>
        <v>43228.833333333336</v>
      </c>
      <c r="T36" s="311"/>
      <c r="U36" s="311"/>
      <c r="V36" s="209" t="s">
        <v>163</v>
      </c>
      <c r="W36" s="54">
        <v>122021</v>
      </c>
      <c r="X36" s="52">
        <f>IFERROR(W36/T22,"-")</f>
        <v>1.5737253728571356E-3</v>
      </c>
      <c r="Y36" s="54">
        <v>4</v>
      </c>
      <c r="Z36" s="52">
        <f>IFERROR(Y36/U22,"-")</f>
        <v>4.0404040404040407E-2</v>
      </c>
      <c r="AA36" s="53">
        <f t="shared" si="3"/>
        <v>30505.25</v>
      </c>
      <c r="AB36" s="311"/>
      <c r="AC36" s="311"/>
      <c r="AD36" s="209" t="s">
        <v>163</v>
      </c>
      <c r="AE36" s="54">
        <v>1164622</v>
      </c>
      <c r="AF36" s="52">
        <f>IFERROR(AE36/AB22,"-")</f>
        <v>7.1735607969043522E-3</v>
      </c>
      <c r="AG36" s="54">
        <v>21</v>
      </c>
      <c r="AH36" s="52">
        <f>IFERROR(AG36/AC22,"-")</f>
        <v>0.10606060606060606</v>
      </c>
      <c r="AI36" s="53">
        <f t="shared" si="4"/>
        <v>55458.190476190473</v>
      </c>
      <c r="AJ36" s="311"/>
      <c r="AK36" s="324"/>
      <c r="AL36" s="209" t="s">
        <v>163</v>
      </c>
      <c r="AM36" s="54">
        <f t="shared" si="10"/>
        <v>3887538</v>
      </c>
      <c r="AN36" s="52">
        <f>IFERROR(AM36/AJ22,"-")</f>
        <v>3.3132346035152057E-3</v>
      </c>
      <c r="AO36" s="54">
        <f t="shared" si="11"/>
        <v>92</v>
      </c>
      <c r="AP36" s="52">
        <f>IFERROR(AO36/AK22,"-")</f>
        <v>5.3550640279394643E-2</v>
      </c>
      <c r="AQ36" s="53">
        <f t="shared" si="6"/>
        <v>42255.84782608696</v>
      </c>
      <c r="AR36" s="15"/>
      <c r="AS36" s="20">
        <v>32</v>
      </c>
      <c r="AT36" s="117" t="s">
        <v>41</v>
      </c>
      <c r="AU36" s="118">
        <f t="shared" si="0"/>
        <v>0.8663967611336032</v>
      </c>
      <c r="AV36" s="16"/>
      <c r="AW36" s="117" t="s">
        <v>39</v>
      </c>
      <c r="AX36" s="101">
        <f t="shared" si="7"/>
        <v>0.875</v>
      </c>
      <c r="AY36" s="16"/>
      <c r="AZ36" s="172">
        <f t="shared" si="8"/>
        <v>0.86400976909413851</v>
      </c>
      <c r="BA36" s="119">
        <v>0</v>
      </c>
    </row>
    <row r="37" spans="2:53" s="20" customFormat="1">
      <c r="B37" s="326"/>
      <c r="C37" s="308"/>
      <c r="D37" s="311"/>
      <c r="E37" s="311"/>
      <c r="F37" s="210" t="s">
        <v>164</v>
      </c>
      <c r="G37" s="59">
        <v>654823</v>
      </c>
      <c r="H37" s="57">
        <f>IFERROR(G37/D22,"-")</f>
        <v>8.6519414245558044E-4</v>
      </c>
      <c r="I37" s="59">
        <v>59</v>
      </c>
      <c r="J37" s="57">
        <f>IFERROR(I37/E22,"-")</f>
        <v>4.9621530698065602E-2</v>
      </c>
      <c r="K37" s="58">
        <f t="shared" si="1"/>
        <v>11098.694915254237</v>
      </c>
      <c r="L37" s="311"/>
      <c r="M37" s="311"/>
      <c r="N37" s="210" t="s">
        <v>164</v>
      </c>
      <c r="O37" s="59">
        <v>248504</v>
      </c>
      <c r="P37" s="57">
        <f>IFERROR(O37/L22,"-")</f>
        <v>1.4071605254394389E-3</v>
      </c>
      <c r="Q37" s="59">
        <v>26</v>
      </c>
      <c r="R37" s="57">
        <f>IFERROR(Q37/M22,"-")</f>
        <v>0.11206896551724138</v>
      </c>
      <c r="S37" s="58">
        <f t="shared" si="2"/>
        <v>9557.8461538461543</v>
      </c>
      <c r="T37" s="311"/>
      <c r="U37" s="311"/>
      <c r="V37" s="210" t="s">
        <v>164</v>
      </c>
      <c r="W37" s="59">
        <v>18723</v>
      </c>
      <c r="X37" s="57">
        <f>IFERROR(W37/T22,"-")</f>
        <v>2.4147368203837166E-4</v>
      </c>
      <c r="Y37" s="59">
        <v>6</v>
      </c>
      <c r="Z37" s="57">
        <f>IFERROR(Y37/U22,"-")</f>
        <v>6.0606060606060608E-2</v>
      </c>
      <c r="AA37" s="58">
        <f t="shared" si="3"/>
        <v>3120.5</v>
      </c>
      <c r="AB37" s="311"/>
      <c r="AC37" s="311"/>
      <c r="AD37" s="210" t="s">
        <v>164</v>
      </c>
      <c r="AE37" s="59">
        <v>321395</v>
      </c>
      <c r="AF37" s="57">
        <f>IFERROR(AE37/AB22,"-")</f>
        <v>1.9796522582615425E-3</v>
      </c>
      <c r="AG37" s="59">
        <v>23</v>
      </c>
      <c r="AH37" s="57">
        <f>IFERROR(AG37/AC22,"-")</f>
        <v>0.11616161616161616</v>
      </c>
      <c r="AI37" s="58">
        <f t="shared" si="4"/>
        <v>13973.695652173914</v>
      </c>
      <c r="AJ37" s="311"/>
      <c r="AK37" s="324"/>
      <c r="AL37" s="210" t="s">
        <v>164</v>
      </c>
      <c r="AM37" s="59">
        <f t="shared" si="10"/>
        <v>1243445</v>
      </c>
      <c r="AN37" s="57">
        <f>IFERROR(AM37/AJ22,"-")</f>
        <v>1.0597516992934769E-3</v>
      </c>
      <c r="AO37" s="59">
        <f t="shared" si="11"/>
        <v>114</v>
      </c>
      <c r="AP37" s="57">
        <f>IFERROR(AO37/AK22,"-")</f>
        <v>6.6356228172293363E-2</v>
      </c>
      <c r="AQ37" s="58">
        <f t="shared" si="6"/>
        <v>10907.412280701754</v>
      </c>
      <c r="AR37" s="15"/>
      <c r="AS37" s="20">
        <v>33</v>
      </c>
      <c r="AT37" s="117" t="s">
        <v>42</v>
      </c>
      <c r="AU37" s="118">
        <f t="shared" ref="AU37:AU68" si="12">INDEX($AH:$AH,(ROW()+($AS37)*16))</f>
        <v>0.8</v>
      </c>
      <c r="AV37" s="16"/>
      <c r="AW37" s="174" t="s">
        <v>17</v>
      </c>
      <c r="AX37" s="101">
        <f t="shared" si="7"/>
        <v>0.875</v>
      </c>
      <c r="AY37" s="16"/>
      <c r="AZ37" s="172">
        <f t="shared" si="8"/>
        <v>0.86400976909413851</v>
      </c>
      <c r="BA37" s="119">
        <v>0</v>
      </c>
    </row>
    <row r="38" spans="2:53" s="20" customFormat="1">
      <c r="B38" s="326"/>
      <c r="C38" s="309"/>
      <c r="D38" s="312"/>
      <c r="E38" s="312"/>
      <c r="F38" s="211" t="s">
        <v>86</v>
      </c>
      <c r="G38" s="60">
        <f>SUM(G22:G37)</f>
        <v>156829117</v>
      </c>
      <c r="H38" s="57">
        <f>IFERROR(G38/D22,"-")</f>
        <v>0.20721268708472504</v>
      </c>
      <c r="I38" s="59">
        <v>928</v>
      </c>
      <c r="J38" s="57">
        <f>IFERROR(I38/E22,"-")</f>
        <v>0.78048780487804881</v>
      </c>
      <c r="K38" s="58">
        <f t="shared" si="1"/>
        <v>168996.89331896551</v>
      </c>
      <c r="L38" s="312"/>
      <c r="M38" s="312"/>
      <c r="N38" s="211" t="s">
        <v>86</v>
      </c>
      <c r="O38" s="60">
        <f>SUM(O22:O37)</f>
        <v>44938408</v>
      </c>
      <c r="P38" s="57">
        <f>IFERROR(O38/L22,"-")</f>
        <v>0.25446493341633086</v>
      </c>
      <c r="Q38" s="59">
        <v>189</v>
      </c>
      <c r="R38" s="57">
        <f>IFERROR(Q38/M22,"-")</f>
        <v>0.81465517241379315</v>
      </c>
      <c r="S38" s="58">
        <f t="shared" si="2"/>
        <v>237769.35449735451</v>
      </c>
      <c r="T38" s="312"/>
      <c r="U38" s="312"/>
      <c r="V38" s="211" t="s">
        <v>86</v>
      </c>
      <c r="W38" s="60">
        <f>SUM(W22:W37)</f>
        <v>15504855</v>
      </c>
      <c r="X38" s="57">
        <f>IFERROR(W38/T22,"-")</f>
        <v>0.19996872436687801</v>
      </c>
      <c r="Y38" s="59">
        <v>87</v>
      </c>
      <c r="Z38" s="57">
        <f>IFERROR(Y38/U22,"-")</f>
        <v>0.87878787878787878</v>
      </c>
      <c r="AA38" s="58">
        <f t="shared" si="3"/>
        <v>178216.72413793104</v>
      </c>
      <c r="AB38" s="312"/>
      <c r="AC38" s="312"/>
      <c r="AD38" s="211" t="s">
        <v>86</v>
      </c>
      <c r="AE38" s="60">
        <f>SUM(AE22:AE37)</f>
        <v>31781314</v>
      </c>
      <c r="AF38" s="57">
        <f>IFERROR(AE38/AB22,"-")</f>
        <v>0.19575895714189448</v>
      </c>
      <c r="AG38" s="59">
        <v>170</v>
      </c>
      <c r="AH38" s="57">
        <f>IFERROR(AG38/AC22,"-")</f>
        <v>0.85858585858585856</v>
      </c>
      <c r="AI38" s="58">
        <f t="shared" si="4"/>
        <v>186948.90588235293</v>
      </c>
      <c r="AJ38" s="312"/>
      <c r="AK38" s="325"/>
      <c r="AL38" s="211" t="s">
        <v>86</v>
      </c>
      <c r="AM38" s="60">
        <f>SUM(AM22:AM37)</f>
        <v>249053694</v>
      </c>
      <c r="AN38" s="57">
        <f>IFERROR(AM38/AJ22,"-")</f>
        <v>0.21226115785725758</v>
      </c>
      <c r="AO38" s="59">
        <f>SUM(I38,Q38,Y38,AG38)</f>
        <v>1374</v>
      </c>
      <c r="AP38" s="57">
        <f>IFERROR(AO38/AK22,"-")</f>
        <v>0.79976717112922002</v>
      </c>
      <c r="AQ38" s="58">
        <f t="shared" si="6"/>
        <v>181261.78602620086</v>
      </c>
      <c r="AR38" s="15"/>
      <c r="AS38" s="20">
        <v>34</v>
      </c>
      <c r="AT38" s="117" t="s">
        <v>44</v>
      </c>
      <c r="AU38" s="118">
        <f t="shared" si="12"/>
        <v>0.87425149700598803</v>
      </c>
      <c r="AV38" s="16"/>
      <c r="AW38" s="99" t="str">
        <f t="shared" si="9"/>
        <v>岸和田市</v>
      </c>
      <c r="AX38" s="101">
        <f t="shared" si="7"/>
        <v>0.87425149700598803</v>
      </c>
      <c r="AY38" s="16"/>
      <c r="AZ38" s="172">
        <f t="shared" si="8"/>
        <v>0.86400976909413851</v>
      </c>
      <c r="BA38" s="119">
        <v>0</v>
      </c>
    </row>
    <row r="39" spans="2:53" s="20" customFormat="1">
      <c r="B39" s="326">
        <v>3</v>
      </c>
      <c r="C39" s="307" t="s">
        <v>131</v>
      </c>
      <c r="D39" s="310">
        <v>468377600</v>
      </c>
      <c r="E39" s="310">
        <v>654</v>
      </c>
      <c r="F39" s="207" t="s">
        <v>150</v>
      </c>
      <c r="G39" s="50">
        <v>8890964</v>
      </c>
      <c r="H39" s="48">
        <f>IFERROR(G39/D39,"-")</f>
        <v>1.8982470553672935E-2</v>
      </c>
      <c r="I39" s="50">
        <v>107</v>
      </c>
      <c r="J39" s="48">
        <f>IFERROR(I39/E39,"-")</f>
        <v>0.1636085626911315</v>
      </c>
      <c r="K39" s="49">
        <f t="shared" si="1"/>
        <v>83093.121495327097</v>
      </c>
      <c r="L39" s="310">
        <v>86622380</v>
      </c>
      <c r="M39" s="310">
        <v>87</v>
      </c>
      <c r="N39" s="207" t="s">
        <v>150</v>
      </c>
      <c r="O39" s="50">
        <v>1721337</v>
      </c>
      <c r="P39" s="48">
        <f>IFERROR(O39/L39,"-")</f>
        <v>1.987173522593122E-2</v>
      </c>
      <c r="Q39" s="50">
        <v>17</v>
      </c>
      <c r="R39" s="48">
        <f>IFERROR(Q39/M39,"-")</f>
        <v>0.19540229885057472</v>
      </c>
      <c r="S39" s="49">
        <f t="shared" si="2"/>
        <v>101255.11764705883</v>
      </c>
      <c r="T39" s="310">
        <v>47797330</v>
      </c>
      <c r="U39" s="310">
        <v>52</v>
      </c>
      <c r="V39" s="207" t="s">
        <v>150</v>
      </c>
      <c r="W39" s="50">
        <v>199975</v>
      </c>
      <c r="X39" s="48">
        <f>IFERROR(W39/T39,"-")</f>
        <v>4.1838111040930527E-3</v>
      </c>
      <c r="Y39" s="50">
        <v>12</v>
      </c>
      <c r="Z39" s="48">
        <f>IFERROR(Y39/U39,"-")</f>
        <v>0.23076923076923078</v>
      </c>
      <c r="AA39" s="49">
        <f t="shared" si="3"/>
        <v>16664.583333333332</v>
      </c>
      <c r="AB39" s="310">
        <v>99153520</v>
      </c>
      <c r="AC39" s="310">
        <v>100</v>
      </c>
      <c r="AD39" s="207" t="s">
        <v>150</v>
      </c>
      <c r="AE39" s="50">
        <v>1805521</v>
      </c>
      <c r="AF39" s="48">
        <f>IFERROR(AE39/AB39,"-")</f>
        <v>1.82093484931246E-2</v>
      </c>
      <c r="AG39" s="50">
        <v>28</v>
      </c>
      <c r="AH39" s="48">
        <f>IFERROR(AG39/AC39,"-")</f>
        <v>0.28000000000000003</v>
      </c>
      <c r="AI39" s="49">
        <f t="shared" si="4"/>
        <v>64482.892857142855</v>
      </c>
      <c r="AJ39" s="310">
        <f>SUM(D39,L39,T39,AB39)</f>
        <v>701950830</v>
      </c>
      <c r="AK39" s="323">
        <f>SUM(E39,M39,U39,AC39)</f>
        <v>893</v>
      </c>
      <c r="AL39" s="207" t="s">
        <v>150</v>
      </c>
      <c r="AM39" s="50">
        <f>SUM(G39,O39,W39,AE39)</f>
        <v>12617797</v>
      </c>
      <c r="AN39" s="48">
        <f>IFERROR(AM39/AJ39,"-")</f>
        <v>1.797532884176517E-2</v>
      </c>
      <c r="AO39" s="50">
        <f>SUM(I39,Q39,Y39,AG39)</f>
        <v>164</v>
      </c>
      <c r="AP39" s="48">
        <f>IFERROR(AO39/AK39,"-")</f>
        <v>0.18365061590145576</v>
      </c>
      <c r="AQ39" s="49">
        <f t="shared" si="6"/>
        <v>76937.786585365859</v>
      </c>
      <c r="AR39" s="15"/>
      <c r="AS39" s="20">
        <v>35</v>
      </c>
      <c r="AT39" s="117" t="s">
        <v>1</v>
      </c>
      <c r="AU39" s="118">
        <f t="shared" si="12"/>
        <v>0.86011080332409973</v>
      </c>
      <c r="AV39" s="16"/>
      <c r="AW39" s="99" t="str">
        <f t="shared" si="9"/>
        <v>島本町</v>
      </c>
      <c r="AX39" s="101">
        <f t="shared" si="7"/>
        <v>0.87272727272727268</v>
      </c>
      <c r="AY39" s="16"/>
      <c r="AZ39" s="172">
        <f t="shared" si="8"/>
        <v>0.86400976909413851</v>
      </c>
      <c r="BA39" s="119">
        <v>0</v>
      </c>
    </row>
    <row r="40" spans="2:53" s="20" customFormat="1">
      <c r="B40" s="326"/>
      <c r="C40" s="308"/>
      <c r="D40" s="311"/>
      <c r="E40" s="311"/>
      <c r="F40" s="208" t="s">
        <v>151</v>
      </c>
      <c r="G40" s="54">
        <v>22428315</v>
      </c>
      <c r="H40" s="52">
        <f>IFERROR(G40/D39,"-")</f>
        <v>4.788511448882269E-2</v>
      </c>
      <c r="I40" s="54">
        <v>225</v>
      </c>
      <c r="J40" s="52">
        <f>IFERROR(I40/E39,"-")</f>
        <v>0.34403669724770641</v>
      </c>
      <c r="K40" s="53">
        <f t="shared" si="1"/>
        <v>99681.4</v>
      </c>
      <c r="L40" s="311"/>
      <c r="M40" s="311"/>
      <c r="N40" s="208" t="s">
        <v>151</v>
      </c>
      <c r="O40" s="54">
        <v>2117778</v>
      </c>
      <c r="P40" s="52">
        <f>IFERROR(O40/L39,"-")</f>
        <v>2.4448393128888864E-2</v>
      </c>
      <c r="Q40" s="54">
        <v>33</v>
      </c>
      <c r="R40" s="52">
        <f>IFERROR(Q40/M39,"-")</f>
        <v>0.37931034482758619</v>
      </c>
      <c r="S40" s="53">
        <f t="shared" si="2"/>
        <v>64175.090909090912</v>
      </c>
      <c r="T40" s="311"/>
      <c r="U40" s="311"/>
      <c r="V40" s="208" t="s">
        <v>151</v>
      </c>
      <c r="W40" s="54">
        <v>1240120</v>
      </c>
      <c r="X40" s="52">
        <f>IFERROR(W40/T39,"-")</f>
        <v>2.5945382304827486E-2</v>
      </c>
      <c r="Y40" s="54">
        <v>21</v>
      </c>
      <c r="Z40" s="52">
        <f>IFERROR(Y40/U39,"-")</f>
        <v>0.40384615384615385</v>
      </c>
      <c r="AA40" s="53">
        <f t="shared" si="3"/>
        <v>59053.333333333336</v>
      </c>
      <c r="AB40" s="311"/>
      <c r="AC40" s="311"/>
      <c r="AD40" s="208" t="s">
        <v>151</v>
      </c>
      <c r="AE40" s="54">
        <v>4448461</v>
      </c>
      <c r="AF40" s="52">
        <f>IFERROR(AE40/AB39,"-")</f>
        <v>4.4864377986782514E-2</v>
      </c>
      <c r="AG40" s="54">
        <v>45</v>
      </c>
      <c r="AH40" s="52">
        <f>IFERROR(AG40/AC39,"-")</f>
        <v>0.45</v>
      </c>
      <c r="AI40" s="53">
        <f t="shared" si="4"/>
        <v>98854.688888888893</v>
      </c>
      <c r="AJ40" s="311"/>
      <c r="AK40" s="324"/>
      <c r="AL40" s="208" t="s">
        <v>151</v>
      </c>
      <c r="AM40" s="54">
        <f t="shared" ref="AM40:AM54" si="13">SUM(G40,O40,W40,AE40)</f>
        <v>30234674</v>
      </c>
      <c r="AN40" s="52">
        <f>IFERROR(AM40/AJ39,"-")</f>
        <v>4.3072353087751175E-2</v>
      </c>
      <c r="AO40" s="54">
        <f t="shared" ref="AO40:AO54" si="14">SUM(I40,Q40,Y40,AG40)</f>
        <v>324</v>
      </c>
      <c r="AP40" s="52">
        <f>IFERROR(AO40/AK39,"-")</f>
        <v>0.3628219484882419</v>
      </c>
      <c r="AQ40" s="53">
        <f t="shared" si="6"/>
        <v>93316.895061728399</v>
      </c>
      <c r="AR40" s="15"/>
      <c r="AS40" s="20">
        <v>36</v>
      </c>
      <c r="AT40" s="117" t="s">
        <v>2</v>
      </c>
      <c r="AU40" s="118">
        <f t="shared" si="12"/>
        <v>0.88362068965517238</v>
      </c>
      <c r="AV40" s="16"/>
      <c r="AW40" s="99" t="str">
        <f t="shared" si="9"/>
        <v>東大阪市</v>
      </c>
      <c r="AX40" s="101">
        <f t="shared" si="7"/>
        <v>0.87131367292225204</v>
      </c>
      <c r="AY40" s="16"/>
      <c r="AZ40" s="172">
        <f t="shared" si="8"/>
        <v>0.86400976909413851</v>
      </c>
      <c r="BA40" s="119">
        <v>0</v>
      </c>
    </row>
    <row r="41" spans="2:53" s="20" customFormat="1">
      <c r="B41" s="326"/>
      <c r="C41" s="308"/>
      <c r="D41" s="311"/>
      <c r="E41" s="311"/>
      <c r="F41" s="209" t="s">
        <v>152</v>
      </c>
      <c r="G41" s="54">
        <v>12038917</v>
      </c>
      <c r="H41" s="52">
        <f>IFERROR(G41/D39,"-")</f>
        <v>2.5703443119397682E-2</v>
      </c>
      <c r="I41" s="54">
        <v>238</v>
      </c>
      <c r="J41" s="52">
        <f>IFERROR(I41/E39,"-")</f>
        <v>0.36391437308868502</v>
      </c>
      <c r="K41" s="53">
        <f t="shared" si="1"/>
        <v>50583.684873949576</v>
      </c>
      <c r="L41" s="311"/>
      <c r="M41" s="311"/>
      <c r="N41" s="209" t="s">
        <v>152</v>
      </c>
      <c r="O41" s="54">
        <v>4191022</v>
      </c>
      <c r="P41" s="52">
        <f>IFERROR(O41/L39,"-")</f>
        <v>4.8382669698061861E-2</v>
      </c>
      <c r="Q41" s="54">
        <v>45</v>
      </c>
      <c r="R41" s="52">
        <f>IFERROR(Q41/M39,"-")</f>
        <v>0.51724137931034486</v>
      </c>
      <c r="S41" s="53">
        <f t="shared" si="2"/>
        <v>93133.822222222225</v>
      </c>
      <c r="T41" s="311"/>
      <c r="U41" s="311"/>
      <c r="V41" s="209" t="s">
        <v>152</v>
      </c>
      <c r="W41" s="54">
        <v>505782</v>
      </c>
      <c r="X41" s="52">
        <f>IFERROR(W41/T39,"-")</f>
        <v>1.0581804464810064E-2</v>
      </c>
      <c r="Y41" s="54">
        <v>16</v>
      </c>
      <c r="Z41" s="52">
        <f>IFERROR(Y41/U39,"-")</f>
        <v>0.30769230769230771</v>
      </c>
      <c r="AA41" s="53">
        <f t="shared" si="3"/>
        <v>31611.375</v>
      </c>
      <c r="AB41" s="311"/>
      <c r="AC41" s="311"/>
      <c r="AD41" s="209" t="s">
        <v>152</v>
      </c>
      <c r="AE41" s="54">
        <v>1381321</v>
      </c>
      <c r="AF41" s="52">
        <f>IFERROR(AE41/AB39,"-")</f>
        <v>1.3931134265329157E-2</v>
      </c>
      <c r="AG41" s="54">
        <v>33</v>
      </c>
      <c r="AH41" s="52">
        <f>IFERROR(AG41/AC39,"-")</f>
        <v>0.33</v>
      </c>
      <c r="AI41" s="53">
        <f t="shared" si="4"/>
        <v>41858.21212121212</v>
      </c>
      <c r="AJ41" s="311"/>
      <c r="AK41" s="324"/>
      <c r="AL41" s="209" t="s">
        <v>152</v>
      </c>
      <c r="AM41" s="54">
        <f t="shared" si="13"/>
        <v>18117042</v>
      </c>
      <c r="AN41" s="52">
        <f>IFERROR(AM41/AJ39,"-")</f>
        <v>2.5809559908918405E-2</v>
      </c>
      <c r="AO41" s="54">
        <f t="shared" si="14"/>
        <v>332</v>
      </c>
      <c r="AP41" s="52">
        <f>IFERROR(AO41/AK39,"-")</f>
        <v>0.3717805151175812</v>
      </c>
      <c r="AQ41" s="53">
        <f t="shared" si="6"/>
        <v>54569.403614457835</v>
      </c>
      <c r="AR41" s="15"/>
      <c r="AS41" s="20">
        <v>37</v>
      </c>
      <c r="AT41" s="117" t="s">
        <v>3</v>
      </c>
      <c r="AU41" s="118">
        <f t="shared" si="12"/>
        <v>0.86605080831408776</v>
      </c>
      <c r="AV41" s="16"/>
      <c r="AW41" s="99" t="str">
        <f t="shared" si="9"/>
        <v>太子町</v>
      </c>
      <c r="AX41" s="101">
        <f t="shared" si="7"/>
        <v>0.86956521739130432</v>
      </c>
      <c r="AY41" s="16"/>
      <c r="AZ41" s="172">
        <f t="shared" si="8"/>
        <v>0.86400976909413851</v>
      </c>
      <c r="BA41" s="119">
        <v>0</v>
      </c>
    </row>
    <row r="42" spans="2:53" s="20" customFormat="1">
      <c r="B42" s="326"/>
      <c r="C42" s="308"/>
      <c r="D42" s="311"/>
      <c r="E42" s="311"/>
      <c r="F42" s="209" t="s">
        <v>153</v>
      </c>
      <c r="G42" s="54">
        <v>1866364</v>
      </c>
      <c r="H42" s="52">
        <f>IFERROR(G42/D39,"-")</f>
        <v>3.9847422250765194E-3</v>
      </c>
      <c r="I42" s="54">
        <v>29</v>
      </c>
      <c r="J42" s="52">
        <f>IFERROR(I42/E39,"-")</f>
        <v>4.4342507645259939E-2</v>
      </c>
      <c r="K42" s="53">
        <f t="shared" si="1"/>
        <v>64357.379310344826</v>
      </c>
      <c r="L42" s="311"/>
      <c r="M42" s="311"/>
      <c r="N42" s="209" t="s">
        <v>153</v>
      </c>
      <c r="O42" s="54">
        <v>25828</v>
      </c>
      <c r="P42" s="52">
        <f>IFERROR(O42/L39,"-")</f>
        <v>2.9816774833478369E-4</v>
      </c>
      <c r="Q42" s="54">
        <v>3</v>
      </c>
      <c r="R42" s="52">
        <f>IFERROR(Q42/M39,"-")</f>
        <v>3.4482758620689655E-2</v>
      </c>
      <c r="S42" s="53">
        <f t="shared" si="2"/>
        <v>8609.3333333333339</v>
      </c>
      <c r="T42" s="311"/>
      <c r="U42" s="311"/>
      <c r="V42" s="209" t="s">
        <v>153</v>
      </c>
      <c r="W42" s="54">
        <v>71896</v>
      </c>
      <c r="X42" s="52">
        <f>IFERROR(W42/T39,"-")</f>
        <v>1.504184438754215E-3</v>
      </c>
      <c r="Y42" s="54">
        <v>3</v>
      </c>
      <c r="Z42" s="52">
        <f>IFERROR(Y42/U39,"-")</f>
        <v>5.7692307692307696E-2</v>
      </c>
      <c r="AA42" s="53">
        <f t="shared" si="3"/>
        <v>23965.333333333332</v>
      </c>
      <c r="AB42" s="311"/>
      <c r="AC42" s="311"/>
      <c r="AD42" s="209" t="s">
        <v>153</v>
      </c>
      <c r="AE42" s="54">
        <v>67519</v>
      </c>
      <c r="AF42" s="52">
        <f>IFERROR(AE42/AB39,"-")</f>
        <v>6.8095414060943067E-4</v>
      </c>
      <c r="AG42" s="54">
        <v>6</v>
      </c>
      <c r="AH42" s="52">
        <f>IFERROR(AG42/AC39,"-")</f>
        <v>0.06</v>
      </c>
      <c r="AI42" s="53">
        <f t="shared" si="4"/>
        <v>11253.166666666666</v>
      </c>
      <c r="AJ42" s="311"/>
      <c r="AK42" s="324"/>
      <c r="AL42" s="209" t="s">
        <v>153</v>
      </c>
      <c r="AM42" s="54">
        <f t="shared" si="13"/>
        <v>2031607</v>
      </c>
      <c r="AN42" s="52">
        <f>IFERROR(AM42/AJ39,"-")</f>
        <v>2.8942297852970699E-3</v>
      </c>
      <c r="AO42" s="54">
        <f t="shared" si="14"/>
        <v>41</v>
      </c>
      <c r="AP42" s="52">
        <f>IFERROR(AO42/AK39,"-")</f>
        <v>4.591265397536394E-2</v>
      </c>
      <c r="AQ42" s="53">
        <f t="shared" si="6"/>
        <v>49551.390243902439</v>
      </c>
      <c r="AR42" s="15"/>
      <c r="AS42" s="20">
        <v>38</v>
      </c>
      <c r="AT42" s="174" t="s">
        <v>45</v>
      </c>
      <c r="AU42" s="118">
        <f t="shared" si="12"/>
        <v>0.92090395480225984</v>
      </c>
      <c r="AV42" s="16"/>
      <c r="AW42" s="99" t="str">
        <f t="shared" si="9"/>
        <v>交野市</v>
      </c>
      <c r="AX42" s="101">
        <f t="shared" si="7"/>
        <v>0.86725663716814161</v>
      </c>
      <c r="AY42" s="16"/>
      <c r="AZ42" s="172">
        <f t="shared" si="8"/>
        <v>0.86400976909413851</v>
      </c>
      <c r="BA42" s="119">
        <v>0</v>
      </c>
    </row>
    <row r="43" spans="2:53" s="20" customFormat="1">
      <c r="B43" s="326"/>
      <c r="C43" s="308"/>
      <c r="D43" s="311"/>
      <c r="E43" s="311"/>
      <c r="F43" s="209" t="s">
        <v>154</v>
      </c>
      <c r="G43" s="54">
        <v>9477662</v>
      </c>
      <c r="H43" s="52">
        <f>IFERROR(G43/D39,"-")</f>
        <v>2.0235088099857891E-2</v>
      </c>
      <c r="I43" s="54">
        <v>248</v>
      </c>
      <c r="J43" s="52">
        <f>IFERROR(I43/E39,"-")</f>
        <v>0.37920489296636084</v>
      </c>
      <c r="K43" s="53">
        <f t="shared" si="1"/>
        <v>38216.379032258068</v>
      </c>
      <c r="L43" s="311"/>
      <c r="M43" s="311"/>
      <c r="N43" s="209" t="s">
        <v>154</v>
      </c>
      <c r="O43" s="54">
        <v>4478699</v>
      </c>
      <c r="P43" s="52">
        <f>IFERROR(O43/L39,"-")</f>
        <v>5.170371675310699E-2</v>
      </c>
      <c r="Q43" s="54">
        <v>31</v>
      </c>
      <c r="R43" s="52">
        <f>IFERROR(Q43/M39,"-")</f>
        <v>0.35632183908045978</v>
      </c>
      <c r="S43" s="53">
        <f t="shared" si="2"/>
        <v>144474.16129032258</v>
      </c>
      <c r="T43" s="311"/>
      <c r="U43" s="311"/>
      <c r="V43" s="209" t="s">
        <v>154</v>
      </c>
      <c r="W43" s="54">
        <v>689966</v>
      </c>
      <c r="X43" s="52">
        <f>IFERROR(W43/T39,"-")</f>
        <v>1.4435241466416639E-2</v>
      </c>
      <c r="Y43" s="54">
        <v>19</v>
      </c>
      <c r="Z43" s="52">
        <f>IFERROR(Y43/U39,"-")</f>
        <v>0.36538461538461536</v>
      </c>
      <c r="AA43" s="53">
        <f t="shared" si="3"/>
        <v>36314</v>
      </c>
      <c r="AB43" s="311"/>
      <c r="AC43" s="311"/>
      <c r="AD43" s="209" t="s">
        <v>154</v>
      </c>
      <c r="AE43" s="54">
        <v>1048125</v>
      </c>
      <c r="AF43" s="52">
        <f>IFERROR(AE43/AB39,"-")</f>
        <v>1.0570729107751293E-2</v>
      </c>
      <c r="AG43" s="54">
        <v>40</v>
      </c>
      <c r="AH43" s="52">
        <f>IFERROR(AG43/AC39,"-")</f>
        <v>0.4</v>
      </c>
      <c r="AI43" s="53">
        <f t="shared" si="4"/>
        <v>26203.125</v>
      </c>
      <c r="AJ43" s="311"/>
      <c r="AK43" s="324"/>
      <c r="AL43" s="209" t="s">
        <v>154</v>
      </c>
      <c r="AM43" s="54">
        <f t="shared" si="13"/>
        <v>15694452</v>
      </c>
      <c r="AN43" s="52">
        <f>IFERROR(AM43/AJ39,"-")</f>
        <v>2.2358335269722526E-2</v>
      </c>
      <c r="AO43" s="54">
        <f t="shared" si="14"/>
        <v>338</v>
      </c>
      <c r="AP43" s="52">
        <f>IFERROR(AO43/AK39,"-")</f>
        <v>0.37849944008958569</v>
      </c>
      <c r="AQ43" s="53">
        <f t="shared" si="6"/>
        <v>46433.289940828399</v>
      </c>
      <c r="AR43" s="15"/>
      <c r="AS43" s="20">
        <v>39</v>
      </c>
      <c r="AT43" s="174" t="s">
        <v>8</v>
      </c>
      <c r="AU43" s="118">
        <f t="shared" si="12"/>
        <v>0.85159817351598177</v>
      </c>
      <c r="AV43" s="16"/>
      <c r="AW43" s="99" t="str">
        <f t="shared" si="9"/>
        <v>西淀川区</v>
      </c>
      <c r="AX43" s="101">
        <f t="shared" si="7"/>
        <v>0.86708860759493667</v>
      </c>
      <c r="AY43" s="16"/>
      <c r="AZ43" s="172">
        <f t="shared" si="8"/>
        <v>0.86400976909413851</v>
      </c>
      <c r="BA43" s="119">
        <v>0</v>
      </c>
    </row>
    <row r="44" spans="2:53" s="20" customFormat="1">
      <c r="B44" s="326"/>
      <c r="C44" s="308"/>
      <c r="D44" s="311"/>
      <c r="E44" s="311"/>
      <c r="F44" s="209" t="s">
        <v>155</v>
      </c>
      <c r="G44" s="54">
        <v>21101292</v>
      </c>
      <c r="H44" s="52">
        <f>IFERROR(G44/D39,"-")</f>
        <v>4.505188121720595E-2</v>
      </c>
      <c r="I44" s="54">
        <v>283</v>
      </c>
      <c r="J44" s="52">
        <f>IFERROR(I44/E39,"-")</f>
        <v>0.43272171253822628</v>
      </c>
      <c r="K44" s="53">
        <f t="shared" si="1"/>
        <v>74562.86925795053</v>
      </c>
      <c r="L44" s="311"/>
      <c r="M44" s="311"/>
      <c r="N44" s="209" t="s">
        <v>155</v>
      </c>
      <c r="O44" s="54">
        <v>2794442</v>
      </c>
      <c r="P44" s="52">
        <f>IFERROR(O44/L39,"-")</f>
        <v>3.2260046422183275E-2</v>
      </c>
      <c r="Q44" s="54">
        <v>40</v>
      </c>
      <c r="R44" s="52">
        <f>IFERROR(Q44/M39,"-")</f>
        <v>0.45977011494252873</v>
      </c>
      <c r="S44" s="53">
        <f t="shared" si="2"/>
        <v>69861.05</v>
      </c>
      <c r="T44" s="311"/>
      <c r="U44" s="311"/>
      <c r="V44" s="209" t="s">
        <v>155</v>
      </c>
      <c r="W44" s="54">
        <v>4433023</v>
      </c>
      <c r="X44" s="52">
        <f>IFERROR(W44/T39,"-")</f>
        <v>9.2746247541442173E-2</v>
      </c>
      <c r="Y44" s="54">
        <v>29</v>
      </c>
      <c r="Z44" s="52">
        <f>IFERROR(Y44/U39,"-")</f>
        <v>0.55769230769230771</v>
      </c>
      <c r="AA44" s="53">
        <f t="shared" si="3"/>
        <v>152862.86206896551</v>
      </c>
      <c r="AB44" s="311"/>
      <c r="AC44" s="311"/>
      <c r="AD44" s="209" t="s">
        <v>155</v>
      </c>
      <c r="AE44" s="54">
        <v>3128644</v>
      </c>
      <c r="AF44" s="52">
        <f>IFERROR(AE44/AB39,"-")</f>
        <v>3.1553534357630468E-2</v>
      </c>
      <c r="AG44" s="54">
        <v>46</v>
      </c>
      <c r="AH44" s="52">
        <f>IFERROR(AG44/AC39,"-")</f>
        <v>0.46</v>
      </c>
      <c r="AI44" s="53">
        <f t="shared" si="4"/>
        <v>68014</v>
      </c>
      <c r="AJ44" s="311"/>
      <c r="AK44" s="324"/>
      <c r="AL44" s="209" t="s">
        <v>155</v>
      </c>
      <c r="AM44" s="54">
        <f t="shared" si="13"/>
        <v>31457401</v>
      </c>
      <c r="AN44" s="52">
        <f>IFERROR(AM44/AJ39,"-")</f>
        <v>4.4814251448352868E-2</v>
      </c>
      <c r="AO44" s="54">
        <f t="shared" si="14"/>
        <v>398</v>
      </c>
      <c r="AP44" s="52">
        <f>IFERROR(AO44/AK39,"-")</f>
        <v>0.44568868980963045</v>
      </c>
      <c r="AQ44" s="53">
        <f t="shared" si="6"/>
        <v>79038.695979899494</v>
      </c>
      <c r="AR44" s="15"/>
      <c r="AS44" s="20">
        <v>40</v>
      </c>
      <c r="AT44" s="174" t="s">
        <v>46</v>
      </c>
      <c r="AU44" s="118">
        <f t="shared" si="12"/>
        <v>0.81632653061224492</v>
      </c>
      <c r="AV44" s="16"/>
      <c r="AW44" s="99" t="str">
        <f t="shared" si="9"/>
        <v>鶴見区</v>
      </c>
      <c r="AX44" s="101">
        <f t="shared" si="7"/>
        <v>0.8666666666666667</v>
      </c>
      <c r="AY44" s="16"/>
      <c r="AZ44" s="172">
        <f t="shared" si="8"/>
        <v>0.86400976909413851</v>
      </c>
      <c r="BA44" s="119">
        <v>0</v>
      </c>
    </row>
    <row r="45" spans="2:53" s="20" customFormat="1">
      <c r="B45" s="326"/>
      <c r="C45" s="308"/>
      <c r="D45" s="311"/>
      <c r="E45" s="311"/>
      <c r="F45" s="209" t="s">
        <v>156</v>
      </c>
      <c r="G45" s="54">
        <v>13053456</v>
      </c>
      <c r="H45" s="52">
        <f>IFERROR(G45/D39,"-")</f>
        <v>2.7869513828159161E-2</v>
      </c>
      <c r="I45" s="54">
        <v>98</v>
      </c>
      <c r="J45" s="52">
        <f>IFERROR(I45/E39,"-")</f>
        <v>0.14984709480122324</v>
      </c>
      <c r="K45" s="53">
        <f t="shared" si="1"/>
        <v>133198.53061224491</v>
      </c>
      <c r="L45" s="311"/>
      <c r="M45" s="311"/>
      <c r="N45" s="209" t="s">
        <v>156</v>
      </c>
      <c r="O45" s="54">
        <v>454708</v>
      </c>
      <c r="P45" s="52">
        <f>IFERROR(O45/L39,"-")</f>
        <v>5.2493131682597501E-3</v>
      </c>
      <c r="Q45" s="54">
        <v>13</v>
      </c>
      <c r="R45" s="52">
        <f>IFERROR(Q45/M39,"-")</f>
        <v>0.14942528735632185</v>
      </c>
      <c r="S45" s="53">
        <f t="shared" si="2"/>
        <v>34977.538461538461</v>
      </c>
      <c r="T45" s="311"/>
      <c r="U45" s="311"/>
      <c r="V45" s="209" t="s">
        <v>156</v>
      </c>
      <c r="W45" s="54">
        <v>253480</v>
      </c>
      <c r="X45" s="52">
        <f>IFERROR(W45/T39,"-")</f>
        <v>5.3032250964645932E-3</v>
      </c>
      <c r="Y45" s="54">
        <v>6</v>
      </c>
      <c r="Z45" s="52">
        <f>IFERROR(Y45/U39,"-")</f>
        <v>0.11538461538461539</v>
      </c>
      <c r="AA45" s="53">
        <f t="shared" si="3"/>
        <v>42246.666666666664</v>
      </c>
      <c r="AB45" s="311"/>
      <c r="AC45" s="311"/>
      <c r="AD45" s="209" t="s">
        <v>156</v>
      </c>
      <c r="AE45" s="54">
        <v>1067192</v>
      </c>
      <c r="AF45" s="52">
        <f>IFERROR(AE45/AB39,"-")</f>
        <v>1.0763026869847888E-2</v>
      </c>
      <c r="AG45" s="54">
        <v>17</v>
      </c>
      <c r="AH45" s="52">
        <f>IFERROR(AG45/AC39,"-")</f>
        <v>0.17</v>
      </c>
      <c r="AI45" s="53">
        <f t="shared" si="4"/>
        <v>62776</v>
      </c>
      <c r="AJ45" s="311"/>
      <c r="AK45" s="324"/>
      <c r="AL45" s="209" t="s">
        <v>156</v>
      </c>
      <c r="AM45" s="54">
        <f t="shared" si="13"/>
        <v>14828836</v>
      </c>
      <c r="AN45" s="52">
        <f>IFERROR(AM45/AJ39,"-")</f>
        <v>2.1125177670920342E-2</v>
      </c>
      <c r="AO45" s="54">
        <f t="shared" si="14"/>
        <v>134</v>
      </c>
      <c r="AP45" s="52">
        <f>IFERROR(AO45/AK39,"-")</f>
        <v>0.15005599104143338</v>
      </c>
      <c r="AQ45" s="53">
        <f t="shared" si="6"/>
        <v>110662.95522388059</v>
      </c>
      <c r="AR45" s="15"/>
      <c r="AS45" s="20">
        <v>41</v>
      </c>
      <c r="AT45" s="174" t="s">
        <v>13</v>
      </c>
      <c r="AU45" s="118">
        <f t="shared" si="12"/>
        <v>0.88235294117647056</v>
      </c>
      <c r="AV45" s="16"/>
      <c r="AW45" s="99" t="str">
        <f t="shared" si="9"/>
        <v>堺市</v>
      </c>
      <c r="AX45" s="101">
        <f t="shared" si="7"/>
        <v>0.86641929499072357</v>
      </c>
      <c r="AY45" s="16"/>
      <c r="AZ45" s="172">
        <f t="shared" si="8"/>
        <v>0.86400976909413851</v>
      </c>
      <c r="BA45" s="119">
        <v>0</v>
      </c>
    </row>
    <row r="46" spans="2:53" s="20" customFormat="1">
      <c r="B46" s="326"/>
      <c r="C46" s="308"/>
      <c r="D46" s="311"/>
      <c r="E46" s="311"/>
      <c r="F46" s="209" t="s">
        <v>166</v>
      </c>
      <c r="G46" s="54">
        <v>0</v>
      </c>
      <c r="H46" s="52">
        <f>IFERROR(G46/D39,"-")</f>
        <v>0</v>
      </c>
      <c r="I46" s="54">
        <v>0</v>
      </c>
      <c r="J46" s="52">
        <f>IFERROR(I46/E39,"-")</f>
        <v>0</v>
      </c>
      <c r="K46" s="53" t="str">
        <f t="shared" si="1"/>
        <v>-</v>
      </c>
      <c r="L46" s="311"/>
      <c r="M46" s="311"/>
      <c r="N46" s="209" t="s">
        <v>166</v>
      </c>
      <c r="O46" s="54">
        <v>0</v>
      </c>
      <c r="P46" s="52">
        <f>IFERROR(O46/L39,"-")</f>
        <v>0</v>
      </c>
      <c r="Q46" s="54">
        <v>0</v>
      </c>
      <c r="R46" s="52">
        <f>IFERROR(Q46/M39,"-")</f>
        <v>0</v>
      </c>
      <c r="S46" s="53" t="str">
        <f t="shared" si="2"/>
        <v>-</v>
      </c>
      <c r="T46" s="311"/>
      <c r="U46" s="311"/>
      <c r="V46" s="209" t="s">
        <v>166</v>
      </c>
      <c r="W46" s="54">
        <v>0</v>
      </c>
      <c r="X46" s="52">
        <f>IFERROR(W46/T39,"-")</f>
        <v>0</v>
      </c>
      <c r="Y46" s="54">
        <v>0</v>
      </c>
      <c r="Z46" s="52">
        <f>IFERROR(Y46/U39,"-")</f>
        <v>0</v>
      </c>
      <c r="AA46" s="53" t="str">
        <f t="shared" si="3"/>
        <v>-</v>
      </c>
      <c r="AB46" s="311"/>
      <c r="AC46" s="311"/>
      <c r="AD46" s="209" t="s">
        <v>166</v>
      </c>
      <c r="AE46" s="54">
        <v>0</v>
      </c>
      <c r="AF46" s="52">
        <f>IFERROR(AE46/AB39,"-")</f>
        <v>0</v>
      </c>
      <c r="AG46" s="54">
        <v>0</v>
      </c>
      <c r="AH46" s="52">
        <f>IFERROR(AG46/AC39,"-")</f>
        <v>0</v>
      </c>
      <c r="AI46" s="53" t="str">
        <f t="shared" si="4"/>
        <v>-</v>
      </c>
      <c r="AJ46" s="311"/>
      <c r="AK46" s="324"/>
      <c r="AL46" s="209" t="s">
        <v>166</v>
      </c>
      <c r="AM46" s="54">
        <f t="shared" si="13"/>
        <v>0</v>
      </c>
      <c r="AN46" s="52">
        <f>IFERROR(AM46/AJ39,"-")</f>
        <v>0</v>
      </c>
      <c r="AO46" s="54">
        <f t="shared" si="14"/>
        <v>0</v>
      </c>
      <c r="AP46" s="52">
        <f>IFERROR(AO46/AK39,"-")</f>
        <v>0</v>
      </c>
      <c r="AQ46" s="53" t="str">
        <f t="shared" si="6"/>
        <v>-</v>
      </c>
      <c r="AR46" s="15"/>
      <c r="AS46" s="20">
        <v>42</v>
      </c>
      <c r="AT46" s="174" t="s">
        <v>14</v>
      </c>
      <c r="AU46" s="118">
        <f t="shared" si="12"/>
        <v>0.81212121212121213</v>
      </c>
      <c r="AV46" s="16"/>
      <c r="AW46" s="99" t="str">
        <f t="shared" si="9"/>
        <v>堺市北区</v>
      </c>
      <c r="AX46" s="101">
        <f t="shared" si="7"/>
        <v>0.8663967611336032</v>
      </c>
      <c r="AY46" s="16"/>
      <c r="AZ46" s="172">
        <f t="shared" si="8"/>
        <v>0.86400976909413851</v>
      </c>
      <c r="BA46" s="119">
        <v>0</v>
      </c>
    </row>
    <row r="47" spans="2:53" s="20" customFormat="1">
      <c r="B47" s="326"/>
      <c r="C47" s="308"/>
      <c r="D47" s="311"/>
      <c r="E47" s="311"/>
      <c r="F47" s="209" t="s">
        <v>157</v>
      </c>
      <c r="G47" s="54">
        <v>32866</v>
      </c>
      <c r="H47" s="52">
        <f>IFERROR(G47/D39,"-")</f>
        <v>7.0169880028421512E-5</v>
      </c>
      <c r="I47" s="54">
        <v>3</v>
      </c>
      <c r="J47" s="52">
        <f>IFERROR(I47/E39,"-")</f>
        <v>4.5871559633027525E-3</v>
      </c>
      <c r="K47" s="53">
        <f t="shared" si="1"/>
        <v>10955.333333333334</v>
      </c>
      <c r="L47" s="311"/>
      <c r="M47" s="311"/>
      <c r="N47" s="209" t="s">
        <v>157</v>
      </c>
      <c r="O47" s="54">
        <v>0</v>
      </c>
      <c r="P47" s="52">
        <f>IFERROR(O47/L39,"-")</f>
        <v>0</v>
      </c>
      <c r="Q47" s="54">
        <v>0</v>
      </c>
      <c r="R47" s="52">
        <f>IFERROR(Q47/M39,"-")</f>
        <v>0</v>
      </c>
      <c r="S47" s="53" t="str">
        <f t="shared" si="2"/>
        <v>-</v>
      </c>
      <c r="T47" s="311"/>
      <c r="U47" s="311"/>
      <c r="V47" s="209" t="s">
        <v>157</v>
      </c>
      <c r="W47" s="54">
        <v>0</v>
      </c>
      <c r="X47" s="52">
        <f>IFERROR(W47/T39,"-")</f>
        <v>0</v>
      </c>
      <c r="Y47" s="54">
        <v>0</v>
      </c>
      <c r="Z47" s="52">
        <f>IFERROR(Y47/U39,"-")</f>
        <v>0</v>
      </c>
      <c r="AA47" s="53" t="str">
        <f t="shared" si="3"/>
        <v>-</v>
      </c>
      <c r="AB47" s="311"/>
      <c r="AC47" s="311"/>
      <c r="AD47" s="209" t="s">
        <v>157</v>
      </c>
      <c r="AE47" s="54">
        <v>0</v>
      </c>
      <c r="AF47" s="52">
        <f>IFERROR(AE47/AB39,"-")</f>
        <v>0</v>
      </c>
      <c r="AG47" s="54">
        <v>0</v>
      </c>
      <c r="AH47" s="52">
        <f>IFERROR(AG47/AC39,"-")</f>
        <v>0</v>
      </c>
      <c r="AI47" s="53" t="str">
        <f t="shared" si="4"/>
        <v>-</v>
      </c>
      <c r="AJ47" s="311"/>
      <c r="AK47" s="324"/>
      <c r="AL47" s="209" t="s">
        <v>157</v>
      </c>
      <c r="AM47" s="54">
        <f t="shared" si="13"/>
        <v>32866</v>
      </c>
      <c r="AN47" s="52">
        <f>IFERROR(AM47/AJ39,"-")</f>
        <v>4.6820943284588754E-5</v>
      </c>
      <c r="AO47" s="54">
        <f t="shared" si="14"/>
        <v>3</v>
      </c>
      <c r="AP47" s="52">
        <f>IFERROR(AO47/AK39,"-")</f>
        <v>3.3594624860022394E-3</v>
      </c>
      <c r="AQ47" s="53">
        <f t="shared" si="6"/>
        <v>10955.333333333334</v>
      </c>
      <c r="AR47" s="15"/>
      <c r="AS47" s="20">
        <v>43</v>
      </c>
      <c r="AT47" s="174" t="s">
        <v>9</v>
      </c>
      <c r="AU47" s="118">
        <f t="shared" si="12"/>
        <v>0.88536585365853659</v>
      </c>
      <c r="AV47" s="16"/>
      <c r="AW47" s="99" t="str">
        <f t="shared" si="9"/>
        <v>吹田市</v>
      </c>
      <c r="AX47" s="101">
        <f t="shared" si="7"/>
        <v>0.86605080831408776</v>
      </c>
      <c r="AY47" s="16"/>
      <c r="AZ47" s="172">
        <f t="shared" si="8"/>
        <v>0.86400976909413851</v>
      </c>
      <c r="BA47" s="119">
        <v>0</v>
      </c>
    </row>
    <row r="48" spans="2:53" s="20" customFormat="1">
      <c r="B48" s="326"/>
      <c r="C48" s="308"/>
      <c r="D48" s="311"/>
      <c r="E48" s="311"/>
      <c r="F48" s="209" t="s">
        <v>158</v>
      </c>
      <c r="G48" s="54">
        <v>260536</v>
      </c>
      <c r="H48" s="52">
        <f>IFERROR(G48/D39,"-")</f>
        <v>5.5625204962833402E-4</v>
      </c>
      <c r="I48" s="54">
        <v>35</v>
      </c>
      <c r="J48" s="52">
        <f>IFERROR(I48/E39,"-")</f>
        <v>5.3516819571865444E-2</v>
      </c>
      <c r="K48" s="53">
        <f t="shared" si="1"/>
        <v>7443.8857142857141</v>
      </c>
      <c r="L48" s="311"/>
      <c r="M48" s="311"/>
      <c r="N48" s="209" t="s">
        <v>158</v>
      </c>
      <c r="O48" s="54">
        <v>61526</v>
      </c>
      <c r="P48" s="52">
        <f>IFERROR(O48/L39,"-")</f>
        <v>7.102783368455127E-4</v>
      </c>
      <c r="Q48" s="54">
        <v>6</v>
      </c>
      <c r="R48" s="52">
        <f>IFERROR(Q48/M39,"-")</f>
        <v>6.8965517241379309E-2</v>
      </c>
      <c r="S48" s="53">
        <f t="shared" si="2"/>
        <v>10254.333333333334</v>
      </c>
      <c r="T48" s="311"/>
      <c r="U48" s="311"/>
      <c r="V48" s="209" t="s">
        <v>158</v>
      </c>
      <c r="W48" s="54">
        <v>477</v>
      </c>
      <c r="X48" s="52">
        <f>IFERROR(W48/T39,"-")</f>
        <v>9.9796369378791657E-6</v>
      </c>
      <c r="Y48" s="54">
        <v>1</v>
      </c>
      <c r="Z48" s="52">
        <f>IFERROR(Y48/U39,"-")</f>
        <v>1.9230769230769232E-2</v>
      </c>
      <c r="AA48" s="53">
        <f t="shared" si="3"/>
        <v>477</v>
      </c>
      <c r="AB48" s="311"/>
      <c r="AC48" s="311"/>
      <c r="AD48" s="209" t="s">
        <v>158</v>
      </c>
      <c r="AE48" s="54">
        <v>91902</v>
      </c>
      <c r="AF48" s="52">
        <f>IFERROR(AE48/AB39,"-")</f>
        <v>9.2686573305718247E-4</v>
      </c>
      <c r="AG48" s="54">
        <v>4</v>
      </c>
      <c r="AH48" s="52">
        <f>IFERROR(AG48/AC39,"-")</f>
        <v>0.04</v>
      </c>
      <c r="AI48" s="53">
        <f t="shared" si="4"/>
        <v>22975.5</v>
      </c>
      <c r="AJ48" s="311"/>
      <c r="AK48" s="324"/>
      <c r="AL48" s="209" t="s">
        <v>158</v>
      </c>
      <c r="AM48" s="54">
        <f t="shared" si="13"/>
        <v>414441</v>
      </c>
      <c r="AN48" s="52">
        <f>IFERROR(AM48/AJ39,"-")</f>
        <v>5.9041314902355763E-4</v>
      </c>
      <c r="AO48" s="54">
        <f t="shared" si="14"/>
        <v>46</v>
      </c>
      <c r="AP48" s="52">
        <f>IFERROR(AO48/AK39,"-")</f>
        <v>5.1511758118701005E-2</v>
      </c>
      <c r="AQ48" s="53">
        <f t="shared" si="6"/>
        <v>9009.5869565217399</v>
      </c>
      <c r="AR48" s="15"/>
      <c r="AS48" s="20">
        <v>44</v>
      </c>
      <c r="AT48" s="174" t="s">
        <v>21</v>
      </c>
      <c r="AU48" s="118">
        <f t="shared" si="12"/>
        <v>0.8351648351648352</v>
      </c>
      <c r="AV48" s="16"/>
      <c r="AW48" s="99" t="str">
        <f t="shared" si="9"/>
        <v>堺市堺区</v>
      </c>
      <c r="AX48" s="101">
        <f t="shared" si="7"/>
        <v>0.86538461538461542</v>
      </c>
      <c r="AY48" s="16"/>
      <c r="AZ48" s="172">
        <f t="shared" si="8"/>
        <v>0.86400976909413851</v>
      </c>
      <c r="BA48" s="119">
        <v>0</v>
      </c>
    </row>
    <row r="49" spans="2:53" s="20" customFormat="1">
      <c r="B49" s="326"/>
      <c r="C49" s="308"/>
      <c r="D49" s="311"/>
      <c r="E49" s="311"/>
      <c r="F49" s="209" t="s">
        <v>159</v>
      </c>
      <c r="G49" s="54">
        <v>41236</v>
      </c>
      <c r="H49" s="52">
        <f>IFERROR(G49/D39,"-")</f>
        <v>8.8040077066025359E-5</v>
      </c>
      <c r="I49" s="54">
        <v>3</v>
      </c>
      <c r="J49" s="52">
        <f>IFERROR(I49/E39,"-")</f>
        <v>4.5871559633027525E-3</v>
      </c>
      <c r="K49" s="53">
        <f t="shared" si="1"/>
        <v>13745.333333333334</v>
      </c>
      <c r="L49" s="311"/>
      <c r="M49" s="311"/>
      <c r="N49" s="209" t="s">
        <v>159</v>
      </c>
      <c r="O49" s="54">
        <v>0</v>
      </c>
      <c r="P49" s="52">
        <f>IFERROR(O49/L39,"-")</f>
        <v>0</v>
      </c>
      <c r="Q49" s="54">
        <v>0</v>
      </c>
      <c r="R49" s="52">
        <f>IFERROR(Q49/M39,"-")</f>
        <v>0</v>
      </c>
      <c r="S49" s="53" t="str">
        <f t="shared" si="2"/>
        <v>-</v>
      </c>
      <c r="T49" s="311"/>
      <c r="U49" s="311"/>
      <c r="V49" s="209" t="s">
        <v>159</v>
      </c>
      <c r="W49" s="54">
        <v>0</v>
      </c>
      <c r="X49" s="52">
        <f>IFERROR(W49/T39,"-")</f>
        <v>0</v>
      </c>
      <c r="Y49" s="54">
        <v>0</v>
      </c>
      <c r="Z49" s="52">
        <f>IFERROR(Y49/U39,"-")</f>
        <v>0</v>
      </c>
      <c r="AA49" s="53" t="str">
        <f t="shared" si="3"/>
        <v>-</v>
      </c>
      <c r="AB49" s="311"/>
      <c r="AC49" s="311"/>
      <c r="AD49" s="209" t="s">
        <v>159</v>
      </c>
      <c r="AE49" s="54">
        <v>745042</v>
      </c>
      <c r="AF49" s="52">
        <f>IFERROR(AE49/AB39,"-")</f>
        <v>7.514024716419548E-3</v>
      </c>
      <c r="AG49" s="54">
        <v>1</v>
      </c>
      <c r="AH49" s="52">
        <f>IFERROR(AG49/AC39,"-")</f>
        <v>0.01</v>
      </c>
      <c r="AI49" s="53">
        <f t="shared" si="4"/>
        <v>745042</v>
      </c>
      <c r="AJ49" s="311"/>
      <c r="AK49" s="324"/>
      <c r="AL49" s="209" t="s">
        <v>159</v>
      </c>
      <c r="AM49" s="54">
        <f t="shared" si="13"/>
        <v>786278</v>
      </c>
      <c r="AN49" s="52">
        <f>IFERROR(AM49/AJ39,"-")</f>
        <v>1.1201325882042193E-3</v>
      </c>
      <c r="AO49" s="54">
        <f t="shared" si="14"/>
        <v>4</v>
      </c>
      <c r="AP49" s="52">
        <f>IFERROR(AO49/AK39,"-")</f>
        <v>4.4792833146696529E-3</v>
      </c>
      <c r="AQ49" s="53">
        <f t="shared" si="6"/>
        <v>196569.5</v>
      </c>
      <c r="AR49" s="15"/>
      <c r="AS49" s="20">
        <v>45</v>
      </c>
      <c r="AT49" s="174" t="s">
        <v>47</v>
      </c>
      <c r="AU49" s="118">
        <f t="shared" si="12"/>
        <v>0.91111111111111109</v>
      </c>
      <c r="AV49" s="16"/>
      <c r="AW49" s="99" t="str">
        <f t="shared" si="9"/>
        <v>大東市</v>
      </c>
      <c r="AX49" s="101">
        <f t="shared" si="7"/>
        <v>0.86425339366515841</v>
      </c>
      <c r="AY49" s="16"/>
      <c r="AZ49" s="172">
        <f t="shared" si="8"/>
        <v>0.86400976909413851</v>
      </c>
      <c r="BA49" s="119">
        <v>0</v>
      </c>
    </row>
    <row r="50" spans="2:53" s="20" customFormat="1">
      <c r="B50" s="326"/>
      <c r="C50" s="308"/>
      <c r="D50" s="311"/>
      <c r="E50" s="311"/>
      <c r="F50" s="209" t="s">
        <v>160</v>
      </c>
      <c r="G50" s="54">
        <v>35269</v>
      </c>
      <c r="H50" s="52">
        <f>IFERROR(G50/D39,"-")</f>
        <v>7.5300355952120685E-5</v>
      </c>
      <c r="I50" s="54">
        <v>1</v>
      </c>
      <c r="J50" s="52">
        <f>IFERROR(I50/E39,"-")</f>
        <v>1.5290519877675841E-3</v>
      </c>
      <c r="K50" s="53">
        <f t="shared" si="1"/>
        <v>35269</v>
      </c>
      <c r="L50" s="311"/>
      <c r="M50" s="311"/>
      <c r="N50" s="209" t="s">
        <v>160</v>
      </c>
      <c r="O50" s="54">
        <v>0</v>
      </c>
      <c r="P50" s="52">
        <f>IFERROR(O50/L39,"-")</f>
        <v>0</v>
      </c>
      <c r="Q50" s="54">
        <v>0</v>
      </c>
      <c r="R50" s="52">
        <f>IFERROR(Q50/M39,"-")</f>
        <v>0</v>
      </c>
      <c r="S50" s="53" t="str">
        <f t="shared" si="2"/>
        <v>-</v>
      </c>
      <c r="T50" s="311"/>
      <c r="U50" s="311"/>
      <c r="V50" s="209" t="s">
        <v>160</v>
      </c>
      <c r="W50" s="54">
        <v>0</v>
      </c>
      <c r="X50" s="52">
        <f>IFERROR(W50/T39,"-")</f>
        <v>0</v>
      </c>
      <c r="Y50" s="54">
        <v>0</v>
      </c>
      <c r="Z50" s="52">
        <f>IFERROR(Y50/U39,"-")</f>
        <v>0</v>
      </c>
      <c r="AA50" s="53" t="str">
        <f t="shared" si="3"/>
        <v>-</v>
      </c>
      <c r="AB50" s="311"/>
      <c r="AC50" s="311"/>
      <c r="AD50" s="209" t="s">
        <v>160</v>
      </c>
      <c r="AE50" s="54">
        <v>347716</v>
      </c>
      <c r="AF50" s="52">
        <f>IFERROR(AE50/AB39,"-")</f>
        <v>3.5068447393496469E-3</v>
      </c>
      <c r="AG50" s="54">
        <v>1</v>
      </c>
      <c r="AH50" s="52">
        <f>IFERROR(AG50/AC39,"-")</f>
        <v>0.01</v>
      </c>
      <c r="AI50" s="53">
        <f t="shared" si="4"/>
        <v>347716</v>
      </c>
      <c r="AJ50" s="311"/>
      <c r="AK50" s="324"/>
      <c r="AL50" s="209" t="s">
        <v>160</v>
      </c>
      <c r="AM50" s="54">
        <f t="shared" si="13"/>
        <v>382985</v>
      </c>
      <c r="AN50" s="52">
        <f>IFERROR(AM50/AJ39,"-")</f>
        <v>5.4560089344149649E-4</v>
      </c>
      <c r="AO50" s="54">
        <f t="shared" si="14"/>
        <v>2</v>
      </c>
      <c r="AP50" s="52">
        <f>IFERROR(AO50/AK39,"-")</f>
        <v>2.2396416573348264E-3</v>
      </c>
      <c r="AQ50" s="53">
        <f t="shared" si="6"/>
        <v>191492.5</v>
      </c>
      <c r="AR50" s="15"/>
      <c r="AS50" s="20">
        <v>46</v>
      </c>
      <c r="AT50" s="174" t="s">
        <v>25</v>
      </c>
      <c r="AU50" s="118">
        <f t="shared" si="12"/>
        <v>0.81333333333333335</v>
      </c>
      <c r="AV50" s="16"/>
      <c r="AW50" s="99" t="str">
        <f t="shared" si="9"/>
        <v>西成区</v>
      </c>
      <c r="AX50" s="101">
        <f t="shared" si="7"/>
        <v>0.86309523809523814</v>
      </c>
      <c r="AY50" s="16"/>
      <c r="AZ50" s="172">
        <f t="shared" si="8"/>
        <v>0.86400976909413851</v>
      </c>
      <c r="BA50" s="119">
        <v>0</v>
      </c>
    </row>
    <row r="51" spans="2:53" s="20" customFormat="1">
      <c r="B51" s="326"/>
      <c r="C51" s="308"/>
      <c r="D51" s="311"/>
      <c r="E51" s="311"/>
      <c r="F51" s="209" t="s">
        <v>161</v>
      </c>
      <c r="G51" s="54">
        <v>3298424</v>
      </c>
      <c r="H51" s="52">
        <f>IFERROR(G51/D39,"-")</f>
        <v>7.0422325918233497E-3</v>
      </c>
      <c r="I51" s="54">
        <v>76</v>
      </c>
      <c r="J51" s="52">
        <f>IFERROR(I51/E39,"-")</f>
        <v>0.11620795107033639</v>
      </c>
      <c r="K51" s="53">
        <f t="shared" si="1"/>
        <v>43400.315789473687</v>
      </c>
      <c r="L51" s="311"/>
      <c r="M51" s="311"/>
      <c r="N51" s="209" t="s">
        <v>161</v>
      </c>
      <c r="O51" s="54">
        <v>407494</v>
      </c>
      <c r="P51" s="52">
        <f>IFERROR(O51/L39,"-")</f>
        <v>4.704257721849711E-3</v>
      </c>
      <c r="Q51" s="54">
        <v>11</v>
      </c>
      <c r="R51" s="52">
        <f>IFERROR(Q51/M39,"-")</f>
        <v>0.12643678160919541</v>
      </c>
      <c r="S51" s="53">
        <f t="shared" si="2"/>
        <v>37044.909090909088</v>
      </c>
      <c r="T51" s="311"/>
      <c r="U51" s="311"/>
      <c r="V51" s="209" t="s">
        <v>161</v>
      </c>
      <c r="W51" s="54">
        <v>566641</v>
      </c>
      <c r="X51" s="52">
        <f>IFERROR(W51/T39,"-")</f>
        <v>1.1855076423724924E-2</v>
      </c>
      <c r="Y51" s="54">
        <v>9</v>
      </c>
      <c r="Z51" s="52">
        <f>IFERROR(Y51/U39,"-")</f>
        <v>0.17307692307692307</v>
      </c>
      <c r="AA51" s="53">
        <f t="shared" si="3"/>
        <v>62960.111111111109</v>
      </c>
      <c r="AB51" s="311"/>
      <c r="AC51" s="311"/>
      <c r="AD51" s="209" t="s">
        <v>161</v>
      </c>
      <c r="AE51" s="54">
        <v>571177</v>
      </c>
      <c r="AF51" s="52">
        <f>IFERROR(AE51/AB39,"-")</f>
        <v>5.7605317491502064E-3</v>
      </c>
      <c r="AG51" s="54">
        <v>18</v>
      </c>
      <c r="AH51" s="52">
        <f>IFERROR(AG51/AC39,"-")</f>
        <v>0.18</v>
      </c>
      <c r="AI51" s="53">
        <f t="shared" si="4"/>
        <v>31732.055555555555</v>
      </c>
      <c r="AJ51" s="311"/>
      <c r="AK51" s="324"/>
      <c r="AL51" s="209" t="s">
        <v>161</v>
      </c>
      <c r="AM51" s="54">
        <f t="shared" si="13"/>
        <v>4843736</v>
      </c>
      <c r="AN51" s="52">
        <f>IFERROR(AM51/AJ39,"-")</f>
        <v>6.9003921542481828E-3</v>
      </c>
      <c r="AO51" s="54">
        <f t="shared" si="14"/>
        <v>114</v>
      </c>
      <c r="AP51" s="52">
        <f>IFERROR(AO51/AK39,"-")</f>
        <v>0.1276595744680851</v>
      </c>
      <c r="AQ51" s="53">
        <f t="shared" si="6"/>
        <v>42488.912280701756</v>
      </c>
      <c r="AR51" s="15"/>
      <c r="AS51" s="20">
        <v>47</v>
      </c>
      <c r="AT51" s="174" t="s">
        <v>15</v>
      </c>
      <c r="AU51" s="118">
        <f t="shared" si="12"/>
        <v>0.84385382059800662</v>
      </c>
      <c r="AV51" s="16"/>
      <c r="AW51" s="99" t="str">
        <f t="shared" si="9"/>
        <v>北区</v>
      </c>
      <c r="AX51" s="101">
        <f t="shared" si="7"/>
        <v>0.86127167630057799</v>
      </c>
      <c r="AY51" s="16"/>
      <c r="AZ51" s="172">
        <f t="shared" si="8"/>
        <v>0.86400976909413851</v>
      </c>
      <c r="BA51" s="119">
        <v>0</v>
      </c>
    </row>
    <row r="52" spans="2:53" s="20" customFormat="1">
      <c r="B52" s="326"/>
      <c r="C52" s="308"/>
      <c r="D52" s="311"/>
      <c r="E52" s="311"/>
      <c r="F52" s="209" t="s">
        <v>162</v>
      </c>
      <c r="G52" s="54">
        <v>5164726</v>
      </c>
      <c r="H52" s="52">
        <f>IFERROR(G52/D39,"-")</f>
        <v>1.102684244506996E-2</v>
      </c>
      <c r="I52" s="54">
        <v>45</v>
      </c>
      <c r="J52" s="52">
        <f>IFERROR(I52/E39,"-")</f>
        <v>6.8807339449541288E-2</v>
      </c>
      <c r="K52" s="53">
        <f t="shared" si="1"/>
        <v>114771.68888888889</v>
      </c>
      <c r="L52" s="311"/>
      <c r="M52" s="311"/>
      <c r="N52" s="209" t="s">
        <v>162</v>
      </c>
      <c r="O52" s="54">
        <v>712506</v>
      </c>
      <c r="P52" s="52">
        <f>IFERROR(O52/L39,"-")</f>
        <v>8.2254262697469167E-3</v>
      </c>
      <c r="Q52" s="54">
        <v>7</v>
      </c>
      <c r="R52" s="52">
        <f>IFERROR(Q52/M39,"-")</f>
        <v>8.0459770114942528E-2</v>
      </c>
      <c r="S52" s="53">
        <f t="shared" si="2"/>
        <v>101786.57142857143</v>
      </c>
      <c r="T52" s="311"/>
      <c r="U52" s="311"/>
      <c r="V52" s="209" t="s">
        <v>162</v>
      </c>
      <c r="W52" s="54">
        <v>904957</v>
      </c>
      <c r="X52" s="52">
        <f>IFERROR(W52/T39,"-")</f>
        <v>1.8933212378180957E-2</v>
      </c>
      <c r="Y52" s="54">
        <v>8</v>
      </c>
      <c r="Z52" s="52">
        <f>IFERROR(Y52/U39,"-")</f>
        <v>0.15384615384615385</v>
      </c>
      <c r="AA52" s="53">
        <f t="shared" si="3"/>
        <v>113119.625</v>
      </c>
      <c r="AB52" s="311"/>
      <c r="AC52" s="311"/>
      <c r="AD52" s="209" t="s">
        <v>162</v>
      </c>
      <c r="AE52" s="54">
        <v>1473762</v>
      </c>
      <c r="AF52" s="52">
        <f>IFERROR(AE52/AB39,"-")</f>
        <v>1.4863436013164233E-2</v>
      </c>
      <c r="AG52" s="54">
        <v>15</v>
      </c>
      <c r="AH52" s="52">
        <f>IFERROR(AG52/AC39,"-")</f>
        <v>0.15</v>
      </c>
      <c r="AI52" s="53">
        <f t="shared" si="4"/>
        <v>98250.8</v>
      </c>
      <c r="AJ52" s="311"/>
      <c r="AK52" s="324"/>
      <c r="AL52" s="209" t="s">
        <v>162</v>
      </c>
      <c r="AM52" s="54">
        <f t="shared" si="13"/>
        <v>8255951</v>
      </c>
      <c r="AN52" s="52">
        <f>IFERROR(AM52/AJ39,"-")</f>
        <v>1.1761437763382942E-2</v>
      </c>
      <c r="AO52" s="54">
        <f t="shared" si="14"/>
        <v>75</v>
      </c>
      <c r="AP52" s="52">
        <f>IFERROR(AO52/AK39,"-")</f>
        <v>8.3986562150055996E-2</v>
      </c>
      <c r="AQ52" s="53">
        <f t="shared" si="6"/>
        <v>110079.34666666666</v>
      </c>
      <c r="AR52" s="15"/>
      <c r="AS52" s="20">
        <v>48</v>
      </c>
      <c r="AT52" s="174" t="s">
        <v>26</v>
      </c>
      <c r="AU52" s="118">
        <f t="shared" si="12"/>
        <v>0.8342857142857143</v>
      </c>
      <c r="AV52" s="16"/>
      <c r="AW52" s="99" t="str">
        <f t="shared" si="9"/>
        <v>豊中市</v>
      </c>
      <c r="AX52" s="101">
        <f t="shared" si="7"/>
        <v>0.86011080332409973</v>
      </c>
      <c r="AY52" s="16"/>
      <c r="AZ52" s="172">
        <f t="shared" si="8"/>
        <v>0.86400976909413851</v>
      </c>
      <c r="BA52" s="119">
        <v>0</v>
      </c>
    </row>
    <row r="53" spans="2:53" s="20" customFormat="1">
      <c r="B53" s="326"/>
      <c r="C53" s="308"/>
      <c r="D53" s="311"/>
      <c r="E53" s="311"/>
      <c r="F53" s="209" t="s">
        <v>163</v>
      </c>
      <c r="G53" s="54">
        <v>1283823</v>
      </c>
      <c r="H53" s="52">
        <f>IFERROR(G53/D39,"-")</f>
        <v>2.740999996583953E-3</v>
      </c>
      <c r="I53" s="54">
        <v>34</v>
      </c>
      <c r="J53" s="52">
        <f>IFERROR(I53/E39,"-")</f>
        <v>5.1987767584097858E-2</v>
      </c>
      <c r="K53" s="53">
        <f t="shared" si="1"/>
        <v>37759.5</v>
      </c>
      <c r="L53" s="311"/>
      <c r="M53" s="311"/>
      <c r="N53" s="209" t="s">
        <v>163</v>
      </c>
      <c r="O53" s="54">
        <v>158207</v>
      </c>
      <c r="P53" s="52">
        <f>IFERROR(O53/L39,"-")</f>
        <v>1.8263986743379712E-3</v>
      </c>
      <c r="Q53" s="54">
        <v>3</v>
      </c>
      <c r="R53" s="52">
        <f>IFERROR(Q53/M39,"-")</f>
        <v>3.4482758620689655E-2</v>
      </c>
      <c r="S53" s="53">
        <f t="shared" si="2"/>
        <v>52735.666666666664</v>
      </c>
      <c r="T53" s="311"/>
      <c r="U53" s="311"/>
      <c r="V53" s="209" t="s">
        <v>163</v>
      </c>
      <c r="W53" s="54">
        <v>179368</v>
      </c>
      <c r="X53" s="52">
        <f>IFERROR(W53/T39,"-")</f>
        <v>3.7526782353742355E-3</v>
      </c>
      <c r="Y53" s="54">
        <v>2</v>
      </c>
      <c r="Z53" s="52">
        <f>IFERROR(Y53/U39,"-")</f>
        <v>3.8461538461538464E-2</v>
      </c>
      <c r="AA53" s="53">
        <f t="shared" si="3"/>
        <v>89684</v>
      </c>
      <c r="AB53" s="311"/>
      <c r="AC53" s="311"/>
      <c r="AD53" s="209" t="s">
        <v>163</v>
      </c>
      <c r="AE53" s="54">
        <v>664799</v>
      </c>
      <c r="AF53" s="52">
        <f>IFERROR(AE53/AB39,"-")</f>
        <v>6.7047443197175453E-3</v>
      </c>
      <c r="AG53" s="54">
        <v>10</v>
      </c>
      <c r="AH53" s="52">
        <f>IFERROR(AG53/AC39,"-")</f>
        <v>0.1</v>
      </c>
      <c r="AI53" s="53">
        <f t="shared" si="4"/>
        <v>66479.899999999994</v>
      </c>
      <c r="AJ53" s="311"/>
      <c r="AK53" s="324"/>
      <c r="AL53" s="209" t="s">
        <v>163</v>
      </c>
      <c r="AM53" s="54">
        <f t="shared" si="13"/>
        <v>2286197</v>
      </c>
      <c r="AN53" s="52">
        <f>IFERROR(AM53/AJ39,"-")</f>
        <v>3.2569190067059254E-3</v>
      </c>
      <c r="AO53" s="54">
        <f t="shared" si="14"/>
        <v>49</v>
      </c>
      <c r="AP53" s="52">
        <f>IFERROR(AO53/AK39,"-")</f>
        <v>5.4871220604703244E-2</v>
      </c>
      <c r="AQ53" s="53">
        <f t="shared" si="6"/>
        <v>46657.081632653062</v>
      </c>
      <c r="AR53" s="15"/>
      <c r="AS53" s="20">
        <v>49</v>
      </c>
      <c r="AT53" s="174" t="s">
        <v>27</v>
      </c>
      <c r="AU53" s="118">
        <f t="shared" si="12"/>
        <v>0.85333333333333339</v>
      </c>
      <c r="AV53" s="16"/>
      <c r="AW53" s="99" t="str">
        <f t="shared" si="9"/>
        <v>福島区</v>
      </c>
      <c r="AX53" s="101">
        <f t="shared" si="7"/>
        <v>0.86</v>
      </c>
      <c r="AY53" s="16"/>
      <c r="AZ53" s="172">
        <f t="shared" si="8"/>
        <v>0.86400976909413851</v>
      </c>
      <c r="BA53" s="119">
        <v>0</v>
      </c>
    </row>
    <row r="54" spans="2:53" s="20" customFormat="1">
      <c r="B54" s="326"/>
      <c r="C54" s="308"/>
      <c r="D54" s="311"/>
      <c r="E54" s="311"/>
      <c r="F54" s="210" t="s">
        <v>164</v>
      </c>
      <c r="G54" s="59">
        <v>423336</v>
      </c>
      <c r="H54" s="57">
        <f>IFERROR(G54/D39,"-")</f>
        <v>9.0383485461303014E-4</v>
      </c>
      <c r="I54" s="59">
        <v>65</v>
      </c>
      <c r="J54" s="57">
        <f>IFERROR(I54/E39,"-")</f>
        <v>9.9388379204892963E-2</v>
      </c>
      <c r="K54" s="58">
        <f t="shared" si="1"/>
        <v>6512.8615384615387</v>
      </c>
      <c r="L54" s="311"/>
      <c r="M54" s="311"/>
      <c r="N54" s="210" t="s">
        <v>164</v>
      </c>
      <c r="O54" s="59">
        <v>24701</v>
      </c>
      <c r="P54" s="57">
        <f>IFERROR(O54/L39,"-")</f>
        <v>2.8515725381823956E-4</v>
      </c>
      <c r="Q54" s="59">
        <v>6</v>
      </c>
      <c r="R54" s="57">
        <f>IFERROR(Q54/M39,"-")</f>
        <v>6.8965517241379309E-2</v>
      </c>
      <c r="S54" s="58">
        <f t="shared" si="2"/>
        <v>4116.833333333333</v>
      </c>
      <c r="T54" s="311"/>
      <c r="U54" s="311"/>
      <c r="V54" s="210" t="s">
        <v>164</v>
      </c>
      <c r="W54" s="59">
        <v>62291</v>
      </c>
      <c r="X54" s="57">
        <f>IFERROR(W54/T39,"-")</f>
        <v>1.3032317913992267E-3</v>
      </c>
      <c r="Y54" s="59">
        <v>3</v>
      </c>
      <c r="Z54" s="57">
        <f>IFERROR(Y54/U39,"-")</f>
        <v>5.7692307692307696E-2</v>
      </c>
      <c r="AA54" s="58">
        <f t="shared" si="3"/>
        <v>20763.666666666668</v>
      </c>
      <c r="AB54" s="311"/>
      <c r="AC54" s="311"/>
      <c r="AD54" s="210" t="s">
        <v>164</v>
      </c>
      <c r="AE54" s="59">
        <v>317851</v>
      </c>
      <c r="AF54" s="57">
        <f>IFERROR(AE54/AB39,"-")</f>
        <v>3.2056451450235956E-3</v>
      </c>
      <c r="AG54" s="59">
        <v>19</v>
      </c>
      <c r="AH54" s="57">
        <f>IFERROR(AG54/AC39,"-")</f>
        <v>0.19</v>
      </c>
      <c r="AI54" s="58">
        <f t="shared" si="4"/>
        <v>16729</v>
      </c>
      <c r="AJ54" s="311"/>
      <c r="AK54" s="324"/>
      <c r="AL54" s="210" t="s">
        <v>164</v>
      </c>
      <c r="AM54" s="59">
        <f t="shared" si="13"/>
        <v>828179</v>
      </c>
      <c r="AN54" s="57">
        <f>IFERROR(AM54/AJ39,"-")</f>
        <v>1.1798248033982664E-3</v>
      </c>
      <c r="AO54" s="59">
        <f t="shared" si="14"/>
        <v>93</v>
      </c>
      <c r="AP54" s="57">
        <f>IFERROR(AO54/AK39,"-")</f>
        <v>0.10414333706606943</v>
      </c>
      <c r="AQ54" s="58">
        <f t="shared" si="6"/>
        <v>8905.1505376344085</v>
      </c>
      <c r="AR54" s="15"/>
      <c r="AS54" s="20">
        <v>50</v>
      </c>
      <c r="AT54" s="174" t="s">
        <v>16</v>
      </c>
      <c r="AU54" s="118">
        <f t="shared" si="12"/>
        <v>0.86425339366515841</v>
      </c>
      <c r="AV54" s="16"/>
      <c r="AW54" s="99" t="str">
        <f t="shared" si="9"/>
        <v>都島区</v>
      </c>
      <c r="AX54" s="101">
        <f t="shared" si="7"/>
        <v>0.85858585858585856</v>
      </c>
      <c r="AY54" s="16"/>
      <c r="AZ54" s="172">
        <f t="shared" si="8"/>
        <v>0.86400976909413851</v>
      </c>
      <c r="BA54" s="119">
        <v>0</v>
      </c>
    </row>
    <row r="55" spans="2:53" s="20" customFormat="1">
      <c r="B55" s="326"/>
      <c r="C55" s="309"/>
      <c r="D55" s="312"/>
      <c r="E55" s="312"/>
      <c r="F55" s="211" t="s">
        <v>86</v>
      </c>
      <c r="G55" s="60">
        <f>SUM(G39:G54)</f>
        <v>99397186</v>
      </c>
      <c r="H55" s="57">
        <f>IFERROR(G55/D39,"-")</f>
        <v>0.21221592578295803</v>
      </c>
      <c r="I55" s="59">
        <v>548</v>
      </c>
      <c r="J55" s="57">
        <f>IFERROR(I55/E39,"-")</f>
        <v>0.8379204892966361</v>
      </c>
      <c r="K55" s="58">
        <f t="shared" si="1"/>
        <v>181381.72627737228</v>
      </c>
      <c r="L55" s="312"/>
      <c r="M55" s="312"/>
      <c r="N55" s="211" t="s">
        <v>86</v>
      </c>
      <c r="O55" s="60">
        <f>SUM(O39:O54)</f>
        <v>17148248</v>
      </c>
      <c r="P55" s="57">
        <f>IFERROR(O55/L39,"-")</f>
        <v>0.19796556040136509</v>
      </c>
      <c r="Q55" s="59">
        <v>76</v>
      </c>
      <c r="R55" s="57">
        <f>IFERROR(Q55/M39,"-")</f>
        <v>0.87356321839080464</v>
      </c>
      <c r="S55" s="58">
        <f t="shared" si="2"/>
        <v>225634.84210526315</v>
      </c>
      <c r="T55" s="312"/>
      <c r="U55" s="312"/>
      <c r="V55" s="211" t="s">
        <v>86</v>
      </c>
      <c r="W55" s="60">
        <f>SUM(W39:W54)</f>
        <v>9107976</v>
      </c>
      <c r="X55" s="57">
        <f>IFERROR(W55/T39,"-")</f>
        <v>0.19055407488242543</v>
      </c>
      <c r="Y55" s="59">
        <v>47</v>
      </c>
      <c r="Z55" s="57">
        <f>IFERROR(Y55/U39,"-")</f>
        <v>0.90384615384615385</v>
      </c>
      <c r="AA55" s="58">
        <f t="shared" si="3"/>
        <v>193786.72340425532</v>
      </c>
      <c r="AB55" s="312"/>
      <c r="AC55" s="312"/>
      <c r="AD55" s="211" t="s">
        <v>86</v>
      </c>
      <c r="AE55" s="60">
        <f>SUM(AE39:AE54)</f>
        <v>17159032</v>
      </c>
      <c r="AF55" s="57">
        <f>IFERROR(AE55/AB39,"-")</f>
        <v>0.17305519763695731</v>
      </c>
      <c r="AG55" s="59">
        <v>86</v>
      </c>
      <c r="AH55" s="57">
        <f>IFERROR(AG55/AC39,"-")</f>
        <v>0.86</v>
      </c>
      <c r="AI55" s="58">
        <f t="shared" si="4"/>
        <v>199523.62790697673</v>
      </c>
      <c r="AJ55" s="312"/>
      <c r="AK55" s="325"/>
      <c r="AL55" s="211" t="s">
        <v>86</v>
      </c>
      <c r="AM55" s="60">
        <f>SUM(AM39:AM54)</f>
        <v>142812442</v>
      </c>
      <c r="AN55" s="57">
        <f>IFERROR(AM55/AJ39,"-")</f>
        <v>0.20345077731441674</v>
      </c>
      <c r="AO55" s="59">
        <f>SUM(I55,Q55,Y55,AG55)</f>
        <v>757</v>
      </c>
      <c r="AP55" s="57">
        <f>IFERROR(AO55/AK39,"-")</f>
        <v>0.84770436730123178</v>
      </c>
      <c r="AQ55" s="58">
        <f t="shared" si="6"/>
        <v>188655.80184940554</v>
      </c>
      <c r="AR55" s="15"/>
      <c r="AS55" s="20">
        <v>51</v>
      </c>
      <c r="AT55" s="174" t="s">
        <v>48</v>
      </c>
      <c r="AU55" s="118">
        <f t="shared" si="12"/>
        <v>0.79558011049723754</v>
      </c>
      <c r="AV55" s="16"/>
      <c r="AW55" s="99" t="str">
        <f t="shared" si="9"/>
        <v>豊能町</v>
      </c>
      <c r="AX55" s="101">
        <f t="shared" si="7"/>
        <v>0.85483870967741937</v>
      </c>
      <c r="AY55" s="16"/>
      <c r="AZ55" s="172">
        <f t="shared" si="8"/>
        <v>0.86400976909413851</v>
      </c>
      <c r="BA55" s="119">
        <v>0</v>
      </c>
    </row>
    <row r="56" spans="2:53" s="20" customFormat="1">
      <c r="B56" s="326">
        <v>4</v>
      </c>
      <c r="C56" s="307" t="s">
        <v>132</v>
      </c>
      <c r="D56" s="310">
        <v>440847870</v>
      </c>
      <c r="E56" s="310">
        <v>685</v>
      </c>
      <c r="F56" s="207" t="s">
        <v>150</v>
      </c>
      <c r="G56" s="50">
        <v>4663636</v>
      </c>
      <c r="H56" s="48">
        <f>IFERROR(G56/D56,"-")</f>
        <v>1.0578787643909906E-2</v>
      </c>
      <c r="I56" s="50">
        <v>147</v>
      </c>
      <c r="J56" s="48">
        <f>IFERROR(I56/E56,"-")</f>
        <v>0.21459854014598539</v>
      </c>
      <c r="K56" s="49">
        <f t="shared" si="1"/>
        <v>31725.414965986394</v>
      </c>
      <c r="L56" s="310">
        <v>82034080</v>
      </c>
      <c r="M56" s="310">
        <v>112</v>
      </c>
      <c r="N56" s="207" t="s">
        <v>150</v>
      </c>
      <c r="O56" s="50">
        <v>369119</v>
      </c>
      <c r="P56" s="48">
        <f>IFERROR(O56/L56,"-")</f>
        <v>4.4995811496880318E-3</v>
      </c>
      <c r="Q56" s="50">
        <v>20</v>
      </c>
      <c r="R56" s="48">
        <f>IFERROR(Q56/M56,"-")</f>
        <v>0.17857142857142858</v>
      </c>
      <c r="S56" s="49">
        <f t="shared" si="2"/>
        <v>18455.95</v>
      </c>
      <c r="T56" s="310">
        <v>41302100</v>
      </c>
      <c r="U56" s="310">
        <v>64</v>
      </c>
      <c r="V56" s="207" t="s">
        <v>150</v>
      </c>
      <c r="W56" s="50">
        <v>387032</v>
      </c>
      <c r="X56" s="48">
        <f>IFERROR(W56/T56,"-")</f>
        <v>9.3707583875880397E-3</v>
      </c>
      <c r="Y56" s="50">
        <v>16</v>
      </c>
      <c r="Z56" s="48">
        <f>IFERROR(Y56/U56,"-")</f>
        <v>0.25</v>
      </c>
      <c r="AA56" s="49">
        <f t="shared" si="3"/>
        <v>24189.5</v>
      </c>
      <c r="AB56" s="310">
        <v>113027150</v>
      </c>
      <c r="AC56" s="310">
        <v>115</v>
      </c>
      <c r="AD56" s="207" t="s">
        <v>150</v>
      </c>
      <c r="AE56" s="50">
        <v>2438005</v>
      </c>
      <c r="AF56" s="48">
        <f>IFERROR(AE56/AB56,"-")</f>
        <v>2.1570082940249313E-2</v>
      </c>
      <c r="AG56" s="50">
        <v>31</v>
      </c>
      <c r="AH56" s="48">
        <f>IFERROR(AG56/AC56,"-")</f>
        <v>0.26956521739130435</v>
      </c>
      <c r="AI56" s="49">
        <f t="shared" si="4"/>
        <v>78645.322580645166</v>
      </c>
      <c r="AJ56" s="310">
        <f>SUM(D56,L56,T56,AB56)</f>
        <v>677211200</v>
      </c>
      <c r="AK56" s="323">
        <f>SUM(E56,M56,U56,AC56)</f>
        <v>976</v>
      </c>
      <c r="AL56" s="207" t="s">
        <v>150</v>
      </c>
      <c r="AM56" s="50">
        <f>SUM(G56,O56,W56,AE56)</f>
        <v>7857792</v>
      </c>
      <c r="AN56" s="48">
        <f>IFERROR(AM56/AJ56,"-")</f>
        <v>1.1603163090037494E-2</v>
      </c>
      <c r="AO56" s="50">
        <f>SUM(I56,Q56,Y56,AG56)</f>
        <v>214</v>
      </c>
      <c r="AP56" s="48">
        <f>IFERROR(AO56/AK56,"-")</f>
        <v>0.21926229508196721</v>
      </c>
      <c r="AQ56" s="49">
        <f t="shared" si="6"/>
        <v>36718.654205607476</v>
      </c>
      <c r="AR56" s="15"/>
      <c r="AS56" s="20">
        <v>52</v>
      </c>
      <c r="AT56" s="174" t="s">
        <v>4</v>
      </c>
      <c r="AU56" s="118">
        <f t="shared" si="12"/>
        <v>0.85443037974683544</v>
      </c>
      <c r="AV56" s="16"/>
      <c r="AW56" s="99" t="str">
        <f t="shared" si="9"/>
        <v>箕面市</v>
      </c>
      <c r="AX56" s="101">
        <f t="shared" si="7"/>
        <v>0.85443037974683544</v>
      </c>
      <c r="AY56" s="16"/>
      <c r="AZ56" s="172">
        <f t="shared" si="8"/>
        <v>0.86400976909413851</v>
      </c>
      <c r="BA56" s="119">
        <v>0</v>
      </c>
    </row>
    <row r="57" spans="2:53" s="20" customFormat="1">
      <c r="B57" s="326"/>
      <c r="C57" s="308"/>
      <c r="D57" s="311"/>
      <c r="E57" s="311"/>
      <c r="F57" s="208" t="s">
        <v>151</v>
      </c>
      <c r="G57" s="54">
        <v>8779723</v>
      </c>
      <c r="H57" s="52">
        <f>IFERROR(G57/D56,"-")</f>
        <v>1.9915539117836726E-2</v>
      </c>
      <c r="I57" s="54">
        <v>195</v>
      </c>
      <c r="J57" s="52">
        <f>IFERROR(I57/E56,"-")</f>
        <v>0.28467153284671531</v>
      </c>
      <c r="K57" s="53">
        <f t="shared" si="1"/>
        <v>45024.22051282051</v>
      </c>
      <c r="L57" s="311"/>
      <c r="M57" s="311"/>
      <c r="N57" s="208" t="s">
        <v>151</v>
      </c>
      <c r="O57" s="54">
        <v>2549927</v>
      </c>
      <c r="P57" s="52">
        <f>IFERROR(O57/L56,"-")</f>
        <v>3.1083752021111227E-2</v>
      </c>
      <c r="Q57" s="54">
        <v>49</v>
      </c>
      <c r="R57" s="52">
        <f>IFERROR(Q57/M56,"-")</f>
        <v>0.4375</v>
      </c>
      <c r="S57" s="53">
        <f t="shared" si="2"/>
        <v>52039.326530612248</v>
      </c>
      <c r="T57" s="311"/>
      <c r="U57" s="311"/>
      <c r="V57" s="208" t="s">
        <v>151</v>
      </c>
      <c r="W57" s="54">
        <v>543794</v>
      </c>
      <c r="X57" s="52">
        <f>IFERROR(W57/T56,"-")</f>
        <v>1.3166255468850252E-2</v>
      </c>
      <c r="Y57" s="54">
        <v>23</v>
      </c>
      <c r="Z57" s="52">
        <f>IFERROR(Y57/U56,"-")</f>
        <v>0.359375</v>
      </c>
      <c r="AA57" s="53">
        <f t="shared" si="3"/>
        <v>23643.217391304348</v>
      </c>
      <c r="AB57" s="311"/>
      <c r="AC57" s="311"/>
      <c r="AD57" s="208" t="s">
        <v>151</v>
      </c>
      <c r="AE57" s="54">
        <v>4013150</v>
      </c>
      <c r="AF57" s="52">
        <f>IFERROR(AE57/AB56,"-")</f>
        <v>3.5506070886508243E-2</v>
      </c>
      <c r="AG57" s="54">
        <v>45</v>
      </c>
      <c r="AH57" s="52">
        <f>IFERROR(AG57/AC56,"-")</f>
        <v>0.39130434782608697</v>
      </c>
      <c r="AI57" s="53">
        <f t="shared" si="4"/>
        <v>89181.111111111109</v>
      </c>
      <c r="AJ57" s="311"/>
      <c r="AK57" s="324"/>
      <c r="AL57" s="208" t="s">
        <v>151</v>
      </c>
      <c r="AM57" s="54">
        <f t="shared" ref="AM57:AM71" si="15">SUM(G57,O57,W57,AE57)</f>
        <v>15886594</v>
      </c>
      <c r="AN57" s="52">
        <f>IFERROR(AM57/AJ56,"-")</f>
        <v>2.3458847107076786E-2</v>
      </c>
      <c r="AO57" s="54">
        <f t="shared" ref="AO57:AO71" si="16">SUM(I57,Q57,Y57,AG57)</f>
        <v>312</v>
      </c>
      <c r="AP57" s="52">
        <f>IFERROR(AO57/AK56,"-")</f>
        <v>0.31967213114754101</v>
      </c>
      <c r="AQ57" s="53">
        <f t="shared" si="6"/>
        <v>50918.570512820515</v>
      </c>
      <c r="AR57" s="15"/>
      <c r="AS57" s="20">
        <v>53</v>
      </c>
      <c r="AT57" s="174" t="s">
        <v>22</v>
      </c>
      <c r="AU57" s="118">
        <f t="shared" si="12"/>
        <v>0.83003952569169959</v>
      </c>
      <c r="AV57" s="16"/>
      <c r="AW57" s="99" t="str">
        <f t="shared" si="9"/>
        <v>羽曳野市</v>
      </c>
      <c r="AX57" s="101">
        <f t="shared" si="7"/>
        <v>0.85365853658536583</v>
      </c>
      <c r="AY57" s="16"/>
      <c r="AZ57" s="172">
        <f t="shared" si="8"/>
        <v>0.86400976909413851</v>
      </c>
      <c r="BA57" s="119">
        <v>0</v>
      </c>
    </row>
    <row r="58" spans="2:53" s="20" customFormat="1">
      <c r="B58" s="326"/>
      <c r="C58" s="308"/>
      <c r="D58" s="311"/>
      <c r="E58" s="311"/>
      <c r="F58" s="209" t="s">
        <v>152</v>
      </c>
      <c r="G58" s="54">
        <v>15982375</v>
      </c>
      <c r="H58" s="52">
        <f>IFERROR(G58/D56,"-")</f>
        <v>3.6253719452018676E-2</v>
      </c>
      <c r="I58" s="54">
        <v>248</v>
      </c>
      <c r="J58" s="52">
        <f>IFERROR(I58/E56,"-")</f>
        <v>0.36204379562043798</v>
      </c>
      <c r="K58" s="53">
        <f t="shared" si="1"/>
        <v>64445.06048387097</v>
      </c>
      <c r="L58" s="311"/>
      <c r="M58" s="311"/>
      <c r="N58" s="209" t="s">
        <v>152</v>
      </c>
      <c r="O58" s="54">
        <v>2034157</v>
      </c>
      <c r="P58" s="52">
        <f>IFERROR(O58/L56,"-")</f>
        <v>2.4796487021003955E-2</v>
      </c>
      <c r="Q58" s="54">
        <v>49</v>
      </c>
      <c r="R58" s="52">
        <f>IFERROR(Q58/M56,"-")</f>
        <v>0.4375</v>
      </c>
      <c r="S58" s="53">
        <f t="shared" si="2"/>
        <v>41513.408163265303</v>
      </c>
      <c r="T58" s="311"/>
      <c r="U58" s="311"/>
      <c r="V58" s="209" t="s">
        <v>152</v>
      </c>
      <c r="W58" s="54">
        <v>783367</v>
      </c>
      <c r="X58" s="52">
        <f>IFERROR(W58/T56,"-")</f>
        <v>1.8966759559441288E-2</v>
      </c>
      <c r="Y58" s="54">
        <v>23</v>
      </c>
      <c r="Z58" s="52">
        <f>IFERROR(Y58/U56,"-")</f>
        <v>0.359375</v>
      </c>
      <c r="AA58" s="53">
        <f t="shared" si="3"/>
        <v>34059.434782608696</v>
      </c>
      <c r="AB58" s="311"/>
      <c r="AC58" s="311"/>
      <c r="AD58" s="209" t="s">
        <v>152</v>
      </c>
      <c r="AE58" s="54">
        <v>1718056</v>
      </c>
      <c r="AF58" s="52">
        <f>IFERROR(AE58/AB56,"-")</f>
        <v>1.5200383270745126E-2</v>
      </c>
      <c r="AG58" s="54">
        <v>49</v>
      </c>
      <c r="AH58" s="52">
        <f>IFERROR(AG58/AC56,"-")</f>
        <v>0.42608695652173911</v>
      </c>
      <c r="AI58" s="53">
        <f t="shared" si="4"/>
        <v>35062.367346938772</v>
      </c>
      <c r="AJ58" s="311"/>
      <c r="AK58" s="324"/>
      <c r="AL58" s="209" t="s">
        <v>152</v>
      </c>
      <c r="AM58" s="54">
        <f t="shared" si="15"/>
        <v>20517955</v>
      </c>
      <c r="AN58" s="52">
        <f>IFERROR(AM58/AJ56,"-")</f>
        <v>3.0297719529741977E-2</v>
      </c>
      <c r="AO58" s="54">
        <f t="shared" si="16"/>
        <v>369</v>
      </c>
      <c r="AP58" s="52">
        <f>IFERROR(AO58/AK56,"-")</f>
        <v>0.3780737704918033</v>
      </c>
      <c r="AQ58" s="53">
        <f t="shared" si="6"/>
        <v>55604.214092140923</v>
      </c>
      <c r="AR58" s="15"/>
      <c r="AS58" s="20">
        <v>54</v>
      </c>
      <c r="AT58" s="174" t="s">
        <v>28</v>
      </c>
      <c r="AU58" s="118">
        <f t="shared" si="12"/>
        <v>0.85365853658536583</v>
      </c>
      <c r="AV58" s="16"/>
      <c r="AW58" s="99" t="str">
        <f t="shared" si="9"/>
        <v>松原市</v>
      </c>
      <c r="AX58" s="101">
        <f t="shared" si="7"/>
        <v>0.85333333333333339</v>
      </c>
      <c r="AY58" s="16"/>
      <c r="AZ58" s="172">
        <f t="shared" si="8"/>
        <v>0.86400976909413851</v>
      </c>
      <c r="BA58" s="119">
        <v>0</v>
      </c>
    </row>
    <row r="59" spans="2:53" s="20" customFormat="1">
      <c r="B59" s="326"/>
      <c r="C59" s="308"/>
      <c r="D59" s="311"/>
      <c r="E59" s="311"/>
      <c r="F59" s="209" t="s">
        <v>153</v>
      </c>
      <c r="G59" s="54">
        <v>400532</v>
      </c>
      <c r="H59" s="52">
        <f>IFERROR(G59/D56,"-")</f>
        <v>9.0854924625132026E-4</v>
      </c>
      <c r="I59" s="54">
        <v>34</v>
      </c>
      <c r="J59" s="52">
        <f>IFERROR(I59/E56,"-")</f>
        <v>4.9635036496350364E-2</v>
      </c>
      <c r="K59" s="53">
        <f t="shared" si="1"/>
        <v>11780.35294117647</v>
      </c>
      <c r="L59" s="311"/>
      <c r="M59" s="311"/>
      <c r="N59" s="209" t="s">
        <v>153</v>
      </c>
      <c r="O59" s="54">
        <v>83588</v>
      </c>
      <c r="P59" s="52">
        <f>IFERROR(O59/L56,"-")</f>
        <v>1.0189423712681364E-3</v>
      </c>
      <c r="Q59" s="54">
        <v>4</v>
      </c>
      <c r="R59" s="52">
        <f>IFERROR(Q59/M56,"-")</f>
        <v>3.5714285714285712E-2</v>
      </c>
      <c r="S59" s="53">
        <f t="shared" si="2"/>
        <v>20897</v>
      </c>
      <c r="T59" s="311"/>
      <c r="U59" s="311"/>
      <c r="V59" s="209" t="s">
        <v>153</v>
      </c>
      <c r="W59" s="54">
        <v>66613</v>
      </c>
      <c r="X59" s="52">
        <f>IFERROR(W59/T56,"-")</f>
        <v>1.6128235610295845E-3</v>
      </c>
      <c r="Y59" s="54">
        <v>4</v>
      </c>
      <c r="Z59" s="52">
        <f>IFERROR(Y59/U56,"-")</f>
        <v>6.25E-2</v>
      </c>
      <c r="AA59" s="53">
        <f t="shared" si="3"/>
        <v>16653.25</v>
      </c>
      <c r="AB59" s="311"/>
      <c r="AC59" s="311"/>
      <c r="AD59" s="209" t="s">
        <v>153</v>
      </c>
      <c r="AE59" s="54">
        <v>70426</v>
      </c>
      <c r="AF59" s="52">
        <f>IFERROR(AE59/AB56,"-")</f>
        <v>6.2308923121568577E-4</v>
      </c>
      <c r="AG59" s="54">
        <v>5</v>
      </c>
      <c r="AH59" s="52">
        <f>IFERROR(AG59/AC56,"-")</f>
        <v>4.3478260869565216E-2</v>
      </c>
      <c r="AI59" s="53">
        <f t="shared" si="4"/>
        <v>14085.2</v>
      </c>
      <c r="AJ59" s="311"/>
      <c r="AK59" s="324"/>
      <c r="AL59" s="209" t="s">
        <v>153</v>
      </c>
      <c r="AM59" s="54">
        <f t="shared" si="15"/>
        <v>621159</v>
      </c>
      <c r="AN59" s="52">
        <f>IFERROR(AM59/AJ56,"-")</f>
        <v>9.1723084319928557E-4</v>
      </c>
      <c r="AO59" s="54">
        <f t="shared" si="16"/>
        <v>47</v>
      </c>
      <c r="AP59" s="52">
        <f>IFERROR(AO59/AK56,"-")</f>
        <v>4.8155737704918031E-2</v>
      </c>
      <c r="AQ59" s="53">
        <f t="shared" si="6"/>
        <v>13216.148936170213</v>
      </c>
      <c r="AR59" s="15"/>
      <c r="AS59" s="20">
        <v>55</v>
      </c>
      <c r="AT59" s="174" t="s">
        <v>17</v>
      </c>
      <c r="AU59" s="118">
        <f t="shared" si="12"/>
        <v>0.875</v>
      </c>
      <c r="AV59" s="16"/>
      <c r="AW59" s="99" t="str">
        <f t="shared" si="9"/>
        <v>高槻市</v>
      </c>
      <c r="AX59" s="101">
        <f t="shared" si="7"/>
        <v>0.85159817351598177</v>
      </c>
      <c r="AY59" s="16"/>
      <c r="AZ59" s="172">
        <f t="shared" si="8"/>
        <v>0.86400976909413851</v>
      </c>
      <c r="BA59" s="119">
        <v>0</v>
      </c>
    </row>
    <row r="60" spans="2:53" s="20" customFormat="1">
      <c r="B60" s="326"/>
      <c r="C60" s="308"/>
      <c r="D60" s="311"/>
      <c r="E60" s="311"/>
      <c r="F60" s="209" t="s">
        <v>154</v>
      </c>
      <c r="G60" s="54">
        <v>10234855</v>
      </c>
      <c r="H60" s="52">
        <f>IFERROR(G60/D56,"-")</f>
        <v>2.3216296814590486E-2</v>
      </c>
      <c r="I60" s="54">
        <v>259</v>
      </c>
      <c r="J60" s="52">
        <f>IFERROR(I60/E56,"-")</f>
        <v>0.37810218978102189</v>
      </c>
      <c r="K60" s="53">
        <f t="shared" si="1"/>
        <v>39516.814671814675</v>
      </c>
      <c r="L60" s="311"/>
      <c r="M60" s="311"/>
      <c r="N60" s="209" t="s">
        <v>154</v>
      </c>
      <c r="O60" s="54">
        <v>3044919</v>
      </c>
      <c r="P60" s="52">
        <f>IFERROR(O60/L56,"-")</f>
        <v>3.7117732045023243E-2</v>
      </c>
      <c r="Q60" s="54">
        <v>52</v>
      </c>
      <c r="R60" s="52">
        <f>IFERROR(Q60/M56,"-")</f>
        <v>0.4642857142857143</v>
      </c>
      <c r="S60" s="53">
        <f t="shared" si="2"/>
        <v>58556.134615384617</v>
      </c>
      <c r="T60" s="311"/>
      <c r="U60" s="311"/>
      <c r="V60" s="209" t="s">
        <v>154</v>
      </c>
      <c r="W60" s="54">
        <v>1389921</v>
      </c>
      <c r="X60" s="52">
        <f>IFERROR(W60/T56,"-")</f>
        <v>3.3652550354582457E-2</v>
      </c>
      <c r="Y60" s="54">
        <v>30</v>
      </c>
      <c r="Z60" s="52">
        <f>IFERROR(Y60/U56,"-")</f>
        <v>0.46875</v>
      </c>
      <c r="AA60" s="53">
        <f t="shared" si="3"/>
        <v>46330.7</v>
      </c>
      <c r="AB60" s="311"/>
      <c r="AC60" s="311"/>
      <c r="AD60" s="209" t="s">
        <v>154</v>
      </c>
      <c r="AE60" s="54">
        <v>1749495</v>
      </c>
      <c r="AF60" s="52">
        <f>IFERROR(AE60/AB56,"-")</f>
        <v>1.5478537678778949E-2</v>
      </c>
      <c r="AG60" s="54">
        <v>49</v>
      </c>
      <c r="AH60" s="52">
        <f>IFERROR(AG60/AC56,"-")</f>
        <v>0.42608695652173911</v>
      </c>
      <c r="AI60" s="53">
        <f t="shared" si="4"/>
        <v>35703.979591836738</v>
      </c>
      <c r="AJ60" s="311"/>
      <c r="AK60" s="324"/>
      <c r="AL60" s="209" t="s">
        <v>154</v>
      </c>
      <c r="AM60" s="54">
        <f t="shared" si="15"/>
        <v>16419190</v>
      </c>
      <c r="AN60" s="52">
        <f>IFERROR(AM60/AJ56,"-")</f>
        <v>2.4245301908769376E-2</v>
      </c>
      <c r="AO60" s="54">
        <f t="shared" si="16"/>
        <v>390</v>
      </c>
      <c r="AP60" s="52">
        <f>IFERROR(AO60/AK56,"-")</f>
        <v>0.39959016393442626</v>
      </c>
      <c r="AQ60" s="53">
        <f t="shared" si="6"/>
        <v>42100.48717948718</v>
      </c>
      <c r="AR60" s="15"/>
      <c r="AS60" s="20">
        <v>56</v>
      </c>
      <c r="AT60" s="174" t="s">
        <v>10</v>
      </c>
      <c r="AU60" s="118">
        <f t="shared" si="12"/>
        <v>0.83798882681564246</v>
      </c>
      <c r="AV60" s="16"/>
      <c r="AW60" s="99" t="str">
        <f t="shared" si="9"/>
        <v>旭区</v>
      </c>
      <c r="AX60" s="101">
        <f t="shared" si="7"/>
        <v>0.850828729281768</v>
      </c>
      <c r="AY60" s="16"/>
      <c r="AZ60" s="172">
        <f t="shared" si="8"/>
        <v>0.86400976909413851</v>
      </c>
      <c r="BA60" s="119">
        <v>0</v>
      </c>
    </row>
    <row r="61" spans="2:53" s="20" customFormat="1">
      <c r="B61" s="326"/>
      <c r="C61" s="308"/>
      <c r="D61" s="311"/>
      <c r="E61" s="311"/>
      <c r="F61" s="209" t="s">
        <v>155</v>
      </c>
      <c r="G61" s="54">
        <v>16553905</v>
      </c>
      <c r="H61" s="52">
        <f>IFERROR(G61/D56,"-")</f>
        <v>3.755015307207904E-2</v>
      </c>
      <c r="I61" s="54">
        <v>284</v>
      </c>
      <c r="J61" s="52">
        <f>IFERROR(I61/E56,"-")</f>
        <v>0.41459854014598541</v>
      </c>
      <c r="K61" s="53">
        <f t="shared" si="1"/>
        <v>58288.397887323947</v>
      </c>
      <c r="L61" s="311"/>
      <c r="M61" s="311"/>
      <c r="N61" s="209" t="s">
        <v>155</v>
      </c>
      <c r="O61" s="54">
        <v>4930643</v>
      </c>
      <c r="P61" s="52">
        <f>IFERROR(O61/L56,"-")</f>
        <v>6.0104812536448268E-2</v>
      </c>
      <c r="Q61" s="54">
        <v>56</v>
      </c>
      <c r="R61" s="52">
        <f>IFERROR(Q61/M56,"-")</f>
        <v>0.5</v>
      </c>
      <c r="S61" s="53">
        <f t="shared" si="2"/>
        <v>88047.196428571435</v>
      </c>
      <c r="T61" s="311"/>
      <c r="U61" s="311"/>
      <c r="V61" s="209" t="s">
        <v>155</v>
      </c>
      <c r="W61" s="54">
        <v>2609775</v>
      </c>
      <c r="X61" s="52">
        <f>IFERROR(W61/T56,"-")</f>
        <v>6.3187465044150293E-2</v>
      </c>
      <c r="Y61" s="54">
        <v>30</v>
      </c>
      <c r="Z61" s="52">
        <f>IFERROR(Y61/U56,"-")</f>
        <v>0.46875</v>
      </c>
      <c r="AA61" s="53">
        <f t="shared" si="3"/>
        <v>86992.5</v>
      </c>
      <c r="AB61" s="311"/>
      <c r="AC61" s="311"/>
      <c r="AD61" s="209" t="s">
        <v>155</v>
      </c>
      <c r="AE61" s="54">
        <v>5689001</v>
      </c>
      <c r="AF61" s="52">
        <f>IFERROR(AE61/AB56,"-")</f>
        <v>5.0333048298572512E-2</v>
      </c>
      <c r="AG61" s="54">
        <v>49</v>
      </c>
      <c r="AH61" s="52">
        <f>IFERROR(AG61/AC56,"-")</f>
        <v>0.42608695652173911</v>
      </c>
      <c r="AI61" s="53">
        <f t="shared" si="4"/>
        <v>116102.06122448979</v>
      </c>
      <c r="AJ61" s="311"/>
      <c r="AK61" s="324"/>
      <c r="AL61" s="209" t="s">
        <v>155</v>
      </c>
      <c r="AM61" s="54">
        <f t="shared" si="15"/>
        <v>29783324</v>
      </c>
      <c r="AN61" s="52">
        <f>IFERROR(AM61/AJ56,"-")</f>
        <v>4.397937305230628E-2</v>
      </c>
      <c r="AO61" s="54">
        <f t="shared" si="16"/>
        <v>419</v>
      </c>
      <c r="AP61" s="52">
        <f>IFERROR(AO61/AK56,"-")</f>
        <v>0.42930327868852458</v>
      </c>
      <c r="AQ61" s="53">
        <f t="shared" si="6"/>
        <v>71081.918854415271</v>
      </c>
      <c r="AR61" s="15"/>
      <c r="AS61" s="20">
        <v>57</v>
      </c>
      <c r="AT61" s="174" t="s">
        <v>49</v>
      </c>
      <c r="AU61" s="118">
        <f t="shared" si="12"/>
        <v>0.87671232876712324</v>
      </c>
      <c r="AV61" s="16"/>
      <c r="AW61" s="99" t="str">
        <f t="shared" si="9"/>
        <v>熊取町</v>
      </c>
      <c r="AX61" s="101">
        <f t="shared" si="7"/>
        <v>0.85</v>
      </c>
      <c r="AY61" s="16"/>
      <c r="AZ61" s="172">
        <f t="shared" si="8"/>
        <v>0.86400976909413851</v>
      </c>
      <c r="BA61" s="119">
        <v>0</v>
      </c>
    </row>
    <row r="62" spans="2:53" s="20" customFormat="1">
      <c r="B62" s="326"/>
      <c r="C62" s="308"/>
      <c r="D62" s="311"/>
      <c r="E62" s="311"/>
      <c r="F62" s="209" t="s">
        <v>156</v>
      </c>
      <c r="G62" s="54">
        <v>7421284</v>
      </c>
      <c r="H62" s="52">
        <f>IFERROR(G62/D56,"-")</f>
        <v>1.6834115587311332E-2</v>
      </c>
      <c r="I62" s="54">
        <v>62</v>
      </c>
      <c r="J62" s="52">
        <f>IFERROR(I62/E56,"-")</f>
        <v>9.0510948905109495E-2</v>
      </c>
      <c r="K62" s="53">
        <f t="shared" si="1"/>
        <v>119698.12903225806</v>
      </c>
      <c r="L62" s="311"/>
      <c r="M62" s="311"/>
      <c r="N62" s="209" t="s">
        <v>156</v>
      </c>
      <c r="O62" s="54">
        <v>3372404</v>
      </c>
      <c r="P62" s="52">
        <f>IFERROR(O62/L56,"-")</f>
        <v>4.1109792417980427E-2</v>
      </c>
      <c r="Q62" s="54">
        <v>11</v>
      </c>
      <c r="R62" s="52">
        <f>IFERROR(Q62/M56,"-")</f>
        <v>9.8214285714285712E-2</v>
      </c>
      <c r="S62" s="53">
        <f t="shared" si="2"/>
        <v>306582.18181818182</v>
      </c>
      <c r="T62" s="311"/>
      <c r="U62" s="311"/>
      <c r="V62" s="209" t="s">
        <v>156</v>
      </c>
      <c r="W62" s="54">
        <v>2555759</v>
      </c>
      <c r="X62" s="52">
        <f>IFERROR(W62/T56,"-")</f>
        <v>6.1879638081356637E-2</v>
      </c>
      <c r="Y62" s="54">
        <v>7</v>
      </c>
      <c r="Z62" s="52">
        <f>IFERROR(Y62/U56,"-")</f>
        <v>0.109375</v>
      </c>
      <c r="AA62" s="53">
        <f t="shared" si="3"/>
        <v>365108.42857142858</v>
      </c>
      <c r="AB62" s="311"/>
      <c r="AC62" s="311"/>
      <c r="AD62" s="209" t="s">
        <v>156</v>
      </c>
      <c r="AE62" s="54">
        <v>7560177</v>
      </c>
      <c r="AF62" s="52">
        <f>IFERROR(AE62/AB56,"-")</f>
        <v>6.6888150324944051E-2</v>
      </c>
      <c r="AG62" s="54">
        <v>25</v>
      </c>
      <c r="AH62" s="52">
        <f>IFERROR(AG62/AC56,"-")</f>
        <v>0.21739130434782608</v>
      </c>
      <c r="AI62" s="53">
        <f t="shared" si="4"/>
        <v>302407.08</v>
      </c>
      <c r="AJ62" s="311"/>
      <c r="AK62" s="324"/>
      <c r="AL62" s="209" t="s">
        <v>156</v>
      </c>
      <c r="AM62" s="54">
        <f t="shared" si="15"/>
        <v>20909624</v>
      </c>
      <c r="AN62" s="52">
        <f>IFERROR(AM62/AJ56,"-")</f>
        <v>3.087607529231649E-2</v>
      </c>
      <c r="AO62" s="54">
        <f t="shared" si="16"/>
        <v>105</v>
      </c>
      <c r="AP62" s="52">
        <f>IFERROR(AO62/AK56,"-")</f>
        <v>0.10758196721311475</v>
      </c>
      <c r="AQ62" s="53">
        <f t="shared" si="6"/>
        <v>199139.2761904762</v>
      </c>
      <c r="AR62" s="15"/>
      <c r="AS62" s="20">
        <v>58</v>
      </c>
      <c r="AT62" s="174" t="s">
        <v>29</v>
      </c>
      <c r="AU62" s="118">
        <f t="shared" si="12"/>
        <v>0.89393939393939392</v>
      </c>
      <c r="AV62" s="16"/>
      <c r="AW62" s="99" t="str">
        <f t="shared" si="9"/>
        <v>大阪狭山市</v>
      </c>
      <c r="AX62" s="101">
        <f t="shared" si="7"/>
        <v>0.84962406015037595</v>
      </c>
      <c r="AY62" s="16"/>
      <c r="AZ62" s="172">
        <f t="shared" si="8"/>
        <v>0.86400976909413851</v>
      </c>
      <c r="BA62" s="119">
        <v>0</v>
      </c>
    </row>
    <row r="63" spans="2:53" s="20" customFormat="1">
      <c r="B63" s="326"/>
      <c r="C63" s="308"/>
      <c r="D63" s="311"/>
      <c r="E63" s="311"/>
      <c r="F63" s="209" t="s">
        <v>166</v>
      </c>
      <c r="G63" s="54">
        <v>0</v>
      </c>
      <c r="H63" s="52">
        <f>IFERROR(G63/D56,"-")</f>
        <v>0</v>
      </c>
      <c r="I63" s="54">
        <v>0</v>
      </c>
      <c r="J63" s="52">
        <f>IFERROR(I63/E56,"-")</f>
        <v>0</v>
      </c>
      <c r="K63" s="53" t="str">
        <f t="shared" si="1"/>
        <v>-</v>
      </c>
      <c r="L63" s="311"/>
      <c r="M63" s="311"/>
      <c r="N63" s="209" t="s">
        <v>166</v>
      </c>
      <c r="O63" s="54">
        <v>0</v>
      </c>
      <c r="P63" s="52">
        <f>IFERROR(O63/L56,"-")</f>
        <v>0</v>
      </c>
      <c r="Q63" s="54">
        <v>0</v>
      </c>
      <c r="R63" s="52">
        <f>IFERROR(Q63/M56,"-")</f>
        <v>0</v>
      </c>
      <c r="S63" s="53" t="str">
        <f t="shared" si="2"/>
        <v>-</v>
      </c>
      <c r="T63" s="311"/>
      <c r="U63" s="311"/>
      <c r="V63" s="209" t="s">
        <v>166</v>
      </c>
      <c r="W63" s="54">
        <v>0</v>
      </c>
      <c r="X63" s="52">
        <f>IFERROR(W63/T56,"-")</f>
        <v>0</v>
      </c>
      <c r="Y63" s="54">
        <v>0</v>
      </c>
      <c r="Z63" s="52">
        <f>IFERROR(Y63/U56,"-")</f>
        <v>0</v>
      </c>
      <c r="AA63" s="53" t="str">
        <f t="shared" si="3"/>
        <v>-</v>
      </c>
      <c r="AB63" s="311"/>
      <c r="AC63" s="311"/>
      <c r="AD63" s="209" t="s">
        <v>166</v>
      </c>
      <c r="AE63" s="54">
        <v>0</v>
      </c>
      <c r="AF63" s="52">
        <f>IFERROR(AE63/AB56,"-")</f>
        <v>0</v>
      </c>
      <c r="AG63" s="54">
        <v>0</v>
      </c>
      <c r="AH63" s="52">
        <f>IFERROR(AG63/AC56,"-")</f>
        <v>0</v>
      </c>
      <c r="AI63" s="53" t="str">
        <f t="shared" si="4"/>
        <v>-</v>
      </c>
      <c r="AJ63" s="311"/>
      <c r="AK63" s="324"/>
      <c r="AL63" s="209" t="s">
        <v>166</v>
      </c>
      <c r="AM63" s="54">
        <f t="shared" si="15"/>
        <v>0</v>
      </c>
      <c r="AN63" s="52">
        <f>IFERROR(AM63/AJ56,"-")</f>
        <v>0</v>
      </c>
      <c r="AO63" s="54">
        <f t="shared" si="16"/>
        <v>0</v>
      </c>
      <c r="AP63" s="52">
        <f>IFERROR(AO63/AK56,"-")</f>
        <v>0</v>
      </c>
      <c r="AQ63" s="53" t="str">
        <f t="shared" si="6"/>
        <v>-</v>
      </c>
      <c r="AR63" s="15"/>
      <c r="AS63" s="20">
        <v>59</v>
      </c>
      <c r="AT63" s="174" t="s">
        <v>23</v>
      </c>
      <c r="AU63" s="118">
        <f t="shared" si="12"/>
        <v>0.87131367292225204</v>
      </c>
      <c r="AV63" s="16"/>
      <c r="AW63" s="99" t="str">
        <f t="shared" si="9"/>
        <v>堺市中区</v>
      </c>
      <c r="AX63" s="101">
        <f t="shared" si="7"/>
        <v>0.84732824427480913</v>
      </c>
      <c r="AY63" s="16"/>
      <c r="AZ63" s="172">
        <f t="shared" si="8"/>
        <v>0.86400976909413851</v>
      </c>
      <c r="BA63" s="119">
        <v>0</v>
      </c>
    </row>
    <row r="64" spans="2:53" s="20" customFormat="1">
      <c r="B64" s="326"/>
      <c r="C64" s="308"/>
      <c r="D64" s="311"/>
      <c r="E64" s="311"/>
      <c r="F64" s="209" t="s">
        <v>157</v>
      </c>
      <c r="G64" s="54">
        <v>50463</v>
      </c>
      <c r="H64" s="52">
        <f>IFERROR(G64/D56,"-")</f>
        <v>1.1446805901546037E-4</v>
      </c>
      <c r="I64" s="54">
        <v>7</v>
      </c>
      <c r="J64" s="52">
        <f>IFERROR(I64/E56,"-")</f>
        <v>1.0218978102189781E-2</v>
      </c>
      <c r="K64" s="53">
        <f t="shared" si="1"/>
        <v>7209</v>
      </c>
      <c r="L64" s="311"/>
      <c r="M64" s="311"/>
      <c r="N64" s="209" t="s">
        <v>157</v>
      </c>
      <c r="O64" s="54">
        <v>48816</v>
      </c>
      <c r="P64" s="52">
        <f>IFERROR(O64/L56,"-")</f>
        <v>5.9506975637442386E-4</v>
      </c>
      <c r="Q64" s="54">
        <v>1</v>
      </c>
      <c r="R64" s="52">
        <f>IFERROR(Q64/M56,"-")</f>
        <v>8.9285714285714281E-3</v>
      </c>
      <c r="S64" s="53">
        <f t="shared" si="2"/>
        <v>48816</v>
      </c>
      <c r="T64" s="311"/>
      <c r="U64" s="311"/>
      <c r="V64" s="209" t="s">
        <v>157</v>
      </c>
      <c r="W64" s="54">
        <v>8758</v>
      </c>
      <c r="X64" s="52">
        <f>IFERROR(W64/T56,"-")</f>
        <v>2.1204732931255312E-4</v>
      </c>
      <c r="Y64" s="54">
        <v>2</v>
      </c>
      <c r="Z64" s="52">
        <f>IFERROR(Y64/U56,"-")</f>
        <v>3.125E-2</v>
      </c>
      <c r="AA64" s="53">
        <f t="shared" si="3"/>
        <v>4379</v>
      </c>
      <c r="AB64" s="311"/>
      <c r="AC64" s="311"/>
      <c r="AD64" s="209" t="s">
        <v>157</v>
      </c>
      <c r="AE64" s="54">
        <v>55314</v>
      </c>
      <c r="AF64" s="52">
        <f>IFERROR(AE64/AB56,"-")</f>
        <v>4.8938684201096819E-4</v>
      </c>
      <c r="AG64" s="54">
        <v>1</v>
      </c>
      <c r="AH64" s="52">
        <f>IFERROR(AG64/AC56,"-")</f>
        <v>8.6956521739130436E-3</v>
      </c>
      <c r="AI64" s="53">
        <f t="shared" si="4"/>
        <v>55314</v>
      </c>
      <c r="AJ64" s="311"/>
      <c r="AK64" s="324"/>
      <c r="AL64" s="209" t="s">
        <v>157</v>
      </c>
      <c r="AM64" s="54">
        <f t="shared" si="15"/>
        <v>163351</v>
      </c>
      <c r="AN64" s="52">
        <f>IFERROR(AM64/AJ56,"-")</f>
        <v>2.4121130896831002E-4</v>
      </c>
      <c r="AO64" s="54">
        <f t="shared" si="16"/>
        <v>11</v>
      </c>
      <c r="AP64" s="52">
        <f>IFERROR(AO64/AK56,"-")</f>
        <v>1.1270491803278689E-2</v>
      </c>
      <c r="AQ64" s="53">
        <f t="shared" si="6"/>
        <v>14850.09090909091</v>
      </c>
      <c r="AR64" s="15"/>
      <c r="AS64" s="20">
        <v>60</v>
      </c>
      <c r="AT64" s="174" t="s">
        <v>50</v>
      </c>
      <c r="AU64" s="118">
        <f t="shared" si="12"/>
        <v>0.80701754385964908</v>
      </c>
      <c r="AV64" s="16"/>
      <c r="AW64" s="99" t="str">
        <f t="shared" si="9"/>
        <v>寝屋川市</v>
      </c>
      <c r="AX64" s="101">
        <f t="shared" si="7"/>
        <v>0.84385382059800662</v>
      </c>
      <c r="AY64" s="16"/>
      <c r="AZ64" s="172">
        <f t="shared" si="8"/>
        <v>0.86400976909413851</v>
      </c>
      <c r="BA64" s="119">
        <v>0</v>
      </c>
    </row>
    <row r="65" spans="2:53" s="20" customFormat="1">
      <c r="B65" s="326"/>
      <c r="C65" s="308"/>
      <c r="D65" s="311"/>
      <c r="E65" s="311"/>
      <c r="F65" s="209" t="s">
        <v>158</v>
      </c>
      <c r="G65" s="54">
        <v>220363</v>
      </c>
      <c r="H65" s="52">
        <f>IFERROR(G65/D56,"-")</f>
        <v>4.9986177771483848E-4</v>
      </c>
      <c r="I65" s="54">
        <v>31</v>
      </c>
      <c r="J65" s="52">
        <f>IFERROR(I65/E56,"-")</f>
        <v>4.5255474452554748E-2</v>
      </c>
      <c r="K65" s="53">
        <f t="shared" si="1"/>
        <v>7108.4838709677415</v>
      </c>
      <c r="L65" s="311"/>
      <c r="M65" s="311"/>
      <c r="N65" s="209" t="s">
        <v>158</v>
      </c>
      <c r="O65" s="54">
        <v>13350</v>
      </c>
      <c r="P65" s="52">
        <f>IFERROR(O65/L56,"-")</f>
        <v>1.6273724286296621E-4</v>
      </c>
      <c r="Q65" s="54">
        <v>2</v>
      </c>
      <c r="R65" s="52">
        <f>IFERROR(Q65/M56,"-")</f>
        <v>1.7857142857142856E-2</v>
      </c>
      <c r="S65" s="53">
        <f t="shared" si="2"/>
        <v>6675</v>
      </c>
      <c r="T65" s="311"/>
      <c r="U65" s="311"/>
      <c r="V65" s="209" t="s">
        <v>158</v>
      </c>
      <c r="W65" s="54">
        <v>139417</v>
      </c>
      <c r="X65" s="52">
        <f>IFERROR(W65/T56,"-")</f>
        <v>3.3755426479525254E-3</v>
      </c>
      <c r="Y65" s="54">
        <v>2</v>
      </c>
      <c r="Z65" s="52">
        <f>IFERROR(Y65/U56,"-")</f>
        <v>3.125E-2</v>
      </c>
      <c r="AA65" s="53">
        <f t="shared" si="3"/>
        <v>69708.5</v>
      </c>
      <c r="AB65" s="311"/>
      <c r="AC65" s="311"/>
      <c r="AD65" s="209" t="s">
        <v>158</v>
      </c>
      <c r="AE65" s="54">
        <v>34223</v>
      </c>
      <c r="AF65" s="52">
        <f>IFERROR(AE65/AB56,"-")</f>
        <v>3.0278565813612039E-4</v>
      </c>
      <c r="AG65" s="54">
        <v>6</v>
      </c>
      <c r="AH65" s="52">
        <f>IFERROR(AG65/AC56,"-")</f>
        <v>5.2173913043478258E-2</v>
      </c>
      <c r="AI65" s="53">
        <f t="shared" si="4"/>
        <v>5703.833333333333</v>
      </c>
      <c r="AJ65" s="311"/>
      <c r="AK65" s="324"/>
      <c r="AL65" s="209" t="s">
        <v>158</v>
      </c>
      <c r="AM65" s="54">
        <f t="shared" si="15"/>
        <v>407353</v>
      </c>
      <c r="AN65" s="52">
        <f>IFERROR(AM65/AJ56,"-")</f>
        <v>6.0151545042373786E-4</v>
      </c>
      <c r="AO65" s="54">
        <f t="shared" si="16"/>
        <v>41</v>
      </c>
      <c r="AP65" s="52">
        <f>IFERROR(AO65/AK56,"-")</f>
        <v>4.2008196721311473E-2</v>
      </c>
      <c r="AQ65" s="53">
        <f t="shared" si="6"/>
        <v>9935.4390243902435</v>
      </c>
      <c r="AR65" s="15"/>
      <c r="AS65" s="20">
        <v>61</v>
      </c>
      <c r="AT65" s="174" t="s">
        <v>18</v>
      </c>
      <c r="AU65" s="118">
        <f t="shared" si="12"/>
        <v>0.88349514563106801</v>
      </c>
      <c r="AV65" s="16"/>
      <c r="AW65" s="99" t="str">
        <f t="shared" si="9"/>
        <v>天王寺区</v>
      </c>
      <c r="AX65" s="101">
        <f t="shared" si="7"/>
        <v>0.84375</v>
      </c>
      <c r="AY65" s="16"/>
      <c r="AZ65" s="172">
        <f t="shared" si="8"/>
        <v>0.86400976909413851</v>
      </c>
      <c r="BA65" s="119">
        <v>0</v>
      </c>
    </row>
    <row r="66" spans="2:53" s="20" customFormat="1">
      <c r="B66" s="326"/>
      <c r="C66" s="308"/>
      <c r="D66" s="311"/>
      <c r="E66" s="311"/>
      <c r="F66" s="209" t="s">
        <v>159</v>
      </c>
      <c r="G66" s="54">
        <v>7511</v>
      </c>
      <c r="H66" s="52">
        <f>IFERROR(G66/D56,"-")</f>
        <v>1.7037623432319179E-5</v>
      </c>
      <c r="I66" s="54">
        <v>2</v>
      </c>
      <c r="J66" s="52">
        <f>IFERROR(I66/E56,"-")</f>
        <v>2.9197080291970801E-3</v>
      </c>
      <c r="K66" s="53">
        <f t="shared" si="1"/>
        <v>3755.5</v>
      </c>
      <c r="L66" s="311"/>
      <c r="M66" s="311"/>
      <c r="N66" s="209" t="s">
        <v>159</v>
      </c>
      <c r="O66" s="54">
        <v>8610</v>
      </c>
      <c r="P66" s="52">
        <f>IFERROR(O66/L56,"-")</f>
        <v>1.0495637910487934E-4</v>
      </c>
      <c r="Q66" s="54">
        <v>1</v>
      </c>
      <c r="R66" s="52">
        <f>IFERROR(Q66/M56,"-")</f>
        <v>8.9285714285714281E-3</v>
      </c>
      <c r="S66" s="53">
        <f t="shared" si="2"/>
        <v>8610</v>
      </c>
      <c r="T66" s="311"/>
      <c r="U66" s="311"/>
      <c r="V66" s="209" t="s">
        <v>159</v>
      </c>
      <c r="W66" s="54">
        <v>3315</v>
      </c>
      <c r="X66" s="52">
        <f>IFERROR(W66/T56,"-")</f>
        <v>8.0262262693664481E-5</v>
      </c>
      <c r="Y66" s="54">
        <v>1</v>
      </c>
      <c r="Z66" s="52">
        <f>IFERROR(Y66/U56,"-")</f>
        <v>1.5625E-2</v>
      </c>
      <c r="AA66" s="53">
        <f t="shared" si="3"/>
        <v>3315</v>
      </c>
      <c r="AB66" s="311"/>
      <c r="AC66" s="311"/>
      <c r="AD66" s="209" t="s">
        <v>159</v>
      </c>
      <c r="AE66" s="54">
        <v>8053</v>
      </c>
      <c r="AF66" s="52">
        <f>IFERROR(AE66/AB56,"-")</f>
        <v>7.1248368201799297E-5</v>
      </c>
      <c r="AG66" s="54">
        <v>1</v>
      </c>
      <c r="AH66" s="52">
        <f>IFERROR(AG66/AC56,"-")</f>
        <v>8.6956521739130436E-3</v>
      </c>
      <c r="AI66" s="53">
        <f t="shared" si="4"/>
        <v>8053</v>
      </c>
      <c r="AJ66" s="311"/>
      <c r="AK66" s="324"/>
      <c r="AL66" s="209" t="s">
        <v>159</v>
      </c>
      <c r="AM66" s="54">
        <f t="shared" si="15"/>
        <v>27489</v>
      </c>
      <c r="AN66" s="52">
        <f>IFERROR(AM66/AJ56,"-")</f>
        <v>4.0591472793125693E-5</v>
      </c>
      <c r="AO66" s="54">
        <f t="shared" si="16"/>
        <v>5</v>
      </c>
      <c r="AP66" s="52">
        <f>IFERROR(AO66/AK56,"-")</f>
        <v>5.1229508196721308E-3</v>
      </c>
      <c r="AQ66" s="53">
        <f t="shared" si="6"/>
        <v>5497.8</v>
      </c>
      <c r="AR66" s="15"/>
      <c r="AS66" s="20">
        <v>62</v>
      </c>
      <c r="AT66" s="174" t="s">
        <v>19</v>
      </c>
      <c r="AU66" s="118">
        <f t="shared" si="12"/>
        <v>0.86725663716814161</v>
      </c>
      <c r="AV66" s="16"/>
      <c r="AW66" s="99" t="str">
        <f t="shared" si="9"/>
        <v>摂津市</v>
      </c>
      <c r="AX66" s="101">
        <f t="shared" si="7"/>
        <v>0.83798882681564246</v>
      </c>
      <c r="AY66" s="16"/>
      <c r="AZ66" s="172">
        <f t="shared" si="8"/>
        <v>0.86400976909413851</v>
      </c>
      <c r="BA66" s="119">
        <v>0</v>
      </c>
    </row>
    <row r="67" spans="2:53" s="20" customFormat="1">
      <c r="B67" s="326"/>
      <c r="C67" s="308"/>
      <c r="D67" s="311"/>
      <c r="E67" s="311"/>
      <c r="F67" s="209" t="s">
        <v>160</v>
      </c>
      <c r="G67" s="54">
        <v>247140</v>
      </c>
      <c r="H67" s="52">
        <f>IFERROR(G67/D56,"-")</f>
        <v>5.6060155173257389E-4</v>
      </c>
      <c r="I67" s="54">
        <v>5</v>
      </c>
      <c r="J67" s="52">
        <f>IFERROR(I67/E56,"-")</f>
        <v>7.2992700729927005E-3</v>
      </c>
      <c r="K67" s="53">
        <f t="shared" si="1"/>
        <v>49428</v>
      </c>
      <c r="L67" s="311"/>
      <c r="M67" s="311"/>
      <c r="N67" s="209" t="s">
        <v>160</v>
      </c>
      <c r="O67" s="54">
        <v>0</v>
      </c>
      <c r="P67" s="52">
        <f>IFERROR(O67/L56,"-")</f>
        <v>0</v>
      </c>
      <c r="Q67" s="54">
        <v>0</v>
      </c>
      <c r="R67" s="52">
        <f>IFERROR(Q67/M56,"-")</f>
        <v>0</v>
      </c>
      <c r="S67" s="53" t="str">
        <f t="shared" si="2"/>
        <v>-</v>
      </c>
      <c r="T67" s="311"/>
      <c r="U67" s="311"/>
      <c r="V67" s="209" t="s">
        <v>160</v>
      </c>
      <c r="W67" s="54">
        <v>364518</v>
      </c>
      <c r="X67" s="52">
        <f>IFERROR(W67/T56,"-")</f>
        <v>8.8256529329017175E-3</v>
      </c>
      <c r="Y67" s="54">
        <v>1</v>
      </c>
      <c r="Z67" s="52">
        <f>IFERROR(Y67/U56,"-")</f>
        <v>1.5625E-2</v>
      </c>
      <c r="AA67" s="53">
        <f t="shared" si="3"/>
        <v>364518</v>
      </c>
      <c r="AB67" s="311"/>
      <c r="AC67" s="311"/>
      <c r="AD67" s="209" t="s">
        <v>160</v>
      </c>
      <c r="AE67" s="54">
        <v>1743662</v>
      </c>
      <c r="AF67" s="52">
        <f>IFERROR(AE67/AB56,"-")</f>
        <v>1.5426930609150102E-2</v>
      </c>
      <c r="AG67" s="54">
        <v>1</v>
      </c>
      <c r="AH67" s="52">
        <f>IFERROR(AG67/AC56,"-")</f>
        <v>8.6956521739130436E-3</v>
      </c>
      <c r="AI67" s="53">
        <f t="shared" si="4"/>
        <v>1743662</v>
      </c>
      <c r="AJ67" s="311"/>
      <c r="AK67" s="324"/>
      <c r="AL67" s="209" t="s">
        <v>160</v>
      </c>
      <c r="AM67" s="54">
        <f t="shared" si="15"/>
        <v>2355320</v>
      </c>
      <c r="AN67" s="52">
        <f>IFERROR(AM67/AJ56,"-")</f>
        <v>3.4779696496454872E-3</v>
      </c>
      <c r="AO67" s="54">
        <f t="shared" si="16"/>
        <v>7</v>
      </c>
      <c r="AP67" s="52">
        <f>IFERROR(AO67/AK56,"-")</f>
        <v>7.1721311475409838E-3</v>
      </c>
      <c r="AQ67" s="53">
        <f t="shared" si="6"/>
        <v>336474.28571428574</v>
      </c>
      <c r="AR67" s="15"/>
      <c r="AS67" s="20">
        <v>63</v>
      </c>
      <c r="AT67" s="174" t="s">
        <v>30</v>
      </c>
      <c r="AU67" s="118">
        <f t="shared" si="12"/>
        <v>0.84962406015037595</v>
      </c>
      <c r="AV67" s="16"/>
      <c r="AW67" s="99" t="str">
        <f t="shared" si="9"/>
        <v>八尾市</v>
      </c>
      <c r="AX67" s="101">
        <f t="shared" si="7"/>
        <v>0.8351648351648352</v>
      </c>
      <c r="AY67" s="16"/>
      <c r="AZ67" s="172">
        <f t="shared" si="8"/>
        <v>0.86400976909413851</v>
      </c>
      <c r="BA67" s="119">
        <v>0</v>
      </c>
    </row>
    <row r="68" spans="2:53" s="20" customFormat="1">
      <c r="B68" s="326"/>
      <c r="C68" s="308"/>
      <c r="D68" s="311"/>
      <c r="E68" s="311"/>
      <c r="F68" s="209" t="s">
        <v>161</v>
      </c>
      <c r="G68" s="54">
        <v>4115504</v>
      </c>
      <c r="H68" s="52">
        <f>IFERROR(G68/D56,"-")</f>
        <v>9.3354290222611262E-3</v>
      </c>
      <c r="I68" s="54">
        <v>108</v>
      </c>
      <c r="J68" s="52">
        <f>IFERROR(I68/E56,"-")</f>
        <v>0.15766423357664233</v>
      </c>
      <c r="K68" s="53">
        <f t="shared" si="1"/>
        <v>38106.518518518518</v>
      </c>
      <c r="L68" s="311"/>
      <c r="M68" s="311"/>
      <c r="N68" s="209" t="s">
        <v>161</v>
      </c>
      <c r="O68" s="54">
        <v>159074</v>
      </c>
      <c r="P68" s="52">
        <f>IFERROR(O68/L56,"-")</f>
        <v>1.9391209116991377E-3</v>
      </c>
      <c r="Q68" s="54">
        <v>12</v>
      </c>
      <c r="R68" s="52">
        <f>IFERROR(Q68/M56,"-")</f>
        <v>0.10714285714285714</v>
      </c>
      <c r="S68" s="53">
        <f t="shared" si="2"/>
        <v>13256.166666666666</v>
      </c>
      <c r="T68" s="311"/>
      <c r="U68" s="311"/>
      <c r="V68" s="209" t="s">
        <v>161</v>
      </c>
      <c r="W68" s="54">
        <v>315698</v>
      </c>
      <c r="X68" s="52">
        <f>IFERROR(W68/T56,"-")</f>
        <v>7.6436307112713398E-3</v>
      </c>
      <c r="Y68" s="54">
        <v>7</v>
      </c>
      <c r="Z68" s="52">
        <f>IFERROR(Y68/U56,"-")</f>
        <v>0.109375</v>
      </c>
      <c r="AA68" s="53">
        <f t="shared" si="3"/>
        <v>45099.714285714283</v>
      </c>
      <c r="AB68" s="311"/>
      <c r="AC68" s="311"/>
      <c r="AD68" s="209" t="s">
        <v>161</v>
      </c>
      <c r="AE68" s="54">
        <v>1453606</v>
      </c>
      <c r="AF68" s="52">
        <f>IFERROR(AE68/AB56,"-")</f>
        <v>1.2860679933980464E-2</v>
      </c>
      <c r="AG68" s="54">
        <v>25</v>
      </c>
      <c r="AH68" s="52">
        <f>IFERROR(AG68/AC56,"-")</f>
        <v>0.21739130434782608</v>
      </c>
      <c r="AI68" s="53">
        <f t="shared" si="4"/>
        <v>58144.24</v>
      </c>
      <c r="AJ68" s="311"/>
      <c r="AK68" s="324"/>
      <c r="AL68" s="209" t="s">
        <v>161</v>
      </c>
      <c r="AM68" s="54">
        <f t="shared" si="15"/>
        <v>6043882</v>
      </c>
      <c r="AN68" s="52">
        <f>IFERROR(AM68/AJ56,"-")</f>
        <v>8.9246633841850217E-3</v>
      </c>
      <c r="AO68" s="54">
        <f t="shared" si="16"/>
        <v>152</v>
      </c>
      <c r="AP68" s="52">
        <f>IFERROR(AO68/AK56,"-")</f>
        <v>0.15573770491803279</v>
      </c>
      <c r="AQ68" s="53">
        <f t="shared" si="6"/>
        <v>39762.381578947367</v>
      </c>
      <c r="AR68" s="15"/>
      <c r="AS68" s="20">
        <v>64</v>
      </c>
      <c r="AT68" s="174" t="s">
        <v>51</v>
      </c>
      <c r="AU68" s="118">
        <f t="shared" si="12"/>
        <v>0.83333333333333337</v>
      </c>
      <c r="AV68" s="16"/>
      <c r="AW68" s="99" t="str">
        <f t="shared" si="9"/>
        <v>河内長野市</v>
      </c>
      <c r="AX68" s="101">
        <f t="shared" si="7"/>
        <v>0.8342857142857143</v>
      </c>
      <c r="AY68" s="16"/>
      <c r="AZ68" s="172">
        <f t="shared" si="8"/>
        <v>0.86400976909413851</v>
      </c>
      <c r="BA68" s="119">
        <v>0</v>
      </c>
    </row>
    <row r="69" spans="2:53" s="20" customFormat="1">
      <c r="B69" s="326"/>
      <c r="C69" s="308"/>
      <c r="D69" s="311"/>
      <c r="E69" s="311"/>
      <c r="F69" s="209" t="s">
        <v>162</v>
      </c>
      <c r="G69" s="54">
        <v>5697084</v>
      </c>
      <c r="H69" s="52">
        <f>IFERROR(G69/D56,"-")</f>
        <v>1.292301582403018E-2</v>
      </c>
      <c r="I69" s="54">
        <v>55</v>
      </c>
      <c r="J69" s="52">
        <f>IFERROR(I69/E56,"-")</f>
        <v>8.0291970802919707E-2</v>
      </c>
      <c r="K69" s="53">
        <f t="shared" si="1"/>
        <v>103583.34545454546</v>
      </c>
      <c r="L69" s="311"/>
      <c r="M69" s="311"/>
      <c r="N69" s="209" t="s">
        <v>162</v>
      </c>
      <c r="O69" s="54">
        <v>1103413</v>
      </c>
      <c r="P69" s="52">
        <f>IFERROR(O69/L56,"-")</f>
        <v>1.3450665869599561E-2</v>
      </c>
      <c r="Q69" s="54">
        <v>11</v>
      </c>
      <c r="R69" s="52">
        <f>IFERROR(Q69/M56,"-")</f>
        <v>9.8214285714285712E-2</v>
      </c>
      <c r="S69" s="53">
        <f t="shared" si="2"/>
        <v>100310.27272727272</v>
      </c>
      <c r="T69" s="311"/>
      <c r="U69" s="311"/>
      <c r="V69" s="209" t="s">
        <v>162</v>
      </c>
      <c r="W69" s="54">
        <v>473412</v>
      </c>
      <c r="X69" s="52">
        <f>IFERROR(W69/T56,"-")</f>
        <v>1.1462177467973783E-2</v>
      </c>
      <c r="Y69" s="54">
        <v>7</v>
      </c>
      <c r="Z69" s="52">
        <f>IFERROR(Y69/U56,"-")</f>
        <v>0.109375</v>
      </c>
      <c r="AA69" s="53">
        <f t="shared" si="3"/>
        <v>67630.28571428571</v>
      </c>
      <c r="AB69" s="311"/>
      <c r="AC69" s="311"/>
      <c r="AD69" s="209" t="s">
        <v>162</v>
      </c>
      <c r="AE69" s="54">
        <v>1895196</v>
      </c>
      <c r="AF69" s="52">
        <f>IFERROR(AE69/AB56,"-")</f>
        <v>1.6767617337958181E-2</v>
      </c>
      <c r="AG69" s="54">
        <v>16</v>
      </c>
      <c r="AH69" s="52">
        <f>IFERROR(AG69/AC56,"-")</f>
        <v>0.1391304347826087</v>
      </c>
      <c r="AI69" s="53">
        <f t="shared" si="4"/>
        <v>118449.75</v>
      </c>
      <c r="AJ69" s="311"/>
      <c r="AK69" s="324"/>
      <c r="AL69" s="209" t="s">
        <v>162</v>
      </c>
      <c r="AM69" s="54">
        <f t="shared" si="15"/>
        <v>9169105</v>
      </c>
      <c r="AN69" s="52">
        <f>IFERROR(AM69/AJ56,"-")</f>
        <v>1.3539505843967141E-2</v>
      </c>
      <c r="AO69" s="54">
        <f t="shared" si="16"/>
        <v>89</v>
      </c>
      <c r="AP69" s="52">
        <f>IFERROR(AO69/AK56,"-")</f>
        <v>9.1188524590163939E-2</v>
      </c>
      <c r="AQ69" s="53">
        <f t="shared" si="6"/>
        <v>103023.65168539326</v>
      </c>
      <c r="AR69" s="15"/>
      <c r="AS69" s="20">
        <v>65</v>
      </c>
      <c r="AT69" s="174" t="s">
        <v>11</v>
      </c>
      <c r="AU69" s="118">
        <f t="shared" ref="AU69:AU78" si="17">INDEX($AH:$AH,(ROW()+($AS69)*16))</f>
        <v>0.87272727272727268</v>
      </c>
      <c r="AV69" s="16"/>
      <c r="AW69" s="99" t="str">
        <f t="shared" si="9"/>
        <v>阪南市</v>
      </c>
      <c r="AX69" s="101">
        <f t="shared" si="7"/>
        <v>0.83333333333333337</v>
      </c>
      <c r="AY69" s="16"/>
      <c r="AZ69" s="172">
        <f t="shared" si="8"/>
        <v>0.86400976909413851</v>
      </c>
      <c r="BA69" s="119">
        <v>0</v>
      </c>
    </row>
    <row r="70" spans="2:53" s="20" customFormat="1">
      <c r="B70" s="326"/>
      <c r="C70" s="308"/>
      <c r="D70" s="311"/>
      <c r="E70" s="311"/>
      <c r="F70" s="209" t="s">
        <v>163</v>
      </c>
      <c r="G70" s="54">
        <v>1772026</v>
      </c>
      <c r="H70" s="52">
        <f>IFERROR(G70/D56,"-")</f>
        <v>4.0195861669922554E-3</v>
      </c>
      <c r="I70" s="54">
        <v>40</v>
      </c>
      <c r="J70" s="52">
        <f>IFERROR(I70/E56,"-")</f>
        <v>5.8394160583941604E-2</v>
      </c>
      <c r="K70" s="53">
        <f t="shared" ref="K70:K133" si="18">IFERROR(G70/I70,"-")</f>
        <v>44300.65</v>
      </c>
      <c r="L70" s="311"/>
      <c r="M70" s="311"/>
      <c r="N70" s="209" t="s">
        <v>163</v>
      </c>
      <c r="O70" s="54">
        <v>392785</v>
      </c>
      <c r="P70" s="52">
        <f>IFERROR(O70/L56,"-")</f>
        <v>4.7880710065865304E-3</v>
      </c>
      <c r="Q70" s="54">
        <v>10</v>
      </c>
      <c r="R70" s="52">
        <f>IFERROR(Q70/M56,"-")</f>
        <v>8.9285714285714288E-2</v>
      </c>
      <c r="S70" s="53">
        <f t="shared" ref="S70:S133" si="19">IFERROR(O70/Q70,"-")</f>
        <v>39278.5</v>
      </c>
      <c r="T70" s="311"/>
      <c r="U70" s="311"/>
      <c r="V70" s="209" t="s">
        <v>163</v>
      </c>
      <c r="W70" s="54">
        <v>30219</v>
      </c>
      <c r="X70" s="52">
        <f>IFERROR(W70/T56,"-")</f>
        <v>7.3165771231971258E-4</v>
      </c>
      <c r="Y70" s="54">
        <v>2</v>
      </c>
      <c r="Z70" s="52">
        <f>IFERROR(Y70/U56,"-")</f>
        <v>3.125E-2</v>
      </c>
      <c r="AA70" s="53">
        <f t="shared" ref="AA70:AA133" si="20">IFERROR(W70/Y70,"-")</f>
        <v>15109.5</v>
      </c>
      <c r="AB70" s="311"/>
      <c r="AC70" s="311"/>
      <c r="AD70" s="209" t="s">
        <v>163</v>
      </c>
      <c r="AE70" s="54">
        <v>870812</v>
      </c>
      <c r="AF70" s="52">
        <f>IFERROR(AE70/AB56,"-")</f>
        <v>7.7044497715814302E-3</v>
      </c>
      <c r="AG70" s="54">
        <v>16</v>
      </c>
      <c r="AH70" s="52">
        <f>IFERROR(AG70/AC56,"-")</f>
        <v>0.1391304347826087</v>
      </c>
      <c r="AI70" s="53">
        <f t="shared" ref="AI70:AI133" si="21">IFERROR(AE70/AG70,"-")</f>
        <v>54425.75</v>
      </c>
      <c r="AJ70" s="311"/>
      <c r="AK70" s="324"/>
      <c r="AL70" s="209" t="s">
        <v>163</v>
      </c>
      <c r="AM70" s="54">
        <f t="shared" si="15"/>
        <v>3065842</v>
      </c>
      <c r="AN70" s="52">
        <f>IFERROR(AM70/AJ56,"-")</f>
        <v>4.5271578497225089E-3</v>
      </c>
      <c r="AO70" s="54">
        <f t="shared" si="16"/>
        <v>68</v>
      </c>
      <c r="AP70" s="52">
        <f>IFERROR(AO70/AK56,"-")</f>
        <v>6.9672131147540978E-2</v>
      </c>
      <c r="AQ70" s="53">
        <f t="shared" ref="AQ70:AQ133" si="22">IFERROR(AM70/AO70,"-")</f>
        <v>45085.911764705881</v>
      </c>
      <c r="AR70" s="15"/>
      <c r="AS70" s="20">
        <v>66</v>
      </c>
      <c r="AT70" s="174" t="s">
        <v>5</v>
      </c>
      <c r="AU70" s="118">
        <f t="shared" si="17"/>
        <v>0.85483870967741937</v>
      </c>
      <c r="AV70" s="16"/>
      <c r="AW70" s="99" t="str">
        <f t="shared" ref="AW70:AW78" si="23">INDEX($AT$5:$AT$78,MATCH(AX70,AU$5:AU$78,0))</f>
        <v>柏原市</v>
      </c>
      <c r="AX70" s="101">
        <f t="shared" ref="AX70:AX78" si="24">LARGE(AU$5:AU$78,ROW(A66))</f>
        <v>0.83003952569169959</v>
      </c>
      <c r="AY70" s="16"/>
      <c r="AZ70" s="172">
        <f t="shared" ref="AZ70:AZ78" si="25">$AH$1279</f>
        <v>0.86400976909413851</v>
      </c>
      <c r="BA70" s="119">
        <v>0</v>
      </c>
    </row>
    <row r="71" spans="2:53" s="20" customFormat="1">
      <c r="B71" s="326"/>
      <c r="C71" s="308"/>
      <c r="D71" s="311"/>
      <c r="E71" s="311"/>
      <c r="F71" s="210" t="s">
        <v>164</v>
      </c>
      <c r="G71" s="59">
        <v>1709335</v>
      </c>
      <c r="H71" s="57">
        <f>IFERROR(G71/D56,"-")</f>
        <v>3.8773806483402085E-3</v>
      </c>
      <c r="I71" s="59">
        <v>55</v>
      </c>
      <c r="J71" s="57">
        <f>IFERROR(I71/E56,"-")</f>
        <v>8.0291970802919707E-2</v>
      </c>
      <c r="K71" s="58">
        <f t="shared" si="18"/>
        <v>31078.81818181818</v>
      </c>
      <c r="L71" s="311"/>
      <c r="M71" s="311"/>
      <c r="N71" s="210" t="s">
        <v>164</v>
      </c>
      <c r="O71" s="59">
        <v>81427</v>
      </c>
      <c r="P71" s="57">
        <f>IFERROR(O71/L56,"-")</f>
        <v>9.9259966101893256E-4</v>
      </c>
      <c r="Q71" s="59">
        <v>13</v>
      </c>
      <c r="R71" s="57">
        <f>IFERROR(Q71/M56,"-")</f>
        <v>0.11607142857142858</v>
      </c>
      <c r="S71" s="58">
        <f t="shared" si="19"/>
        <v>6263.6153846153848</v>
      </c>
      <c r="T71" s="311"/>
      <c r="U71" s="311"/>
      <c r="V71" s="210" t="s">
        <v>164</v>
      </c>
      <c r="W71" s="59">
        <v>46135</v>
      </c>
      <c r="X71" s="57">
        <f>IFERROR(W71/T56,"-")</f>
        <v>1.1170134206251014E-3</v>
      </c>
      <c r="Y71" s="59">
        <v>2</v>
      </c>
      <c r="Z71" s="57">
        <f>IFERROR(Y71/U56,"-")</f>
        <v>3.125E-2</v>
      </c>
      <c r="AA71" s="58">
        <f t="shared" si="20"/>
        <v>23067.5</v>
      </c>
      <c r="AB71" s="311"/>
      <c r="AC71" s="311"/>
      <c r="AD71" s="210" t="s">
        <v>164</v>
      </c>
      <c r="AE71" s="59">
        <v>122800</v>
      </c>
      <c r="AF71" s="57">
        <f>IFERROR(AE71/AB56,"-")</f>
        <v>1.086464623765175E-3</v>
      </c>
      <c r="AG71" s="59">
        <v>12</v>
      </c>
      <c r="AH71" s="57">
        <f>IFERROR(AG71/AC56,"-")</f>
        <v>0.10434782608695652</v>
      </c>
      <c r="AI71" s="58">
        <f t="shared" si="21"/>
        <v>10233.333333333334</v>
      </c>
      <c r="AJ71" s="311"/>
      <c r="AK71" s="324"/>
      <c r="AL71" s="210" t="s">
        <v>164</v>
      </c>
      <c r="AM71" s="59">
        <f t="shared" si="15"/>
        <v>1959697</v>
      </c>
      <c r="AN71" s="57">
        <f>IFERROR(AM71/AJ56,"-")</f>
        <v>2.8937752358496136E-3</v>
      </c>
      <c r="AO71" s="59">
        <f t="shared" si="16"/>
        <v>82</v>
      </c>
      <c r="AP71" s="57">
        <f>IFERROR(AO71/AK56,"-")</f>
        <v>8.4016393442622947E-2</v>
      </c>
      <c r="AQ71" s="58">
        <f t="shared" si="22"/>
        <v>23898.743902439026</v>
      </c>
      <c r="AR71" s="15"/>
      <c r="AS71" s="20">
        <v>67</v>
      </c>
      <c r="AT71" s="174" t="s">
        <v>6</v>
      </c>
      <c r="AU71" s="118">
        <f t="shared" si="17"/>
        <v>0.75</v>
      </c>
      <c r="AV71" s="16"/>
      <c r="AW71" s="99" t="str">
        <f t="shared" si="23"/>
        <v>貝塚市</v>
      </c>
      <c r="AX71" s="101">
        <f t="shared" si="24"/>
        <v>0.81632653061224492</v>
      </c>
      <c r="AY71" s="16"/>
      <c r="AZ71" s="172">
        <f t="shared" si="25"/>
        <v>0.86400976909413851</v>
      </c>
      <c r="BA71" s="119">
        <v>0</v>
      </c>
    </row>
    <row r="72" spans="2:53" s="20" customFormat="1">
      <c r="B72" s="326"/>
      <c r="C72" s="309"/>
      <c r="D72" s="312"/>
      <c r="E72" s="312"/>
      <c r="F72" s="211" t="s">
        <v>86</v>
      </c>
      <c r="G72" s="60">
        <f>SUM(G56:G71)</f>
        <v>77855736</v>
      </c>
      <c r="H72" s="57">
        <f>IFERROR(G72/D56,"-")</f>
        <v>0.17660454160751643</v>
      </c>
      <c r="I72" s="59">
        <v>573</v>
      </c>
      <c r="J72" s="57">
        <f>IFERROR(I72/E56,"-")</f>
        <v>0.8364963503649635</v>
      </c>
      <c r="K72" s="58">
        <f t="shared" si="18"/>
        <v>135873.88481675394</v>
      </c>
      <c r="L72" s="312"/>
      <c r="M72" s="312"/>
      <c r="N72" s="211" t="s">
        <v>86</v>
      </c>
      <c r="O72" s="60">
        <f>SUM(O56:O71)</f>
        <v>18192232</v>
      </c>
      <c r="P72" s="57">
        <f>IFERROR(O72/L56,"-")</f>
        <v>0.2217643203897697</v>
      </c>
      <c r="Q72" s="59">
        <v>103</v>
      </c>
      <c r="R72" s="57">
        <f>IFERROR(Q72/M56,"-")</f>
        <v>0.9196428571428571</v>
      </c>
      <c r="S72" s="58">
        <f t="shared" si="19"/>
        <v>176623.61165048543</v>
      </c>
      <c r="T72" s="312"/>
      <c r="U72" s="312"/>
      <c r="V72" s="211" t="s">
        <v>86</v>
      </c>
      <c r="W72" s="60">
        <f>SUM(W56:W71)</f>
        <v>9717733</v>
      </c>
      <c r="X72" s="57">
        <f>IFERROR(W72/T56,"-")</f>
        <v>0.23528423494204895</v>
      </c>
      <c r="Y72" s="59">
        <v>58</v>
      </c>
      <c r="Z72" s="57">
        <f>IFERROR(Y72/U56,"-")</f>
        <v>0.90625</v>
      </c>
      <c r="AA72" s="58">
        <f t="shared" si="20"/>
        <v>167547.12068965516</v>
      </c>
      <c r="AB72" s="312"/>
      <c r="AC72" s="312"/>
      <c r="AD72" s="211" t="s">
        <v>86</v>
      </c>
      <c r="AE72" s="60">
        <f>SUM(AE56:AE71)</f>
        <v>29421976</v>
      </c>
      <c r="AF72" s="57">
        <f>IFERROR(AE72/AB56,"-")</f>
        <v>0.26030892577579812</v>
      </c>
      <c r="AG72" s="59">
        <v>103</v>
      </c>
      <c r="AH72" s="57">
        <f>IFERROR(AG72/AC56,"-")</f>
        <v>0.89565217391304353</v>
      </c>
      <c r="AI72" s="58">
        <f t="shared" si="21"/>
        <v>285650.25242718449</v>
      </c>
      <c r="AJ72" s="312"/>
      <c r="AK72" s="325"/>
      <c r="AL72" s="211" t="s">
        <v>86</v>
      </c>
      <c r="AM72" s="60">
        <f>SUM(AM56:AM71)</f>
        <v>135187677</v>
      </c>
      <c r="AN72" s="57">
        <f>IFERROR(AM72/AJ56,"-")</f>
        <v>0.19962410101900263</v>
      </c>
      <c r="AO72" s="59">
        <f>SUM(I72,Q72,Y72,AG72)</f>
        <v>837</v>
      </c>
      <c r="AP72" s="57">
        <f>IFERROR(AO72/AK56,"-")</f>
        <v>0.85758196721311475</v>
      </c>
      <c r="AQ72" s="58">
        <f t="shared" si="22"/>
        <v>161514.54838709679</v>
      </c>
      <c r="AR72" s="15"/>
      <c r="AS72" s="20">
        <v>68</v>
      </c>
      <c r="AT72" s="174" t="s">
        <v>52</v>
      </c>
      <c r="AU72" s="118">
        <f t="shared" si="17"/>
        <v>1</v>
      </c>
      <c r="AV72" s="16"/>
      <c r="AW72" s="99" t="str">
        <f t="shared" si="23"/>
        <v>富田林市</v>
      </c>
      <c r="AX72" s="101">
        <f t="shared" si="24"/>
        <v>0.81333333333333335</v>
      </c>
      <c r="AY72" s="16"/>
      <c r="AZ72" s="172">
        <f t="shared" si="25"/>
        <v>0.86400976909413851</v>
      </c>
      <c r="BA72" s="119">
        <v>0</v>
      </c>
    </row>
    <row r="73" spans="2:53" s="20" customFormat="1">
      <c r="B73" s="326">
        <v>5</v>
      </c>
      <c r="C73" s="307" t="s">
        <v>133</v>
      </c>
      <c r="D73" s="310">
        <v>481194320</v>
      </c>
      <c r="E73" s="310">
        <v>805</v>
      </c>
      <c r="F73" s="207" t="s">
        <v>150</v>
      </c>
      <c r="G73" s="50">
        <v>5309791</v>
      </c>
      <c r="H73" s="48">
        <f>IFERROR(G73/D73,"-")</f>
        <v>1.1034608637940696E-2</v>
      </c>
      <c r="I73" s="50">
        <v>158</v>
      </c>
      <c r="J73" s="48">
        <f>IFERROR(I73/E73,"-")</f>
        <v>0.19627329192546583</v>
      </c>
      <c r="K73" s="49">
        <f t="shared" si="18"/>
        <v>33606.272151898731</v>
      </c>
      <c r="L73" s="310">
        <v>109092580</v>
      </c>
      <c r="M73" s="310">
        <v>122</v>
      </c>
      <c r="N73" s="207" t="s">
        <v>150</v>
      </c>
      <c r="O73" s="50">
        <v>2048851</v>
      </c>
      <c r="P73" s="48">
        <f>IFERROR(O73/L73,"-")</f>
        <v>1.8780846506701004E-2</v>
      </c>
      <c r="Q73" s="50">
        <v>27</v>
      </c>
      <c r="R73" s="48">
        <f>IFERROR(Q73/M73,"-")</f>
        <v>0.22131147540983606</v>
      </c>
      <c r="S73" s="49">
        <f t="shared" si="19"/>
        <v>75883.370370370365</v>
      </c>
      <c r="T73" s="310">
        <v>47203620</v>
      </c>
      <c r="U73" s="310">
        <v>70</v>
      </c>
      <c r="V73" s="207" t="s">
        <v>150</v>
      </c>
      <c r="W73" s="50">
        <v>473101</v>
      </c>
      <c r="X73" s="48">
        <f>IFERROR(W73/T73,"-")</f>
        <v>1.0022557591981293E-2</v>
      </c>
      <c r="Y73" s="50">
        <v>19</v>
      </c>
      <c r="Z73" s="48">
        <f>IFERROR(Y73/U73,"-")</f>
        <v>0.27142857142857141</v>
      </c>
      <c r="AA73" s="49">
        <f t="shared" si="20"/>
        <v>24900.052631578947</v>
      </c>
      <c r="AB73" s="310">
        <v>89169400</v>
      </c>
      <c r="AC73" s="310">
        <v>96</v>
      </c>
      <c r="AD73" s="207" t="s">
        <v>150</v>
      </c>
      <c r="AE73" s="50">
        <v>4207058</v>
      </c>
      <c r="AF73" s="48">
        <f>IFERROR(AE73/AB73,"-")</f>
        <v>4.7180512597370848E-2</v>
      </c>
      <c r="AG73" s="50">
        <v>28</v>
      </c>
      <c r="AH73" s="48">
        <f>IFERROR(AG73/AC73,"-")</f>
        <v>0.29166666666666669</v>
      </c>
      <c r="AI73" s="49">
        <f t="shared" si="21"/>
        <v>150252.07142857142</v>
      </c>
      <c r="AJ73" s="310">
        <f>SUM(D73,L73,T73,AB73)</f>
        <v>726659920</v>
      </c>
      <c r="AK73" s="323">
        <f>SUM(E73,M73,U73,AC73)</f>
        <v>1093</v>
      </c>
      <c r="AL73" s="207" t="s">
        <v>150</v>
      </c>
      <c r="AM73" s="50">
        <f t="shared" ref="AM73:AM88" si="26">SUM(G73,O73,W73,AE73)</f>
        <v>12038801</v>
      </c>
      <c r="AN73" s="48">
        <f>IFERROR(AM73/AJ73,"-")</f>
        <v>1.6567311157054045E-2</v>
      </c>
      <c r="AO73" s="50">
        <f t="shared" ref="AO73:AO88" si="27">SUM(I73,Q73,Y73,AG73)</f>
        <v>232</v>
      </c>
      <c r="AP73" s="48">
        <f>IFERROR(AO73/AK73,"-")</f>
        <v>0.21225983531564502</v>
      </c>
      <c r="AQ73" s="49">
        <f t="shared" si="22"/>
        <v>51891.383620689652</v>
      </c>
      <c r="AR73" s="15"/>
      <c r="AS73" s="20">
        <v>69</v>
      </c>
      <c r="AT73" s="174" t="s">
        <v>53</v>
      </c>
      <c r="AU73" s="118">
        <f t="shared" si="17"/>
        <v>0.85</v>
      </c>
      <c r="AV73" s="16"/>
      <c r="AW73" s="99" t="str">
        <f t="shared" si="23"/>
        <v>枚方市</v>
      </c>
      <c r="AX73" s="101">
        <f t="shared" si="24"/>
        <v>0.81212121212121213</v>
      </c>
      <c r="AY73" s="16"/>
      <c r="AZ73" s="172">
        <f t="shared" si="25"/>
        <v>0.86400976909413851</v>
      </c>
      <c r="BA73" s="119">
        <v>0</v>
      </c>
    </row>
    <row r="74" spans="2:53" s="20" customFormat="1">
      <c r="B74" s="326"/>
      <c r="C74" s="308"/>
      <c r="D74" s="311"/>
      <c r="E74" s="311"/>
      <c r="F74" s="208" t="s">
        <v>151</v>
      </c>
      <c r="G74" s="54">
        <v>14559245</v>
      </c>
      <c r="H74" s="52">
        <f>IFERROR(G74/D73,"-")</f>
        <v>3.0256477258501304E-2</v>
      </c>
      <c r="I74" s="54">
        <v>230</v>
      </c>
      <c r="J74" s="52">
        <f>IFERROR(I74/E73,"-")</f>
        <v>0.2857142857142857</v>
      </c>
      <c r="K74" s="53">
        <f t="shared" si="18"/>
        <v>63301.065217391304</v>
      </c>
      <c r="L74" s="311"/>
      <c r="M74" s="311"/>
      <c r="N74" s="208" t="s">
        <v>151</v>
      </c>
      <c r="O74" s="54">
        <v>1360933</v>
      </c>
      <c r="P74" s="52">
        <f>IFERROR(O74/L73,"-")</f>
        <v>1.2475028090819741E-2</v>
      </c>
      <c r="Q74" s="54">
        <v>49</v>
      </c>
      <c r="R74" s="52">
        <f>IFERROR(Q74/M73,"-")</f>
        <v>0.40163934426229508</v>
      </c>
      <c r="S74" s="53">
        <f t="shared" si="19"/>
        <v>27774.142857142859</v>
      </c>
      <c r="T74" s="311"/>
      <c r="U74" s="311"/>
      <c r="V74" s="208" t="s">
        <v>151</v>
      </c>
      <c r="W74" s="54">
        <v>2622050</v>
      </c>
      <c r="X74" s="52">
        <f>IFERROR(W74/T73,"-")</f>
        <v>5.554764655761571E-2</v>
      </c>
      <c r="Y74" s="54">
        <v>24</v>
      </c>
      <c r="Z74" s="52">
        <f>IFERROR(Y74/U73,"-")</f>
        <v>0.34285714285714286</v>
      </c>
      <c r="AA74" s="53">
        <f t="shared" si="20"/>
        <v>109252.08333333333</v>
      </c>
      <c r="AB74" s="311"/>
      <c r="AC74" s="311"/>
      <c r="AD74" s="208" t="s">
        <v>151</v>
      </c>
      <c r="AE74" s="54">
        <v>1023487</v>
      </c>
      <c r="AF74" s="52">
        <f>IFERROR(AE74/AB73,"-")</f>
        <v>1.1478007029317233E-2</v>
      </c>
      <c r="AG74" s="54">
        <v>34</v>
      </c>
      <c r="AH74" s="52">
        <f>IFERROR(AG74/AC73,"-")</f>
        <v>0.35416666666666669</v>
      </c>
      <c r="AI74" s="53">
        <f t="shared" si="21"/>
        <v>30102.558823529413</v>
      </c>
      <c r="AJ74" s="311"/>
      <c r="AK74" s="324"/>
      <c r="AL74" s="208" t="s">
        <v>151</v>
      </c>
      <c r="AM74" s="54">
        <f t="shared" si="26"/>
        <v>19565715</v>
      </c>
      <c r="AN74" s="52">
        <f>IFERROR(AM74/AJ73,"-")</f>
        <v>2.6925545859196418E-2</v>
      </c>
      <c r="AO74" s="54">
        <f t="shared" si="27"/>
        <v>337</v>
      </c>
      <c r="AP74" s="52">
        <f>IFERROR(AO74/AK73,"-")</f>
        <v>0.30832570905763951</v>
      </c>
      <c r="AQ74" s="53">
        <f t="shared" si="22"/>
        <v>58058.501483679524</v>
      </c>
      <c r="AR74" s="15"/>
      <c r="AS74" s="20">
        <v>70</v>
      </c>
      <c r="AT74" s="174" t="s">
        <v>54</v>
      </c>
      <c r="AU74" s="118">
        <f t="shared" si="17"/>
        <v>1</v>
      </c>
      <c r="AV74" s="16"/>
      <c r="AW74" s="99" t="str">
        <f t="shared" si="23"/>
        <v>泉南市</v>
      </c>
      <c r="AX74" s="101">
        <f t="shared" si="24"/>
        <v>0.80701754385964908</v>
      </c>
      <c r="AY74" s="16"/>
      <c r="AZ74" s="172">
        <f t="shared" si="25"/>
        <v>0.86400976909413851</v>
      </c>
      <c r="BA74" s="119">
        <v>0</v>
      </c>
    </row>
    <row r="75" spans="2:53" s="20" customFormat="1">
      <c r="B75" s="326"/>
      <c r="C75" s="308"/>
      <c r="D75" s="311"/>
      <c r="E75" s="311"/>
      <c r="F75" s="209" t="s">
        <v>152</v>
      </c>
      <c r="G75" s="54">
        <v>11172083</v>
      </c>
      <c r="H75" s="52">
        <f>IFERROR(G75/D73,"-")</f>
        <v>2.3217404145585093E-2</v>
      </c>
      <c r="I75" s="54">
        <v>214</v>
      </c>
      <c r="J75" s="52">
        <f>IFERROR(I75/E73,"-")</f>
        <v>0.26583850931677017</v>
      </c>
      <c r="K75" s="53">
        <f t="shared" si="18"/>
        <v>52205.995327102806</v>
      </c>
      <c r="L75" s="311"/>
      <c r="M75" s="311"/>
      <c r="N75" s="209" t="s">
        <v>152</v>
      </c>
      <c r="O75" s="54">
        <v>1280544</v>
      </c>
      <c r="P75" s="52">
        <f>IFERROR(O75/L73,"-")</f>
        <v>1.1738140210819105E-2</v>
      </c>
      <c r="Q75" s="54">
        <v>36</v>
      </c>
      <c r="R75" s="52">
        <f>IFERROR(Q75/M73,"-")</f>
        <v>0.29508196721311475</v>
      </c>
      <c r="S75" s="53">
        <f t="shared" si="19"/>
        <v>35570.666666666664</v>
      </c>
      <c r="T75" s="311"/>
      <c r="U75" s="311"/>
      <c r="V75" s="209" t="s">
        <v>152</v>
      </c>
      <c r="W75" s="54">
        <v>680422</v>
      </c>
      <c r="X75" s="52">
        <f>IFERROR(W75/T73,"-")</f>
        <v>1.4414614811321674E-2</v>
      </c>
      <c r="Y75" s="54">
        <v>21</v>
      </c>
      <c r="Z75" s="52">
        <f>IFERROR(Y75/U73,"-")</f>
        <v>0.3</v>
      </c>
      <c r="AA75" s="53">
        <f t="shared" si="20"/>
        <v>32401.047619047618</v>
      </c>
      <c r="AB75" s="311"/>
      <c r="AC75" s="311"/>
      <c r="AD75" s="209" t="s">
        <v>152</v>
      </c>
      <c r="AE75" s="54">
        <v>3974851</v>
      </c>
      <c r="AF75" s="52">
        <f>IFERROR(AE75/AB73,"-")</f>
        <v>4.457640177011396E-2</v>
      </c>
      <c r="AG75" s="54">
        <v>24</v>
      </c>
      <c r="AH75" s="52">
        <f>IFERROR(AG75/AC73,"-")</f>
        <v>0.25</v>
      </c>
      <c r="AI75" s="53">
        <f t="shared" si="21"/>
        <v>165618.79166666666</v>
      </c>
      <c r="AJ75" s="311"/>
      <c r="AK75" s="324"/>
      <c r="AL75" s="209" t="s">
        <v>152</v>
      </c>
      <c r="AM75" s="54">
        <f t="shared" si="26"/>
        <v>17107900</v>
      </c>
      <c r="AN75" s="52">
        <f>IFERROR(AM75/AJ73,"-")</f>
        <v>2.3543200235950815E-2</v>
      </c>
      <c r="AO75" s="54">
        <f t="shared" si="27"/>
        <v>295</v>
      </c>
      <c r="AP75" s="52">
        <f>IFERROR(AO75/AK73,"-")</f>
        <v>0.26989935956084171</v>
      </c>
      <c r="AQ75" s="53">
        <f t="shared" si="22"/>
        <v>57992.881355932201</v>
      </c>
      <c r="AR75" s="15"/>
      <c r="AS75" s="20">
        <v>71</v>
      </c>
      <c r="AT75" s="174" t="s">
        <v>55</v>
      </c>
      <c r="AU75" s="118">
        <f t="shared" si="17"/>
        <v>0.94736842105263153</v>
      </c>
      <c r="AV75" s="16"/>
      <c r="AW75" s="99" t="str">
        <f t="shared" si="23"/>
        <v>堺市美原区</v>
      </c>
      <c r="AX75" s="101">
        <f t="shared" si="24"/>
        <v>0.8</v>
      </c>
      <c r="AY75" s="16"/>
      <c r="AZ75" s="172">
        <f t="shared" si="25"/>
        <v>0.86400976909413851</v>
      </c>
      <c r="BA75" s="119">
        <v>0</v>
      </c>
    </row>
    <row r="76" spans="2:53" s="20" customFormat="1">
      <c r="B76" s="326"/>
      <c r="C76" s="308"/>
      <c r="D76" s="311"/>
      <c r="E76" s="311"/>
      <c r="F76" s="209" t="s">
        <v>153</v>
      </c>
      <c r="G76" s="54">
        <v>747665</v>
      </c>
      <c r="H76" s="52">
        <f>IFERROR(G76/D73,"-")</f>
        <v>1.5537693794889351E-3</v>
      </c>
      <c r="I76" s="54">
        <v>55</v>
      </c>
      <c r="J76" s="52">
        <f>IFERROR(I76/E73,"-")</f>
        <v>6.8322981366459631E-2</v>
      </c>
      <c r="K76" s="53">
        <f t="shared" si="18"/>
        <v>13593.90909090909</v>
      </c>
      <c r="L76" s="311"/>
      <c r="M76" s="311"/>
      <c r="N76" s="209" t="s">
        <v>153</v>
      </c>
      <c r="O76" s="54">
        <v>71760</v>
      </c>
      <c r="P76" s="52">
        <f>IFERROR(O76/L73,"-")</f>
        <v>6.5778992485098441E-4</v>
      </c>
      <c r="Q76" s="54">
        <v>8</v>
      </c>
      <c r="R76" s="52">
        <f>IFERROR(Q76/M73,"-")</f>
        <v>6.5573770491803282E-2</v>
      </c>
      <c r="S76" s="53">
        <f t="shared" si="19"/>
        <v>8970</v>
      </c>
      <c r="T76" s="311"/>
      <c r="U76" s="311"/>
      <c r="V76" s="209" t="s">
        <v>153</v>
      </c>
      <c r="W76" s="54">
        <v>85842</v>
      </c>
      <c r="X76" s="52">
        <f>IFERROR(W76/T73,"-")</f>
        <v>1.8185469673724177E-3</v>
      </c>
      <c r="Y76" s="54">
        <v>6</v>
      </c>
      <c r="Z76" s="52">
        <f>IFERROR(Y76/U73,"-")</f>
        <v>8.5714285714285715E-2</v>
      </c>
      <c r="AA76" s="53">
        <f t="shared" si="20"/>
        <v>14307</v>
      </c>
      <c r="AB76" s="311"/>
      <c r="AC76" s="311"/>
      <c r="AD76" s="209" t="s">
        <v>153</v>
      </c>
      <c r="AE76" s="54">
        <v>119163</v>
      </c>
      <c r="AF76" s="52">
        <f>IFERROR(AE76/AB73,"-")</f>
        <v>1.3363665113817072E-3</v>
      </c>
      <c r="AG76" s="54">
        <v>7</v>
      </c>
      <c r="AH76" s="52">
        <f>IFERROR(AG76/AC73,"-")</f>
        <v>7.2916666666666671E-2</v>
      </c>
      <c r="AI76" s="53">
        <f t="shared" si="21"/>
        <v>17023.285714285714</v>
      </c>
      <c r="AJ76" s="311"/>
      <c r="AK76" s="324"/>
      <c r="AL76" s="209" t="s">
        <v>153</v>
      </c>
      <c r="AM76" s="54">
        <f t="shared" si="26"/>
        <v>1024430</v>
      </c>
      <c r="AN76" s="52">
        <f>IFERROR(AM76/AJ73,"-")</f>
        <v>1.4097791440045295E-3</v>
      </c>
      <c r="AO76" s="54">
        <f t="shared" si="27"/>
        <v>76</v>
      </c>
      <c r="AP76" s="52">
        <f>IFERROR(AO76/AK73,"-")</f>
        <v>6.9533394327538883E-2</v>
      </c>
      <c r="AQ76" s="53">
        <f t="shared" si="22"/>
        <v>13479.342105263158</v>
      </c>
      <c r="AR76" s="15"/>
      <c r="AS76" s="20">
        <v>72</v>
      </c>
      <c r="AT76" s="174" t="s">
        <v>31</v>
      </c>
      <c r="AU76" s="118">
        <f t="shared" si="17"/>
        <v>0.86956521739130432</v>
      </c>
      <c r="AV76" s="16"/>
      <c r="AW76" s="99" t="str">
        <f t="shared" si="23"/>
        <v>和泉市</v>
      </c>
      <c r="AX76" s="101">
        <f t="shared" si="24"/>
        <v>0.79558011049723754</v>
      </c>
      <c r="AY76" s="16"/>
      <c r="AZ76" s="172">
        <f t="shared" si="25"/>
        <v>0.86400976909413851</v>
      </c>
      <c r="BA76" s="119">
        <v>0</v>
      </c>
    </row>
    <row r="77" spans="2:53" s="20" customFormat="1">
      <c r="B77" s="326"/>
      <c r="C77" s="308"/>
      <c r="D77" s="311"/>
      <c r="E77" s="311"/>
      <c r="F77" s="209" t="s">
        <v>154</v>
      </c>
      <c r="G77" s="54">
        <v>10885728</v>
      </c>
      <c r="H77" s="52">
        <f>IFERROR(G77/D73,"-")</f>
        <v>2.2622311917563781E-2</v>
      </c>
      <c r="I77" s="54">
        <v>226</v>
      </c>
      <c r="J77" s="52">
        <f>IFERROR(I77/E73,"-")</f>
        <v>0.28074534161490683</v>
      </c>
      <c r="K77" s="53">
        <f t="shared" si="18"/>
        <v>48166.938053097343</v>
      </c>
      <c r="L77" s="311"/>
      <c r="M77" s="311"/>
      <c r="N77" s="209" t="s">
        <v>154</v>
      </c>
      <c r="O77" s="54">
        <v>2089857</v>
      </c>
      <c r="P77" s="52">
        <f>IFERROR(O77/L73,"-")</f>
        <v>1.9156729082766215E-2</v>
      </c>
      <c r="Q77" s="54">
        <v>42</v>
      </c>
      <c r="R77" s="52">
        <f>IFERROR(Q77/M73,"-")</f>
        <v>0.34426229508196721</v>
      </c>
      <c r="S77" s="53">
        <f t="shared" si="19"/>
        <v>49758.5</v>
      </c>
      <c r="T77" s="311"/>
      <c r="U77" s="311"/>
      <c r="V77" s="209" t="s">
        <v>154</v>
      </c>
      <c r="W77" s="54">
        <v>914564</v>
      </c>
      <c r="X77" s="52">
        <f>IFERROR(W77/T73,"-")</f>
        <v>1.9374869978192349E-2</v>
      </c>
      <c r="Y77" s="54">
        <v>28</v>
      </c>
      <c r="Z77" s="52">
        <f>IFERROR(Y77/U73,"-")</f>
        <v>0.4</v>
      </c>
      <c r="AA77" s="53">
        <f t="shared" si="20"/>
        <v>32663</v>
      </c>
      <c r="AB77" s="311"/>
      <c r="AC77" s="311"/>
      <c r="AD77" s="209" t="s">
        <v>154</v>
      </c>
      <c r="AE77" s="54">
        <v>851618</v>
      </c>
      <c r="AF77" s="52">
        <f>IFERROR(AE77/AB73,"-")</f>
        <v>9.550563309834989E-3</v>
      </c>
      <c r="AG77" s="54">
        <v>29</v>
      </c>
      <c r="AH77" s="52">
        <f>IFERROR(AG77/AC73,"-")</f>
        <v>0.30208333333333331</v>
      </c>
      <c r="AI77" s="53">
        <f t="shared" si="21"/>
        <v>29366.137931034482</v>
      </c>
      <c r="AJ77" s="311"/>
      <c r="AK77" s="324"/>
      <c r="AL77" s="209" t="s">
        <v>154</v>
      </c>
      <c r="AM77" s="54">
        <f t="shared" si="26"/>
        <v>14741767</v>
      </c>
      <c r="AN77" s="52">
        <f>IFERROR(AM77/AJ73,"-")</f>
        <v>2.0287023674017964E-2</v>
      </c>
      <c r="AO77" s="54">
        <f t="shared" si="27"/>
        <v>325</v>
      </c>
      <c r="AP77" s="52">
        <f>IFERROR(AO77/AK73,"-")</f>
        <v>0.29734675205855443</v>
      </c>
      <c r="AQ77" s="53">
        <f t="shared" si="22"/>
        <v>45359.283076923079</v>
      </c>
      <c r="AR77" s="15"/>
      <c r="AS77" s="20">
        <v>73</v>
      </c>
      <c r="AT77" s="174" t="s">
        <v>32</v>
      </c>
      <c r="AU77" s="118">
        <f t="shared" si="17"/>
        <v>0.88235294117647056</v>
      </c>
      <c r="AV77" s="16"/>
      <c r="AW77" s="99" t="str">
        <f t="shared" si="23"/>
        <v>能勢町</v>
      </c>
      <c r="AX77" s="101">
        <f t="shared" si="24"/>
        <v>0.75</v>
      </c>
      <c r="AY77" s="16"/>
      <c r="AZ77" s="172">
        <f t="shared" si="25"/>
        <v>0.86400976909413851</v>
      </c>
      <c r="BA77" s="119">
        <v>0</v>
      </c>
    </row>
    <row r="78" spans="2:53" s="20" customFormat="1">
      <c r="B78" s="326"/>
      <c r="C78" s="308"/>
      <c r="D78" s="311"/>
      <c r="E78" s="311"/>
      <c r="F78" s="209" t="s">
        <v>155</v>
      </c>
      <c r="G78" s="54">
        <v>24532217</v>
      </c>
      <c r="H78" s="52">
        <f>IFERROR(G78/D73,"-")</f>
        <v>5.0981933868213571E-2</v>
      </c>
      <c r="I78" s="54">
        <v>332</v>
      </c>
      <c r="J78" s="52">
        <f>IFERROR(I78/E73,"-")</f>
        <v>0.4124223602484472</v>
      </c>
      <c r="K78" s="53">
        <f t="shared" si="18"/>
        <v>73892.219879518074</v>
      </c>
      <c r="L78" s="311"/>
      <c r="M78" s="311"/>
      <c r="N78" s="209" t="s">
        <v>155</v>
      </c>
      <c r="O78" s="54">
        <v>3189918</v>
      </c>
      <c r="P78" s="52">
        <f>IFERROR(O78/L73,"-")</f>
        <v>2.9240467133511739E-2</v>
      </c>
      <c r="Q78" s="54">
        <v>48</v>
      </c>
      <c r="R78" s="52">
        <f>IFERROR(Q78/M73,"-")</f>
        <v>0.39344262295081966</v>
      </c>
      <c r="S78" s="53">
        <f t="shared" si="19"/>
        <v>66456.625</v>
      </c>
      <c r="T78" s="311"/>
      <c r="U78" s="311"/>
      <c r="V78" s="209" t="s">
        <v>155</v>
      </c>
      <c r="W78" s="54">
        <v>2260224</v>
      </c>
      <c r="X78" s="52">
        <f>IFERROR(W78/T73,"-")</f>
        <v>4.7882429356053621E-2</v>
      </c>
      <c r="Y78" s="54">
        <v>36</v>
      </c>
      <c r="Z78" s="52">
        <f>IFERROR(Y78/U73,"-")</f>
        <v>0.51428571428571423</v>
      </c>
      <c r="AA78" s="53">
        <f t="shared" si="20"/>
        <v>62784</v>
      </c>
      <c r="AB78" s="311"/>
      <c r="AC78" s="311"/>
      <c r="AD78" s="209" t="s">
        <v>155</v>
      </c>
      <c r="AE78" s="54">
        <v>3328758</v>
      </c>
      <c r="AF78" s="52">
        <f>IFERROR(AE78/AB73,"-")</f>
        <v>3.7330721076961379E-2</v>
      </c>
      <c r="AG78" s="54">
        <v>48</v>
      </c>
      <c r="AH78" s="52">
        <f>IFERROR(AG78/AC73,"-")</f>
        <v>0.5</v>
      </c>
      <c r="AI78" s="53">
        <f t="shared" si="21"/>
        <v>69349.125</v>
      </c>
      <c r="AJ78" s="311"/>
      <c r="AK78" s="324"/>
      <c r="AL78" s="209" t="s">
        <v>155</v>
      </c>
      <c r="AM78" s="54">
        <f t="shared" si="26"/>
        <v>33311117</v>
      </c>
      <c r="AN78" s="52">
        <f>IFERROR(AM78/AJ73,"-")</f>
        <v>4.5841412307424362E-2</v>
      </c>
      <c r="AO78" s="54">
        <f t="shared" si="27"/>
        <v>464</v>
      </c>
      <c r="AP78" s="52">
        <f>IFERROR(AO78/AK73,"-")</f>
        <v>0.42451967063129004</v>
      </c>
      <c r="AQ78" s="53">
        <f t="shared" si="22"/>
        <v>71791.200431034478</v>
      </c>
      <c r="AR78" s="15"/>
      <c r="AS78" s="20">
        <v>74</v>
      </c>
      <c r="AT78" s="174" t="s">
        <v>33</v>
      </c>
      <c r="AU78" s="118">
        <f t="shared" si="17"/>
        <v>0.66666666666666663</v>
      </c>
      <c r="AV78" s="16"/>
      <c r="AW78" s="99" t="str">
        <f t="shared" si="23"/>
        <v>千早赤阪村</v>
      </c>
      <c r="AX78" s="101">
        <f t="shared" si="24"/>
        <v>0.66666666666666663</v>
      </c>
      <c r="AY78" s="16"/>
      <c r="AZ78" s="172">
        <f t="shared" si="25"/>
        <v>0.86400976909413851</v>
      </c>
      <c r="BA78" s="119">
        <v>999</v>
      </c>
    </row>
    <row r="79" spans="2:53" s="20" customFormat="1">
      <c r="B79" s="326"/>
      <c r="C79" s="308"/>
      <c r="D79" s="311"/>
      <c r="E79" s="311"/>
      <c r="F79" s="209" t="s">
        <v>156</v>
      </c>
      <c r="G79" s="54">
        <v>10121411</v>
      </c>
      <c r="H79" s="52">
        <f>IFERROR(G79/D73,"-")</f>
        <v>2.1033936975814679E-2</v>
      </c>
      <c r="I79" s="54">
        <v>94</v>
      </c>
      <c r="J79" s="52">
        <f>IFERROR(I79/E73,"-")</f>
        <v>0.11677018633540373</v>
      </c>
      <c r="K79" s="53">
        <f t="shared" si="18"/>
        <v>107674.58510638298</v>
      </c>
      <c r="L79" s="311"/>
      <c r="M79" s="311"/>
      <c r="N79" s="209" t="s">
        <v>156</v>
      </c>
      <c r="O79" s="54">
        <v>320494</v>
      </c>
      <c r="P79" s="52">
        <f>IFERROR(O79/L73,"-")</f>
        <v>2.9378166691080183E-3</v>
      </c>
      <c r="Q79" s="54">
        <v>9</v>
      </c>
      <c r="R79" s="52">
        <f>IFERROR(Q79/M73,"-")</f>
        <v>7.3770491803278687E-2</v>
      </c>
      <c r="S79" s="53">
        <f t="shared" si="19"/>
        <v>35610.444444444445</v>
      </c>
      <c r="T79" s="311"/>
      <c r="U79" s="311"/>
      <c r="V79" s="209" t="s">
        <v>156</v>
      </c>
      <c r="W79" s="54">
        <v>1433647</v>
      </c>
      <c r="X79" s="52">
        <f>IFERROR(W79/T73,"-")</f>
        <v>3.0371547775361295E-2</v>
      </c>
      <c r="Y79" s="54">
        <v>13</v>
      </c>
      <c r="Z79" s="52">
        <f>IFERROR(Y79/U73,"-")</f>
        <v>0.18571428571428572</v>
      </c>
      <c r="AA79" s="53">
        <f t="shared" si="20"/>
        <v>110280.53846153847</v>
      </c>
      <c r="AB79" s="311"/>
      <c r="AC79" s="311"/>
      <c r="AD79" s="209" t="s">
        <v>156</v>
      </c>
      <c r="AE79" s="54">
        <v>5719133</v>
      </c>
      <c r="AF79" s="52">
        <f>IFERROR(AE79/AB73,"-")</f>
        <v>6.4137843251160148E-2</v>
      </c>
      <c r="AG79" s="54">
        <v>11</v>
      </c>
      <c r="AH79" s="52">
        <f>IFERROR(AG79/AC73,"-")</f>
        <v>0.11458333333333333</v>
      </c>
      <c r="AI79" s="53">
        <f t="shared" si="21"/>
        <v>519921.18181818182</v>
      </c>
      <c r="AJ79" s="311"/>
      <c r="AK79" s="324"/>
      <c r="AL79" s="209" t="s">
        <v>156</v>
      </c>
      <c r="AM79" s="54">
        <f t="shared" si="26"/>
        <v>17594685</v>
      </c>
      <c r="AN79" s="52">
        <f>IFERROR(AM79/AJ73,"-")</f>
        <v>2.4213094070194487E-2</v>
      </c>
      <c r="AO79" s="54">
        <f t="shared" si="27"/>
        <v>127</v>
      </c>
      <c r="AP79" s="52">
        <f>IFERROR(AO79/AK73,"-")</f>
        <v>0.1161939615736505</v>
      </c>
      <c r="AQ79" s="53">
        <f t="shared" si="22"/>
        <v>138540.82677165355</v>
      </c>
      <c r="AR79" s="15"/>
      <c r="AT79" s="175"/>
      <c r="AU79" s="16"/>
      <c r="AV79" s="16"/>
      <c r="AW79" s="16"/>
      <c r="AX79" s="16"/>
      <c r="AY79" s="16"/>
    </row>
    <row r="80" spans="2:53" s="20" customFormat="1">
      <c r="B80" s="326"/>
      <c r="C80" s="308"/>
      <c r="D80" s="311"/>
      <c r="E80" s="311"/>
      <c r="F80" s="209" t="s">
        <v>166</v>
      </c>
      <c r="G80" s="54">
        <v>2910</v>
      </c>
      <c r="H80" s="52">
        <f>IFERROR(G80/D73,"-")</f>
        <v>6.0474529292033209E-6</v>
      </c>
      <c r="I80" s="54">
        <v>1</v>
      </c>
      <c r="J80" s="52">
        <f>IFERROR(I80/E73,"-")</f>
        <v>1.2422360248447205E-3</v>
      </c>
      <c r="K80" s="53">
        <f t="shared" si="18"/>
        <v>2910</v>
      </c>
      <c r="L80" s="311"/>
      <c r="M80" s="311"/>
      <c r="N80" s="209" t="s">
        <v>166</v>
      </c>
      <c r="O80" s="54">
        <v>0</v>
      </c>
      <c r="P80" s="52">
        <f>IFERROR(O80/L73,"-")</f>
        <v>0</v>
      </c>
      <c r="Q80" s="54">
        <v>0</v>
      </c>
      <c r="R80" s="52">
        <f>IFERROR(Q80/M73,"-")</f>
        <v>0</v>
      </c>
      <c r="S80" s="53" t="str">
        <f t="shared" si="19"/>
        <v>-</v>
      </c>
      <c r="T80" s="311"/>
      <c r="U80" s="311"/>
      <c r="V80" s="209" t="s">
        <v>166</v>
      </c>
      <c r="W80" s="54">
        <v>0</v>
      </c>
      <c r="X80" s="52">
        <f>IFERROR(W80/T73,"-")</f>
        <v>0</v>
      </c>
      <c r="Y80" s="54">
        <v>0</v>
      </c>
      <c r="Z80" s="52">
        <f>IFERROR(Y80/U73,"-")</f>
        <v>0</v>
      </c>
      <c r="AA80" s="53" t="str">
        <f t="shared" si="20"/>
        <v>-</v>
      </c>
      <c r="AB80" s="311"/>
      <c r="AC80" s="311"/>
      <c r="AD80" s="209" t="s">
        <v>166</v>
      </c>
      <c r="AE80" s="54">
        <v>0</v>
      </c>
      <c r="AF80" s="52">
        <f>IFERROR(AE80/AB73,"-")</f>
        <v>0</v>
      </c>
      <c r="AG80" s="54">
        <v>0</v>
      </c>
      <c r="AH80" s="52">
        <f>IFERROR(AG80/AC73,"-")</f>
        <v>0</v>
      </c>
      <c r="AI80" s="53" t="str">
        <f t="shared" si="21"/>
        <v>-</v>
      </c>
      <c r="AJ80" s="311"/>
      <c r="AK80" s="324"/>
      <c r="AL80" s="209" t="s">
        <v>166</v>
      </c>
      <c r="AM80" s="54">
        <f t="shared" si="26"/>
        <v>2910</v>
      </c>
      <c r="AN80" s="52">
        <f>IFERROR(AM80/AJ73,"-")</f>
        <v>4.0046243365121889E-6</v>
      </c>
      <c r="AO80" s="54">
        <f t="shared" si="27"/>
        <v>1</v>
      </c>
      <c r="AP80" s="52">
        <f>IFERROR(AO80/AK73,"-")</f>
        <v>9.1491308325709062E-4</v>
      </c>
      <c r="AQ80" s="53">
        <f t="shared" si="22"/>
        <v>2910</v>
      </c>
      <c r="AW80" s="175"/>
      <c r="AX80" s="175"/>
    </row>
    <row r="81" spans="2:50" s="20" customFormat="1">
      <c r="B81" s="326"/>
      <c r="C81" s="308"/>
      <c r="D81" s="311"/>
      <c r="E81" s="311"/>
      <c r="F81" s="209" t="s">
        <v>157</v>
      </c>
      <c r="G81" s="54">
        <v>84656</v>
      </c>
      <c r="H81" s="52">
        <f>IFERROR(G81/D73,"-")</f>
        <v>1.7592892617685095E-4</v>
      </c>
      <c r="I81" s="54">
        <v>7</v>
      </c>
      <c r="J81" s="52">
        <f>IFERROR(I81/E73,"-")</f>
        <v>8.6956521739130436E-3</v>
      </c>
      <c r="K81" s="53">
        <f t="shared" si="18"/>
        <v>12093.714285714286</v>
      </c>
      <c r="L81" s="311"/>
      <c r="M81" s="311"/>
      <c r="N81" s="209" t="s">
        <v>157</v>
      </c>
      <c r="O81" s="54">
        <v>0</v>
      </c>
      <c r="P81" s="52">
        <f>IFERROR(O81/L73,"-")</f>
        <v>0</v>
      </c>
      <c r="Q81" s="54">
        <v>0</v>
      </c>
      <c r="R81" s="52">
        <f>IFERROR(Q81/M73,"-")</f>
        <v>0</v>
      </c>
      <c r="S81" s="53" t="str">
        <f t="shared" si="19"/>
        <v>-</v>
      </c>
      <c r="T81" s="311"/>
      <c r="U81" s="311"/>
      <c r="V81" s="209" t="s">
        <v>157</v>
      </c>
      <c r="W81" s="54">
        <v>1981</v>
      </c>
      <c r="X81" s="52">
        <f>IFERROR(W81/T73,"-")</f>
        <v>4.196712031831457E-5</v>
      </c>
      <c r="Y81" s="54">
        <v>1</v>
      </c>
      <c r="Z81" s="52">
        <f>IFERROR(Y81/U73,"-")</f>
        <v>1.4285714285714285E-2</v>
      </c>
      <c r="AA81" s="53">
        <f t="shared" si="20"/>
        <v>1981</v>
      </c>
      <c r="AB81" s="311"/>
      <c r="AC81" s="311"/>
      <c r="AD81" s="209" t="s">
        <v>157</v>
      </c>
      <c r="AE81" s="54">
        <v>23716</v>
      </c>
      <c r="AF81" s="52">
        <f>IFERROR(AE81/AB73,"-")</f>
        <v>2.6596567880909818E-4</v>
      </c>
      <c r="AG81" s="54">
        <v>3</v>
      </c>
      <c r="AH81" s="52">
        <f>IFERROR(AG81/AC73,"-")</f>
        <v>3.125E-2</v>
      </c>
      <c r="AI81" s="53">
        <f t="shared" si="21"/>
        <v>7905.333333333333</v>
      </c>
      <c r="AJ81" s="311"/>
      <c r="AK81" s="324"/>
      <c r="AL81" s="209" t="s">
        <v>157</v>
      </c>
      <c r="AM81" s="54">
        <f t="shared" si="26"/>
        <v>110353</v>
      </c>
      <c r="AN81" s="52">
        <f>IFERROR(AM81/AJ73,"-")</f>
        <v>1.518633365660239E-4</v>
      </c>
      <c r="AO81" s="54">
        <f t="shared" si="27"/>
        <v>11</v>
      </c>
      <c r="AP81" s="52">
        <f>IFERROR(AO81/AK73,"-")</f>
        <v>1.0064043915827997E-2</v>
      </c>
      <c r="AQ81" s="53">
        <f t="shared" si="22"/>
        <v>10032.09090909091</v>
      </c>
      <c r="AW81" s="175"/>
      <c r="AX81" s="175"/>
    </row>
    <row r="82" spans="2:50" s="20" customFormat="1">
      <c r="B82" s="326"/>
      <c r="C82" s="308"/>
      <c r="D82" s="311"/>
      <c r="E82" s="311"/>
      <c r="F82" s="209" t="s">
        <v>158</v>
      </c>
      <c r="G82" s="54">
        <v>1235948</v>
      </c>
      <c r="H82" s="52">
        <f>IFERROR(G82/D73,"-")</f>
        <v>2.5685008085714728E-3</v>
      </c>
      <c r="I82" s="54">
        <v>21</v>
      </c>
      <c r="J82" s="52">
        <f>IFERROR(I82/E73,"-")</f>
        <v>2.6086956521739129E-2</v>
      </c>
      <c r="K82" s="53">
        <f t="shared" si="18"/>
        <v>58854.666666666664</v>
      </c>
      <c r="L82" s="311"/>
      <c r="M82" s="311"/>
      <c r="N82" s="209" t="s">
        <v>158</v>
      </c>
      <c r="O82" s="54">
        <v>877</v>
      </c>
      <c r="P82" s="52">
        <f>IFERROR(O82/L73,"-")</f>
        <v>8.0390435353165181E-6</v>
      </c>
      <c r="Q82" s="54">
        <v>1</v>
      </c>
      <c r="R82" s="52">
        <f>IFERROR(Q82/M73,"-")</f>
        <v>8.1967213114754103E-3</v>
      </c>
      <c r="S82" s="53">
        <f t="shared" si="19"/>
        <v>877</v>
      </c>
      <c r="T82" s="311"/>
      <c r="U82" s="311"/>
      <c r="V82" s="209" t="s">
        <v>158</v>
      </c>
      <c r="W82" s="54">
        <v>103158</v>
      </c>
      <c r="X82" s="52">
        <f>IFERROR(W82/T73,"-")</f>
        <v>2.1853832396752622E-3</v>
      </c>
      <c r="Y82" s="54">
        <v>2</v>
      </c>
      <c r="Z82" s="52">
        <f>IFERROR(Y82/U73,"-")</f>
        <v>2.8571428571428571E-2</v>
      </c>
      <c r="AA82" s="53">
        <f t="shared" si="20"/>
        <v>51579</v>
      </c>
      <c r="AB82" s="311"/>
      <c r="AC82" s="311"/>
      <c r="AD82" s="209" t="s">
        <v>158</v>
      </c>
      <c r="AE82" s="54">
        <v>6135</v>
      </c>
      <c r="AF82" s="52">
        <f>IFERROR(AE82/AB73,"-")</f>
        <v>6.8801629258467592E-5</v>
      </c>
      <c r="AG82" s="54">
        <v>2</v>
      </c>
      <c r="AH82" s="52">
        <f>IFERROR(AG82/AC73,"-")</f>
        <v>2.0833333333333332E-2</v>
      </c>
      <c r="AI82" s="53">
        <f t="shared" si="21"/>
        <v>3067.5</v>
      </c>
      <c r="AJ82" s="311"/>
      <c r="AK82" s="324"/>
      <c r="AL82" s="209" t="s">
        <v>158</v>
      </c>
      <c r="AM82" s="54">
        <f t="shared" si="26"/>
        <v>1346118</v>
      </c>
      <c r="AN82" s="52">
        <f>IFERROR(AM82/AJ73,"-")</f>
        <v>1.8524731624113794E-3</v>
      </c>
      <c r="AO82" s="54">
        <f t="shared" si="27"/>
        <v>26</v>
      </c>
      <c r="AP82" s="52">
        <f>IFERROR(AO82/AK73,"-")</f>
        <v>2.3787740164684355E-2</v>
      </c>
      <c r="AQ82" s="53">
        <f t="shared" si="22"/>
        <v>51773.769230769234</v>
      </c>
      <c r="AW82" s="175"/>
      <c r="AX82" s="175"/>
    </row>
    <row r="83" spans="2:50" s="20" customFormat="1">
      <c r="B83" s="326"/>
      <c r="C83" s="308"/>
      <c r="D83" s="311"/>
      <c r="E83" s="311"/>
      <c r="F83" s="209" t="s">
        <v>159</v>
      </c>
      <c r="G83" s="54">
        <v>0</v>
      </c>
      <c r="H83" s="52">
        <f>IFERROR(G83/D73,"-")</f>
        <v>0</v>
      </c>
      <c r="I83" s="54">
        <v>0</v>
      </c>
      <c r="J83" s="52">
        <f>IFERROR(I83/E73,"-")</f>
        <v>0</v>
      </c>
      <c r="K83" s="53" t="str">
        <f t="shared" si="18"/>
        <v>-</v>
      </c>
      <c r="L83" s="311"/>
      <c r="M83" s="311"/>
      <c r="N83" s="209" t="s">
        <v>159</v>
      </c>
      <c r="O83" s="54">
        <v>97099</v>
      </c>
      <c r="P83" s="52">
        <f>IFERROR(O83/L73,"-")</f>
        <v>8.9006053390615564E-4</v>
      </c>
      <c r="Q83" s="54">
        <v>2</v>
      </c>
      <c r="R83" s="52">
        <f>IFERROR(Q83/M73,"-")</f>
        <v>1.6393442622950821E-2</v>
      </c>
      <c r="S83" s="53">
        <f t="shared" si="19"/>
        <v>48549.5</v>
      </c>
      <c r="T83" s="311"/>
      <c r="U83" s="311"/>
      <c r="V83" s="209" t="s">
        <v>159</v>
      </c>
      <c r="W83" s="54">
        <v>211</v>
      </c>
      <c r="X83" s="52">
        <f>IFERROR(W83/T73,"-")</f>
        <v>4.469996157074394E-6</v>
      </c>
      <c r="Y83" s="54">
        <v>1</v>
      </c>
      <c r="Z83" s="52">
        <f>IFERROR(Y83/U73,"-")</f>
        <v>1.4285714285714285E-2</v>
      </c>
      <c r="AA83" s="53">
        <f t="shared" si="20"/>
        <v>211</v>
      </c>
      <c r="AB83" s="311"/>
      <c r="AC83" s="311"/>
      <c r="AD83" s="209" t="s">
        <v>159</v>
      </c>
      <c r="AE83" s="54">
        <v>0</v>
      </c>
      <c r="AF83" s="52">
        <f>IFERROR(AE83/AB73,"-")</f>
        <v>0</v>
      </c>
      <c r="AG83" s="54">
        <v>0</v>
      </c>
      <c r="AH83" s="52">
        <f>IFERROR(AG83/AC73,"-")</f>
        <v>0</v>
      </c>
      <c r="AI83" s="53" t="str">
        <f t="shared" si="21"/>
        <v>-</v>
      </c>
      <c r="AJ83" s="311"/>
      <c r="AK83" s="324"/>
      <c r="AL83" s="209" t="s">
        <v>159</v>
      </c>
      <c r="AM83" s="54">
        <f t="shared" si="26"/>
        <v>97310</v>
      </c>
      <c r="AN83" s="52">
        <f>IFERROR(AM83/AJ73,"-")</f>
        <v>1.3391408734914127E-4</v>
      </c>
      <c r="AO83" s="54">
        <f t="shared" si="27"/>
        <v>3</v>
      </c>
      <c r="AP83" s="52">
        <f>IFERROR(AO83/AK73,"-")</f>
        <v>2.7447392497712718E-3</v>
      </c>
      <c r="AQ83" s="53">
        <f t="shared" si="22"/>
        <v>32436.666666666668</v>
      </c>
      <c r="AW83" s="175"/>
      <c r="AX83" s="175"/>
    </row>
    <row r="84" spans="2:50" s="20" customFormat="1">
      <c r="B84" s="326"/>
      <c r="C84" s="308"/>
      <c r="D84" s="311"/>
      <c r="E84" s="311"/>
      <c r="F84" s="209" t="s">
        <v>160</v>
      </c>
      <c r="G84" s="54">
        <v>7540</v>
      </c>
      <c r="H84" s="52">
        <f>IFERROR(G84/D73,"-")</f>
        <v>1.5669345390444342E-5</v>
      </c>
      <c r="I84" s="54">
        <v>2</v>
      </c>
      <c r="J84" s="52">
        <f>IFERROR(I84/E73,"-")</f>
        <v>2.4844720496894411E-3</v>
      </c>
      <c r="K84" s="53">
        <f t="shared" si="18"/>
        <v>3770</v>
      </c>
      <c r="L84" s="311"/>
      <c r="M84" s="311"/>
      <c r="N84" s="209" t="s">
        <v>160</v>
      </c>
      <c r="O84" s="54">
        <v>5469</v>
      </c>
      <c r="P84" s="52">
        <f>IFERROR(O84/L73,"-")</f>
        <v>5.013173214896925E-5</v>
      </c>
      <c r="Q84" s="54">
        <v>1</v>
      </c>
      <c r="R84" s="52">
        <f>IFERROR(Q84/M73,"-")</f>
        <v>8.1967213114754103E-3</v>
      </c>
      <c r="S84" s="53">
        <f t="shared" si="19"/>
        <v>5469</v>
      </c>
      <c r="T84" s="311"/>
      <c r="U84" s="311"/>
      <c r="V84" s="209" t="s">
        <v>160</v>
      </c>
      <c r="W84" s="54">
        <v>1082724</v>
      </c>
      <c r="X84" s="52">
        <f>IFERROR(W84/T73,"-")</f>
        <v>2.2937308621669272E-2</v>
      </c>
      <c r="Y84" s="54">
        <v>2</v>
      </c>
      <c r="Z84" s="52">
        <f>IFERROR(Y84/U73,"-")</f>
        <v>2.8571428571428571E-2</v>
      </c>
      <c r="AA84" s="53">
        <f t="shared" si="20"/>
        <v>541362</v>
      </c>
      <c r="AB84" s="311"/>
      <c r="AC84" s="311"/>
      <c r="AD84" s="209" t="s">
        <v>160</v>
      </c>
      <c r="AE84" s="54">
        <v>1797349</v>
      </c>
      <c r="AF84" s="52">
        <f>IFERROR(AE84/AB73,"-")</f>
        <v>2.0156567163174811E-2</v>
      </c>
      <c r="AG84" s="54">
        <v>1</v>
      </c>
      <c r="AH84" s="52">
        <f>IFERROR(AG84/AC73,"-")</f>
        <v>1.0416666666666666E-2</v>
      </c>
      <c r="AI84" s="53">
        <f t="shared" si="21"/>
        <v>1797349</v>
      </c>
      <c r="AJ84" s="311"/>
      <c r="AK84" s="324"/>
      <c r="AL84" s="209" t="s">
        <v>160</v>
      </c>
      <c r="AM84" s="54">
        <f t="shared" si="26"/>
        <v>2893082</v>
      </c>
      <c r="AN84" s="52">
        <f>IFERROR(AM84/AJ73,"-")</f>
        <v>3.9813424689777851E-3</v>
      </c>
      <c r="AO84" s="54">
        <f t="shared" si="27"/>
        <v>6</v>
      </c>
      <c r="AP84" s="52">
        <f>IFERROR(AO84/AK73,"-")</f>
        <v>5.4894784995425435E-3</v>
      </c>
      <c r="AQ84" s="53">
        <f t="shared" si="22"/>
        <v>482180.33333333331</v>
      </c>
      <c r="AW84" s="175"/>
      <c r="AX84" s="175"/>
    </row>
    <row r="85" spans="2:50" s="20" customFormat="1">
      <c r="B85" s="326"/>
      <c r="C85" s="308"/>
      <c r="D85" s="311"/>
      <c r="E85" s="311"/>
      <c r="F85" s="209" t="s">
        <v>161</v>
      </c>
      <c r="G85" s="54">
        <v>2795266</v>
      </c>
      <c r="H85" s="52">
        <f>IFERROR(G85/D73,"-")</f>
        <v>5.8090170307912199E-3</v>
      </c>
      <c r="I85" s="54">
        <v>93</v>
      </c>
      <c r="J85" s="52">
        <f>IFERROR(I85/E73,"-")</f>
        <v>0.115527950310559</v>
      </c>
      <c r="K85" s="53">
        <f t="shared" si="18"/>
        <v>30056.62365591398</v>
      </c>
      <c r="L85" s="311"/>
      <c r="M85" s="311"/>
      <c r="N85" s="209" t="s">
        <v>161</v>
      </c>
      <c r="O85" s="54">
        <v>1937583</v>
      </c>
      <c r="P85" s="52">
        <f>IFERROR(O85/L73,"-")</f>
        <v>1.7760905462131337E-2</v>
      </c>
      <c r="Q85" s="54">
        <v>19</v>
      </c>
      <c r="R85" s="52">
        <f>IFERROR(Q85/M73,"-")</f>
        <v>0.15573770491803279</v>
      </c>
      <c r="S85" s="53">
        <f t="shared" si="19"/>
        <v>101978.05263157895</v>
      </c>
      <c r="T85" s="311"/>
      <c r="U85" s="311"/>
      <c r="V85" s="209" t="s">
        <v>161</v>
      </c>
      <c r="W85" s="54">
        <v>250540</v>
      </c>
      <c r="X85" s="52">
        <f>IFERROR(W85/T73,"-")</f>
        <v>5.3076437781678608E-3</v>
      </c>
      <c r="Y85" s="54">
        <v>11</v>
      </c>
      <c r="Z85" s="52">
        <f>IFERROR(Y85/U73,"-")</f>
        <v>0.15714285714285714</v>
      </c>
      <c r="AA85" s="53">
        <f t="shared" si="20"/>
        <v>22776.363636363636</v>
      </c>
      <c r="AB85" s="311"/>
      <c r="AC85" s="311"/>
      <c r="AD85" s="209" t="s">
        <v>161</v>
      </c>
      <c r="AE85" s="54">
        <v>2422450</v>
      </c>
      <c r="AF85" s="52">
        <f>IFERROR(AE85/AB73,"-")</f>
        <v>2.7166830773785625E-2</v>
      </c>
      <c r="AG85" s="54">
        <v>18</v>
      </c>
      <c r="AH85" s="52">
        <f>IFERROR(AG85/AC73,"-")</f>
        <v>0.1875</v>
      </c>
      <c r="AI85" s="53">
        <f t="shared" si="21"/>
        <v>134580.55555555556</v>
      </c>
      <c r="AJ85" s="311"/>
      <c r="AK85" s="324"/>
      <c r="AL85" s="209" t="s">
        <v>161</v>
      </c>
      <c r="AM85" s="54">
        <f t="shared" si="26"/>
        <v>7405839</v>
      </c>
      <c r="AN85" s="52">
        <f>IFERROR(AM85/AJ73,"-")</f>
        <v>1.0191616182711714E-2</v>
      </c>
      <c r="AO85" s="54">
        <f t="shared" si="27"/>
        <v>141</v>
      </c>
      <c r="AP85" s="52">
        <f>IFERROR(AO85/AK73,"-")</f>
        <v>0.12900274473924978</v>
      </c>
      <c r="AQ85" s="53">
        <f t="shared" si="22"/>
        <v>52523.680851063829</v>
      </c>
      <c r="AW85" s="175"/>
      <c r="AX85" s="175"/>
    </row>
    <row r="86" spans="2:50" s="20" customFormat="1">
      <c r="B86" s="326"/>
      <c r="C86" s="308"/>
      <c r="D86" s="311"/>
      <c r="E86" s="311"/>
      <c r="F86" s="209" t="s">
        <v>162</v>
      </c>
      <c r="G86" s="54">
        <v>4080188</v>
      </c>
      <c r="H86" s="52">
        <f>IFERROR(G86/D73,"-")</f>
        <v>8.4792937705499109E-3</v>
      </c>
      <c r="I86" s="54">
        <v>46</v>
      </c>
      <c r="J86" s="52">
        <f>IFERROR(I86/E73,"-")</f>
        <v>5.7142857142857141E-2</v>
      </c>
      <c r="K86" s="53">
        <f t="shared" si="18"/>
        <v>88699.739130434784</v>
      </c>
      <c r="L86" s="311"/>
      <c r="M86" s="311"/>
      <c r="N86" s="209" t="s">
        <v>162</v>
      </c>
      <c r="O86" s="54">
        <v>2102086</v>
      </c>
      <c r="P86" s="52">
        <f>IFERROR(O86/L73,"-")</f>
        <v>1.926882653247361E-2</v>
      </c>
      <c r="Q86" s="54">
        <v>9</v>
      </c>
      <c r="R86" s="52">
        <f>IFERROR(Q86/M73,"-")</f>
        <v>7.3770491803278687E-2</v>
      </c>
      <c r="S86" s="53">
        <f t="shared" si="19"/>
        <v>233565.11111111112</v>
      </c>
      <c r="T86" s="311"/>
      <c r="U86" s="311"/>
      <c r="V86" s="209" t="s">
        <v>162</v>
      </c>
      <c r="W86" s="54">
        <v>585374</v>
      </c>
      <c r="X86" s="52">
        <f>IFERROR(W86/T73,"-")</f>
        <v>1.2401040428678987E-2</v>
      </c>
      <c r="Y86" s="54">
        <v>5</v>
      </c>
      <c r="Z86" s="52">
        <f>IFERROR(Y86/U73,"-")</f>
        <v>7.1428571428571425E-2</v>
      </c>
      <c r="AA86" s="53">
        <f t="shared" si="20"/>
        <v>117074.8</v>
      </c>
      <c r="AB86" s="311"/>
      <c r="AC86" s="311"/>
      <c r="AD86" s="209" t="s">
        <v>162</v>
      </c>
      <c r="AE86" s="54">
        <v>382807</v>
      </c>
      <c r="AF86" s="52">
        <f>IFERROR(AE86/AB73,"-")</f>
        <v>4.2930310173669439E-3</v>
      </c>
      <c r="AG86" s="54">
        <v>8</v>
      </c>
      <c r="AH86" s="52">
        <f>IFERROR(AG86/AC73,"-")</f>
        <v>8.3333333333333329E-2</v>
      </c>
      <c r="AI86" s="53">
        <f t="shared" si="21"/>
        <v>47850.875</v>
      </c>
      <c r="AJ86" s="311"/>
      <c r="AK86" s="324"/>
      <c r="AL86" s="209" t="s">
        <v>162</v>
      </c>
      <c r="AM86" s="54">
        <f t="shared" si="26"/>
        <v>7150455</v>
      </c>
      <c r="AN86" s="52">
        <f>IFERROR(AM86/AJ73,"-")</f>
        <v>9.8401670481564479E-3</v>
      </c>
      <c r="AO86" s="54">
        <f t="shared" si="27"/>
        <v>68</v>
      </c>
      <c r="AP86" s="52">
        <f>IFERROR(AO86/AK73,"-")</f>
        <v>6.2214089661482161E-2</v>
      </c>
      <c r="AQ86" s="53">
        <f t="shared" si="22"/>
        <v>105153.75</v>
      </c>
      <c r="AW86" s="175"/>
      <c r="AX86" s="175"/>
    </row>
    <row r="87" spans="2:50" s="20" customFormat="1">
      <c r="B87" s="326"/>
      <c r="C87" s="308"/>
      <c r="D87" s="311"/>
      <c r="E87" s="311"/>
      <c r="F87" s="209" t="s">
        <v>163</v>
      </c>
      <c r="G87" s="54">
        <v>3297490</v>
      </c>
      <c r="H87" s="52">
        <f>IFERROR(G87/D73,"-")</f>
        <v>6.8527201235459301E-3</v>
      </c>
      <c r="I87" s="54">
        <v>42</v>
      </c>
      <c r="J87" s="52">
        <f>IFERROR(I87/E73,"-")</f>
        <v>5.2173913043478258E-2</v>
      </c>
      <c r="K87" s="53">
        <f t="shared" si="18"/>
        <v>78511.666666666672</v>
      </c>
      <c r="L87" s="311"/>
      <c r="M87" s="311"/>
      <c r="N87" s="209" t="s">
        <v>163</v>
      </c>
      <c r="O87" s="54">
        <v>267049</v>
      </c>
      <c r="P87" s="52">
        <f>IFERROR(O87/L73,"-")</f>
        <v>2.4479116728195445E-3</v>
      </c>
      <c r="Q87" s="54">
        <v>8</v>
      </c>
      <c r="R87" s="52">
        <f>IFERROR(Q87/M73,"-")</f>
        <v>6.5573770491803282E-2</v>
      </c>
      <c r="S87" s="53">
        <f t="shared" si="19"/>
        <v>33381.125</v>
      </c>
      <c r="T87" s="311"/>
      <c r="U87" s="311"/>
      <c r="V87" s="209" t="s">
        <v>163</v>
      </c>
      <c r="W87" s="54">
        <v>214093</v>
      </c>
      <c r="X87" s="52">
        <f>IFERROR(W87/T73,"-")</f>
        <v>4.5355207926849675E-3</v>
      </c>
      <c r="Y87" s="54">
        <v>4</v>
      </c>
      <c r="Z87" s="52">
        <f>IFERROR(Y87/U73,"-")</f>
        <v>5.7142857142857141E-2</v>
      </c>
      <c r="AA87" s="53">
        <f t="shared" si="20"/>
        <v>53523.25</v>
      </c>
      <c r="AB87" s="311"/>
      <c r="AC87" s="311"/>
      <c r="AD87" s="209" t="s">
        <v>163</v>
      </c>
      <c r="AE87" s="54">
        <v>176715</v>
      </c>
      <c r="AF87" s="52">
        <f>IFERROR(AE87/AB73,"-")</f>
        <v>1.981789717100261E-3</v>
      </c>
      <c r="AG87" s="54">
        <v>8</v>
      </c>
      <c r="AH87" s="52">
        <f>IFERROR(AG87/AC73,"-")</f>
        <v>8.3333333333333329E-2</v>
      </c>
      <c r="AI87" s="53">
        <f t="shared" si="21"/>
        <v>22089.375</v>
      </c>
      <c r="AJ87" s="311"/>
      <c r="AK87" s="324"/>
      <c r="AL87" s="209" t="s">
        <v>163</v>
      </c>
      <c r="AM87" s="54">
        <f t="shared" si="26"/>
        <v>3955347</v>
      </c>
      <c r="AN87" s="52">
        <f>IFERROR(AM87/AJ73,"-")</f>
        <v>5.4431886101548024E-3</v>
      </c>
      <c r="AO87" s="54">
        <f t="shared" si="27"/>
        <v>62</v>
      </c>
      <c r="AP87" s="52">
        <f>IFERROR(AO87/AK73,"-")</f>
        <v>5.6724611161939616E-2</v>
      </c>
      <c r="AQ87" s="53">
        <f t="shared" si="22"/>
        <v>63795.919354838712</v>
      </c>
      <c r="AW87" s="175"/>
      <c r="AX87" s="175"/>
    </row>
    <row r="88" spans="2:50" s="20" customFormat="1">
      <c r="B88" s="326"/>
      <c r="C88" s="308"/>
      <c r="D88" s="311"/>
      <c r="E88" s="311"/>
      <c r="F88" s="210" t="s">
        <v>164</v>
      </c>
      <c r="G88" s="59">
        <v>441791</v>
      </c>
      <c r="H88" s="57">
        <f>IFERROR(G88/D73,"-")</f>
        <v>9.1811349726655131E-4</v>
      </c>
      <c r="I88" s="59">
        <v>65</v>
      </c>
      <c r="J88" s="57">
        <f>IFERROR(I88/E73,"-")</f>
        <v>8.0745341614906832E-2</v>
      </c>
      <c r="K88" s="58">
        <f t="shared" si="18"/>
        <v>6796.7846153846158</v>
      </c>
      <c r="L88" s="311"/>
      <c r="M88" s="311"/>
      <c r="N88" s="210" t="s">
        <v>164</v>
      </c>
      <c r="O88" s="59">
        <v>44580</v>
      </c>
      <c r="P88" s="57">
        <f>IFERROR(O88/L73,"-")</f>
        <v>4.0864374094003463E-4</v>
      </c>
      <c r="Q88" s="59">
        <v>9</v>
      </c>
      <c r="R88" s="57">
        <f>IFERROR(Q88/M73,"-")</f>
        <v>7.3770491803278687E-2</v>
      </c>
      <c r="S88" s="58">
        <f t="shared" si="19"/>
        <v>4953.333333333333</v>
      </c>
      <c r="T88" s="311"/>
      <c r="U88" s="311"/>
      <c r="V88" s="210" t="s">
        <v>164</v>
      </c>
      <c r="W88" s="59">
        <v>26753</v>
      </c>
      <c r="X88" s="57">
        <f>IFERROR(W88/T73,"-")</f>
        <v>5.6675738004839465E-4</v>
      </c>
      <c r="Y88" s="59">
        <v>5</v>
      </c>
      <c r="Z88" s="57">
        <f>IFERROR(Y88/U73,"-")</f>
        <v>7.1428571428571425E-2</v>
      </c>
      <c r="AA88" s="58">
        <f t="shared" si="20"/>
        <v>5350.6</v>
      </c>
      <c r="AB88" s="311"/>
      <c r="AC88" s="311"/>
      <c r="AD88" s="210" t="s">
        <v>164</v>
      </c>
      <c r="AE88" s="59">
        <v>71950</v>
      </c>
      <c r="AF88" s="57">
        <f>IFERROR(AE88/AB73,"-")</f>
        <v>8.0689115324315288E-4</v>
      </c>
      <c r="AG88" s="59">
        <v>12</v>
      </c>
      <c r="AH88" s="57">
        <f>IFERROR(AG88/AC73,"-")</f>
        <v>0.125</v>
      </c>
      <c r="AI88" s="58">
        <f t="shared" si="21"/>
        <v>5995.833333333333</v>
      </c>
      <c r="AJ88" s="311"/>
      <c r="AK88" s="324"/>
      <c r="AL88" s="210" t="s">
        <v>164</v>
      </c>
      <c r="AM88" s="59">
        <f t="shared" si="26"/>
        <v>585074</v>
      </c>
      <c r="AN88" s="57">
        <f>IFERROR(AM88/AJ73,"-")</f>
        <v>8.0515518180774301E-4</v>
      </c>
      <c r="AO88" s="59">
        <f t="shared" si="27"/>
        <v>91</v>
      </c>
      <c r="AP88" s="57">
        <f>IFERROR(AO88/AK73,"-")</f>
        <v>8.3257090576395243E-2</v>
      </c>
      <c r="AQ88" s="58">
        <f t="shared" si="22"/>
        <v>6429.3846153846152</v>
      </c>
      <c r="AW88" s="175"/>
      <c r="AX88" s="175"/>
    </row>
    <row r="89" spans="2:50" s="20" customFormat="1">
      <c r="B89" s="326"/>
      <c r="C89" s="309"/>
      <c r="D89" s="312"/>
      <c r="E89" s="312"/>
      <c r="F89" s="211" t="s">
        <v>86</v>
      </c>
      <c r="G89" s="60">
        <f>SUM(G73:G88)</f>
        <v>89273929</v>
      </c>
      <c r="H89" s="57">
        <f>IFERROR(G89/D73,"-")</f>
        <v>0.18552573313832965</v>
      </c>
      <c r="I89" s="59">
        <v>629</v>
      </c>
      <c r="J89" s="57">
        <f>IFERROR(I89/E73,"-")</f>
        <v>0.7813664596273292</v>
      </c>
      <c r="K89" s="58">
        <f t="shared" si="18"/>
        <v>141929.93481717011</v>
      </c>
      <c r="L89" s="312"/>
      <c r="M89" s="312"/>
      <c r="N89" s="211" t="s">
        <v>86</v>
      </c>
      <c r="O89" s="60">
        <f>SUM(O73:O88)</f>
        <v>14817100</v>
      </c>
      <c r="P89" s="57">
        <f>IFERROR(O89/L73,"-")</f>
        <v>0.13582133633653179</v>
      </c>
      <c r="Q89" s="59">
        <v>110</v>
      </c>
      <c r="R89" s="57">
        <f>IFERROR(Q89/M73,"-")</f>
        <v>0.90163934426229508</v>
      </c>
      <c r="S89" s="58">
        <f t="shared" si="19"/>
        <v>134700.90909090909</v>
      </c>
      <c r="T89" s="312"/>
      <c r="U89" s="312"/>
      <c r="V89" s="211" t="s">
        <v>86</v>
      </c>
      <c r="W89" s="60">
        <f>SUM(W73:W88)</f>
        <v>10734684</v>
      </c>
      <c r="X89" s="57">
        <f>IFERROR(W89/T73,"-")</f>
        <v>0.2274123043952985</v>
      </c>
      <c r="Y89" s="59">
        <v>61</v>
      </c>
      <c r="Z89" s="57">
        <f>IFERROR(Y89/U73,"-")</f>
        <v>0.87142857142857144</v>
      </c>
      <c r="AA89" s="58">
        <f t="shared" si="20"/>
        <v>175978.42622950819</v>
      </c>
      <c r="AB89" s="312"/>
      <c r="AC89" s="312"/>
      <c r="AD89" s="211" t="s">
        <v>86</v>
      </c>
      <c r="AE89" s="60">
        <f>SUM(AE73:AE88)</f>
        <v>24105190</v>
      </c>
      <c r="AF89" s="57">
        <f>IFERROR(AE89/AB73,"-")</f>
        <v>0.27033029267887865</v>
      </c>
      <c r="AG89" s="59">
        <v>86</v>
      </c>
      <c r="AH89" s="57">
        <f>IFERROR(AG89/AC73,"-")</f>
        <v>0.89583333333333337</v>
      </c>
      <c r="AI89" s="58">
        <f t="shared" si="21"/>
        <v>280292.90697674418</v>
      </c>
      <c r="AJ89" s="312"/>
      <c r="AK89" s="325"/>
      <c r="AL89" s="211" t="s">
        <v>86</v>
      </c>
      <c r="AM89" s="60">
        <f>SUM(AM73:AM88)</f>
        <v>138930903</v>
      </c>
      <c r="AN89" s="57">
        <f>IFERROR(AM89/AJ73,"-")</f>
        <v>0.19119109115031416</v>
      </c>
      <c r="AO89" s="59">
        <f>SUM(I89,Q89,Y89,AG89)</f>
        <v>886</v>
      </c>
      <c r="AP89" s="57">
        <f>IFERROR(AO89/AK73,"-")</f>
        <v>0.81061299176578228</v>
      </c>
      <c r="AQ89" s="58">
        <f t="shared" si="22"/>
        <v>156806.88826185101</v>
      </c>
      <c r="AW89" s="175"/>
      <c r="AX89" s="175"/>
    </row>
    <row r="90" spans="2:50" s="20" customFormat="1">
      <c r="B90" s="326">
        <v>6</v>
      </c>
      <c r="C90" s="307" t="s">
        <v>134</v>
      </c>
      <c r="D90" s="310">
        <v>1074101220</v>
      </c>
      <c r="E90" s="310">
        <v>1556</v>
      </c>
      <c r="F90" s="207" t="s">
        <v>150</v>
      </c>
      <c r="G90" s="50">
        <v>20573198</v>
      </c>
      <c r="H90" s="48">
        <f>IFERROR(G90/D90,"-")</f>
        <v>1.9153872667605758E-2</v>
      </c>
      <c r="I90" s="50">
        <v>345</v>
      </c>
      <c r="J90" s="48">
        <f>IFERROR(I90/E90,"-")</f>
        <v>0.22172236503856041</v>
      </c>
      <c r="K90" s="49">
        <f t="shared" si="18"/>
        <v>59632.45797101449</v>
      </c>
      <c r="L90" s="310">
        <v>171139670</v>
      </c>
      <c r="M90" s="310">
        <v>238</v>
      </c>
      <c r="N90" s="207" t="s">
        <v>150</v>
      </c>
      <c r="O90" s="50">
        <v>1536950</v>
      </c>
      <c r="P90" s="48">
        <f>IFERROR(O90/L90,"-")</f>
        <v>8.980676426453317E-3</v>
      </c>
      <c r="Q90" s="50">
        <v>56</v>
      </c>
      <c r="R90" s="48">
        <f>IFERROR(Q90/M90,"-")</f>
        <v>0.23529411764705882</v>
      </c>
      <c r="S90" s="49">
        <f t="shared" si="19"/>
        <v>27445.535714285714</v>
      </c>
      <c r="T90" s="310">
        <v>95207140</v>
      </c>
      <c r="U90" s="310">
        <v>127</v>
      </c>
      <c r="V90" s="207" t="s">
        <v>150</v>
      </c>
      <c r="W90" s="50">
        <v>794410</v>
      </c>
      <c r="X90" s="48">
        <f>IFERROR(W90/T90,"-")</f>
        <v>8.3440170558636666E-3</v>
      </c>
      <c r="Y90" s="50">
        <v>35</v>
      </c>
      <c r="Z90" s="48">
        <f>IFERROR(Y90/U90,"-")</f>
        <v>0.27559055118110237</v>
      </c>
      <c r="AA90" s="49">
        <f t="shared" si="20"/>
        <v>22697.428571428572</v>
      </c>
      <c r="AB90" s="310">
        <v>189459770</v>
      </c>
      <c r="AC90" s="310">
        <v>210</v>
      </c>
      <c r="AD90" s="207" t="s">
        <v>150</v>
      </c>
      <c r="AE90" s="50">
        <v>7140484</v>
      </c>
      <c r="AF90" s="48">
        <f>IFERROR(AE90/AB90,"-")</f>
        <v>3.7688655486069679E-2</v>
      </c>
      <c r="AG90" s="50">
        <v>81</v>
      </c>
      <c r="AH90" s="48">
        <f>IFERROR(AG90/AC90,"-")</f>
        <v>0.38571428571428573</v>
      </c>
      <c r="AI90" s="49">
        <f t="shared" si="21"/>
        <v>88154.123456790127</v>
      </c>
      <c r="AJ90" s="310">
        <f>SUM(D90,L90,T90,AB90)</f>
        <v>1529907800</v>
      </c>
      <c r="AK90" s="323">
        <f>SUM(E90,M90,U90,AC90)</f>
        <v>2131</v>
      </c>
      <c r="AL90" s="207" t="s">
        <v>150</v>
      </c>
      <c r="AM90" s="50">
        <f t="shared" ref="AM90:AM105" si="28">SUM(G90,O90,W90,AE90)</f>
        <v>30045042</v>
      </c>
      <c r="AN90" s="48">
        <f>IFERROR(AM90/AJ90,"-")</f>
        <v>1.9638465795128308E-2</v>
      </c>
      <c r="AO90" s="50">
        <f t="shared" ref="AO90:AO105" si="29">SUM(I90,Q90,Y90,AG90)</f>
        <v>517</v>
      </c>
      <c r="AP90" s="48">
        <f>IFERROR(AO90/AK90,"-")</f>
        <v>0.24260910370717972</v>
      </c>
      <c r="AQ90" s="49">
        <f t="shared" si="22"/>
        <v>58114.201160541583</v>
      </c>
      <c r="AW90" s="175"/>
      <c r="AX90" s="175"/>
    </row>
    <row r="91" spans="2:50" s="20" customFormat="1">
      <c r="B91" s="326"/>
      <c r="C91" s="308"/>
      <c r="D91" s="311"/>
      <c r="E91" s="311"/>
      <c r="F91" s="208" t="s">
        <v>151</v>
      </c>
      <c r="G91" s="54">
        <v>26513796</v>
      </c>
      <c r="H91" s="52">
        <f>IFERROR(G91/D90,"-")</f>
        <v>2.4684634470483146E-2</v>
      </c>
      <c r="I91" s="54">
        <v>354</v>
      </c>
      <c r="J91" s="52">
        <f>IFERROR(I91/E90,"-")</f>
        <v>0.22750642673521851</v>
      </c>
      <c r="K91" s="53">
        <f t="shared" si="18"/>
        <v>74897.728813559326</v>
      </c>
      <c r="L91" s="311"/>
      <c r="M91" s="311"/>
      <c r="N91" s="208" t="s">
        <v>151</v>
      </c>
      <c r="O91" s="54">
        <v>6005143</v>
      </c>
      <c r="P91" s="52">
        <f>IFERROR(O91/L90,"-")</f>
        <v>3.5089135090654318E-2</v>
      </c>
      <c r="Q91" s="54">
        <v>65</v>
      </c>
      <c r="R91" s="52">
        <f>IFERROR(Q91/M90,"-")</f>
        <v>0.27310924369747897</v>
      </c>
      <c r="S91" s="53">
        <f t="shared" si="19"/>
        <v>92386.815384615387</v>
      </c>
      <c r="T91" s="311"/>
      <c r="U91" s="311"/>
      <c r="V91" s="208" t="s">
        <v>151</v>
      </c>
      <c r="W91" s="54">
        <v>2065103</v>
      </c>
      <c r="X91" s="52">
        <f>IFERROR(W91/T90,"-")</f>
        <v>2.1690631605990895E-2</v>
      </c>
      <c r="Y91" s="54">
        <v>39</v>
      </c>
      <c r="Z91" s="52">
        <f>IFERROR(Y91/U90,"-")</f>
        <v>0.30708661417322836</v>
      </c>
      <c r="AA91" s="53">
        <f t="shared" si="20"/>
        <v>52951.358974358976</v>
      </c>
      <c r="AB91" s="311"/>
      <c r="AC91" s="311"/>
      <c r="AD91" s="208" t="s">
        <v>151</v>
      </c>
      <c r="AE91" s="54">
        <v>5543851</v>
      </c>
      <c r="AF91" s="52">
        <f>IFERROR(AE91/AB90,"-")</f>
        <v>2.9261362451775384E-2</v>
      </c>
      <c r="AG91" s="54">
        <v>77</v>
      </c>
      <c r="AH91" s="52">
        <f>IFERROR(AG91/AC90,"-")</f>
        <v>0.36666666666666664</v>
      </c>
      <c r="AI91" s="53">
        <f t="shared" si="21"/>
        <v>71998.064935064933</v>
      </c>
      <c r="AJ91" s="311"/>
      <c r="AK91" s="324"/>
      <c r="AL91" s="208" t="s">
        <v>151</v>
      </c>
      <c r="AM91" s="54">
        <f t="shared" si="28"/>
        <v>40127893</v>
      </c>
      <c r="AN91" s="52">
        <f>IFERROR(AM91/AJ90,"-")</f>
        <v>2.6228961640694951E-2</v>
      </c>
      <c r="AO91" s="54">
        <f t="shared" si="29"/>
        <v>535</v>
      </c>
      <c r="AP91" s="52">
        <f>IFERROR(AO91/AK90,"-")</f>
        <v>0.25105584232754574</v>
      </c>
      <c r="AQ91" s="53">
        <f t="shared" si="22"/>
        <v>75005.407476635519</v>
      </c>
      <c r="AW91" s="175"/>
      <c r="AX91" s="175"/>
    </row>
    <row r="92" spans="2:50" s="20" customFormat="1">
      <c r="B92" s="326"/>
      <c r="C92" s="308"/>
      <c r="D92" s="311"/>
      <c r="E92" s="311"/>
      <c r="F92" s="209" t="s">
        <v>152</v>
      </c>
      <c r="G92" s="54">
        <v>27295737</v>
      </c>
      <c r="H92" s="52">
        <f>IFERROR(G92/D90,"-")</f>
        <v>2.5412630105754837E-2</v>
      </c>
      <c r="I92" s="54">
        <v>514</v>
      </c>
      <c r="J92" s="52">
        <f>IFERROR(I92/E90,"-")</f>
        <v>0.33033419023136246</v>
      </c>
      <c r="K92" s="53">
        <f t="shared" si="18"/>
        <v>53104.546692607</v>
      </c>
      <c r="L92" s="311"/>
      <c r="M92" s="311"/>
      <c r="N92" s="209" t="s">
        <v>152</v>
      </c>
      <c r="O92" s="54">
        <v>4831999</v>
      </c>
      <c r="P92" s="52">
        <f>IFERROR(O92/L90,"-")</f>
        <v>2.8234242826341783E-2</v>
      </c>
      <c r="Q92" s="54">
        <v>86</v>
      </c>
      <c r="R92" s="52">
        <f>IFERROR(Q92/M90,"-")</f>
        <v>0.36134453781512604</v>
      </c>
      <c r="S92" s="53">
        <f t="shared" si="19"/>
        <v>56186.034883720931</v>
      </c>
      <c r="T92" s="311"/>
      <c r="U92" s="311"/>
      <c r="V92" s="209" t="s">
        <v>152</v>
      </c>
      <c r="W92" s="54">
        <v>3278173</v>
      </c>
      <c r="X92" s="52">
        <f>IFERROR(W92/T90,"-")</f>
        <v>3.4432007935539286E-2</v>
      </c>
      <c r="Y92" s="54">
        <v>46</v>
      </c>
      <c r="Z92" s="52">
        <f>IFERROR(Y92/U90,"-")</f>
        <v>0.36220472440944884</v>
      </c>
      <c r="AA92" s="53">
        <f t="shared" si="20"/>
        <v>71264.630434782608</v>
      </c>
      <c r="AB92" s="311"/>
      <c r="AC92" s="311"/>
      <c r="AD92" s="209" t="s">
        <v>152</v>
      </c>
      <c r="AE92" s="54">
        <v>2845811</v>
      </c>
      <c r="AF92" s="52">
        <f>IFERROR(AE92/AB90,"-")</f>
        <v>1.5020661114494122E-2</v>
      </c>
      <c r="AG92" s="54">
        <v>77</v>
      </c>
      <c r="AH92" s="52">
        <f>IFERROR(AG92/AC90,"-")</f>
        <v>0.36666666666666664</v>
      </c>
      <c r="AI92" s="53">
        <f t="shared" si="21"/>
        <v>36958.584415584417</v>
      </c>
      <c r="AJ92" s="311"/>
      <c r="AK92" s="324"/>
      <c r="AL92" s="209" t="s">
        <v>152</v>
      </c>
      <c r="AM92" s="54">
        <f t="shared" si="28"/>
        <v>38251720</v>
      </c>
      <c r="AN92" s="52">
        <f>IFERROR(AM92/AJ90,"-")</f>
        <v>2.500263087749471E-2</v>
      </c>
      <c r="AO92" s="54">
        <f t="shared" si="29"/>
        <v>723</v>
      </c>
      <c r="AP92" s="52">
        <f>IFERROR(AO92/AK90,"-")</f>
        <v>0.339277334584702</v>
      </c>
      <c r="AQ92" s="53">
        <f t="shared" si="22"/>
        <v>52906.943291839554</v>
      </c>
      <c r="AW92" s="175"/>
      <c r="AX92" s="175"/>
    </row>
    <row r="93" spans="2:50" s="20" customFormat="1">
      <c r="B93" s="326"/>
      <c r="C93" s="308"/>
      <c r="D93" s="311"/>
      <c r="E93" s="311"/>
      <c r="F93" s="209" t="s">
        <v>153</v>
      </c>
      <c r="G93" s="54">
        <v>1031998</v>
      </c>
      <c r="H93" s="52">
        <f>IFERROR(G93/D90,"-")</f>
        <v>9.6080144104109672E-4</v>
      </c>
      <c r="I93" s="54">
        <v>71</v>
      </c>
      <c r="J93" s="52">
        <f>IFERROR(I93/E90,"-")</f>
        <v>4.5629820051413882E-2</v>
      </c>
      <c r="K93" s="53">
        <f t="shared" si="18"/>
        <v>14535.183098591549</v>
      </c>
      <c r="L93" s="311"/>
      <c r="M93" s="311"/>
      <c r="N93" s="209" t="s">
        <v>153</v>
      </c>
      <c r="O93" s="54">
        <v>290299</v>
      </c>
      <c r="P93" s="52">
        <f>IFERROR(O93/L90,"-")</f>
        <v>1.6962694856195526E-3</v>
      </c>
      <c r="Q93" s="54">
        <v>13</v>
      </c>
      <c r="R93" s="52">
        <f>IFERROR(Q93/M90,"-")</f>
        <v>5.4621848739495799E-2</v>
      </c>
      <c r="S93" s="53">
        <f t="shared" si="19"/>
        <v>22330.692307692309</v>
      </c>
      <c r="T93" s="311"/>
      <c r="U93" s="311"/>
      <c r="V93" s="209" t="s">
        <v>153</v>
      </c>
      <c r="W93" s="54">
        <v>108471</v>
      </c>
      <c r="X93" s="52">
        <f>IFERROR(W93/T90,"-")</f>
        <v>1.1393158118183154E-3</v>
      </c>
      <c r="Y93" s="54">
        <v>12</v>
      </c>
      <c r="Z93" s="52">
        <f>IFERROR(Y93/U90,"-")</f>
        <v>9.4488188976377951E-2</v>
      </c>
      <c r="AA93" s="53">
        <f t="shared" si="20"/>
        <v>9039.25</v>
      </c>
      <c r="AB93" s="311"/>
      <c r="AC93" s="311"/>
      <c r="AD93" s="209" t="s">
        <v>153</v>
      </c>
      <c r="AE93" s="54">
        <v>191465</v>
      </c>
      <c r="AF93" s="52">
        <f>IFERROR(AE93/AB90,"-")</f>
        <v>1.0105839355764024E-3</v>
      </c>
      <c r="AG93" s="54">
        <v>16</v>
      </c>
      <c r="AH93" s="52">
        <f>IFERROR(AG93/AC90,"-")</f>
        <v>7.6190476190476197E-2</v>
      </c>
      <c r="AI93" s="53">
        <f t="shared" si="21"/>
        <v>11966.5625</v>
      </c>
      <c r="AJ93" s="311"/>
      <c r="AK93" s="324"/>
      <c r="AL93" s="209" t="s">
        <v>153</v>
      </c>
      <c r="AM93" s="54">
        <f t="shared" si="28"/>
        <v>1622233</v>
      </c>
      <c r="AN93" s="52">
        <f>IFERROR(AM93/AJ90,"-")</f>
        <v>1.0603469045650986E-3</v>
      </c>
      <c r="AO93" s="54">
        <f t="shared" si="29"/>
        <v>112</v>
      </c>
      <c r="AP93" s="52">
        <f>IFERROR(AO93/AK90,"-")</f>
        <v>5.2557484748944158E-2</v>
      </c>
      <c r="AQ93" s="53">
        <f t="shared" si="22"/>
        <v>14484.223214285714</v>
      </c>
      <c r="AW93" s="175"/>
      <c r="AX93" s="175"/>
    </row>
    <row r="94" spans="2:50" s="20" customFormat="1">
      <c r="B94" s="326"/>
      <c r="C94" s="308"/>
      <c r="D94" s="311"/>
      <c r="E94" s="311"/>
      <c r="F94" s="209" t="s">
        <v>154</v>
      </c>
      <c r="G94" s="54">
        <v>37711595</v>
      </c>
      <c r="H94" s="52">
        <f>IFERROR(G94/D90,"-")</f>
        <v>3.5109907984277308E-2</v>
      </c>
      <c r="I94" s="54">
        <v>620</v>
      </c>
      <c r="J94" s="52">
        <f>IFERROR(I94/E90,"-")</f>
        <v>0.39845758354755784</v>
      </c>
      <c r="K94" s="53">
        <f t="shared" si="18"/>
        <v>60825.153225806454</v>
      </c>
      <c r="L94" s="311"/>
      <c r="M94" s="311"/>
      <c r="N94" s="209" t="s">
        <v>154</v>
      </c>
      <c r="O94" s="54">
        <v>6604382</v>
      </c>
      <c r="P94" s="52">
        <f>IFERROR(O94/L90,"-")</f>
        <v>3.8590596791497844E-2</v>
      </c>
      <c r="Q94" s="54">
        <v>103</v>
      </c>
      <c r="R94" s="52">
        <f>IFERROR(Q94/M90,"-")</f>
        <v>0.4327731092436975</v>
      </c>
      <c r="S94" s="53">
        <f t="shared" si="19"/>
        <v>64120.213592233013</v>
      </c>
      <c r="T94" s="311"/>
      <c r="U94" s="311"/>
      <c r="V94" s="209" t="s">
        <v>154</v>
      </c>
      <c r="W94" s="54">
        <v>2341923</v>
      </c>
      <c r="X94" s="52">
        <f>IFERROR(W94/T90,"-")</f>
        <v>2.4598186648606395E-2</v>
      </c>
      <c r="Y94" s="54">
        <v>61</v>
      </c>
      <c r="Z94" s="52">
        <f>IFERROR(Y94/U90,"-")</f>
        <v>0.48031496062992124</v>
      </c>
      <c r="AA94" s="53">
        <f t="shared" si="20"/>
        <v>38392.180327868853</v>
      </c>
      <c r="AB94" s="311"/>
      <c r="AC94" s="311"/>
      <c r="AD94" s="209" t="s">
        <v>154</v>
      </c>
      <c r="AE94" s="54">
        <v>2841196</v>
      </c>
      <c r="AF94" s="52">
        <f>IFERROR(AE94/AB90,"-")</f>
        <v>1.4996302381239036E-2</v>
      </c>
      <c r="AG94" s="54">
        <v>96</v>
      </c>
      <c r="AH94" s="52">
        <f>IFERROR(AG94/AC90,"-")</f>
        <v>0.45714285714285713</v>
      </c>
      <c r="AI94" s="53">
        <f t="shared" si="21"/>
        <v>29595.791666666668</v>
      </c>
      <c r="AJ94" s="311"/>
      <c r="AK94" s="324"/>
      <c r="AL94" s="209" t="s">
        <v>154</v>
      </c>
      <c r="AM94" s="54">
        <f t="shared" si="28"/>
        <v>49499096</v>
      </c>
      <c r="AN94" s="52">
        <f>IFERROR(AM94/AJ90,"-")</f>
        <v>3.2354300043440525E-2</v>
      </c>
      <c r="AO94" s="54">
        <f t="shared" si="29"/>
        <v>880</v>
      </c>
      <c r="AP94" s="52">
        <f>IFERROR(AO94/AK90,"-")</f>
        <v>0.41295166588456123</v>
      </c>
      <c r="AQ94" s="53">
        <f t="shared" si="22"/>
        <v>56248.972727272725</v>
      </c>
      <c r="AW94" s="175"/>
      <c r="AX94" s="175"/>
    </row>
    <row r="95" spans="2:50" s="20" customFormat="1">
      <c r="B95" s="326"/>
      <c r="C95" s="308"/>
      <c r="D95" s="311"/>
      <c r="E95" s="311"/>
      <c r="F95" s="209" t="s">
        <v>155</v>
      </c>
      <c r="G95" s="54">
        <v>46107610</v>
      </c>
      <c r="H95" s="52">
        <f>IFERROR(G95/D90,"-")</f>
        <v>4.2926689907306873E-2</v>
      </c>
      <c r="I95" s="54">
        <v>640</v>
      </c>
      <c r="J95" s="52">
        <f>IFERROR(I95/E90,"-")</f>
        <v>0.41131105398457585</v>
      </c>
      <c r="K95" s="53">
        <f t="shared" si="18"/>
        <v>72043.140625</v>
      </c>
      <c r="L95" s="311"/>
      <c r="M95" s="311"/>
      <c r="N95" s="209" t="s">
        <v>155</v>
      </c>
      <c r="O95" s="54">
        <v>7283501</v>
      </c>
      <c r="P95" s="52">
        <f>IFERROR(O95/L90,"-")</f>
        <v>4.2558811758840014E-2</v>
      </c>
      <c r="Q95" s="54">
        <v>110</v>
      </c>
      <c r="R95" s="52">
        <f>IFERROR(Q95/M90,"-")</f>
        <v>0.46218487394957986</v>
      </c>
      <c r="S95" s="53">
        <f t="shared" si="19"/>
        <v>66213.645454545462</v>
      </c>
      <c r="T95" s="311"/>
      <c r="U95" s="311"/>
      <c r="V95" s="209" t="s">
        <v>155</v>
      </c>
      <c r="W95" s="54">
        <v>4910458</v>
      </c>
      <c r="X95" s="52">
        <f>IFERROR(W95/T90,"-")</f>
        <v>5.1576572933500577E-2</v>
      </c>
      <c r="Y95" s="54">
        <v>73</v>
      </c>
      <c r="Z95" s="52">
        <f>IFERROR(Y95/U90,"-")</f>
        <v>0.57480314960629919</v>
      </c>
      <c r="AA95" s="53">
        <f t="shared" si="20"/>
        <v>67266.547945205486</v>
      </c>
      <c r="AB95" s="311"/>
      <c r="AC95" s="311"/>
      <c r="AD95" s="209" t="s">
        <v>155</v>
      </c>
      <c r="AE95" s="54">
        <v>7672190</v>
      </c>
      <c r="AF95" s="52">
        <f>IFERROR(AE95/AB90,"-")</f>
        <v>4.0495087690647996E-2</v>
      </c>
      <c r="AG95" s="54">
        <v>106</v>
      </c>
      <c r="AH95" s="52">
        <f>IFERROR(AG95/AC90,"-")</f>
        <v>0.50476190476190474</v>
      </c>
      <c r="AI95" s="53">
        <f t="shared" si="21"/>
        <v>72379.15094339622</v>
      </c>
      <c r="AJ95" s="311"/>
      <c r="AK95" s="324"/>
      <c r="AL95" s="209" t="s">
        <v>155</v>
      </c>
      <c r="AM95" s="54">
        <f t="shared" si="28"/>
        <v>65973759</v>
      </c>
      <c r="AN95" s="52">
        <f>IFERROR(AM95/AJ90,"-")</f>
        <v>4.3122702557631253E-2</v>
      </c>
      <c r="AO95" s="54">
        <f t="shared" si="29"/>
        <v>929</v>
      </c>
      <c r="AP95" s="52">
        <f>IFERROR(AO95/AK90,"-")</f>
        <v>0.43594556546222429</v>
      </c>
      <c r="AQ95" s="53">
        <f t="shared" si="22"/>
        <v>71015.886975242189</v>
      </c>
      <c r="AW95" s="175"/>
      <c r="AX95" s="175"/>
    </row>
    <row r="96" spans="2:50" s="20" customFormat="1">
      <c r="B96" s="326"/>
      <c r="C96" s="308"/>
      <c r="D96" s="311"/>
      <c r="E96" s="311"/>
      <c r="F96" s="209" t="s">
        <v>156</v>
      </c>
      <c r="G96" s="54">
        <v>12979838</v>
      </c>
      <c r="H96" s="52">
        <f>IFERROR(G96/D90,"-")</f>
        <v>1.2084371340719638E-2</v>
      </c>
      <c r="I96" s="54">
        <v>175</v>
      </c>
      <c r="J96" s="52">
        <f>IFERROR(I96/E90,"-")</f>
        <v>0.11246786632390746</v>
      </c>
      <c r="K96" s="53">
        <f t="shared" si="18"/>
        <v>74170.502857142856</v>
      </c>
      <c r="L96" s="311"/>
      <c r="M96" s="311"/>
      <c r="N96" s="209" t="s">
        <v>156</v>
      </c>
      <c r="O96" s="54">
        <v>5074078</v>
      </c>
      <c r="P96" s="52">
        <f>IFERROR(O96/L90,"-")</f>
        <v>2.9648754143326326E-2</v>
      </c>
      <c r="Q96" s="54">
        <v>37</v>
      </c>
      <c r="R96" s="52">
        <f>IFERROR(Q96/M90,"-")</f>
        <v>0.15546218487394958</v>
      </c>
      <c r="S96" s="53">
        <f t="shared" si="19"/>
        <v>137137.24324324325</v>
      </c>
      <c r="T96" s="311"/>
      <c r="U96" s="311"/>
      <c r="V96" s="209" t="s">
        <v>156</v>
      </c>
      <c r="W96" s="54">
        <v>1668884</v>
      </c>
      <c r="X96" s="52">
        <f>IFERROR(W96/T90,"-")</f>
        <v>1.7528979444188745E-2</v>
      </c>
      <c r="Y96" s="54">
        <v>17</v>
      </c>
      <c r="Z96" s="52">
        <f>IFERROR(Y96/U90,"-")</f>
        <v>0.13385826771653545</v>
      </c>
      <c r="AA96" s="53">
        <f t="shared" si="20"/>
        <v>98169.647058823524</v>
      </c>
      <c r="AB96" s="311"/>
      <c r="AC96" s="311"/>
      <c r="AD96" s="209" t="s">
        <v>156</v>
      </c>
      <c r="AE96" s="54">
        <v>7079312</v>
      </c>
      <c r="AF96" s="52">
        <f>IFERROR(AE96/AB90,"-")</f>
        <v>3.7365779553094572E-2</v>
      </c>
      <c r="AG96" s="54">
        <v>40</v>
      </c>
      <c r="AH96" s="52">
        <f>IFERROR(AG96/AC90,"-")</f>
        <v>0.19047619047619047</v>
      </c>
      <c r="AI96" s="53">
        <f t="shared" si="21"/>
        <v>176982.8</v>
      </c>
      <c r="AJ96" s="311"/>
      <c r="AK96" s="324"/>
      <c r="AL96" s="209" t="s">
        <v>156</v>
      </c>
      <c r="AM96" s="54">
        <f t="shared" si="28"/>
        <v>26802112</v>
      </c>
      <c r="AN96" s="52">
        <f>IFERROR(AM96/AJ90,"-")</f>
        <v>1.751877596806814E-2</v>
      </c>
      <c r="AO96" s="54">
        <f t="shared" si="29"/>
        <v>269</v>
      </c>
      <c r="AP96" s="52">
        <f>IFERROR(AO96/AK90,"-")</f>
        <v>0.12623181604880337</v>
      </c>
      <c r="AQ96" s="53">
        <f t="shared" si="22"/>
        <v>99636.104089219327</v>
      </c>
      <c r="AW96" s="175"/>
      <c r="AX96" s="175"/>
    </row>
    <row r="97" spans="2:50" s="20" customFormat="1">
      <c r="B97" s="326"/>
      <c r="C97" s="308"/>
      <c r="D97" s="311"/>
      <c r="E97" s="311"/>
      <c r="F97" s="209" t="s">
        <v>166</v>
      </c>
      <c r="G97" s="54">
        <v>4411</v>
      </c>
      <c r="H97" s="52">
        <f>IFERROR(G97/D90,"-")</f>
        <v>4.1066893118322682E-6</v>
      </c>
      <c r="I97" s="54">
        <v>1</v>
      </c>
      <c r="J97" s="52">
        <f>IFERROR(I97/E90,"-")</f>
        <v>6.426735218508997E-4</v>
      </c>
      <c r="K97" s="53">
        <f t="shared" si="18"/>
        <v>4411</v>
      </c>
      <c r="L97" s="311"/>
      <c r="M97" s="311"/>
      <c r="N97" s="209" t="s">
        <v>166</v>
      </c>
      <c r="O97" s="54">
        <v>0</v>
      </c>
      <c r="P97" s="52">
        <f>IFERROR(O97/L90,"-")</f>
        <v>0</v>
      </c>
      <c r="Q97" s="54">
        <v>0</v>
      </c>
      <c r="R97" s="52">
        <f>IFERROR(Q97/M90,"-")</f>
        <v>0</v>
      </c>
      <c r="S97" s="53" t="str">
        <f t="shared" si="19"/>
        <v>-</v>
      </c>
      <c r="T97" s="311"/>
      <c r="U97" s="311"/>
      <c r="V97" s="209" t="s">
        <v>166</v>
      </c>
      <c r="W97" s="54">
        <v>0</v>
      </c>
      <c r="X97" s="52">
        <f>IFERROR(W97/T90,"-")</f>
        <v>0</v>
      </c>
      <c r="Y97" s="54">
        <v>0</v>
      </c>
      <c r="Z97" s="52">
        <f>IFERROR(Y97/U90,"-")</f>
        <v>0</v>
      </c>
      <c r="AA97" s="53" t="str">
        <f t="shared" si="20"/>
        <v>-</v>
      </c>
      <c r="AB97" s="311"/>
      <c r="AC97" s="311"/>
      <c r="AD97" s="209" t="s">
        <v>166</v>
      </c>
      <c r="AE97" s="54">
        <v>705</v>
      </c>
      <c r="AF97" s="52">
        <f>IFERROR(AE97/AB90,"-")</f>
        <v>3.7211065969308418E-6</v>
      </c>
      <c r="AG97" s="54">
        <v>1</v>
      </c>
      <c r="AH97" s="52">
        <f>IFERROR(AG97/AC90,"-")</f>
        <v>4.7619047619047623E-3</v>
      </c>
      <c r="AI97" s="53">
        <f t="shared" si="21"/>
        <v>705</v>
      </c>
      <c r="AJ97" s="311"/>
      <c r="AK97" s="324"/>
      <c r="AL97" s="209" t="s">
        <v>166</v>
      </c>
      <c r="AM97" s="54">
        <f t="shared" si="28"/>
        <v>5116</v>
      </c>
      <c r="AN97" s="52">
        <f>IFERROR(AM97/AJ90,"-")</f>
        <v>3.3439923634613797E-6</v>
      </c>
      <c r="AO97" s="54">
        <f t="shared" si="29"/>
        <v>2</v>
      </c>
      <c r="AP97" s="52">
        <f>IFERROR(AO97/AK90,"-")</f>
        <v>9.3852651337400278E-4</v>
      </c>
      <c r="AQ97" s="53">
        <f t="shared" si="22"/>
        <v>2558</v>
      </c>
      <c r="AW97" s="175"/>
      <c r="AX97" s="175"/>
    </row>
    <row r="98" spans="2:50" s="20" customFormat="1">
      <c r="B98" s="326"/>
      <c r="C98" s="308"/>
      <c r="D98" s="311"/>
      <c r="E98" s="311"/>
      <c r="F98" s="209" t="s">
        <v>157</v>
      </c>
      <c r="G98" s="54">
        <v>423255</v>
      </c>
      <c r="H98" s="52">
        <f>IFERROR(G98/D90,"-")</f>
        <v>3.940550407344291E-4</v>
      </c>
      <c r="I98" s="54">
        <v>22</v>
      </c>
      <c r="J98" s="52">
        <f>IFERROR(I98/E90,"-")</f>
        <v>1.4138817480719794E-2</v>
      </c>
      <c r="K98" s="53">
        <f t="shared" si="18"/>
        <v>19238.863636363636</v>
      </c>
      <c r="L98" s="311"/>
      <c r="M98" s="311"/>
      <c r="N98" s="209" t="s">
        <v>157</v>
      </c>
      <c r="O98" s="54">
        <v>103268</v>
      </c>
      <c r="P98" s="52">
        <f>IFERROR(O98/L90,"-")</f>
        <v>6.0341357442140683E-4</v>
      </c>
      <c r="Q98" s="54">
        <v>8</v>
      </c>
      <c r="R98" s="52">
        <f>IFERROR(Q98/M90,"-")</f>
        <v>3.3613445378151259E-2</v>
      </c>
      <c r="S98" s="53">
        <f t="shared" si="19"/>
        <v>12908.5</v>
      </c>
      <c r="T98" s="311"/>
      <c r="U98" s="311"/>
      <c r="V98" s="209" t="s">
        <v>157</v>
      </c>
      <c r="W98" s="54">
        <v>25944</v>
      </c>
      <c r="X98" s="52">
        <f>IFERROR(W98/T90,"-")</f>
        <v>2.7250057086054678E-4</v>
      </c>
      <c r="Y98" s="54">
        <v>4</v>
      </c>
      <c r="Z98" s="52">
        <f>IFERROR(Y98/U90,"-")</f>
        <v>3.1496062992125984E-2</v>
      </c>
      <c r="AA98" s="53">
        <f t="shared" si="20"/>
        <v>6486</v>
      </c>
      <c r="AB98" s="311"/>
      <c r="AC98" s="311"/>
      <c r="AD98" s="209" t="s">
        <v>157</v>
      </c>
      <c r="AE98" s="54">
        <v>43104</v>
      </c>
      <c r="AF98" s="52">
        <f>IFERROR(AE98/AB90,"-")</f>
        <v>2.2751004078596737E-4</v>
      </c>
      <c r="AG98" s="54">
        <v>6</v>
      </c>
      <c r="AH98" s="52">
        <f>IFERROR(AG98/AC90,"-")</f>
        <v>2.8571428571428571E-2</v>
      </c>
      <c r="AI98" s="53">
        <f t="shared" si="21"/>
        <v>7184</v>
      </c>
      <c r="AJ98" s="311"/>
      <c r="AK98" s="324"/>
      <c r="AL98" s="209" t="s">
        <v>157</v>
      </c>
      <c r="AM98" s="54">
        <f t="shared" si="28"/>
        <v>595571</v>
      </c>
      <c r="AN98" s="52">
        <f>IFERROR(AM98/AJ90,"-")</f>
        <v>3.8928555041029271E-4</v>
      </c>
      <c r="AO98" s="54">
        <f t="shared" si="29"/>
        <v>40</v>
      </c>
      <c r="AP98" s="52">
        <f>IFERROR(AO98/AK90,"-")</f>
        <v>1.8770530267480056E-2</v>
      </c>
      <c r="AQ98" s="53">
        <f t="shared" si="22"/>
        <v>14889.275</v>
      </c>
      <c r="AW98" s="175"/>
      <c r="AX98" s="175"/>
    </row>
    <row r="99" spans="2:50" s="20" customFormat="1">
      <c r="B99" s="326"/>
      <c r="C99" s="308"/>
      <c r="D99" s="311"/>
      <c r="E99" s="311"/>
      <c r="F99" s="209" t="s">
        <v>158</v>
      </c>
      <c r="G99" s="54">
        <v>485322</v>
      </c>
      <c r="H99" s="52">
        <f>IFERROR(G99/D90,"-")</f>
        <v>4.5184009752823853E-4</v>
      </c>
      <c r="I99" s="54">
        <v>70</v>
      </c>
      <c r="J99" s="52">
        <f>IFERROR(I99/E90,"-")</f>
        <v>4.4987146529562982E-2</v>
      </c>
      <c r="K99" s="53">
        <f t="shared" si="18"/>
        <v>6933.1714285714288</v>
      </c>
      <c r="L99" s="311"/>
      <c r="M99" s="311"/>
      <c r="N99" s="209" t="s">
        <v>158</v>
      </c>
      <c r="O99" s="54">
        <v>145962</v>
      </c>
      <c r="P99" s="52">
        <f>IFERROR(O99/L90,"-")</f>
        <v>8.5288232704901212E-4</v>
      </c>
      <c r="Q99" s="54">
        <v>15</v>
      </c>
      <c r="R99" s="52">
        <f>IFERROR(Q99/M90,"-")</f>
        <v>6.3025210084033612E-2</v>
      </c>
      <c r="S99" s="53">
        <f t="shared" si="19"/>
        <v>9730.7999999999993</v>
      </c>
      <c r="T99" s="311"/>
      <c r="U99" s="311"/>
      <c r="V99" s="209" t="s">
        <v>158</v>
      </c>
      <c r="W99" s="54">
        <v>76519</v>
      </c>
      <c r="X99" s="52">
        <f>IFERROR(W99/T90,"-")</f>
        <v>8.0371073009860398E-4</v>
      </c>
      <c r="Y99" s="54">
        <v>13</v>
      </c>
      <c r="Z99" s="52">
        <f>IFERROR(Y99/U90,"-")</f>
        <v>0.10236220472440945</v>
      </c>
      <c r="AA99" s="53">
        <f t="shared" si="20"/>
        <v>5886.0769230769229</v>
      </c>
      <c r="AB99" s="311"/>
      <c r="AC99" s="311"/>
      <c r="AD99" s="209" t="s">
        <v>158</v>
      </c>
      <c r="AE99" s="54">
        <v>251495</v>
      </c>
      <c r="AF99" s="52">
        <f>IFERROR(AE99/AB90,"-")</f>
        <v>1.3274322036810242E-3</v>
      </c>
      <c r="AG99" s="54">
        <v>16</v>
      </c>
      <c r="AH99" s="52">
        <f>IFERROR(AG99/AC90,"-")</f>
        <v>7.6190476190476197E-2</v>
      </c>
      <c r="AI99" s="53">
        <f t="shared" si="21"/>
        <v>15718.4375</v>
      </c>
      <c r="AJ99" s="311"/>
      <c r="AK99" s="324"/>
      <c r="AL99" s="209" t="s">
        <v>158</v>
      </c>
      <c r="AM99" s="54">
        <f t="shared" si="28"/>
        <v>959298</v>
      </c>
      <c r="AN99" s="52">
        <f>IFERROR(AM99/AJ90,"-")</f>
        <v>6.2702994258869718E-4</v>
      </c>
      <c r="AO99" s="54">
        <f t="shared" si="29"/>
        <v>114</v>
      </c>
      <c r="AP99" s="52">
        <f>IFERROR(AO99/AK90,"-")</f>
        <v>5.3496011262318163E-2</v>
      </c>
      <c r="AQ99" s="53">
        <f t="shared" si="22"/>
        <v>8414.894736842105</v>
      </c>
      <c r="AW99" s="175"/>
      <c r="AX99" s="175"/>
    </row>
    <row r="100" spans="2:50" s="20" customFormat="1">
      <c r="B100" s="326"/>
      <c r="C100" s="308"/>
      <c r="D100" s="311"/>
      <c r="E100" s="311"/>
      <c r="F100" s="209" t="s">
        <v>159</v>
      </c>
      <c r="G100" s="54">
        <v>29347</v>
      </c>
      <c r="H100" s="52">
        <f>IFERROR(G100/D90,"-")</f>
        <v>2.7322378425377823E-5</v>
      </c>
      <c r="I100" s="54">
        <v>2</v>
      </c>
      <c r="J100" s="52">
        <f>IFERROR(I100/E90,"-")</f>
        <v>1.2853470437017994E-3</v>
      </c>
      <c r="K100" s="53">
        <f t="shared" si="18"/>
        <v>14673.5</v>
      </c>
      <c r="L100" s="311"/>
      <c r="M100" s="311"/>
      <c r="N100" s="209" t="s">
        <v>159</v>
      </c>
      <c r="O100" s="54">
        <v>0</v>
      </c>
      <c r="P100" s="52">
        <f>IFERROR(O100/L90,"-")</f>
        <v>0</v>
      </c>
      <c r="Q100" s="54">
        <v>0</v>
      </c>
      <c r="R100" s="52">
        <f>IFERROR(Q100/M90,"-")</f>
        <v>0</v>
      </c>
      <c r="S100" s="53" t="str">
        <f t="shared" si="19"/>
        <v>-</v>
      </c>
      <c r="T100" s="311"/>
      <c r="U100" s="311"/>
      <c r="V100" s="209" t="s">
        <v>159</v>
      </c>
      <c r="W100" s="54">
        <v>0</v>
      </c>
      <c r="X100" s="52">
        <f>IFERROR(W100/T90,"-")</f>
        <v>0</v>
      </c>
      <c r="Y100" s="54">
        <v>0</v>
      </c>
      <c r="Z100" s="52">
        <f>IFERROR(Y100/U90,"-")</f>
        <v>0</v>
      </c>
      <c r="AA100" s="53" t="str">
        <f t="shared" si="20"/>
        <v>-</v>
      </c>
      <c r="AB100" s="311"/>
      <c r="AC100" s="311"/>
      <c r="AD100" s="209" t="s">
        <v>159</v>
      </c>
      <c r="AE100" s="54">
        <v>3638</v>
      </c>
      <c r="AF100" s="52">
        <f>IFERROR(AE100/AB90,"-")</f>
        <v>1.9201965673240287E-5</v>
      </c>
      <c r="AG100" s="54">
        <v>1</v>
      </c>
      <c r="AH100" s="52">
        <f>IFERROR(AG100/AC90,"-")</f>
        <v>4.7619047619047623E-3</v>
      </c>
      <c r="AI100" s="53">
        <f t="shared" si="21"/>
        <v>3638</v>
      </c>
      <c r="AJ100" s="311"/>
      <c r="AK100" s="324"/>
      <c r="AL100" s="209" t="s">
        <v>159</v>
      </c>
      <c r="AM100" s="54">
        <f t="shared" si="28"/>
        <v>32985</v>
      </c>
      <c r="AN100" s="52">
        <f>IFERROR(AM100/AJ90,"-")</f>
        <v>2.1560122773411575E-5</v>
      </c>
      <c r="AO100" s="54">
        <f t="shared" si="29"/>
        <v>3</v>
      </c>
      <c r="AP100" s="52">
        <f>IFERROR(AO100/AK90,"-")</f>
        <v>1.4077897700610043E-3</v>
      </c>
      <c r="AQ100" s="53">
        <f t="shared" si="22"/>
        <v>10995</v>
      </c>
      <c r="AW100" s="175"/>
      <c r="AX100" s="175"/>
    </row>
    <row r="101" spans="2:50" s="20" customFormat="1">
      <c r="B101" s="326"/>
      <c r="C101" s="308"/>
      <c r="D101" s="311"/>
      <c r="E101" s="311"/>
      <c r="F101" s="209" t="s">
        <v>160</v>
      </c>
      <c r="G101" s="54">
        <v>2426139</v>
      </c>
      <c r="H101" s="52">
        <f>IFERROR(G101/D90,"-")</f>
        <v>2.2587619814825274E-3</v>
      </c>
      <c r="I101" s="54">
        <v>7</v>
      </c>
      <c r="J101" s="52">
        <f>IFERROR(I101/E90,"-")</f>
        <v>4.4987146529562984E-3</v>
      </c>
      <c r="K101" s="53">
        <f t="shared" si="18"/>
        <v>346591.28571428574</v>
      </c>
      <c r="L101" s="311"/>
      <c r="M101" s="311"/>
      <c r="N101" s="209" t="s">
        <v>160</v>
      </c>
      <c r="O101" s="54">
        <v>0</v>
      </c>
      <c r="P101" s="52">
        <f>IFERROR(O101/L90,"-")</f>
        <v>0</v>
      </c>
      <c r="Q101" s="54">
        <v>0</v>
      </c>
      <c r="R101" s="52">
        <f>IFERROR(Q101/M90,"-")</f>
        <v>0</v>
      </c>
      <c r="S101" s="53" t="str">
        <f t="shared" si="19"/>
        <v>-</v>
      </c>
      <c r="T101" s="311"/>
      <c r="U101" s="311"/>
      <c r="V101" s="209" t="s">
        <v>160</v>
      </c>
      <c r="W101" s="54">
        <v>2500</v>
      </c>
      <c r="X101" s="52">
        <f>IFERROR(W101/T90,"-")</f>
        <v>2.6258534811569805E-5</v>
      </c>
      <c r="Y101" s="54">
        <v>1</v>
      </c>
      <c r="Z101" s="52">
        <f>IFERROR(Y101/U90,"-")</f>
        <v>7.874015748031496E-3</v>
      </c>
      <c r="AA101" s="53">
        <f t="shared" si="20"/>
        <v>2500</v>
      </c>
      <c r="AB101" s="311"/>
      <c r="AC101" s="311"/>
      <c r="AD101" s="209" t="s">
        <v>160</v>
      </c>
      <c r="AE101" s="54">
        <v>11737</v>
      </c>
      <c r="AF101" s="52">
        <f>IFERROR(AE101/AB90,"-")</f>
        <v>6.1949827132166374E-5</v>
      </c>
      <c r="AG101" s="54">
        <v>1</v>
      </c>
      <c r="AH101" s="52">
        <f>IFERROR(AG101/AC90,"-")</f>
        <v>4.7619047619047623E-3</v>
      </c>
      <c r="AI101" s="53">
        <f t="shared" si="21"/>
        <v>11737</v>
      </c>
      <c r="AJ101" s="311"/>
      <c r="AK101" s="324"/>
      <c r="AL101" s="209" t="s">
        <v>160</v>
      </c>
      <c r="AM101" s="54">
        <f t="shared" si="28"/>
        <v>2440376</v>
      </c>
      <c r="AN101" s="52">
        <f>IFERROR(AM101/AJ90,"-")</f>
        <v>1.595113117274126E-3</v>
      </c>
      <c r="AO101" s="54">
        <f t="shared" si="29"/>
        <v>9</v>
      </c>
      <c r="AP101" s="52">
        <f>IFERROR(AO101/AK90,"-")</f>
        <v>4.2233693101830123E-3</v>
      </c>
      <c r="AQ101" s="53">
        <f t="shared" si="22"/>
        <v>271152.88888888888</v>
      </c>
      <c r="AW101" s="175"/>
      <c r="AX101" s="175"/>
    </row>
    <row r="102" spans="2:50" s="20" customFormat="1">
      <c r="B102" s="326"/>
      <c r="C102" s="308"/>
      <c r="D102" s="311"/>
      <c r="E102" s="311"/>
      <c r="F102" s="209" t="s">
        <v>161</v>
      </c>
      <c r="G102" s="54">
        <v>8200717</v>
      </c>
      <c r="H102" s="52">
        <f>IFERROR(G102/D90,"-")</f>
        <v>7.6349573460125107E-3</v>
      </c>
      <c r="I102" s="54">
        <v>191</v>
      </c>
      <c r="J102" s="52">
        <f>IFERROR(I102/E90,"-")</f>
        <v>0.12275064267352186</v>
      </c>
      <c r="K102" s="53">
        <f t="shared" si="18"/>
        <v>42935.69109947644</v>
      </c>
      <c r="L102" s="311"/>
      <c r="M102" s="311"/>
      <c r="N102" s="209" t="s">
        <v>161</v>
      </c>
      <c r="O102" s="54">
        <v>975467</v>
      </c>
      <c r="P102" s="52">
        <f>IFERROR(O102/L90,"-")</f>
        <v>5.6998298524240463E-3</v>
      </c>
      <c r="Q102" s="54">
        <v>33</v>
      </c>
      <c r="R102" s="52">
        <f>IFERROR(Q102/M90,"-")</f>
        <v>0.13865546218487396</v>
      </c>
      <c r="S102" s="53">
        <f t="shared" si="19"/>
        <v>29559.60606060606</v>
      </c>
      <c r="T102" s="311"/>
      <c r="U102" s="311"/>
      <c r="V102" s="209" t="s">
        <v>161</v>
      </c>
      <c r="W102" s="54">
        <v>620738</v>
      </c>
      <c r="X102" s="52">
        <f>IFERROR(W102/T90,"-")</f>
        <v>6.5198681527456866E-3</v>
      </c>
      <c r="Y102" s="54">
        <v>17</v>
      </c>
      <c r="Z102" s="52">
        <f>IFERROR(Y102/U90,"-")</f>
        <v>0.13385826771653545</v>
      </c>
      <c r="AA102" s="53">
        <f t="shared" si="20"/>
        <v>36514</v>
      </c>
      <c r="AB102" s="311"/>
      <c r="AC102" s="311"/>
      <c r="AD102" s="209" t="s">
        <v>161</v>
      </c>
      <c r="AE102" s="54">
        <v>1796313</v>
      </c>
      <c r="AF102" s="52">
        <f>IFERROR(AE102/AB90,"-")</f>
        <v>9.4812370985143703E-3</v>
      </c>
      <c r="AG102" s="54">
        <v>40</v>
      </c>
      <c r="AH102" s="52">
        <f>IFERROR(AG102/AC90,"-")</f>
        <v>0.19047619047619047</v>
      </c>
      <c r="AI102" s="53">
        <f t="shared" si="21"/>
        <v>44907.824999999997</v>
      </c>
      <c r="AJ102" s="311"/>
      <c r="AK102" s="324"/>
      <c r="AL102" s="209" t="s">
        <v>161</v>
      </c>
      <c r="AM102" s="54">
        <f t="shared" si="28"/>
        <v>11593235</v>
      </c>
      <c r="AN102" s="52">
        <f>IFERROR(AM102/AJ90,"-")</f>
        <v>7.5777344229501931E-3</v>
      </c>
      <c r="AO102" s="54">
        <f t="shared" si="29"/>
        <v>281</v>
      </c>
      <c r="AP102" s="52">
        <f>IFERROR(AO102/AK90,"-")</f>
        <v>0.13186297512904741</v>
      </c>
      <c r="AQ102" s="53">
        <f t="shared" si="22"/>
        <v>41257.064056939504</v>
      </c>
      <c r="AW102" s="175"/>
      <c r="AX102" s="175"/>
    </row>
    <row r="103" spans="2:50" s="20" customFormat="1">
      <c r="B103" s="326"/>
      <c r="C103" s="308"/>
      <c r="D103" s="311"/>
      <c r="E103" s="311"/>
      <c r="F103" s="209" t="s">
        <v>162</v>
      </c>
      <c r="G103" s="54">
        <v>10423722</v>
      </c>
      <c r="H103" s="52">
        <f>IFERROR(G103/D90,"-")</f>
        <v>9.7045993486535656E-3</v>
      </c>
      <c r="I103" s="54">
        <v>127</v>
      </c>
      <c r="J103" s="52">
        <f>IFERROR(I103/E90,"-")</f>
        <v>8.1619537275064269E-2</v>
      </c>
      <c r="K103" s="53">
        <f t="shared" si="18"/>
        <v>82076.551181102361</v>
      </c>
      <c r="L103" s="311"/>
      <c r="M103" s="311"/>
      <c r="N103" s="209" t="s">
        <v>162</v>
      </c>
      <c r="O103" s="54">
        <v>1880953</v>
      </c>
      <c r="P103" s="52">
        <f>IFERROR(O103/L90,"-")</f>
        <v>1.0990748083129996E-2</v>
      </c>
      <c r="Q103" s="54">
        <v>15</v>
      </c>
      <c r="R103" s="52">
        <f>IFERROR(Q103/M90,"-")</f>
        <v>6.3025210084033612E-2</v>
      </c>
      <c r="S103" s="53">
        <f t="shared" si="19"/>
        <v>125396.86666666667</v>
      </c>
      <c r="T103" s="311"/>
      <c r="U103" s="311"/>
      <c r="V103" s="209" t="s">
        <v>162</v>
      </c>
      <c r="W103" s="54">
        <v>2733372</v>
      </c>
      <c r="X103" s="52">
        <f>IFERROR(W103/T90,"-")</f>
        <v>2.8709737525988072E-2</v>
      </c>
      <c r="Y103" s="54">
        <v>16</v>
      </c>
      <c r="Z103" s="52">
        <f>IFERROR(Y103/U90,"-")</f>
        <v>0.12598425196850394</v>
      </c>
      <c r="AA103" s="53">
        <f t="shared" si="20"/>
        <v>170835.75</v>
      </c>
      <c r="AB103" s="311"/>
      <c r="AC103" s="311"/>
      <c r="AD103" s="209" t="s">
        <v>162</v>
      </c>
      <c r="AE103" s="54">
        <v>2319860</v>
      </c>
      <c r="AF103" s="52">
        <f>IFERROR(AE103/AB90,"-")</f>
        <v>1.2244604751710613E-2</v>
      </c>
      <c r="AG103" s="54">
        <v>23</v>
      </c>
      <c r="AH103" s="52">
        <f>IFERROR(AG103/AC90,"-")</f>
        <v>0.10952380952380952</v>
      </c>
      <c r="AI103" s="53">
        <f t="shared" si="21"/>
        <v>100863.47826086957</v>
      </c>
      <c r="AJ103" s="311"/>
      <c r="AK103" s="324"/>
      <c r="AL103" s="209" t="s">
        <v>162</v>
      </c>
      <c r="AM103" s="54">
        <f t="shared" si="28"/>
        <v>17357907</v>
      </c>
      <c r="AN103" s="52">
        <f>IFERROR(AM103/AJ90,"-")</f>
        <v>1.1345720964361383E-2</v>
      </c>
      <c r="AO103" s="54">
        <f t="shared" si="29"/>
        <v>181</v>
      </c>
      <c r="AP103" s="52">
        <f>IFERROR(AO103/AK90,"-")</f>
        <v>8.4936649460347249E-2</v>
      </c>
      <c r="AQ103" s="53">
        <f t="shared" si="22"/>
        <v>95900.038674033145</v>
      </c>
      <c r="AW103" s="175"/>
      <c r="AX103" s="175"/>
    </row>
    <row r="104" spans="2:50" s="20" customFormat="1">
      <c r="B104" s="326"/>
      <c r="C104" s="308"/>
      <c r="D104" s="311"/>
      <c r="E104" s="311"/>
      <c r="F104" s="209" t="s">
        <v>163</v>
      </c>
      <c r="G104" s="54">
        <v>3928529</v>
      </c>
      <c r="H104" s="52">
        <f>IFERROR(G104/D90,"-")</f>
        <v>3.6575035265298365E-3</v>
      </c>
      <c r="I104" s="54">
        <v>82</v>
      </c>
      <c r="J104" s="52">
        <f>IFERROR(I104/E90,"-")</f>
        <v>5.2699228791773779E-2</v>
      </c>
      <c r="K104" s="53">
        <f t="shared" si="18"/>
        <v>47908.890243902439</v>
      </c>
      <c r="L104" s="311"/>
      <c r="M104" s="311"/>
      <c r="N104" s="209" t="s">
        <v>163</v>
      </c>
      <c r="O104" s="54">
        <v>571379</v>
      </c>
      <c r="P104" s="52">
        <f>IFERROR(O104/L90,"-")</f>
        <v>3.3386706892680113E-3</v>
      </c>
      <c r="Q104" s="54">
        <v>16</v>
      </c>
      <c r="R104" s="52">
        <f>IFERROR(Q104/M90,"-")</f>
        <v>6.7226890756302518E-2</v>
      </c>
      <c r="S104" s="53">
        <f t="shared" si="19"/>
        <v>35711.1875</v>
      </c>
      <c r="T104" s="311"/>
      <c r="U104" s="311"/>
      <c r="V104" s="209" t="s">
        <v>163</v>
      </c>
      <c r="W104" s="54">
        <v>219994</v>
      </c>
      <c r="X104" s="52">
        <f>IFERROR(W104/T90,"-")</f>
        <v>2.3106880429345951E-3</v>
      </c>
      <c r="Y104" s="54">
        <v>10</v>
      </c>
      <c r="Z104" s="52">
        <f>IFERROR(Y104/U90,"-")</f>
        <v>7.874015748031496E-2</v>
      </c>
      <c r="AA104" s="53">
        <f t="shared" si="20"/>
        <v>21999.4</v>
      </c>
      <c r="AB104" s="311"/>
      <c r="AC104" s="311"/>
      <c r="AD104" s="209" t="s">
        <v>163</v>
      </c>
      <c r="AE104" s="54">
        <v>1620508</v>
      </c>
      <c r="AF104" s="52">
        <f>IFERROR(AE104/AB90,"-")</f>
        <v>8.5533092328783037E-3</v>
      </c>
      <c r="AG104" s="54">
        <v>26</v>
      </c>
      <c r="AH104" s="52">
        <f>IFERROR(AG104/AC90,"-")</f>
        <v>0.12380952380952381</v>
      </c>
      <c r="AI104" s="53">
        <f t="shared" si="21"/>
        <v>62327.230769230766</v>
      </c>
      <c r="AJ104" s="311"/>
      <c r="AK104" s="324"/>
      <c r="AL104" s="209" t="s">
        <v>163</v>
      </c>
      <c r="AM104" s="54">
        <f t="shared" si="28"/>
        <v>6340410</v>
      </c>
      <c r="AN104" s="52">
        <f>IFERROR(AM104/AJ90,"-")</f>
        <v>4.144308565522707E-3</v>
      </c>
      <c r="AO104" s="54">
        <f t="shared" si="29"/>
        <v>134</v>
      </c>
      <c r="AP104" s="52">
        <f>IFERROR(AO104/AK90,"-")</f>
        <v>6.2881276396058186E-2</v>
      </c>
      <c r="AQ104" s="53">
        <f t="shared" si="22"/>
        <v>47316.492537313432</v>
      </c>
      <c r="AW104" s="175"/>
      <c r="AX104" s="175"/>
    </row>
    <row r="105" spans="2:50" s="20" customFormat="1">
      <c r="B105" s="326"/>
      <c r="C105" s="308"/>
      <c r="D105" s="311"/>
      <c r="E105" s="311"/>
      <c r="F105" s="210" t="s">
        <v>164</v>
      </c>
      <c r="G105" s="59">
        <v>1814044</v>
      </c>
      <c r="H105" s="57">
        <f>IFERROR(G105/D90,"-")</f>
        <v>1.6888948324628101E-3</v>
      </c>
      <c r="I105" s="59">
        <v>115</v>
      </c>
      <c r="J105" s="57">
        <f>IFERROR(I105/E90,"-")</f>
        <v>7.3907455012853465E-2</v>
      </c>
      <c r="K105" s="58">
        <f t="shared" si="18"/>
        <v>15774.295652173912</v>
      </c>
      <c r="L105" s="311"/>
      <c r="M105" s="311"/>
      <c r="N105" s="210" t="s">
        <v>164</v>
      </c>
      <c r="O105" s="59">
        <v>101473</v>
      </c>
      <c r="P105" s="57">
        <f>IFERROR(O105/L90,"-")</f>
        <v>5.9292506524057217E-4</v>
      </c>
      <c r="Q105" s="59">
        <v>15</v>
      </c>
      <c r="R105" s="57">
        <f>IFERROR(Q105/M90,"-")</f>
        <v>6.3025210084033612E-2</v>
      </c>
      <c r="S105" s="58">
        <f t="shared" si="19"/>
        <v>6764.8666666666668</v>
      </c>
      <c r="T105" s="311"/>
      <c r="U105" s="311"/>
      <c r="V105" s="210" t="s">
        <v>164</v>
      </c>
      <c r="W105" s="59">
        <v>66946</v>
      </c>
      <c r="X105" s="57">
        <f>IFERROR(W105/T90,"-")</f>
        <v>7.0316154859814087E-4</v>
      </c>
      <c r="Y105" s="59">
        <v>10</v>
      </c>
      <c r="Z105" s="57">
        <f>IFERROR(Y105/U90,"-")</f>
        <v>7.874015748031496E-2</v>
      </c>
      <c r="AA105" s="58">
        <f t="shared" si="20"/>
        <v>6694.6</v>
      </c>
      <c r="AB105" s="311"/>
      <c r="AC105" s="311"/>
      <c r="AD105" s="210" t="s">
        <v>164</v>
      </c>
      <c r="AE105" s="59">
        <v>779576</v>
      </c>
      <c r="AF105" s="57">
        <f>IFERROR(AE105/AB90,"-")</f>
        <v>4.1147310587361105E-3</v>
      </c>
      <c r="AG105" s="59">
        <v>28</v>
      </c>
      <c r="AH105" s="57">
        <f>IFERROR(AG105/AC90,"-")</f>
        <v>0.13333333333333333</v>
      </c>
      <c r="AI105" s="58">
        <f t="shared" si="21"/>
        <v>27842</v>
      </c>
      <c r="AJ105" s="311"/>
      <c r="AK105" s="324"/>
      <c r="AL105" s="210" t="s">
        <v>164</v>
      </c>
      <c r="AM105" s="59">
        <f t="shared" si="28"/>
        <v>2762039</v>
      </c>
      <c r="AN105" s="57">
        <f>IFERROR(AM105/AJ90,"-")</f>
        <v>1.8053630421388791E-3</v>
      </c>
      <c r="AO105" s="59">
        <f t="shared" si="29"/>
        <v>168</v>
      </c>
      <c r="AP105" s="57">
        <f>IFERROR(AO105/AK90,"-")</f>
        <v>7.883622712341623E-2</v>
      </c>
      <c r="AQ105" s="58">
        <f t="shared" si="22"/>
        <v>16440.708333333332</v>
      </c>
      <c r="AW105" s="175"/>
      <c r="AX105" s="175"/>
    </row>
    <row r="106" spans="2:50" s="20" customFormat="1">
      <c r="B106" s="326"/>
      <c r="C106" s="309"/>
      <c r="D106" s="312"/>
      <c r="E106" s="312"/>
      <c r="F106" s="211" t="s">
        <v>86</v>
      </c>
      <c r="G106" s="60">
        <f>SUM(G90:G105)</f>
        <v>199949258</v>
      </c>
      <c r="H106" s="57">
        <f>IFERROR(G106/D90,"-")</f>
        <v>0.18615494915832978</v>
      </c>
      <c r="I106" s="59">
        <v>1238</v>
      </c>
      <c r="J106" s="57">
        <f>IFERROR(I106/E90,"-")</f>
        <v>0.79562982005141392</v>
      </c>
      <c r="K106" s="58">
        <f t="shared" si="18"/>
        <v>161509.90145395801</v>
      </c>
      <c r="L106" s="312"/>
      <c r="M106" s="312"/>
      <c r="N106" s="211" t="s">
        <v>86</v>
      </c>
      <c r="O106" s="60">
        <f>SUM(O90:O105)</f>
        <v>35404854</v>
      </c>
      <c r="P106" s="57">
        <f>IFERROR(O106/L90,"-")</f>
        <v>0.20687695611426621</v>
      </c>
      <c r="Q106" s="59">
        <v>200</v>
      </c>
      <c r="R106" s="57">
        <f>IFERROR(Q106/M90,"-")</f>
        <v>0.84033613445378152</v>
      </c>
      <c r="S106" s="58">
        <f t="shared" si="19"/>
        <v>177024.27</v>
      </c>
      <c r="T106" s="312"/>
      <c r="U106" s="312"/>
      <c r="V106" s="211" t="s">
        <v>86</v>
      </c>
      <c r="W106" s="60">
        <f>SUM(W90:W105)</f>
        <v>18913435</v>
      </c>
      <c r="X106" s="57">
        <f>IFERROR(W106/T90,"-")</f>
        <v>0.19865563654154511</v>
      </c>
      <c r="Y106" s="59">
        <v>115</v>
      </c>
      <c r="Z106" s="57">
        <f>IFERROR(Y106/U90,"-")</f>
        <v>0.90551181102362199</v>
      </c>
      <c r="AA106" s="58">
        <f t="shared" si="20"/>
        <v>164464.65217391305</v>
      </c>
      <c r="AB106" s="312"/>
      <c r="AC106" s="312"/>
      <c r="AD106" s="211" t="s">
        <v>86</v>
      </c>
      <c r="AE106" s="60">
        <f>SUM(AE90:AE105)</f>
        <v>40141245</v>
      </c>
      <c r="AF106" s="57">
        <f>IFERROR(AE106/AB90,"-")</f>
        <v>0.2118721298986059</v>
      </c>
      <c r="AG106" s="59">
        <v>187</v>
      </c>
      <c r="AH106" s="57">
        <f>IFERROR(AG106/AC90,"-")</f>
        <v>0.89047619047619042</v>
      </c>
      <c r="AI106" s="58">
        <f t="shared" si="21"/>
        <v>214659.064171123</v>
      </c>
      <c r="AJ106" s="312"/>
      <c r="AK106" s="325"/>
      <c r="AL106" s="211" t="s">
        <v>86</v>
      </c>
      <c r="AM106" s="60">
        <f>SUM(AM90:AM105)</f>
        <v>294408792</v>
      </c>
      <c r="AN106" s="57">
        <f>IFERROR(AM106/AJ90,"-")</f>
        <v>0.19243564350740613</v>
      </c>
      <c r="AO106" s="59">
        <f>SUM(I106,Q106,Y106,AG106)</f>
        <v>1740</v>
      </c>
      <c r="AP106" s="57">
        <f>IFERROR(AO106/AK90,"-")</f>
        <v>0.8165180666353824</v>
      </c>
      <c r="AQ106" s="58">
        <f t="shared" si="22"/>
        <v>169200.45517241379</v>
      </c>
      <c r="AW106" s="175"/>
      <c r="AX106" s="175"/>
    </row>
    <row r="107" spans="2:50" s="20" customFormat="1">
      <c r="B107" s="326">
        <v>7</v>
      </c>
      <c r="C107" s="307" t="s">
        <v>135</v>
      </c>
      <c r="D107" s="310">
        <v>657551110</v>
      </c>
      <c r="E107" s="310">
        <v>988</v>
      </c>
      <c r="F107" s="207" t="s">
        <v>150</v>
      </c>
      <c r="G107" s="50">
        <v>19562449</v>
      </c>
      <c r="H107" s="48">
        <f>IFERROR(G107/D107,"-")</f>
        <v>2.9750461526861387E-2</v>
      </c>
      <c r="I107" s="50">
        <v>223</v>
      </c>
      <c r="J107" s="48">
        <f>IFERROR(I107/E107,"-")</f>
        <v>0.22570850202429149</v>
      </c>
      <c r="K107" s="49">
        <f t="shared" si="18"/>
        <v>87723.986547085195</v>
      </c>
      <c r="L107" s="310">
        <v>118711030</v>
      </c>
      <c r="M107" s="310">
        <v>132</v>
      </c>
      <c r="N107" s="207" t="s">
        <v>150</v>
      </c>
      <c r="O107" s="50">
        <v>1065297</v>
      </c>
      <c r="P107" s="48">
        <f>IFERROR(O107/L107,"-")</f>
        <v>8.9738670450420655E-3</v>
      </c>
      <c r="Q107" s="50">
        <v>33</v>
      </c>
      <c r="R107" s="48">
        <f>IFERROR(Q107/M107,"-")</f>
        <v>0.25</v>
      </c>
      <c r="S107" s="49">
        <f t="shared" si="19"/>
        <v>32281.727272727272</v>
      </c>
      <c r="T107" s="310">
        <v>59649110</v>
      </c>
      <c r="U107" s="310">
        <v>78</v>
      </c>
      <c r="V107" s="207" t="s">
        <v>150</v>
      </c>
      <c r="W107" s="50">
        <v>308668</v>
      </c>
      <c r="X107" s="48">
        <f>IFERROR(W107/T107,"-")</f>
        <v>5.1747293463389483E-3</v>
      </c>
      <c r="Y107" s="50">
        <v>16</v>
      </c>
      <c r="Z107" s="48">
        <f>IFERROR(Y107/U107,"-")</f>
        <v>0.20512820512820512</v>
      </c>
      <c r="AA107" s="49">
        <f t="shared" si="20"/>
        <v>19291.75</v>
      </c>
      <c r="AB107" s="310">
        <v>137431200</v>
      </c>
      <c r="AC107" s="310">
        <v>128</v>
      </c>
      <c r="AD107" s="207" t="s">
        <v>150</v>
      </c>
      <c r="AE107" s="50">
        <v>3068897</v>
      </c>
      <c r="AF107" s="48">
        <f>IFERROR(AE107/AB107,"-")</f>
        <v>2.2330424241365863E-2</v>
      </c>
      <c r="AG107" s="50">
        <v>41</v>
      </c>
      <c r="AH107" s="48">
        <f>IFERROR(AG107/AC107,"-")</f>
        <v>0.3203125</v>
      </c>
      <c r="AI107" s="49">
        <f t="shared" si="21"/>
        <v>74851.14634146342</v>
      </c>
      <c r="AJ107" s="310">
        <f>SUM(D107,L107,T107,AB107)</f>
        <v>973342450</v>
      </c>
      <c r="AK107" s="323">
        <f>SUM(E107,M107,U107,AC107)</f>
        <v>1326</v>
      </c>
      <c r="AL107" s="207" t="s">
        <v>150</v>
      </c>
      <c r="AM107" s="50">
        <f t="shared" ref="AM107:AM122" si="30">SUM(G107,O107,W107,AE107)</f>
        <v>24005311</v>
      </c>
      <c r="AN107" s="48">
        <f>IFERROR(AM107/AJ107,"-")</f>
        <v>2.4662759751205757E-2</v>
      </c>
      <c r="AO107" s="50">
        <f t="shared" ref="AO107:AO122" si="31">SUM(I107,Q107,Y107,AG107)</f>
        <v>313</v>
      </c>
      <c r="AP107" s="48">
        <f>IFERROR(AO107/AK107,"-")</f>
        <v>0.23604826546003016</v>
      </c>
      <c r="AQ107" s="49">
        <f t="shared" si="22"/>
        <v>76694.284345047927</v>
      </c>
      <c r="AW107" s="175"/>
      <c r="AX107" s="175"/>
    </row>
    <row r="108" spans="2:50" s="20" customFormat="1">
      <c r="B108" s="326"/>
      <c r="C108" s="308"/>
      <c r="D108" s="311"/>
      <c r="E108" s="311"/>
      <c r="F108" s="208" t="s">
        <v>151</v>
      </c>
      <c r="G108" s="54">
        <v>18752131</v>
      </c>
      <c r="H108" s="52">
        <f>IFERROR(G108/D107,"-")</f>
        <v>2.8518134506684962E-2</v>
      </c>
      <c r="I108" s="54">
        <v>280</v>
      </c>
      <c r="J108" s="52">
        <f>IFERROR(I108/E107,"-")</f>
        <v>0.2834008097165992</v>
      </c>
      <c r="K108" s="53">
        <f t="shared" si="18"/>
        <v>66971.896428571432</v>
      </c>
      <c r="L108" s="311"/>
      <c r="M108" s="311"/>
      <c r="N108" s="208" t="s">
        <v>151</v>
      </c>
      <c r="O108" s="54">
        <v>739608</v>
      </c>
      <c r="P108" s="52">
        <f>IFERROR(O108/L107,"-")</f>
        <v>6.2303224898309787E-3</v>
      </c>
      <c r="Q108" s="54">
        <v>46</v>
      </c>
      <c r="R108" s="52">
        <f>IFERROR(Q108/M107,"-")</f>
        <v>0.34848484848484851</v>
      </c>
      <c r="S108" s="53">
        <f t="shared" si="19"/>
        <v>16078.434782608696</v>
      </c>
      <c r="T108" s="311"/>
      <c r="U108" s="311"/>
      <c r="V108" s="208" t="s">
        <v>151</v>
      </c>
      <c r="W108" s="54">
        <v>939036</v>
      </c>
      <c r="X108" s="52">
        <f>IFERROR(W108/T107,"-")</f>
        <v>1.5742665732984114E-2</v>
      </c>
      <c r="Y108" s="54">
        <v>20</v>
      </c>
      <c r="Z108" s="52">
        <f>IFERROR(Y108/U107,"-")</f>
        <v>0.25641025641025639</v>
      </c>
      <c r="AA108" s="53">
        <f t="shared" si="20"/>
        <v>46951.8</v>
      </c>
      <c r="AB108" s="311"/>
      <c r="AC108" s="311"/>
      <c r="AD108" s="208" t="s">
        <v>151</v>
      </c>
      <c r="AE108" s="54">
        <v>2457979</v>
      </c>
      <c r="AF108" s="52">
        <f>IFERROR(AE108/AB107,"-")</f>
        <v>1.7885159992781844E-2</v>
      </c>
      <c r="AG108" s="54">
        <v>50</v>
      </c>
      <c r="AH108" s="52">
        <f>IFERROR(AG108/AC107,"-")</f>
        <v>0.390625</v>
      </c>
      <c r="AI108" s="53">
        <f t="shared" si="21"/>
        <v>49159.58</v>
      </c>
      <c r="AJ108" s="311"/>
      <c r="AK108" s="324"/>
      <c r="AL108" s="208" t="s">
        <v>151</v>
      </c>
      <c r="AM108" s="54">
        <f t="shared" si="30"/>
        <v>22888754</v>
      </c>
      <c r="AN108" s="52">
        <f>IFERROR(AM108/AJ107,"-")</f>
        <v>2.3515622893052698E-2</v>
      </c>
      <c r="AO108" s="54">
        <f t="shared" si="31"/>
        <v>396</v>
      </c>
      <c r="AP108" s="52">
        <f>IFERROR(AO108/AK107,"-")</f>
        <v>0.29864253393665158</v>
      </c>
      <c r="AQ108" s="53">
        <f t="shared" si="22"/>
        <v>57799.883838383837</v>
      </c>
      <c r="AW108" s="175"/>
      <c r="AX108" s="175"/>
    </row>
    <row r="109" spans="2:50" s="20" customFormat="1">
      <c r="B109" s="326"/>
      <c r="C109" s="308"/>
      <c r="D109" s="311"/>
      <c r="E109" s="311"/>
      <c r="F109" s="209" t="s">
        <v>152</v>
      </c>
      <c r="G109" s="54">
        <v>15183952</v>
      </c>
      <c r="H109" s="52">
        <f>IFERROR(G109/D107,"-")</f>
        <v>2.3091668113829206E-2</v>
      </c>
      <c r="I109" s="54">
        <v>335</v>
      </c>
      <c r="J109" s="52">
        <f>IFERROR(I109/E107,"-")</f>
        <v>0.33906882591093118</v>
      </c>
      <c r="K109" s="53">
        <f t="shared" si="18"/>
        <v>45325.229850746269</v>
      </c>
      <c r="L109" s="311"/>
      <c r="M109" s="311"/>
      <c r="N109" s="209" t="s">
        <v>152</v>
      </c>
      <c r="O109" s="54">
        <v>3104222</v>
      </c>
      <c r="P109" s="52">
        <f>IFERROR(O109/L107,"-")</f>
        <v>2.614939824884006E-2</v>
      </c>
      <c r="Q109" s="54">
        <v>58</v>
      </c>
      <c r="R109" s="52">
        <f>IFERROR(Q109/M107,"-")</f>
        <v>0.43939393939393939</v>
      </c>
      <c r="S109" s="53">
        <f t="shared" si="19"/>
        <v>53521.068965517239</v>
      </c>
      <c r="T109" s="311"/>
      <c r="U109" s="311"/>
      <c r="V109" s="209" t="s">
        <v>152</v>
      </c>
      <c r="W109" s="54">
        <v>1182273</v>
      </c>
      <c r="X109" s="52">
        <f>IFERROR(W109/T107,"-")</f>
        <v>1.9820463373217138E-2</v>
      </c>
      <c r="Y109" s="54">
        <v>30</v>
      </c>
      <c r="Z109" s="52">
        <f>IFERROR(Y109/U107,"-")</f>
        <v>0.38461538461538464</v>
      </c>
      <c r="AA109" s="53">
        <f t="shared" si="20"/>
        <v>39409.1</v>
      </c>
      <c r="AB109" s="311"/>
      <c r="AC109" s="311"/>
      <c r="AD109" s="209" t="s">
        <v>152</v>
      </c>
      <c r="AE109" s="54">
        <v>1570419</v>
      </c>
      <c r="AF109" s="52">
        <f>IFERROR(AE109/AB107,"-")</f>
        <v>1.1426946719522204E-2</v>
      </c>
      <c r="AG109" s="54">
        <v>53</v>
      </c>
      <c r="AH109" s="52">
        <f>IFERROR(AG109/AC107,"-")</f>
        <v>0.4140625</v>
      </c>
      <c r="AI109" s="53">
        <f t="shared" si="21"/>
        <v>29630.547169811322</v>
      </c>
      <c r="AJ109" s="311"/>
      <c r="AK109" s="324"/>
      <c r="AL109" s="209" t="s">
        <v>152</v>
      </c>
      <c r="AM109" s="54">
        <f t="shared" si="30"/>
        <v>21040866</v>
      </c>
      <c r="AN109" s="52">
        <f>IFERROR(AM109/AJ107,"-")</f>
        <v>2.1617125606717347E-2</v>
      </c>
      <c r="AO109" s="54">
        <f t="shared" si="31"/>
        <v>476</v>
      </c>
      <c r="AP109" s="52">
        <f>IFERROR(AO109/AK107,"-")</f>
        <v>0.35897435897435898</v>
      </c>
      <c r="AQ109" s="53">
        <f t="shared" si="22"/>
        <v>44203.5</v>
      </c>
      <c r="AW109" s="175"/>
      <c r="AX109" s="175"/>
    </row>
    <row r="110" spans="2:50" s="20" customFormat="1">
      <c r="B110" s="326"/>
      <c r="C110" s="308"/>
      <c r="D110" s="311"/>
      <c r="E110" s="311"/>
      <c r="F110" s="209" t="s">
        <v>153</v>
      </c>
      <c r="G110" s="54">
        <v>2818094</v>
      </c>
      <c r="H110" s="52">
        <f>IFERROR(G110/D107,"-")</f>
        <v>4.2857413775789993E-3</v>
      </c>
      <c r="I110" s="54">
        <v>58</v>
      </c>
      <c r="J110" s="52">
        <f>IFERROR(I110/E107,"-")</f>
        <v>5.8704453441295545E-2</v>
      </c>
      <c r="K110" s="53">
        <f t="shared" si="18"/>
        <v>48587.827586206899</v>
      </c>
      <c r="L110" s="311"/>
      <c r="M110" s="311"/>
      <c r="N110" s="209" t="s">
        <v>153</v>
      </c>
      <c r="O110" s="54">
        <v>151810</v>
      </c>
      <c r="P110" s="52">
        <f>IFERROR(O110/L107,"-")</f>
        <v>1.2788196682313345E-3</v>
      </c>
      <c r="Q110" s="54">
        <v>13</v>
      </c>
      <c r="R110" s="52">
        <f>IFERROR(Q110/M107,"-")</f>
        <v>9.8484848484848481E-2</v>
      </c>
      <c r="S110" s="53">
        <f t="shared" si="19"/>
        <v>11677.692307692309</v>
      </c>
      <c r="T110" s="311"/>
      <c r="U110" s="311"/>
      <c r="V110" s="209" t="s">
        <v>153</v>
      </c>
      <c r="W110" s="54">
        <v>145199</v>
      </c>
      <c r="X110" s="52">
        <f>IFERROR(W110/T107,"-")</f>
        <v>2.4342190520529141E-3</v>
      </c>
      <c r="Y110" s="54">
        <v>8</v>
      </c>
      <c r="Z110" s="52">
        <f>IFERROR(Y110/U107,"-")</f>
        <v>0.10256410256410256</v>
      </c>
      <c r="AA110" s="53">
        <f t="shared" si="20"/>
        <v>18149.875</v>
      </c>
      <c r="AB110" s="311"/>
      <c r="AC110" s="311"/>
      <c r="AD110" s="209" t="s">
        <v>153</v>
      </c>
      <c r="AE110" s="54">
        <v>137319</v>
      </c>
      <c r="AF110" s="52">
        <f>IFERROR(AE110/AB107,"-")</f>
        <v>9.9918359149887359E-4</v>
      </c>
      <c r="AG110" s="54">
        <v>15</v>
      </c>
      <c r="AH110" s="52">
        <f>IFERROR(AG110/AC107,"-")</f>
        <v>0.1171875</v>
      </c>
      <c r="AI110" s="53">
        <f t="shared" si="21"/>
        <v>9154.6</v>
      </c>
      <c r="AJ110" s="311"/>
      <c r="AK110" s="324"/>
      <c r="AL110" s="209" t="s">
        <v>153</v>
      </c>
      <c r="AM110" s="54">
        <f t="shared" si="30"/>
        <v>3252422</v>
      </c>
      <c r="AN110" s="52">
        <f>IFERROR(AM110/AJ107,"-")</f>
        <v>3.3414981541183167E-3</v>
      </c>
      <c r="AO110" s="54">
        <f t="shared" si="31"/>
        <v>94</v>
      </c>
      <c r="AP110" s="52">
        <f>IFERROR(AO110/AK107,"-")</f>
        <v>7.0889894419306182E-2</v>
      </c>
      <c r="AQ110" s="53">
        <f t="shared" si="22"/>
        <v>34600.234042553195</v>
      </c>
      <c r="AW110" s="175"/>
      <c r="AX110" s="175"/>
    </row>
    <row r="111" spans="2:50" s="20" customFormat="1">
      <c r="B111" s="326"/>
      <c r="C111" s="308"/>
      <c r="D111" s="311"/>
      <c r="E111" s="311"/>
      <c r="F111" s="209" t="s">
        <v>154</v>
      </c>
      <c r="G111" s="54">
        <v>20663551</v>
      </c>
      <c r="H111" s="52">
        <f>IFERROR(G111/D107,"-")</f>
        <v>3.1425011205592823E-2</v>
      </c>
      <c r="I111" s="54">
        <v>393</v>
      </c>
      <c r="J111" s="52">
        <f>IFERROR(I111/E107,"-")</f>
        <v>0.39777327935222673</v>
      </c>
      <c r="K111" s="53">
        <f t="shared" si="18"/>
        <v>52579.010178117045</v>
      </c>
      <c r="L111" s="311"/>
      <c r="M111" s="311"/>
      <c r="N111" s="209" t="s">
        <v>154</v>
      </c>
      <c r="O111" s="54">
        <v>6475275</v>
      </c>
      <c r="P111" s="52">
        <f>IFERROR(O111/L107,"-")</f>
        <v>5.454653202823697E-2</v>
      </c>
      <c r="Q111" s="54">
        <v>65</v>
      </c>
      <c r="R111" s="52">
        <f>IFERROR(Q111/M107,"-")</f>
        <v>0.49242424242424243</v>
      </c>
      <c r="S111" s="53">
        <f t="shared" si="19"/>
        <v>99619.61538461539</v>
      </c>
      <c r="T111" s="311"/>
      <c r="U111" s="311"/>
      <c r="V111" s="209" t="s">
        <v>154</v>
      </c>
      <c r="W111" s="54">
        <v>2475480</v>
      </c>
      <c r="X111" s="52">
        <f>IFERROR(W111/T107,"-")</f>
        <v>4.1500703028092119E-2</v>
      </c>
      <c r="Y111" s="54">
        <v>28</v>
      </c>
      <c r="Z111" s="52">
        <f>IFERROR(Y111/U107,"-")</f>
        <v>0.35897435897435898</v>
      </c>
      <c r="AA111" s="53">
        <f t="shared" si="20"/>
        <v>88410</v>
      </c>
      <c r="AB111" s="311"/>
      <c r="AC111" s="311"/>
      <c r="AD111" s="209" t="s">
        <v>154</v>
      </c>
      <c r="AE111" s="54">
        <v>3481589</v>
      </c>
      <c r="AF111" s="52">
        <f>IFERROR(AE111/AB107,"-")</f>
        <v>2.533332314641799E-2</v>
      </c>
      <c r="AG111" s="54">
        <v>56</v>
      </c>
      <c r="AH111" s="52">
        <f>IFERROR(AG111/AC107,"-")</f>
        <v>0.4375</v>
      </c>
      <c r="AI111" s="53">
        <f t="shared" si="21"/>
        <v>62171.232142857145</v>
      </c>
      <c r="AJ111" s="311"/>
      <c r="AK111" s="324"/>
      <c r="AL111" s="209" t="s">
        <v>154</v>
      </c>
      <c r="AM111" s="54">
        <f t="shared" si="30"/>
        <v>33095895</v>
      </c>
      <c r="AN111" s="52">
        <f>IFERROR(AM111/AJ107,"-")</f>
        <v>3.4002313368742931E-2</v>
      </c>
      <c r="AO111" s="54">
        <f t="shared" si="31"/>
        <v>542</v>
      </c>
      <c r="AP111" s="52">
        <f>IFERROR(AO111/AK107,"-")</f>
        <v>0.40874811463046756</v>
      </c>
      <c r="AQ111" s="53">
        <f t="shared" si="22"/>
        <v>61062.536900369007</v>
      </c>
      <c r="AW111" s="175"/>
      <c r="AX111" s="175"/>
    </row>
    <row r="112" spans="2:50" s="20" customFormat="1">
      <c r="B112" s="326"/>
      <c r="C112" s="308"/>
      <c r="D112" s="311"/>
      <c r="E112" s="311"/>
      <c r="F112" s="209" t="s">
        <v>155</v>
      </c>
      <c r="G112" s="54">
        <v>29752624</v>
      </c>
      <c r="H112" s="52">
        <f>IFERROR(G112/D107,"-")</f>
        <v>4.5247621892083797E-2</v>
      </c>
      <c r="I112" s="54">
        <v>382</v>
      </c>
      <c r="J112" s="52">
        <f>IFERROR(I112/E107,"-")</f>
        <v>0.38663967611336031</v>
      </c>
      <c r="K112" s="53">
        <f t="shared" si="18"/>
        <v>77886.450261780104</v>
      </c>
      <c r="L112" s="311"/>
      <c r="M112" s="311"/>
      <c r="N112" s="209" t="s">
        <v>155</v>
      </c>
      <c r="O112" s="54">
        <v>5615841</v>
      </c>
      <c r="P112" s="52">
        <f>IFERROR(O112/L107,"-")</f>
        <v>4.7306817235096013E-2</v>
      </c>
      <c r="Q112" s="54">
        <v>67</v>
      </c>
      <c r="R112" s="52">
        <f>IFERROR(Q112/M107,"-")</f>
        <v>0.50757575757575757</v>
      </c>
      <c r="S112" s="53">
        <f t="shared" si="19"/>
        <v>83818.522388059704</v>
      </c>
      <c r="T112" s="311"/>
      <c r="U112" s="311"/>
      <c r="V112" s="209" t="s">
        <v>155</v>
      </c>
      <c r="W112" s="54">
        <v>2363515</v>
      </c>
      <c r="X112" s="52">
        <f>IFERROR(W112/T107,"-")</f>
        <v>3.9623642330958497E-2</v>
      </c>
      <c r="Y112" s="54">
        <v>31</v>
      </c>
      <c r="Z112" s="52">
        <f>IFERROR(Y112/U107,"-")</f>
        <v>0.39743589743589741</v>
      </c>
      <c r="AA112" s="53">
        <f t="shared" si="20"/>
        <v>76242.419354838712</v>
      </c>
      <c r="AB112" s="311"/>
      <c r="AC112" s="311"/>
      <c r="AD112" s="209" t="s">
        <v>155</v>
      </c>
      <c r="AE112" s="54">
        <v>3154008</v>
      </c>
      <c r="AF112" s="52">
        <f>IFERROR(AE112/AB107,"-")</f>
        <v>2.2949723206957373E-2</v>
      </c>
      <c r="AG112" s="54">
        <v>54</v>
      </c>
      <c r="AH112" s="52">
        <f>IFERROR(AG112/AC107,"-")</f>
        <v>0.421875</v>
      </c>
      <c r="AI112" s="53">
        <f t="shared" si="21"/>
        <v>58407.555555555555</v>
      </c>
      <c r="AJ112" s="311"/>
      <c r="AK112" s="324"/>
      <c r="AL112" s="209" t="s">
        <v>155</v>
      </c>
      <c r="AM112" s="54">
        <f t="shared" si="30"/>
        <v>40885988</v>
      </c>
      <c r="AN112" s="52">
        <f>IFERROR(AM112/AJ107,"-")</f>
        <v>4.2005758610445892E-2</v>
      </c>
      <c r="AO112" s="54">
        <f t="shared" si="31"/>
        <v>534</v>
      </c>
      <c r="AP112" s="52">
        <f>IFERROR(AO112/AK107,"-")</f>
        <v>0.40271493212669685</v>
      </c>
      <c r="AQ112" s="53">
        <f t="shared" si="22"/>
        <v>76565.520599250929</v>
      </c>
      <c r="AW112" s="175"/>
      <c r="AX112" s="175"/>
    </row>
    <row r="113" spans="2:50" s="20" customFormat="1">
      <c r="B113" s="326"/>
      <c r="C113" s="308"/>
      <c r="D113" s="311"/>
      <c r="E113" s="311"/>
      <c r="F113" s="209" t="s">
        <v>156</v>
      </c>
      <c r="G113" s="54">
        <v>11599867</v>
      </c>
      <c r="H113" s="52">
        <f>IFERROR(G113/D107,"-")</f>
        <v>1.764101196635498E-2</v>
      </c>
      <c r="I113" s="54">
        <v>89</v>
      </c>
      <c r="J113" s="52">
        <f>IFERROR(I113/E107,"-")</f>
        <v>9.0080971659919032E-2</v>
      </c>
      <c r="K113" s="53">
        <f t="shared" si="18"/>
        <v>130335.58426966293</v>
      </c>
      <c r="L113" s="311"/>
      <c r="M113" s="311"/>
      <c r="N113" s="209" t="s">
        <v>156</v>
      </c>
      <c r="O113" s="54">
        <v>1533044</v>
      </c>
      <c r="P113" s="52">
        <f>IFERROR(O113/L107,"-")</f>
        <v>1.2914082204492708E-2</v>
      </c>
      <c r="Q113" s="54">
        <v>17</v>
      </c>
      <c r="R113" s="52">
        <f>IFERROR(Q113/M107,"-")</f>
        <v>0.12878787878787878</v>
      </c>
      <c r="S113" s="53">
        <f t="shared" si="19"/>
        <v>90179.058823529413</v>
      </c>
      <c r="T113" s="311"/>
      <c r="U113" s="311"/>
      <c r="V113" s="209" t="s">
        <v>156</v>
      </c>
      <c r="W113" s="54">
        <v>4389867</v>
      </c>
      <c r="X113" s="52">
        <f>IFERROR(W113/T107,"-")</f>
        <v>7.3594844918893176E-2</v>
      </c>
      <c r="Y113" s="54">
        <v>10</v>
      </c>
      <c r="Z113" s="52">
        <f>IFERROR(Y113/U107,"-")</f>
        <v>0.12820512820512819</v>
      </c>
      <c r="AA113" s="53">
        <f t="shared" si="20"/>
        <v>438986.7</v>
      </c>
      <c r="AB113" s="311"/>
      <c r="AC113" s="311"/>
      <c r="AD113" s="209" t="s">
        <v>156</v>
      </c>
      <c r="AE113" s="54">
        <v>10506279</v>
      </c>
      <c r="AF113" s="52">
        <f>IFERROR(AE113/AB107,"-")</f>
        <v>7.6447553393989134E-2</v>
      </c>
      <c r="AG113" s="54">
        <v>18</v>
      </c>
      <c r="AH113" s="52">
        <f>IFERROR(AG113/AC107,"-")</f>
        <v>0.140625</v>
      </c>
      <c r="AI113" s="53">
        <f t="shared" si="21"/>
        <v>583682.16666666663</v>
      </c>
      <c r="AJ113" s="311"/>
      <c r="AK113" s="324"/>
      <c r="AL113" s="209" t="s">
        <v>156</v>
      </c>
      <c r="AM113" s="54">
        <f t="shared" si="30"/>
        <v>28029057</v>
      </c>
      <c r="AN113" s="52">
        <f>IFERROR(AM113/AJ107,"-")</f>
        <v>2.8796706647285342E-2</v>
      </c>
      <c r="AO113" s="54">
        <f t="shared" si="31"/>
        <v>134</v>
      </c>
      <c r="AP113" s="52">
        <f>IFERROR(AO113/AK107,"-")</f>
        <v>0.10105580693815988</v>
      </c>
      <c r="AQ113" s="53">
        <f t="shared" si="22"/>
        <v>209172.06716417911</v>
      </c>
      <c r="AW113" s="175"/>
      <c r="AX113" s="175"/>
    </row>
    <row r="114" spans="2:50" s="20" customFormat="1">
      <c r="B114" s="326"/>
      <c r="C114" s="308"/>
      <c r="D114" s="311"/>
      <c r="E114" s="311"/>
      <c r="F114" s="209" t="s">
        <v>166</v>
      </c>
      <c r="G114" s="54">
        <v>0</v>
      </c>
      <c r="H114" s="52">
        <f>IFERROR(G114/D107,"-")</f>
        <v>0</v>
      </c>
      <c r="I114" s="54">
        <v>0</v>
      </c>
      <c r="J114" s="52">
        <f>IFERROR(I114/E107,"-")</f>
        <v>0</v>
      </c>
      <c r="K114" s="53" t="str">
        <f t="shared" si="18"/>
        <v>-</v>
      </c>
      <c r="L114" s="311"/>
      <c r="M114" s="311"/>
      <c r="N114" s="209" t="s">
        <v>166</v>
      </c>
      <c r="O114" s="54">
        <v>0</v>
      </c>
      <c r="P114" s="52">
        <f>IFERROR(O114/L107,"-")</f>
        <v>0</v>
      </c>
      <c r="Q114" s="54">
        <v>0</v>
      </c>
      <c r="R114" s="52">
        <f>IFERROR(Q114/M107,"-")</f>
        <v>0</v>
      </c>
      <c r="S114" s="53" t="str">
        <f t="shared" si="19"/>
        <v>-</v>
      </c>
      <c r="T114" s="311"/>
      <c r="U114" s="311"/>
      <c r="V114" s="209" t="s">
        <v>166</v>
      </c>
      <c r="W114" s="54">
        <v>0</v>
      </c>
      <c r="X114" s="52">
        <f>IFERROR(W114/T107,"-")</f>
        <v>0</v>
      </c>
      <c r="Y114" s="54">
        <v>0</v>
      </c>
      <c r="Z114" s="52">
        <f>IFERROR(Y114/U107,"-")</f>
        <v>0</v>
      </c>
      <c r="AA114" s="53" t="str">
        <f t="shared" si="20"/>
        <v>-</v>
      </c>
      <c r="AB114" s="311"/>
      <c r="AC114" s="311"/>
      <c r="AD114" s="209" t="s">
        <v>166</v>
      </c>
      <c r="AE114" s="54">
        <v>0</v>
      </c>
      <c r="AF114" s="52">
        <f>IFERROR(AE114/AB107,"-")</f>
        <v>0</v>
      </c>
      <c r="AG114" s="54">
        <v>0</v>
      </c>
      <c r="AH114" s="52">
        <f>IFERROR(AG114/AC107,"-")</f>
        <v>0</v>
      </c>
      <c r="AI114" s="53" t="str">
        <f t="shared" si="21"/>
        <v>-</v>
      </c>
      <c r="AJ114" s="311"/>
      <c r="AK114" s="324"/>
      <c r="AL114" s="209" t="s">
        <v>166</v>
      </c>
      <c r="AM114" s="54">
        <f t="shared" si="30"/>
        <v>0</v>
      </c>
      <c r="AN114" s="52">
        <f>IFERROR(AM114/AJ107,"-")</f>
        <v>0</v>
      </c>
      <c r="AO114" s="54">
        <f t="shared" si="31"/>
        <v>0</v>
      </c>
      <c r="AP114" s="52">
        <f>IFERROR(AO114/AK107,"-")</f>
        <v>0</v>
      </c>
      <c r="AQ114" s="53" t="str">
        <f t="shared" si="22"/>
        <v>-</v>
      </c>
      <c r="AW114" s="175"/>
      <c r="AX114" s="175"/>
    </row>
    <row r="115" spans="2:50" s="20" customFormat="1">
      <c r="B115" s="326"/>
      <c r="C115" s="308"/>
      <c r="D115" s="311"/>
      <c r="E115" s="311"/>
      <c r="F115" s="209" t="s">
        <v>157</v>
      </c>
      <c r="G115" s="54">
        <v>188975</v>
      </c>
      <c r="H115" s="52">
        <f>IFERROR(G115/D107,"-")</f>
        <v>2.8739210857692873E-4</v>
      </c>
      <c r="I115" s="54">
        <v>10</v>
      </c>
      <c r="J115" s="52">
        <f>IFERROR(I115/E107,"-")</f>
        <v>1.0121457489878543E-2</v>
      </c>
      <c r="K115" s="53">
        <f t="shared" si="18"/>
        <v>18897.5</v>
      </c>
      <c r="L115" s="311"/>
      <c r="M115" s="311"/>
      <c r="N115" s="209" t="s">
        <v>157</v>
      </c>
      <c r="O115" s="54">
        <v>10822</v>
      </c>
      <c r="P115" s="52">
        <f>IFERROR(O115/L107,"-")</f>
        <v>9.11625482484652E-5</v>
      </c>
      <c r="Q115" s="54">
        <v>1</v>
      </c>
      <c r="R115" s="52">
        <f>IFERROR(Q115/M107,"-")</f>
        <v>7.575757575757576E-3</v>
      </c>
      <c r="S115" s="53">
        <f t="shared" si="19"/>
        <v>10822</v>
      </c>
      <c r="T115" s="311"/>
      <c r="U115" s="311"/>
      <c r="V115" s="209" t="s">
        <v>157</v>
      </c>
      <c r="W115" s="54">
        <v>65356</v>
      </c>
      <c r="X115" s="52">
        <f>IFERROR(W115/T107,"-")</f>
        <v>1.0956743528947874E-3</v>
      </c>
      <c r="Y115" s="54">
        <v>1</v>
      </c>
      <c r="Z115" s="52">
        <f>IFERROR(Y115/U107,"-")</f>
        <v>1.282051282051282E-2</v>
      </c>
      <c r="AA115" s="53">
        <f t="shared" si="20"/>
        <v>65356</v>
      </c>
      <c r="AB115" s="311"/>
      <c r="AC115" s="311"/>
      <c r="AD115" s="209" t="s">
        <v>157</v>
      </c>
      <c r="AE115" s="54">
        <v>23757</v>
      </c>
      <c r="AF115" s="52">
        <f>IFERROR(AE115/AB107,"-")</f>
        <v>1.7286467701657266E-4</v>
      </c>
      <c r="AG115" s="54">
        <v>3</v>
      </c>
      <c r="AH115" s="52">
        <f>IFERROR(AG115/AC107,"-")</f>
        <v>2.34375E-2</v>
      </c>
      <c r="AI115" s="53">
        <f t="shared" si="21"/>
        <v>7919</v>
      </c>
      <c r="AJ115" s="311"/>
      <c r="AK115" s="324"/>
      <c r="AL115" s="209" t="s">
        <v>157</v>
      </c>
      <c r="AM115" s="54">
        <f t="shared" si="30"/>
        <v>288910</v>
      </c>
      <c r="AN115" s="52">
        <f>IFERROR(AM115/AJ107,"-")</f>
        <v>2.9682256229552099E-4</v>
      </c>
      <c r="AO115" s="54">
        <f t="shared" si="31"/>
        <v>15</v>
      </c>
      <c r="AP115" s="52">
        <f>IFERROR(AO115/AK107,"-")</f>
        <v>1.1312217194570135E-2</v>
      </c>
      <c r="AQ115" s="53">
        <f t="shared" si="22"/>
        <v>19260.666666666668</v>
      </c>
      <c r="AW115" s="175"/>
      <c r="AX115" s="175"/>
    </row>
    <row r="116" spans="2:50" s="20" customFormat="1">
      <c r="B116" s="326"/>
      <c r="C116" s="308"/>
      <c r="D116" s="311"/>
      <c r="E116" s="311"/>
      <c r="F116" s="209" t="s">
        <v>158</v>
      </c>
      <c r="G116" s="54">
        <v>275393</v>
      </c>
      <c r="H116" s="52">
        <f>IFERROR(G116/D107,"-")</f>
        <v>4.1881611301667487E-4</v>
      </c>
      <c r="I116" s="54">
        <v>33</v>
      </c>
      <c r="J116" s="52">
        <f>IFERROR(I116/E107,"-")</f>
        <v>3.3400809716599193E-2</v>
      </c>
      <c r="K116" s="53">
        <f t="shared" si="18"/>
        <v>8345.242424242424</v>
      </c>
      <c r="L116" s="311"/>
      <c r="M116" s="311"/>
      <c r="N116" s="209" t="s">
        <v>158</v>
      </c>
      <c r="O116" s="54">
        <v>62786</v>
      </c>
      <c r="P116" s="52">
        <f>IFERROR(O116/L107,"-")</f>
        <v>5.2889777807504489E-4</v>
      </c>
      <c r="Q116" s="54">
        <v>1</v>
      </c>
      <c r="R116" s="52">
        <f>IFERROR(Q116/M107,"-")</f>
        <v>7.575757575757576E-3</v>
      </c>
      <c r="S116" s="53">
        <f t="shared" si="19"/>
        <v>62786</v>
      </c>
      <c r="T116" s="311"/>
      <c r="U116" s="311"/>
      <c r="V116" s="209" t="s">
        <v>158</v>
      </c>
      <c r="W116" s="54">
        <v>499084</v>
      </c>
      <c r="X116" s="52">
        <f>IFERROR(W116/T107,"-")</f>
        <v>8.3669982670319804E-3</v>
      </c>
      <c r="Y116" s="54">
        <v>2</v>
      </c>
      <c r="Z116" s="52">
        <f>IFERROR(Y116/U107,"-")</f>
        <v>2.564102564102564E-2</v>
      </c>
      <c r="AA116" s="53">
        <f t="shared" si="20"/>
        <v>249542</v>
      </c>
      <c r="AB116" s="311"/>
      <c r="AC116" s="311"/>
      <c r="AD116" s="209" t="s">
        <v>158</v>
      </c>
      <c r="AE116" s="54">
        <v>126101</v>
      </c>
      <c r="AF116" s="52">
        <f>IFERROR(AE116/AB107,"-")</f>
        <v>9.1755729412244086E-4</v>
      </c>
      <c r="AG116" s="54">
        <v>6</v>
      </c>
      <c r="AH116" s="52">
        <f>IFERROR(AG116/AC107,"-")</f>
        <v>4.6875E-2</v>
      </c>
      <c r="AI116" s="53">
        <f t="shared" si="21"/>
        <v>21016.833333333332</v>
      </c>
      <c r="AJ116" s="311"/>
      <c r="AK116" s="324"/>
      <c r="AL116" s="209" t="s">
        <v>158</v>
      </c>
      <c r="AM116" s="54">
        <f t="shared" si="30"/>
        <v>963364</v>
      </c>
      <c r="AN116" s="52">
        <f>IFERROR(AM116/AJ107,"-")</f>
        <v>9.8974826383047411E-4</v>
      </c>
      <c r="AO116" s="54">
        <f t="shared" si="31"/>
        <v>42</v>
      </c>
      <c r="AP116" s="52">
        <f>IFERROR(AO116/AK107,"-")</f>
        <v>3.1674208144796379E-2</v>
      </c>
      <c r="AQ116" s="53">
        <f t="shared" si="22"/>
        <v>22937.238095238095</v>
      </c>
      <c r="AW116" s="175"/>
      <c r="AX116" s="175"/>
    </row>
    <row r="117" spans="2:50" s="20" customFormat="1">
      <c r="B117" s="326"/>
      <c r="C117" s="308"/>
      <c r="D117" s="311"/>
      <c r="E117" s="311"/>
      <c r="F117" s="209" t="s">
        <v>159</v>
      </c>
      <c r="G117" s="54">
        <v>75941</v>
      </c>
      <c r="H117" s="52">
        <f>IFERROR(G117/D107,"-")</f>
        <v>1.1549064224072255E-4</v>
      </c>
      <c r="I117" s="54">
        <v>6</v>
      </c>
      <c r="J117" s="52">
        <f>IFERROR(I117/E107,"-")</f>
        <v>6.0728744939271256E-3</v>
      </c>
      <c r="K117" s="53">
        <f t="shared" si="18"/>
        <v>12656.833333333334</v>
      </c>
      <c r="L117" s="311"/>
      <c r="M117" s="311"/>
      <c r="N117" s="209" t="s">
        <v>159</v>
      </c>
      <c r="O117" s="54">
        <v>0</v>
      </c>
      <c r="P117" s="52">
        <f>IFERROR(O117/L107,"-")</f>
        <v>0</v>
      </c>
      <c r="Q117" s="54">
        <v>0</v>
      </c>
      <c r="R117" s="52">
        <f>IFERROR(Q117/M107,"-")</f>
        <v>0</v>
      </c>
      <c r="S117" s="53" t="str">
        <f t="shared" si="19"/>
        <v>-</v>
      </c>
      <c r="T117" s="311"/>
      <c r="U117" s="311"/>
      <c r="V117" s="209" t="s">
        <v>159</v>
      </c>
      <c r="W117" s="54">
        <v>0</v>
      </c>
      <c r="X117" s="52">
        <f>IFERROR(W117/T107,"-")</f>
        <v>0</v>
      </c>
      <c r="Y117" s="54">
        <v>0</v>
      </c>
      <c r="Z117" s="52">
        <f>IFERROR(Y117/U107,"-")</f>
        <v>0</v>
      </c>
      <c r="AA117" s="53" t="str">
        <f t="shared" si="20"/>
        <v>-</v>
      </c>
      <c r="AB117" s="311"/>
      <c r="AC117" s="311"/>
      <c r="AD117" s="209" t="s">
        <v>159</v>
      </c>
      <c r="AE117" s="54">
        <v>4992</v>
      </c>
      <c r="AF117" s="52">
        <f>IFERROR(AE117/AB107,"-")</f>
        <v>3.6323629568831533E-5</v>
      </c>
      <c r="AG117" s="54">
        <v>1</v>
      </c>
      <c r="AH117" s="52">
        <f>IFERROR(AG117/AC107,"-")</f>
        <v>7.8125E-3</v>
      </c>
      <c r="AI117" s="53">
        <f t="shared" si="21"/>
        <v>4992</v>
      </c>
      <c r="AJ117" s="311"/>
      <c r="AK117" s="324"/>
      <c r="AL117" s="209" t="s">
        <v>159</v>
      </c>
      <c r="AM117" s="54">
        <f t="shared" si="30"/>
        <v>80933</v>
      </c>
      <c r="AN117" s="52">
        <f>IFERROR(AM117/AJ107,"-")</f>
        <v>8.3149563650491149E-5</v>
      </c>
      <c r="AO117" s="54">
        <f t="shared" si="31"/>
        <v>7</v>
      </c>
      <c r="AP117" s="52">
        <f>IFERROR(AO117/AK107,"-")</f>
        <v>5.279034690799397E-3</v>
      </c>
      <c r="AQ117" s="53">
        <f t="shared" si="22"/>
        <v>11561.857142857143</v>
      </c>
      <c r="AW117" s="175"/>
      <c r="AX117" s="175"/>
    </row>
    <row r="118" spans="2:50" s="20" customFormat="1">
      <c r="B118" s="326"/>
      <c r="C118" s="308"/>
      <c r="D118" s="311"/>
      <c r="E118" s="311"/>
      <c r="F118" s="209" t="s">
        <v>160</v>
      </c>
      <c r="G118" s="54">
        <v>4056744</v>
      </c>
      <c r="H118" s="52">
        <f>IFERROR(G118/D107,"-")</f>
        <v>6.1694732748607175E-3</v>
      </c>
      <c r="I118" s="54">
        <v>5</v>
      </c>
      <c r="J118" s="52">
        <f>IFERROR(I118/E107,"-")</f>
        <v>5.0607287449392713E-3</v>
      </c>
      <c r="K118" s="53">
        <f t="shared" si="18"/>
        <v>811348.8</v>
      </c>
      <c r="L118" s="311"/>
      <c r="M118" s="311"/>
      <c r="N118" s="209" t="s">
        <v>160</v>
      </c>
      <c r="O118" s="54">
        <v>0</v>
      </c>
      <c r="P118" s="52">
        <f>IFERROR(O118/L107,"-")</f>
        <v>0</v>
      </c>
      <c r="Q118" s="54">
        <v>0</v>
      </c>
      <c r="R118" s="52">
        <f>IFERROR(Q118/M107,"-")</f>
        <v>0</v>
      </c>
      <c r="S118" s="53" t="str">
        <f t="shared" si="19"/>
        <v>-</v>
      </c>
      <c r="T118" s="311"/>
      <c r="U118" s="311"/>
      <c r="V118" s="209" t="s">
        <v>160</v>
      </c>
      <c r="W118" s="54">
        <v>0</v>
      </c>
      <c r="X118" s="52">
        <f>IFERROR(W118/T107,"-")</f>
        <v>0</v>
      </c>
      <c r="Y118" s="54">
        <v>0</v>
      </c>
      <c r="Z118" s="52">
        <f>IFERROR(Y118/U107,"-")</f>
        <v>0</v>
      </c>
      <c r="AA118" s="53" t="str">
        <f t="shared" si="20"/>
        <v>-</v>
      </c>
      <c r="AB118" s="311"/>
      <c r="AC118" s="311"/>
      <c r="AD118" s="209" t="s">
        <v>160</v>
      </c>
      <c r="AE118" s="54">
        <v>3521</v>
      </c>
      <c r="AF118" s="52">
        <f>IFERROR(AE118/AB107,"-")</f>
        <v>2.5620092089714708E-5</v>
      </c>
      <c r="AG118" s="54">
        <v>1</v>
      </c>
      <c r="AH118" s="52">
        <f>IFERROR(AG118/AC107,"-")</f>
        <v>7.8125E-3</v>
      </c>
      <c r="AI118" s="53">
        <f t="shared" si="21"/>
        <v>3521</v>
      </c>
      <c r="AJ118" s="311"/>
      <c r="AK118" s="324"/>
      <c r="AL118" s="209" t="s">
        <v>160</v>
      </c>
      <c r="AM118" s="54">
        <f t="shared" si="30"/>
        <v>4060265</v>
      </c>
      <c r="AN118" s="52">
        <f>IFERROR(AM118/AJ107,"-")</f>
        <v>4.1714660652065472E-3</v>
      </c>
      <c r="AO118" s="54">
        <f t="shared" si="31"/>
        <v>6</v>
      </c>
      <c r="AP118" s="52">
        <f>IFERROR(AO118/AK107,"-")</f>
        <v>4.5248868778280547E-3</v>
      </c>
      <c r="AQ118" s="53">
        <f t="shared" si="22"/>
        <v>676710.83333333337</v>
      </c>
      <c r="AW118" s="175"/>
      <c r="AX118" s="175"/>
    </row>
    <row r="119" spans="2:50" s="20" customFormat="1">
      <c r="B119" s="326"/>
      <c r="C119" s="308"/>
      <c r="D119" s="311"/>
      <c r="E119" s="311"/>
      <c r="F119" s="209" t="s">
        <v>161</v>
      </c>
      <c r="G119" s="54">
        <v>3225517</v>
      </c>
      <c r="H119" s="52">
        <f>IFERROR(G119/D107,"-")</f>
        <v>4.9053479660311119E-3</v>
      </c>
      <c r="I119" s="54">
        <v>138</v>
      </c>
      <c r="J119" s="52">
        <f>IFERROR(I119/E107,"-")</f>
        <v>0.1396761133603239</v>
      </c>
      <c r="K119" s="53">
        <f t="shared" si="18"/>
        <v>23373.3115942029</v>
      </c>
      <c r="L119" s="311"/>
      <c r="M119" s="311"/>
      <c r="N119" s="209" t="s">
        <v>161</v>
      </c>
      <c r="O119" s="54">
        <v>658204</v>
      </c>
      <c r="P119" s="52">
        <f>IFERROR(O119/L107,"-")</f>
        <v>5.5445900856895946E-3</v>
      </c>
      <c r="Q119" s="54">
        <v>24</v>
      </c>
      <c r="R119" s="52">
        <f>IFERROR(Q119/M107,"-")</f>
        <v>0.18181818181818182</v>
      </c>
      <c r="S119" s="53">
        <f t="shared" si="19"/>
        <v>27425.166666666668</v>
      </c>
      <c r="T119" s="311"/>
      <c r="U119" s="311"/>
      <c r="V119" s="209" t="s">
        <v>161</v>
      </c>
      <c r="W119" s="54">
        <v>161551</v>
      </c>
      <c r="X119" s="52">
        <f>IFERROR(W119/T107,"-")</f>
        <v>2.7083555814998747E-3</v>
      </c>
      <c r="Y119" s="54">
        <v>14</v>
      </c>
      <c r="Z119" s="52">
        <f>IFERROR(Y119/U107,"-")</f>
        <v>0.17948717948717949</v>
      </c>
      <c r="AA119" s="53">
        <f t="shared" si="20"/>
        <v>11539.357142857143</v>
      </c>
      <c r="AB119" s="311"/>
      <c r="AC119" s="311"/>
      <c r="AD119" s="209" t="s">
        <v>161</v>
      </c>
      <c r="AE119" s="54">
        <v>1307695</v>
      </c>
      <c r="AF119" s="52">
        <f>IFERROR(AE119/AB107,"-")</f>
        <v>9.5152701861003913E-3</v>
      </c>
      <c r="AG119" s="54">
        <v>32</v>
      </c>
      <c r="AH119" s="52">
        <f>IFERROR(AG119/AC107,"-")</f>
        <v>0.25</v>
      </c>
      <c r="AI119" s="53">
        <f t="shared" si="21"/>
        <v>40865.46875</v>
      </c>
      <c r="AJ119" s="311"/>
      <c r="AK119" s="324"/>
      <c r="AL119" s="209" t="s">
        <v>161</v>
      </c>
      <c r="AM119" s="54">
        <f t="shared" si="30"/>
        <v>5352967</v>
      </c>
      <c r="AN119" s="52">
        <f>IFERROR(AM119/AJ107,"-")</f>
        <v>5.4995721187337506E-3</v>
      </c>
      <c r="AO119" s="54">
        <f t="shared" si="31"/>
        <v>208</v>
      </c>
      <c r="AP119" s="52">
        <f>IFERROR(AO119/AK107,"-")</f>
        <v>0.15686274509803921</v>
      </c>
      <c r="AQ119" s="53">
        <f t="shared" si="22"/>
        <v>25735.41826923077</v>
      </c>
      <c r="AW119" s="175"/>
      <c r="AX119" s="175"/>
    </row>
    <row r="120" spans="2:50" s="20" customFormat="1">
      <c r="B120" s="326"/>
      <c r="C120" s="308"/>
      <c r="D120" s="311"/>
      <c r="E120" s="311"/>
      <c r="F120" s="209" t="s">
        <v>162</v>
      </c>
      <c r="G120" s="54">
        <v>8186313</v>
      </c>
      <c r="H120" s="52">
        <f>IFERROR(G120/D107,"-")</f>
        <v>1.2449698396828803E-2</v>
      </c>
      <c r="I120" s="54">
        <v>79</v>
      </c>
      <c r="J120" s="52">
        <f>IFERROR(I120/E107,"-")</f>
        <v>7.9959514170040491E-2</v>
      </c>
      <c r="K120" s="53">
        <f t="shared" si="18"/>
        <v>103624.21518987342</v>
      </c>
      <c r="L120" s="311"/>
      <c r="M120" s="311"/>
      <c r="N120" s="209" t="s">
        <v>162</v>
      </c>
      <c r="O120" s="54">
        <v>916493</v>
      </c>
      <c r="P120" s="52">
        <f>IFERROR(O120/L107,"-")</f>
        <v>7.7203693709000758E-3</v>
      </c>
      <c r="Q120" s="54">
        <v>12</v>
      </c>
      <c r="R120" s="52">
        <f>IFERROR(Q120/M107,"-")</f>
        <v>9.0909090909090912E-2</v>
      </c>
      <c r="S120" s="53">
        <f t="shared" si="19"/>
        <v>76374.416666666672</v>
      </c>
      <c r="T120" s="311"/>
      <c r="U120" s="311"/>
      <c r="V120" s="209" t="s">
        <v>162</v>
      </c>
      <c r="W120" s="54">
        <v>786073</v>
      </c>
      <c r="X120" s="52">
        <f>IFERROR(W120/T107,"-")</f>
        <v>1.3178285476514234E-2</v>
      </c>
      <c r="Y120" s="54">
        <v>7</v>
      </c>
      <c r="Z120" s="52">
        <f>IFERROR(Y120/U107,"-")</f>
        <v>8.9743589743589744E-2</v>
      </c>
      <c r="AA120" s="53">
        <f t="shared" si="20"/>
        <v>112296.14285714286</v>
      </c>
      <c r="AB120" s="311"/>
      <c r="AC120" s="311"/>
      <c r="AD120" s="209" t="s">
        <v>162</v>
      </c>
      <c r="AE120" s="54">
        <v>4008550</v>
      </c>
      <c r="AF120" s="52">
        <f>IFERROR(AE120/AB107,"-")</f>
        <v>2.9167685358201047E-2</v>
      </c>
      <c r="AG120" s="54">
        <v>18</v>
      </c>
      <c r="AH120" s="52">
        <f>IFERROR(AG120/AC107,"-")</f>
        <v>0.140625</v>
      </c>
      <c r="AI120" s="53">
        <f t="shared" si="21"/>
        <v>222697.22222222222</v>
      </c>
      <c r="AJ120" s="311"/>
      <c r="AK120" s="324"/>
      <c r="AL120" s="209" t="s">
        <v>162</v>
      </c>
      <c r="AM120" s="54">
        <f t="shared" si="30"/>
        <v>13897429</v>
      </c>
      <c r="AN120" s="52">
        <f>IFERROR(AM120/AJ107,"-")</f>
        <v>1.4278046745007371E-2</v>
      </c>
      <c r="AO120" s="54">
        <f t="shared" si="31"/>
        <v>116</v>
      </c>
      <c r="AP120" s="52">
        <f>IFERROR(AO120/AK107,"-")</f>
        <v>8.7481146304675711E-2</v>
      </c>
      <c r="AQ120" s="53">
        <f t="shared" si="22"/>
        <v>119805.4224137931</v>
      </c>
      <c r="AW120" s="175"/>
      <c r="AX120" s="175"/>
    </row>
    <row r="121" spans="2:50" s="20" customFormat="1">
      <c r="B121" s="326"/>
      <c r="C121" s="308"/>
      <c r="D121" s="311"/>
      <c r="E121" s="311"/>
      <c r="F121" s="209" t="s">
        <v>163</v>
      </c>
      <c r="G121" s="54">
        <v>2201714</v>
      </c>
      <c r="H121" s="52">
        <f>IFERROR(G121/D107,"-")</f>
        <v>3.3483541682410058E-3</v>
      </c>
      <c r="I121" s="54">
        <v>68</v>
      </c>
      <c r="J121" s="52">
        <f>IFERROR(I121/E107,"-")</f>
        <v>6.8825910931174086E-2</v>
      </c>
      <c r="K121" s="53">
        <f t="shared" si="18"/>
        <v>32378.147058823528</v>
      </c>
      <c r="L121" s="311"/>
      <c r="M121" s="311"/>
      <c r="N121" s="209" t="s">
        <v>163</v>
      </c>
      <c r="O121" s="54">
        <v>863868</v>
      </c>
      <c r="P121" s="52">
        <f>IFERROR(O121/L107,"-")</f>
        <v>7.2770659979953002E-3</v>
      </c>
      <c r="Q121" s="54">
        <v>17</v>
      </c>
      <c r="R121" s="52">
        <f>IFERROR(Q121/M107,"-")</f>
        <v>0.12878787878787878</v>
      </c>
      <c r="S121" s="53">
        <f t="shared" si="19"/>
        <v>50815.76470588235</v>
      </c>
      <c r="T121" s="311"/>
      <c r="U121" s="311"/>
      <c r="V121" s="209" t="s">
        <v>163</v>
      </c>
      <c r="W121" s="54">
        <v>210671</v>
      </c>
      <c r="X121" s="52">
        <f>IFERROR(W121/T107,"-")</f>
        <v>3.5318381112475943E-3</v>
      </c>
      <c r="Y121" s="54">
        <v>8</v>
      </c>
      <c r="Z121" s="52">
        <f>IFERROR(Y121/U107,"-")</f>
        <v>0.10256410256410256</v>
      </c>
      <c r="AA121" s="53">
        <f t="shared" si="20"/>
        <v>26333.875</v>
      </c>
      <c r="AB121" s="311"/>
      <c r="AC121" s="311"/>
      <c r="AD121" s="209" t="s">
        <v>163</v>
      </c>
      <c r="AE121" s="54">
        <v>660660</v>
      </c>
      <c r="AF121" s="52">
        <f>IFERROR(AE121/AB107,"-")</f>
        <v>4.8072053507500481E-3</v>
      </c>
      <c r="AG121" s="54">
        <v>16</v>
      </c>
      <c r="AH121" s="52">
        <f>IFERROR(AG121/AC107,"-")</f>
        <v>0.125</v>
      </c>
      <c r="AI121" s="53">
        <f t="shared" si="21"/>
        <v>41291.25</v>
      </c>
      <c r="AJ121" s="311"/>
      <c r="AK121" s="324"/>
      <c r="AL121" s="209" t="s">
        <v>163</v>
      </c>
      <c r="AM121" s="54">
        <f t="shared" si="30"/>
        <v>3936913</v>
      </c>
      <c r="AN121" s="52">
        <f>IFERROR(AM121/AJ107,"-")</f>
        <v>4.04473574536896E-3</v>
      </c>
      <c r="AO121" s="54">
        <f t="shared" si="31"/>
        <v>109</v>
      </c>
      <c r="AP121" s="52">
        <f>IFERROR(AO121/AK107,"-")</f>
        <v>8.2202111613876319E-2</v>
      </c>
      <c r="AQ121" s="53">
        <f t="shared" si="22"/>
        <v>36118.467889908257</v>
      </c>
      <c r="AW121" s="175"/>
      <c r="AX121" s="175"/>
    </row>
    <row r="122" spans="2:50" s="20" customFormat="1">
      <c r="B122" s="326"/>
      <c r="C122" s="308"/>
      <c r="D122" s="311"/>
      <c r="E122" s="311"/>
      <c r="F122" s="210" t="s">
        <v>164</v>
      </c>
      <c r="G122" s="59">
        <v>783937</v>
      </c>
      <c r="H122" s="57">
        <f>IFERROR(G122/D107,"-")</f>
        <v>1.1922069449475951E-3</v>
      </c>
      <c r="I122" s="59">
        <v>58</v>
      </c>
      <c r="J122" s="57">
        <f>IFERROR(I122/E107,"-")</f>
        <v>5.8704453441295545E-2</v>
      </c>
      <c r="K122" s="58">
        <f t="shared" si="18"/>
        <v>13516.155172413793</v>
      </c>
      <c r="L122" s="311"/>
      <c r="M122" s="311"/>
      <c r="N122" s="210" t="s">
        <v>164</v>
      </c>
      <c r="O122" s="59">
        <v>529433</v>
      </c>
      <c r="P122" s="57">
        <f>IFERROR(O122/L107,"-")</f>
        <v>4.4598467387571318E-3</v>
      </c>
      <c r="Q122" s="59">
        <v>14</v>
      </c>
      <c r="R122" s="57">
        <f>IFERROR(Q122/M107,"-")</f>
        <v>0.10606060606060606</v>
      </c>
      <c r="S122" s="58">
        <f t="shared" si="19"/>
        <v>37816.642857142855</v>
      </c>
      <c r="T122" s="311"/>
      <c r="U122" s="311"/>
      <c r="V122" s="210" t="s">
        <v>164</v>
      </c>
      <c r="W122" s="59">
        <v>101362</v>
      </c>
      <c r="X122" s="57">
        <f>IFERROR(W122/T107,"-")</f>
        <v>1.6993044824977271E-3</v>
      </c>
      <c r="Y122" s="59">
        <v>5</v>
      </c>
      <c r="Z122" s="57">
        <f>IFERROR(Y122/U107,"-")</f>
        <v>6.4102564102564097E-2</v>
      </c>
      <c r="AA122" s="58">
        <f t="shared" si="20"/>
        <v>20272.400000000001</v>
      </c>
      <c r="AB122" s="311"/>
      <c r="AC122" s="311"/>
      <c r="AD122" s="210" t="s">
        <v>164</v>
      </c>
      <c r="AE122" s="59">
        <v>231052</v>
      </c>
      <c r="AF122" s="57">
        <f>IFERROR(AE122/AB107,"-")</f>
        <v>1.6812194028721281E-3</v>
      </c>
      <c r="AG122" s="59">
        <v>15</v>
      </c>
      <c r="AH122" s="57">
        <f>IFERROR(AG122/AC107,"-")</f>
        <v>0.1171875</v>
      </c>
      <c r="AI122" s="58">
        <f t="shared" si="21"/>
        <v>15403.466666666667</v>
      </c>
      <c r="AJ122" s="311"/>
      <c r="AK122" s="324"/>
      <c r="AL122" s="210" t="s">
        <v>164</v>
      </c>
      <c r="AM122" s="59">
        <f t="shared" si="30"/>
        <v>1645784</v>
      </c>
      <c r="AN122" s="57">
        <f>IFERROR(AM122/AJ107,"-")</f>
        <v>1.6908581352842466E-3</v>
      </c>
      <c r="AO122" s="59">
        <f t="shared" si="31"/>
        <v>92</v>
      </c>
      <c r="AP122" s="57">
        <f>IFERROR(AO122/AK107,"-")</f>
        <v>6.9381598793363503E-2</v>
      </c>
      <c r="AQ122" s="58">
        <f t="shared" si="22"/>
        <v>17888.956521739132</v>
      </c>
      <c r="AW122" s="175"/>
      <c r="AX122" s="175"/>
    </row>
    <row r="123" spans="2:50" s="20" customFormat="1">
      <c r="B123" s="326"/>
      <c r="C123" s="309"/>
      <c r="D123" s="312"/>
      <c r="E123" s="312"/>
      <c r="F123" s="211" t="s">
        <v>86</v>
      </c>
      <c r="G123" s="60">
        <f>SUM(G107:G122)</f>
        <v>137327202</v>
      </c>
      <c r="H123" s="57">
        <f>IFERROR(G123/D107,"-")</f>
        <v>0.20884643020372973</v>
      </c>
      <c r="I123" s="59">
        <v>807</v>
      </c>
      <c r="J123" s="57">
        <f>IFERROR(I123/E107,"-")</f>
        <v>0.8168016194331984</v>
      </c>
      <c r="K123" s="58">
        <f t="shared" si="18"/>
        <v>170170.01486988849</v>
      </c>
      <c r="L123" s="312"/>
      <c r="M123" s="312"/>
      <c r="N123" s="211" t="s">
        <v>86</v>
      </c>
      <c r="O123" s="60">
        <f>SUM(O107:O122)</f>
        <v>21726703</v>
      </c>
      <c r="P123" s="57">
        <f>IFERROR(O123/L107,"-")</f>
        <v>0.18302177143943574</v>
      </c>
      <c r="Q123" s="59">
        <v>117</v>
      </c>
      <c r="R123" s="57">
        <f>IFERROR(Q123/M107,"-")</f>
        <v>0.88636363636363635</v>
      </c>
      <c r="S123" s="58">
        <f t="shared" si="19"/>
        <v>185698.31623931625</v>
      </c>
      <c r="T123" s="312"/>
      <c r="U123" s="312"/>
      <c r="V123" s="211" t="s">
        <v>86</v>
      </c>
      <c r="W123" s="60">
        <f>SUM(W107:W122)</f>
        <v>13628135</v>
      </c>
      <c r="X123" s="57">
        <f>IFERROR(W123/T107,"-")</f>
        <v>0.22847172405422311</v>
      </c>
      <c r="Y123" s="59">
        <v>65</v>
      </c>
      <c r="Z123" s="57">
        <f>IFERROR(Y123/U107,"-")</f>
        <v>0.83333333333333337</v>
      </c>
      <c r="AA123" s="58">
        <f t="shared" si="20"/>
        <v>209663.61538461538</v>
      </c>
      <c r="AB123" s="312"/>
      <c r="AC123" s="312"/>
      <c r="AD123" s="211" t="s">
        <v>86</v>
      </c>
      <c r="AE123" s="60">
        <f>SUM(AE107:AE122)</f>
        <v>30742818</v>
      </c>
      <c r="AF123" s="57">
        <f>IFERROR(AE123/AB107,"-")</f>
        <v>0.22369606028325445</v>
      </c>
      <c r="AG123" s="59">
        <v>115</v>
      </c>
      <c r="AH123" s="57">
        <f>IFERROR(AG123/AC107,"-")</f>
        <v>0.8984375</v>
      </c>
      <c r="AI123" s="58">
        <f t="shared" si="21"/>
        <v>267328.85217391304</v>
      </c>
      <c r="AJ123" s="312"/>
      <c r="AK123" s="325"/>
      <c r="AL123" s="211" t="s">
        <v>86</v>
      </c>
      <c r="AM123" s="60">
        <f>SUM(AM107:AM122)</f>
        <v>203424858</v>
      </c>
      <c r="AN123" s="57">
        <f>IFERROR(AM123/AJ107,"-")</f>
        <v>0.20899618423094565</v>
      </c>
      <c r="AO123" s="59">
        <f>SUM(I123,Q123,Y123,AG123)</f>
        <v>1104</v>
      </c>
      <c r="AP123" s="57">
        <f>IFERROR(AO123/AK107,"-")</f>
        <v>0.83257918552036203</v>
      </c>
      <c r="AQ123" s="58">
        <f t="shared" si="22"/>
        <v>184261.64673913043</v>
      </c>
      <c r="AW123" s="175"/>
      <c r="AX123" s="175"/>
    </row>
    <row r="124" spans="2:50" s="20" customFormat="1">
      <c r="B124" s="326">
        <v>8</v>
      </c>
      <c r="C124" s="307" t="s">
        <v>58</v>
      </c>
      <c r="D124" s="310">
        <v>300238350</v>
      </c>
      <c r="E124" s="310">
        <v>473</v>
      </c>
      <c r="F124" s="207" t="s">
        <v>150</v>
      </c>
      <c r="G124" s="50">
        <v>4293019</v>
      </c>
      <c r="H124" s="48">
        <f>IFERROR(G124/D124,"-")</f>
        <v>1.4298703013788877E-2</v>
      </c>
      <c r="I124" s="50">
        <v>104</v>
      </c>
      <c r="J124" s="48">
        <f>IFERROR(I124/E124,"-")</f>
        <v>0.21987315010570824</v>
      </c>
      <c r="K124" s="49">
        <f t="shared" si="18"/>
        <v>41279.028846153844</v>
      </c>
      <c r="L124" s="310">
        <v>40453050</v>
      </c>
      <c r="M124" s="310">
        <v>66</v>
      </c>
      <c r="N124" s="207" t="s">
        <v>150</v>
      </c>
      <c r="O124" s="50">
        <v>311898</v>
      </c>
      <c r="P124" s="48">
        <f>IFERROR(O124/L124,"-")</f>
        <v>7.7101232169144232E-3</v>
      </c>
      <c r="Q124" s="50">
        <v>13</v>
      </c>
      <c r="R124" s="48">
        <f>IFERROR(Q124/M124,"-")</f>
        <v>0.19696969696969696</v>
      </c>
      <c r="S124" s="49">
        <f t="shared" si="19"/>
        <v>23992.153846153848</v>
      </c>
      <c r="T124" s="310">
        <v>31294470</v>
      </c>
      <c r="U124" s="310">
        <v>54</v>
      </c>
      <c r="V124" s="207" t="s">
        <v>150</v>
      </c>
      <c r="W124" s="50">
        <v>597384</v>
      </c>
      <c r="X124" s="48">
        <f>IFERROR(W124/T124,"-")</f>
        <v>1.9089123413817202E-2</v>
      </c>
      <c r="Y124" s="50">
        <v>14</v>
      </c>
      <c r="Z124" s="48">
        <f>IFERROR(Y124/U124,"-")</f>
        <v>0.25925925925925924</v>
      </c>
      <c r="AA124" s="49">
        <f t="shared" si="20"/>
        <v>42670.285714285717</v>
      </c>
      <c r="AB124" s="310">
        <v>54279890</v>
      </c>
      <c r="AC124" s="310">
        <v>64</v>
      </c>
      <c r="AD124" s="207" t="s">
        <v>150</v>
      </c>
      <c r="AE124" s="50">
        <v>2194182</v>
      </c>
      <c r="AF124" s="48">
        <f>IFERROR(AE124/AB124,"-")</f>
        <v>4.0423479119062328E-2</v>
      </c>
      <c r="AG124" s="50">
        <v>25</v>
      </c>
      <c r="AH124" s="48">
        <f>IFERROR(AG124/AC124,"-")</f>
        <v>0.390625</v>
      </c>
      <c r="AI124" s="49">
        <f t="shared" si="21"/>
        <v>87767.28</v>
      </c>
      <c r="AJ124" s="310">
        <f>SUM(D124,L124,T124,AB124)</f>
        <v>426265760</v>
      </c>
      <c r="AK124" s="323">
        <f>SUM(E124,M124,U124,AC124)</f>
        <v>657</v>
      </c>
      <c r="AL124" s="207" t="s">
        <v>150</v>
      </c>
      <c r="AM124" s="50">
        <f t="shared" ref="AM124:AM139" si="32">SUM(G124,O124,W124,AE124)</f>
        <v>7396483</v>
      </c>
      <c r="AN124" s="48">
        <f>IFERROR(AM124/AJ124,"-")</f>
        <v>1.7351811226874053E-2</v>
      </c>
      <c r="AO124" s="50">
        <f t="shared" ref="AO124:AO139" si="33">SUM(I124,Q124,Y124,AG124)</f>
        <v>156</v>
      </c>
      <c r="AP124" s="48">
        <f>IFERROR(AO124/AK124,"-")</f>
        <v>0.23744292237442921</v>
      </c>
      <c r="AQ124" s="49">
        <f t="shared" si="22"/>
        <v>47413.352564102563</v>
      </c>
      <c r="AW124" s="175"/>
      <c r="AX124" s="175"/>
    </row>
    <row r="125" spans="2:50" s="20" customFormat="1">
      <c r="B125" s="326"/>
      <c r="C125" s="308"/>
      <c r="D125" s="311"/>
      <c r="E125" s="311"/>
      <c r="F125" s="208" t="s">
        <v>151</v>
      </c>
      <c r="G125" s="54">
        <v>7395223</v>
      </c>
      <c r="H125" s="52">
        <f>IFERROR(G125/D124,"-")</f>
        <v>2.4631173865697038E-2</v>
      </c>
      <c r="I125" s="54">
        <v>115</v>
      </c>
      <c r="J125" s="52">
        <f>IFERROR(I125/E124,"-")</f>
        <v>0.24312896405919662</v>
      </c>
      <c r="K125" s="53">
        <f t="shared" si="18"/>
        <v>64306.286956521741</v>
      </c>
      <c r="L125" s="311"/>
      <c r="M125" s="311"/>
      <c r="N125" s="208" t="s">
        <v>151</v>
      </c>
      <c r="O125" s="54">
        <v>731017</v>
      </c>
      <c r="P125" s="52">
        <f>IFERROR(O125/L124,"-")</f>
        <v>1.8070751154733698E-2</v>
      </c>
      <c r="Q125" s="54">
        <v>18</v>
      </c>
      <c r="R125" s="52">
        <f>IFERROR(Q125/M124,"-")</f>
        <v>0.27272727272727271</v>
      </c>
      <c r="S125" s="53">
        <f t="shared" si="19"/>
        <v>40612.055555555555</v>
      </c>
      <c r="T125" s="311"/>
      <c r="U125" s="311"/>
      <c r="V125" s="208" t="s">
        <v>151</v>
      </c>
      <c r="W125" s="54">
        <v>3104498</v>
      </c>
      <c r="X125" s="52">
        <f>IFERROR(W125/T124,"-")</f>
        <v>9.9202766495166725E-2</v>
      </c>
      <c r="Y125" s="54">
        <v>14</v>
      </c>
      <c r="Z125" s="52">
        <f>IFERROR(Y125/U124,"-")</f>
        <v>0.25925925925925924</v>
      </c>
      <c r="AA125" s="53">
        <f t="shared" si="20"/>
        <v>221749.85714285713</v>
      </c>
      <c r="AB125" s="311"/>
      <c r="AC125" s="311"/>
      <c r="AD125" s="208" t="s">
        <v>151</v>
      </c>
      <c r="AE125" s="54">
        <v>666725</v>
      </c>
      <c r="AF125" s="52">
        <f>IFERROR(AE125/AB124,"-")</f>
        <v>1.2283094162497381E-2</v>
      </c>
      <c r="AG125" s="54">
        <v>28</v>
      </c>
      <c r="AH125" s="52">
        <f>IFERROR(AG125/AC124,"-")</f>
        <v>0.4375</v>
      </c>
      <c r="AI125" s="53">
        <f t="shared" si="21"/>
        <v>23811.607142857141</v>
      </c>
      <c r="AJ125" s="311"/>
      <c r="AK125" s="324"/>
      <c r="AL125" s="208" t="s">
        <v>151</v>
      </c>
      <c r="AM125" s="54">
        <f t="shared" si="32"/>
        <v>11897463</v>
      </c>
      <c r="AN125" s="52">
        <f>IFERROR(AM125/AJ124,"-")</f>
        <v>2.7910904690069408E-2</v>
      </c>
      <c r="AO125" s="54">
        <f t="shared" si="33"/>
        <v>175</v>
      </c>
      <c r="AP125" s="52">
        <f>IFERROR(AO125/AK124,"-")</f>
        <v>0.26636225266362251</v>
      </c>
      <c r="AQ125" s="53">
        <f t="shared" si="22"/>
        <v>67985.502857142856</v>
      </c>
      <c r="AW125" s="175"/>
      <c r="AX125" s="175"/>
    </row>
    <row r="126" spans="2:50" s="20" customFormat="1">
      <c r="B126" s="326"/>
      <c r="C126" s="308"/>
      <c r="D126" s="311"/>
      <c r="E126" s="311"/>
      <c r="F126" s="209" t="s">
        <v>152</v>
      </c>
      <c r="G126" s="54">
        <v>4862213</v>
      </c>
      <c r="H126" s="52">
        <f>IFERROR(G126/D124,"-")</f>
        <v>1.6194510128369678E-2</v>
      </c>
      <c r="I126" s="54">
        <v>142</v>
      </c>
      <c r="J126" s="52">
        <f>IFERROR(I126/E124,"-")</f>
        <v>0.30021141649048627</v>
      </c>
      <c r="K126" s="53">
        <f t="shared" si="18"/>
        <v>34240.936619718312</v>
      </c>
      <c r="L126" s="311"/>
      <c r="M126" s="311"/>
      <c r="N126" s="209" t="s">
        <v>152</v>
      </c>
      <c r="O126" s="54">
        <v>531751</v>
      </c>
      <c r="P126" s="52">
        <f>IFERROR(O126/L124,"-")</f>
        <v>1.3144892659515166E-2</v>
      </c>
      <c r="Q126" s="54">
        <v>17</v>
      </c>
      <c r="R126" s="52">
        <f>IFERROR(Q126/M124,"-")</f>
        <v>0.25757575757575757</v>
      </c>
      <c r="S126" s="53">
        <f t="shared" si="19"/>
        <v>31279.470588235294</v>
      </c>
      <c r="T126" s="311"/>
      <c r="U126" s="311"/>
      <c r="V126" s="209" t="s">
        <v>152</v>
      </c>
      <c r="W126" s="54">
        <v>609076</v>
      </c>
      <c r="X126" s="52">
        <f>IFERROR(W126/T124,"-")</f>
        <v>1.9462735748520425E-2</v>
      </c>
      <c r="Y126" s="54">
        <v>16</v>
      </c>
      <c r="Z126" s="52">
        <f>IFERROR(Y126/U124,"-")</f>
        <v>0.29629629629629628</v>
      </c>
      <c r="AA126" s="53">
        <f t="shared" si="20"/>
        <v>38067.25</v>
      </c>
      <c r="AB126" s="311"/>
      <c r="AC126" s="311"/>
      <c r="AD126" s="209" t="s">
        <v>152</v>
      </c>
      <c r="AE126" s="54">
        <v>1205462</v>
      </c>
      <c r="AF126" s="52">
        <f>IFERROR(AE126/AB124,"-")</f>
        <v>2.2208261660073371E-2</v>
      </c>
      <c r="AG126" s="54">
        <v>21</v>
      </c>
      <c r="AH126" s="52">
        <f>IFERROR(AG126/AC124,"-")</f>
        <v>0.328125</v>
      </c>
      <c r="AI126" s="53">
        <f t="shared" si="21"/>
        <v>57402.952380952382</v>
      </c>
      <c r="AJ126" s="311"/>
      <c r="AK126" s="324"/>
      <c r="AL126" s="209" t="s">
        <v>152</v>
      </c>
      <c r="AM126" s="54">
        <f t="shared" si="32"/>
        <v>7208502</v>
      </c>
      <c r="AN126" s="52">
        <f>IFERROR(AM126/AJ124,"-")</f>
        <v>1.6910816388348904E-2</v>
      </c>
      <c r="AO126" s="54">
        <f t="shared" si="33"/>
        <v>196</v>
      </c>
      <c r="AP126" s="52">
        <f>IFERROR(AO126/AK124,"-")</f>
        <v>0.29832572298325721</v>
      </c>
      <c r="AQ126" s="53">
        <f t="shared" si="22"/>
        <v>36778.071428571428</v>
      </c>
      <c r="AW126" s="175"/>
      <c r="AX126" s="175"/>
    </row>
    <row r="127" spans="2:50" s="20" customFormat="1">
      <c r="B127" s="326"/>
      <c r="C127" s="308"/>
      <c r="D127" s="311"/>
      <c r="E127" s="311"/>
      <c r="F127" s="209" t="s">
        <v>153</v>
      </c>
      <c r="G127" s="54">
        <v>166481</v>
      </c>
      <c r="H127" s="52">
        <f>IFERROR(G127/D124,"-")</f>
        <v>5.5449611949972416E-4</v>
      </c>
      <c r="I127" s="54">
        <v>13</v>
      </c>
      <c r="J127" s="52">
        <f>IFERROR(I127/E124,"-")</f>
        <v>2.748414376321353E-2</v>
      </c>
      <c r="K127" s="53">
        <f t="shared" si="18"/>
        <v>12806.23076923077</v>
      </c>
      <c r="L127" s="311"/>
      <c r="M127" s="311"/>
      <c r="N127" s="209" t="s">
        <v>153</v>
      </c>
      <c r="O127" s="54">
        <v>15817</v>
      </c>
      <c r="P127" s="52">
        <f>IFERROR(O127/L124,"-")</f>
        <v>3.9099647616187161E-4</v>
      </c>
      <c r="Q127" s="54">
        <v>1</v>
      </c>
      <c r="R127" s="52">
        <f>IFERROR(Q127/M124,"-")</f>
        <v>1.5151515151515152E-2</v>
      </c>
      <c r="S127" s="53">
        <f t="shared" si="19"/>
        <v>15817</v>
      </c>
      <c r="T127" s="311"/>
      <c r="U127" s="311"/>
      <c r="V127" s="209" t="s">
        <v>153</v>
      </c>
      <c r="W127" s="54">
        <v>0</v>
      </c>
      <c r="X127" s="52">
        <f>IFERROR(W127/T124,"-")</f>
        <v>0</v>
      </c>
      <c r="Y127" s="54">
        <v>0</v>
      </c>
      <c r="Z127" s="52">
        <f>IFERROR(Y127/U124,"-")</f>
        <v>0</v>
      </c>
      <c r="AA127" s="53" t="str">
        <f t="shared" si="20"/>
        <v>-</v>
      </c>
      <c r="AB127" s="311"/>
      <c r="AC127" s="311"/>
      <c r="AD127" s="209" t="s">
        <v>153</v>
      </c>
      <c r="AE127" s="54">
        <v>498192</v>
      </c>
      <c r="AF127" s="52">
        <f>IFERROR(AE127/AB124,"-")</f>
        <v>9.1782057774988119E-3</v>
      </c>
      <c r="AG127" s="54">
        <v>4</v>
      </c>
      <c r="AH127" s="52">
        <f>IFERROR(AG127/AC124,"-")</f>
        <v>6.25E-2</v>
      </c>
      <c r="AI127" s="53">
        <f t="shared" si="21"/>
        <v>124548</v>
      </c>
      <c r="AJ127" s="311"/>
      <c r="AK127" s="324"/>
      <c r="AL127" s="209" t="s">
        <v>153</v>
      </c>
      <c r="AM127" s="54">
        <f t="shared" si="32"/>
        <v>680490</v>
      </c>
      <c r="AN127" s="52">
        <f>IFERROR(AM127/AJ124,"-")</f>
        <v>1.596398453396773E-3</v>
      </c>
      <c r="AO127" s="54">
        <f t="shared" si="33"/>
        <v>18</v>
      </c>
      <c r="AP127" s="52">
        <f>IFERROR(AO127/AK124,"-")</f>
        <v>2.7397260273972601E-2</v>
      </c>
      <c r="AQ127" s="53">
        <f t="shared" si="22"/>
        <v>37805</v>
      </c>
      <c r="AW127" s="175"/>
      <c r="AX127" s="175"/>
    </row>
    <row r="128" spans="2:50" s="20" customFormat="1">
      <c r="B128" s="326"/>
      <c r="C128" s="308"/>
      <c r="D128" s="311"/>
      <c r="E128" s="311"/>
      <c r="F128" s="209" t="s">
        <v>154</v>
      </c>
      <c r="G128" s="54">
        <v>9677412</v>
      </c>
      <c r="H128" s="52">
        <f>IFERROR(G128/D124,"-")</f>
        <v>3.2232431333305687E-2</v>
      </c>
      <c r="I128" s="54">
        <v>183</v>
      </c>
      <c r="J128" s="52">
        <f>IFERROR(I128/E124,"-")</f>
        <v>0.386892177589852</v>
      </c>
      <c r="K128" s="53">
        <f t="shared" si="18"/>
        <v>52882.032786885247</v>
      </c>
      <c r="L128" s="311"/>
      <c r="M128" s="311"/>
      <c r="N128" s="209" t="s">
        <v>154</v>
      </c>
      <c r="O128" s="54">
        <v>1809688</v>
      </c>
      <c r="P128" s="52">
        <f>IFERROR(O128/L124,"-")</f>
        <v>4.4735514380250689E-2</v>
      </c>
      <c r="Q128" s="54">
        <v>28</v>
      </c>
      <c r="R128" s="52">
        <f>IFERROR(Q128/M124,"-")</f>
        <v>0.42424242424242425</v>
      </c>
      <c r="S128" s="53">
        <f t="shared" si="19"/>
        <v>64631.714285714283</v>
      </c>
      <c r="T128" s="311"/>
      <c r="U128" s="311"/>
      <c r="V128" s="209" t="s">
        <v>154</v>
      </c>
      <c r="W128" s="54">
        <v>601506</v>
      </c>
      <c r="X128" s="52">
        <f>IFERROR(W128/T124,"-")</f>
        <v>1.9220839975880723E-2</v>
      </c>
      <c r="Y128" s="54">
        <v>22</v>
      </c>
      <c r="Z128" s="52">
        <f>IFERROR(Y128/U124,"-")</f>
        <v>0.40740740740740738</v>
      </c>
      <c r="AA128" s="53">
        <f t="shared" si="20"/>
        <v>27341.18181818182</v>
      </c>
      <c r="AB128" s="311"/>
      <c r="AC128" s="311"/>
      <c r="AD128" s="209" t="s">
        <v>154</v>
      </c>
      <c r="AE128" s="54">
        <v>1191007</v>
      </c>
      <c r="AF128" s="52">
        <f>IFERROR(AE128/AB124,"-")</f>
        <v>2.1941956772572678E-2</v>
      </c>
      <c r="AG128" s="54">
        <v>26</v>
      </c>
      <c r="AH128" s="52">
        <f>IFERROR(AG128/AC124,"-")</f>
        <v>0.40625</v>
      </c>
      <c r="AI128" s="53">
        <f t="shared" si="21"/>
        <v>45807.961538461539</v>
      </c>
      <c r="AJ128" s="311"/>
      <c r="AK128" s="324"/>
      <c r="AL128" s="209" t="s">
        <v>154</v>
      </c>
      <c r="AM128" s="54">
        <f t="shared" si="32"/>
        <v>13279613</v>
      </c>
      <c r="AN128" s="52">
        <f>IFERROR(AM128/AJ124,"-")</f>
        <v>3.1153365449760731E-2</v>
      </c>
      <c r="AO128" s="54">
        <f t="shared" si="33"/>
        <v>259</v>
      </c>
      <c r="AP128" s="52">
        <f>IFERROR(AO128/AK124,"-")</f>
        <v>0.39421613394216132</v>
      </c>
      <c r="AQ128" s="53">
        <f t="shared" si="22"/>
        <v>51272.637065637064</v>
      </c>
      <c r="AW128" s="175"/>
      <c r="AX128" s="175"/>
    </row>
    <row r="129" spans="2:50" s="20" customFormat="1">
      <c r="B129" s="326"/>
      <c r="C129" s="308"/>
      <c r="D129" s="311"/>
      <c r="E129" s="311"/>
      <c r="F129" s="209" t="s">
        <v>155</v>
      </c>
      <c r="G129" s="54">
        <v>12319860</v>
      </c>
      <c r="H129" s="52">
        <f>IFERROR(G129/D124,"-")</f>
        <v>4.1033598805748833E-2</v>
      </c>
      <c r="I129" s="54">
        <v>207</v>
      </c>
      <c r="J129" s="52">
        <f>IFERROR(I129/E124,"-")</f>
        <v>0.43763213530655393</v>
      </c>
      <c r="K129" s="53">
        <f t="shared" si="18"/>
        <v>59516.231884057968</v>
      </c>
      <c r="L129" s="311"/>
      <c r="M129" s="311"/>
      <c r="N129" s="209" t="s">
        <v>155</v>
      </c>
      <c r="O129" s="54">
        <v>1962825</v>
      </c>
      <c r="P129" s="52">
        <f>IFERROR(O129/L124,"-")</f>
        <v>4.8521063306722234E-2</v>
      </c>
      <c r="Q129" s="54">
        <v>27</v>
      </c>
      <c r="R129" s="52">
        <f>IFERROR(Q129/M124,"-")</f>
        <v>0.40909090909090912</v>
      </c>
      <c r="S129" s="53">
        <f t="shared" si="19"/>
        <v>72697.222222222219</v>
      </c>
      <c r="T129" s="311"/>
      <c r="U129" s="311"/>
      <c r="V129" s="209" t="s">
        <v>155</v>
      </c>
      <c r="W129" s="54">
        <v>2321262</v>
      </c>
      <c r="X129" s="52">
        <f>IFERROR(W129/T124,"-")</f>
        <v>7.417483024956166E-2</v>
      </c>
      <c r="Y129" s="54">
        <v>24</v>
      </c>
      <c r="Z129" s="52">
        <f>IFERROR(Y129/U124,"-")</f>
        <v>0.44444444444444442</v>
      </c>
      <c r="AA129" s="53">
        <f t="shared" si="20"/>
        <v>96719.25</v>
      </c>
      <c r="AB129" s="311"/>
      <c r="AC129" s="311"/>
      <c r="AD129" s="209" t="s">
        <v>155</v>
      </c>
      <c r="AE129" s="54">
        <v>2182381</v>
      </c>
      <c r="AF129" s="52">
        <f>IFERROR(AE129/AB124,"-")</f>
        <v>4.0206068951134571E-2</v>
      </c>
      <c r="AG129" s="54">
        <v>28</v>
      </c>
      <c r="AH129" s="52">
        <f>IFERROR(AG129/AC124,"-")</f>
        <v>0.4375</v>
      </c>
      <c r="AI129" s="53">
        <f t="shared" si="21"/>
        <v>77942.178571428565</v>
      </c>
      <c r="AJ129" s="311"/>
      <c r="AK129" s="324"/>
      <c r="AL129" s="209" t="s">
        <v>155</v>
      </c>
      <c r="AM129" s="54">
        <f t="shared" si="32"/>
        <v>18786328</v>
      </c>
      <c r="AN129" s="52">
        <f>IFERROR(AM129/AJ124,"-")</f>
        <v>4.4071867278291363E-2</v>
      </c>
      <c r="AO129" s="54">
        <f t="shared" si="33"/>
        <v>286</v>
      </c>
      <c r="AP129" s="52">
        <f>IFERROR(AO129/AK124,"-")</f>
        <v>0.43531202435312022</v>
      </c>
      <c r="AQ129" s="53">
        <f t="shared" si="22"/>
        <v>65686.461538461532</v>
      </c>
      <c r="AW129" s="175"/>
      <c r="AX129" s="175"/>
    </row>
    <row r="130" spans="2:50" s="20" customFormat="1">
      <c r="B130" s="326"/>
      <c r="C130" s="308"/>
      <c r="D130" s="311"/>
      <c r="E130" s="311"/>
      <c r="F130" s="209" t="s">
        <v>156</v>
      </c>
      <c r="G130" s="54">
        <v>3771693</v>
      </c>
      <c r="H130" s="52">
        <f>IFERROR(G130/D124,"-")</f>
        <v>1.2562329229427221E-2</v>
      </c>
      <c r="I130" s="54">
        <v>52</v>
      </c>
      <c r="J130" s="52">
        <f>IFERROR(I130/E124,"-")</f>
        <v>0.10993657505285412</v>
      </c>
      <c r="K130" s="53">
        <f t="shared" si="18"/>
        <v>72532.557692307688</v>
      </c>
      <c r="L130" s="311"/>
      <c r="M130" s="311"/>
      <c r="N130" s="209" t="s">
        <v>156</v>
      </c>
      <c r="O130" s="54">
        <v>3274344</v>
      </c>
      <c r="P130" s="52">
        <f>IFERROR(O130/L124,"-")</f>
        <v>8.0941832568866875E-2</v>
      </c>
      <c r="Q130" s="54">
        <v>6</v>
      </c>
      <c r="R130" s="52">
        <f>IFERROR(Q130/M124,"-")</f>
        <v>9.0909090909090912E-2</v>
      </c>
      <c r="S130" s="53">
        <f t="shared" si="19"/>
        <v>545724</v>
      </c>
      <c r="T130" s="311"/>
      <c r="U130" s="311"/>
      <c r="V130" s="209" t="s">
        <v>156</v>
      </c>
      <c r="W130" s="54">
        <v>123907</v>
      </c>
      <c r="X130" s="52">
        <f>IFERROR(W130/T124,"-")</f>
        <v>3.9593896301806679E-3</v>
      </c>
      <c r="Y130" s="54">
        <v>8</v>
      </c>
      <c r="Z130" s="52">
        <f>IFERROR(Y130/U124,"-")</f>
        <v>0.14814814814814814</v>
      </c>
      <c r="AA130" s="53">
        <f t="shared" si="20"/>
        <v>15488.375</v>
      </c>
      <c r="AB130" s="311"/>
      <c r="AC130" s="311"/>
      <c r="AD130" s="209" t="s">
        <v>156</v>
      </c>
      <c r="AE130" s="54">
        <v>522646</v>
      </c>
      <c r="AF130" s="52">
        <f>IFERROR(AE130/AB124,"-")</f>
        <v>9.6287225342571621E-3</v>
      </c>
      <c r="AG130" s="54">
        <v>9</v>
      </c>
      <c r="AH130" s="52">
        <f>IFERROR(AG130/AC124,"-")</f>
        <v>0.140625</v>
      </c>
      <c r="AI130" s="53">
        <f t="shared" si="21"/>
        <v>58071.777777777781</v>
      </c>
      <c r="AJ130" s="311"/>
      <c r="AK130" s="324"/>
      <c r="AL130" s="209" t="s">
        <v>156</v>
      </c>
      <c r="AM130" s="54">
        <f t="shared" si="32"/>
        <v>7692590</v>
      </c>
      <c r="AN130" s="52">
        <f>IFERROR(AM130/AJ124,"-")</f>
        <v>1.8046464721914329E-2</v>
      </c>
      <c r="AO130" s="54">
        <f t="shared" si="33"/>
        <v>75</v>
      </c>
      <c r="AP130" s="52">
        <f>IFERROR(AO130/AK124,"-")</f>
        <v>0.11415525114155251</v>
      </c>
      <c r="AQ130" s="53">
        <f t="shared" si="22"/>
        <v>102567.86666666667</v>
      </c>
      <c r="AW130" s="175"/>
      <c r="AX130" s="175"/>
    </row>
    <row r="131" spans="2:50" s="20" customFormat="1">
      <c r="B131" s="326"/>
      <c r="C131" s="308"/>
      <c r="D131" s="311"/>
      <c r="E131" s="311"/>
      <c r="F131" s="209" t="s">
        <v>166</v>
      </c>
      <c r="G131" s="54">
        <v>0</v>
      </c>
      <c r="H131" s="52">
        <f>IFERROR(G131/D124,"-")</f>
        <v>0</v>
      </c>
      <c r="I131" s="54">
        <v>0</v>
      </c>
      <c r="J131" s="52">
        <f>IFERROR(I131/E124,"-")</f>
        <v>0</v>
      </c>
      <c r="K131" s="53" t="str">
        <f t="shared" si="18"/>
        <v>-</v>
      </c>
      <c r="L131" s="311"/>
      <c r="M131" s="311"/>
      <c r="N131" s="209" t="s">
        <v>166</v>
      </c>
      <c r="O131" s="54">
        <v>0</v>
      </c>
      <c r="P131" s="52">
        <f>IFERROR(O131/L124,"-")</f>
        <v>0</v>
      </c>
      <c r="Q131" s="54">
        <v>0</v>
      </c>
      <c r="R131" s="52">
        <f>IFERROR(Q131/M124,"-")</f>
        <v>0</v>
      </c>
      <c r="S131" s="53" t="str">
        <f t="shared" si="19"/>
        <v>-</v>
      </c>
      <c r="T131" s="311"/>
      <c r="U131" s="311"/>
      <c r="V131" s="209" t="s">
        <v>166</v>
      </c>
      <c r="W131" s="54">
        <v>0</v>
      </c>
      <c r="X131" s="52">
        <f>IFERROR(W131/T124,"-")</f>
        <v>0</v>
      </c>
      <c r="Y131" s="54">
        <v>0</v>
      </c>
      <c r="Z131" s="52">
        <f>IFERROR(Y131/U124,"-")</f>
        <v>0</v>
      </c>
      <c r="AA131" s="53" t="str">
        <f t="shared" si="20"/>
        <v>-</v>
      </c>
      <c r="AB131" s="311"/>
      <c r="AC131" s="311"/>
      <c r="AD131" s="209" t="s">
        <v>166</v>
      </c>
      <c r="AE131" s="54">
        <v>0</v>
      </c>
      <c r="AF131" s="52">
        <f>IFERROR(AE131/AB124,"-")</f>
        <v>0</v>
      </c>
      <c r="AG131" s="54">
        <v>0</v>
      </c>
      <c r="AH131" s="52">
        <f>IFERROR(AG131/AC124,"-")</f>
        <v>0</v>
      </c>
      <c r="AI131" s="53" t="str">
        <f t="shared" si="21"/>
        <v>-</v>
      </c>
      <c r="AJ131" s="311"/>
      <c r="AK131" s="324"/>
      <c r="AL131" s="209" t="s">
        <v>166</v>
      </c>
      <c r="AM131" s="54">
        <f t="shared" si="32"/>
        <v>0</v>
      </c>
      <c r="AN131" s="52">
        <f>IFERROR(AM131/AJ124,"-")</f>
        <v>0</v>
      </c>
      <c r="AO131" s="54">
        <f t="shared" si="33"/>
        <v>0</v>
      </c>
      <c r="AP131" s="52">
        <f>IFERROR(AO131/AK124,"-")</f>
        <v>0</v>
      </c>
      <c r="AQ131" s="53" t="str">
        <f t="shared" si="22"/>
        <v>-</v>
      </c>
      <c r="AW131" s="175"/>
      <c r="AX131" s="175"/>
    </row>
    <row r="132" spans="2:50" s="20" customFormat="1">
      <c r="B132" s="326"/>
      <c r="C132" s="308"/>
      <c r="D132" s="311"/>
      <c r="E132" s="311"/>
      <c r="F132" s="209" t="s">
        <v>157</v>
      </c>
      <c r="G132" s="54">
        <v>52374</v>
      </c>
      <c r="H132" s="52">
        <f>IFERROR(G132/D124,"-")</f>
        <v>1.7444140630269251E-4</v>
      </c>
      <c r="I132" s="54">
        <v>3</v>
      </c>
      <c r="J132" s="52">
        <f>IFERROR(I132/E124,"-")</f>
        <v>6.3424947145877377E-3</v>
      </c>
      <c r="K132" s="53">
        <f t="shared" si="18"/>
        <v>17458</v>
      </c>
      <c r="L132" s="311"/>
      <c r="M132" s="311"/>
      <c r="N132" s="209" t="s">
        <v>157</v>
      </c>
      <c r="O132" s="54">
        <v>27839</v>
      </c>
      <c r="P132" s="52">
        <f>IFERROR(O132/L124,"-")</f>
        <v>6.8818049566101943E-4</v>
      </c>
      <c r="Q132" s="54">
        <v>1</v>
      </c>
      <c r="R132" s="52">
        <f>IFERROR(Q132/M124,"-")</f>
        <v>1.5151515151515152E-2</v>
      </c>
      <c r="S132" s="53">
        <f t="shared" si="19"/>
        <v>27839</v>
      </c>
      <c r="T132" s="311"/>
      <c r="U132" s="311"/>
      <c r="V132" s="209" t="s">
        <v>157</v>
      </c>
      <c r="W132" s="54">
        <v>0</v>
      </c>
      <c r="X132" s="52">
        <f>IFERROR(W132/T124,"-")</f>
        <v>0</v>
      </c>
      <c r="Y132" s="54">
        <v>0</v>
      </c>
      <c r="Z132" s="52">
        <f>IFERROR(Y132/U124,"-")</f>
        <v>0</v>
      </c>
      <c r="AA132" s="53" t="str">
        <f t="shared" si="20"/>
        <v>-</v>
      </c>
      <c r="AB132" s="311"/>
      <c r="AC132" s="311"/>
      <c r="AD132" s="209" t="s">
        <v>157</v>
      </c>
      <c r="AE132" s="54">
        <v>68489</v>
      </c>
      <c r="AF132" s="52">
        <f>IFERROR(AE132/AB124,"-")</f>
        <v>1.261774848843651E-3</v>
      </c>
      <c r="AG132" s="54">
        <v>2</v>
      </c>
      <c r="AH132" s="52">
        <f>IFERROR(AG132/AC124,"-")</f>
        <v>3.125E-2</v>
      </c>
      <c r="AI132" s="53">
        <f t="shared" si="21"/>
        <v>34244.5</v>
      </c>
      <c r="AJ132" s="311"/>
      <c r="AK132" s="324"/>
      <c r="AL132" s="209" t="s">
        <v>157</v>
      </c>
      <c r="AM132" s="54">
        <f t="shared" si="32"/>
        <v>148702</v>
      </c>
      <c r="AN132" s="52">
        <f>IFERROR(AM132/AJ124,"-")</f>
        <v>3.4884809889492417E-4</v>
      </c>
      <c r="AO132" s="54">
        <f t="shared" si="33"/>
        <v>6</v>
      </c>
      <c r="AP132" s="52">
        <f>IFERROR(AO132/AK124,"-")</f>
        <v>9.1324200913242004E-3</v>
      </c>
      <c r="AQ132" s="53">
        <f t="shared" si="22"/>
        <v>24783.666666666668</v>
      </c>
      <c r="AW132" s="175"/>
      <c r="AX132" s="175"/>
    </row>
    <row r="133" spans="2:50" s="20" customFormat="1">
      <c r="B133" s="326"/>
      <c r="C133" s="308"/>
      <c r="D133" s="311"/>
      <c r="E133" s="311"/>
      <c r="F133" s="209" t="s">
        <v>158</v>
      </c>
      <c r="G133" s="54">
        <v>221004</v>
      </c>
      <c r="H133" s="52">
        <f>IFERROR(G133/D124,"-")</f>
        <v>7.3609517238553974E-4</v>
      </c>
      <c r="I133" s="54">
        <v>10</v>
      </c>
      <c r="J133" s="52">
        <f>IFERROR(I133/E124,"-")</f>
        <v>2.1141649048625793E-2</v>
      </c>
      <c r="K133" s="53">
        <f t="shared" si="18"/>
        <v>22100.400000000001</v>
      </c>
      <c r="L133" s="311"/>
      <c r="M133" s="311"/>
      <c r="N133" s="209" t="s">
        <v>158</v>
      </c>
      <c r="O133" s="54">
        <v>9125</v>
      </c>
      <c r="P133" s="52">
        <f>IFERROR(O133/L124,"-")</f>
        <v>2.2557013624436228E-4</v>
      </c>
      <c r="Q133" s="54">
        <v>1</v>
      </c>
      <c r="R133" s="52">
        <f>IFERROR(Q133/M124,"-")</f>
        <v>1.5151515151515152E-2</v>
      </c>
      <c r="S133" s="53">
        <f t="shared" si="19"/>
        <v>9125</v>
      </c>
      <c r="T133" s="311"/>
      <c r="U133" s="311"/>
      <c r="V133" s="209" t="s">
        <v>158</v>
      </c>
      <c r="W133" s="54">
        <v>8633</v>
      </c>
      <c r="X133" s="52">
        <f>IFERROR(W133/T124,"-")</f>
        <v>2.7586343529703491E-4</v>
      </c>
      <c r="Y133" s="54">
        <v>2</v>
      </c>
      <c r="Z133" s="52">
        <f>IFERROR(Y133/U124,"-")</f>
        <v>3.7037037037037035E-2</v>
      </c>
      <c r="AA133" s="53">
        <f t="shared" si="20"/>
        <v>4316.5</v>
      </c>
      <c r="AB133" s="311"/>
      <c r="AC133" s="311"/>
      <c r="AD133" s="209" t="s">
        <v>158</v>
      </c>
      <c r="AE133" s="54">
        <v>1859</v>
      </c>
      <c r="AF133" s="52">
        <f>IFERROR(AE133/AB124,"-")</f>
        <v>3.4248411336132034E-5</v>
      </c>
      <c r="AG133" s="54">
        <v>2</v>
      </c>
      <c r="AH133" s="52">
        <f>IFERROR(AG133/AC124,"-")</f>
        <v>3.125E-2</v>
      </c>
      <c r="AI133" s="53">
        <f t="shared" si="21"/>
        <v>929.5</v>
      </c>
      <c r="AJ133" s="311"/>
      <c r="AK133" s="324"/>
      <c r="AL133" s="209" t="s">
        <v>158</v>
      </c>
      <c r="AM133" s="54">
        <f t="shared" si="32"/>
        <v>240621</v>
      </c>
      <c r="AN133" s="52">
        <f>IFERROR(AM133/AJ124,"-")</f>
        <v>5.6448587378915918E-4</v>
      </c>
      <c r="AO133" s="54">
        <f t="shared" si="33"/>
        <v>15</v>
      </c>
      <c r="AP133" s="52">
        <f>IFERROR(AO133/AK124,"-")</f>
        <v>2.2831050228310501E-2</v>
      </c>
      <c r="AQ133" s="53">
        <f t="shared" si="22"/>
        <v>16041.4</v>
      </c>
      <c r="AW133" s="175"/>
      <c r="AX133" s="175"/>
    </row>
    <row r="134" spans="2:50" s="20" customFormat="1">
      <c r="B134" s="326"/>
      <c r="C134" s="308"/>
      <c r="D134" s="311"/>
      <c r="E134" s="311"/>
      <c r="F134" s="209" t="s">
        <v>159</v>
      </c>
      <c r="G134" s="54">
        <v>0</v>
      </c>
      <c r="H134" s="52">
        <f>IFERROR(G134/D124,"-")</f>
        <v>0</v>
      </c>
      <c r="I134" s="54">
        <v>0</v>
      </c>
      <c r="J134" s="52">
        <f>IFERROR(I134/E124,"-")</f>
        <v>0</v>
      </c>
      <c r="K134" s="53" t="str">
        <f t="shared" ref="K134:K197" si="34">IFERROR(G134/I134,"-")</f>
        <v>-</v>
      </c>
      <c r="L134" s="311"/>
      <c r="M134" s="311"/>
      <c r="N134" s="209" t="s">
        <v>159</v>
      </c>
      <c r="O134" s="54">
        <v>0</v>
      </c>
      <c r="P134" s="52">
        <f>IFERROR(O134/L124,"-")</f>
        <v>0</v>
      </c>
      <c r="Q134" s="54">
        <v>0</v>
      </c>
      <c r="R134" s="52">
        <f>IFERROR(Q134/M124,"-")</f>
        <v>0</v>
      </c>
      <c r="S134" s="53" t="str">
        <f t="shared" ref="S134:S197" si="35">IFERROR(O134/Q134,"-")</f>
        <v>-</v>
      </c>
      <c r="T134" s="311"/>
      <c r="U134" s="311"/>
      <c r="V134" s="209" t="s">
        <v>159</v>
      </c>
      <c r="W134" s="54">
        <v>7485</v>
      </c>
      <c r="X134" s="52">
        <f>IFERROR(W134/T124,"-")</f>
        <v>2.391796378082134E-4</v>
      </c>
      <c r="Y134" s="54">
        <v>1</v>
      </c>
      <c r="Z134" s="52">
        <f>IFERROR(Y134/U124,"-")</f>
        <v>1.8518518518518517E-2</v>
      </c>
      <c r="AA134" s="53">
        <f t="shared" ref="AA134:AA197" si="36">IFERROR(W134/Y134,"-")</f>
        <v>7485</v>
      </c>
      <c r="AB134" s="311"/>
      <c r="AC134" s="311"/>
      <c r="AD134" s="209" t="s">
        <v>159</v>
      </c>
      <c r="AE134" s="54">
        <v>0</v>
      </c>
      <c r="AF134" s="52">
        <f>IFERROR(AE134/AB124,"-")</f>
        <v>0</v>
      </c>
      <c r="AG134" s="54">
        <v>0</v>
      </c>
      <c r="AH134" s="52">
        <f>IFERROR(AG134/AC124,"-")</f>
        <v>0</v>
      </c>
      <c r="AI134" s="53" t="str">
        <f t="shared" ref="AI134:AI197" si="37">IFERROR(AE134/AG134,"-")</f>
        <v>-</v>
      </c>
      <c r="AJ134" s="311"/>
      <c r="AK134" s="324"/>
      <c r="AL134" s="209" t="s">
        <v>159</v>
      </c>
      <c r="AM134" s="54">
        <f t="shared" si="32"/>
        <v>7485</v>
      </c>
      <c r="AN134" s="52">
        <f>IFERROR(AM134/AJ124,"-")</f>
        <v>1.7559468065180747E-5</v>
      </c>
      <c r="AO134" s="54">
        <f t="shared" si="33"/>
        <v>1</v>
      </c>
      <c r="AP134" s="52">
        <f>IFERROR(AO134/AK124,"-")</f>
        <v>1.5220700152207001E-3</v>
      </c>
      <c r="AQ134" s="53">
        <f t="shared" ref="AQ134:AQ197" si="38">IFERROR(AM134/AO134,"-")</f>
        <v>7485</v>
      </c>
      <c r="AW134" s="175"/>
      <c r="AX134" s="175"/>
    </row>
    <row r="135" spans="2:50" s="20" customFormat="1">
      <c r="B135" s="326"/>
      <c r="C135" s="308"/>
      <c r="D135" s="311"/>
      <c r="E135" s="311"/>
      <c r="F135" s="209" t="s">
        <v>160</v>
      </c>
      <c r="G135" s="54">
        <v>6500</v>
      </c>
      <c r="H135" s="52">
        <f>IFERROR(G135/D124,"-")</f>
        <v>2.1649466165797941E-5</v>
      </c>
      <c r="I135" s="54">
        <v>4</v>
      </c>
      <c r="J135" s="52">
        <f>IFERROR(I135/E124,"-")</f>
        <v>8.4566596194503175E-3</v>
      </c>
      <c r="K135" s="53">
        <f t="shared" si="34"/>
        <v>1625</v>
      </c>
      <c r="L135" s="311"/>
      <c r="M135" s="311"/>
      <c r="N135" s="209" t="s">
        <v>160</v>
      </c>
      <c r="O135" s="54">
        <v>0</v>
      </c>
      <c r="P135" s="52">
        <f>IFERROR(O135/L124,"-")</f>
        <v>0</v>
      </c>
      <c r="Q135" s="54">
        <v>0</v>
      </c>
      <c r="R135" s="52">
        <f>IFERROR(Q135/M124,"-")</f>
        <v>0</v>
      </c>
      <c r="S135" s="53" t="str">
        <f t="shared" si="35"/>
        <v>-</v>
      </c>
      <c r="T135" s="311"/>
      <c r="U135" s="311"/>
      <c r="V135" s="209" t="s">
        <v>160</v>
      </c>
      <c r="W135" s="54">
        <v>0</v>
      </c>
      <c r="X135" s="52">
        <f>IFERROR(W135/T124,"-")</f>
        <v>0</v>
      </c>
      <c r="Y135" s="54">
        <v>0</v>
      </c>
      <c r="Z135" s="52">
        <f>IFERROR(Y135/U124,"-")</f>
        <v>0</v>
      </c>
      <c r="AA135" s="53" t="str">
        <f t="shared" si="36"/>
        <v>-</v>
      </c>
      <c r="AB135" s="311"/>
      <c r="AC135" s="311"/>
      <c r="AD135" s="209" t="s">
        <v>160</v>
      </c>
      <c r="AE135" s="54">
        <v>6639</v>
      </c>
      <c r="AF135" s="52">
        <f>IFERROR(AE135/AB124,"-")</f>
        <v>1.2231049104926336E-4</v>
      </c>
      <c r="AG135" s="54">
        <v>1</v>
      </c>
      <c r="AH135" s="52">
        <f>IFERROR(AG135/AC124,"-")</f>
        <v>1.5625E-2</v>
      </c>
      <c r="AI135" s="53">
        <f t="shared" si="37"/>
        <v>6639</v>
      </c>
      <c r="AJ135" s="311"/>
      <c r="AK135" s="324"/>
      <c r="AL135" s="209" t="s">
        <v>160</v>
      </c>
      <c r="AM135" s="54">
        <f t="shared" si="32"/>
        <v>13139</v>
      </c>
      <c r="AN135" s="52">
        <f>IFERROR(AM135/AJ124,"-")</f>
        <v>3.082349377533865E-5</v>
      </c>
      <c r="AO135" s="54">
        <f t="shared" si="33"/>
        <v>5</v>
      </c>
      <c r="AP135" s="52">
        <f>IFERROR(AO135/AK124,"-")</f>
        <v>7.6103500761035003E-3</v>
      </c>
      <c r="AQ135" s="53">
        <f t="shared" si="38"/>
        <v>2627.8</v>
      </c>
      <c r="AW135" s="175"/>
      <c r="AX135" s="175"/>
    </row>
    <row r="136" spans="2:50" s="20" customFormat="1">
      <c r="B136" s="326"/>
      <c r="C136" s="308"/>
      <c r="D136" s="311"/>
      <c r="E136" s="311"/>
      <c r="F136" s="209" t="s">
        <v>161</v>
      </c>
      <c r="G136" s="54">
        <v>1615648</v>
      </c>
      <c r="H136" s="52">
        <f>IFERROR(G136/D124,"-")</f>
        <v>5.3812179556675553E-3</v>
      </c>
      <c r="I136" s="54">
        <v>52</v>
      </c>
      <c r="J136" s="52">
        <f>IFERROR(I136/E124,"-")</f>
        <v>0.10993657505285412</v>
      </c>
      <c r="K136" s="53">
        <f t="shared" si="34"/>
        <v>31070.153846153848</v>
      </c>
      <c r="L136" s="311"/>
      <c r="M136" s="311"/>
      <c r="N136" s="209" t="s">
        <v>161</v>
      </c>
      <c r="O136" s="54">
        <v>82374</v>
      </c>
      <c r="P136" s="52">
        <f>IFERROR(O136/L124,"-")</f>
        <v>2.0362865099170522E-3</v>
      </c>
      <c r="Q136" s="54">
        <v>5</v>
      </c>
      <c r="R136" s="52">
        <f>IFERROR(Q136/M124,"-")</f>
        <v>7.575757575757576E-2</v>
      </c>
      <c r="S136" s="53">
        <f t="shared" si="35"/>
        <v>16474.8</v>
      </c>
      <c r="T136" s="311"/>
      <c r="U136" s="311"/>
      <c r="V136" s="209" t="s">
        <v>161</v>
      </c>
      <c r="W136" s="54">
        <v>132139</v>
      </c>
      <c r="X136" s="52">
        <f>IFERROR(W136/T124,"-")</f>
        <v>4.2224392999785582E-3</v>
      </c>
      <c r="Y136" s="54">
        <v>6</v>
      </c>
      <c r="Z136" s="52">
        <f>IFERROR(Y136/U124,"-")</f>
        <v>0.1111111111111111</v>
      </c>
      <c r="AA136" s="53">
        <f t="shared" si="36"/>
        <v>22023.166666666668</v>
      </c>
      <c r="AB136" s="311"/>
      <c r="AC136" s="311"/>
      <c r="AD136" s="209" t="s">
        <v>161</v>
      </c>
      <c r="AE136" s="54">
        <v>286224</v>
      </c>
      <c r="AF136" s="52">
        <f>IFERROR(AE136/AB124,"-")</f>
        <v>5.2731131179521553E-3</v>
      </c>
      <c r="AG136" s="54">
        <v>10</v>
      </c>
      <c r="AH136" s="52">
        <f>IFERROR(AG136/AC124,"-")</f>
        <v>0.15625</v>
      </c>
      <c r="AI136" s="53">
        <f t="shared" si="37"/>
        <v>28622.400000000001</v>
      </c>
      <c r="AJ136" s="311"/>
      <c r="AK136" s="324"/>
      <c r="AL136" s="209" t="s">
        <v>161</v>
      </c>
      <c r="AM136" s="54">
        <f t="shared" si="32"/>
        <v>2116385</v>
      </c>
      <c r="AN136" s="52">
        <f>IFERROR(AM136/AJ124,"-")</f>
        <v>4.9649425278727524E-3</v>
      </c>
      <c r="AO136" s="54">
        <f t="shared" si="33"/>
        <v>73</v>
      </c>
      <c r="AP136" s="52">
        <f>IFERROR(AO136/AK124,"-")</f>
        <v>0.1111111111111111</v>
      </c>
      <c r="AQ136" s="53">
        <f t="shared" si="38"/>
        <v>28991.575342465752</v>
      </c>
      <c r="AW136" s="175"/>
      <c r="AX136" s="175"/>
    </row>
    <row r="137" spans="2:50" s="20" customFormat="1">
      <c r="B137" s="326"/>
      <c r="C137" s="308"/>
      <c r="D137" s="311"/>
      <c r="E137" s="311"/>
      <c r="F137" s="209" t="s">
        <v>162</v>
      </c>
      <c r="G137" s="54">
        <v>2315122</v>
      </c>
      <c r="H137" s="52">
        <f>IFERROR(G137/D124,"-")</f>
        <v>7.7109469859529935E-3</v>
      </c>
      <c r="I137" s="54">
        <v>30</v>
      </c>
      <c r="J137" s="52">
        <f>IFERROR(I137/E124,"-")</f>
        <v>6.3424947145877375E-2</v>
      </c>
      <c r="K137" s="53">
        <f t="shared" si="34"/>
        <v>77170.733333333337</v>
      </c>
      <c r="L137" s="311"/>
      <c r="M137" s="311"/>
      <c r="N137" s="209" t="s">
        <v>162</v>
      </c>
      <c r="O137" s="54">
        <v>67608</v>
      </c>
      <c r="P137" s="52">
        <f>IFERROR(O137/L124,"-")</f>
        <v>1.6712707694475448E-3</v>
      </c>
      <c r="Q137" s="54">
        <v>4</v>
      </c>
      <c r="R137" s="52">
        <f>IFERROR(Q137/M124,"-")</f>
        <v>6.0606060606060608E-2</v>
      </c>
      <c r="S137" s="53">
        <f t="shared" si="35"/>
        <v>16902</v>
      </c>
      <c r="T137" s="311"/>
      <c r="U137" s="311"/>
      <c r="V137" s="209" t="s">
        <v>162</v>
      </c>
      <c r="W137" s="54">
        <v>699066</v>
      </c>
      <c r="X137" s="52">
        <f>IFERROR(W137/T124,"-")</f>
        <v>2.2338323671881963E-2</v>
      </c>
      <c r="Y137" s="54">
        <v>8</v>
      </c>
      <c r="Z137" s="52">
        <f>IFERROR(Y137/U124,"-")</f>
        <v>0.14814814814814814</v>
      </c>
      <c r="AA137" s="53">
        <f t="shared" si="36"/>
        <v>87383.25</v>
      </c>
      <c r="AB137" s="311"/>
      <c r="AC137" s="311"/>
      <c r="AD137" s="209" t="s">
        <v>162</v>
      </c>
      <c r="AE137" s="54">
        <v>432334</v>
      </c>
      <c r="AF137" s="52">
        <f>IFERROR(AE137/AB124,"-")</f>
        <v>7.9649019185558407E-3</v>
      </c>
      <c r="AG137" s="54">
        <v>10</v>
      </c>
      <c r="AH137" s="52">
        <f>IFERROR(AG137/AC124,"-")</f>
        <v>0.15625</v>
      </c>
      <c r="AI137" s="53">
        <f t="shared" si="37"/>
        <v>43233.4</v>
      </c>
      <c r="AJ137" s="311"/>
      <c r="AK137" s="324"/>
      <c r="AL137" s="209" t="s">
        <v>162</v>
      </c>
      <c r="AM137" s="54">
        <f t="shared" si="32"/>
        <v>3514130</v>
      </c>
      <c r="AN137" s="52">
        <f>IFERROR(AM137/AJ124,"-")</f>
        <v>8.2439884451427671E-3</v>
      </c>
      <c r="AO137" s="54">
        <f t="shared" si="33"/>
        <v>52</v>
      </c>
      <c r="AP137" s="52">
        <f>IFERROR(AO137/AK124,"-")</f>
        <v>7.9147640791476404E-2</v>
      </c>
      <c r="AQ137" s="53">
        <f t="shared" si="38"/>
        <v>67579.423076923078</v>
      </c>
      <c r="AW137" s="175"/>
      <c r="AX137" s="175"/>
    </row>
    <row r="138" spans="2:50" s="20" customFormat="1">
      <c r="B138" s="326"/>
      <c r="C138" s="308"/>
      <c r="D138" s="311"/>
      <c r="E138" s="311"/>
      <c r="F138" s="209" t="s">
        <v>163</v>
      </c>
      <c r="G138" s="54">
        <v>1339737</v>
      </c>
      <c r="H138" s="52">
        <f>IFERROR(G138/D124,"-")</f>
        <v>4.4622447465488668E-3</v>
      </c>
      <c r="I138" s="54">
        <v>29</v>
      </c>
      <c r="J138" s="52">
        <f>IFERROR(I138/E124,"-")</f>
        <v>6.13107822410148E-2</v>
      </c>
      <c r="K138" s="53">
        <f t="shared" si="34"/>
        <v>46197.827586206899</v>
      </c>
      <c r="L138" s="311"/>
      <c r="M138" s="311"/>
      <c r="N138" s="209" t="s">
        <v>163</v>
      </c>
      <c r="O138" s="54">
        <v>178546</v>
      </c>
      <c r="P138" s="52">
        <f>IFERROR(O138/L124,"-")</f>
        <v>4.4136597858505109E-3</v>
      </c>
      <c r="Q138" s="54">
        <v>4</v>
      </c>
      <c r="R138" s="52">
        <f>IFERROR(Q138/M124,"-")</f>
        <v>6.0606060606060608E-2</v>
      </c>
      <c r="S138" s="53">
        <f t="shared" si="35"/>
        <v>44636.5</v>
      </c>
      <c r="T138" s="311"/>
      <c r="U138" s="311"/>
      <c r="V138" s="209" t="s">
        <v>163</v>
      </c>
      <c r="W138" s="54">
        <v>84760</v>
      </c>
      <c r="X138" s="52">
        <f>IFERROR(W138/T124,"-")</f>
        <v>2.7084657449063685E-3</v>
      </c>
      <c r="Y138" s="54">
        <v>5</v>
      </c>
      <c r="Z138" s="52">
        <f>IFERROR(Y138/U124,"-")</f>
        <v>9.2592592592592587E-2</v>
      </c>
      <c r="AA138" s="53">
        <f t="shared" si="36"/>
        <v>16952</v>
      </c>
      <c r="AB138" s="311"/>
      <c r="AC138" s="311"/>
      <c r="AD138" s="209" t="s">
        <v>163</v>
      </c>
      <c r="AE138" s="54">
        <v>54740</v>
      </c>
      <c r="AF138" s="52">
        <f>IFERROR(AE138/AB124,"-")</f>
        <v>1.0084766199784118E-3</v>
      </c>
      <c r="AG138" s="54">
        <v>1</v>
      </c>
      <c r="AH138" s="52">
        <f>IFERROR(AG138/AC124,"-")</f>
        <v>1.5625E-2</v>
      </c>
      <c r="AI138" s="53">
        <f t="shared" si="37"/>
        <v>54740</v>
      </c>
      <c r="AJ138" s="311"/>
      <c r="AK138" s="324"/>
      <c r="AL138" s="209" t="s">
        <v>163</v>
      </c>
      <c r="AM138" s="54">
        <f t="shared" si="32"/>
        <v>1657783</v>
      </c>
      <c r="AN138" s="52">
        <f>IFERROR(AM138/AJ124,"-")</f>
        <v>3.8890831860386816E-3</v>
      </c>
      <c r="AO138" s="54">
        <f t="shared" si="33"/>
        <v>39</v>
      </c>
      <c r="AP138" s="52">
        <f>IFERROR(AO138/AK124,"-")</f>
        <v>5.9360730593607303E-2</v>
      </c>
      <c r="AQ138" s="53">
        <f t="shared" si="38"/>
        <v>42507.256410256414</v>
      </c>
      <c r="AW138" s="175"/>
      <c r="AX138" s="175"/>
    </row>
    <row r="139" spans="2:50" s="20" customFormat="1">
      <c r="B139" s="326"/>
      <c r="C139" s="308"/>
      <c r="D139" s="311"/>
      <c r="E139" s="311"/>
      <c r="F139" s="210" t="s">
        <v>164</v>
      </c>
      <c r="G139" s="59">
        <v>358687</v>
      </c>
      <c r="H139" s="57">
        <f>IFERROR(G139/D124,"-")</f>
        <v>1.1946741647094717E-3</v>
      </c>
      <c r="I139" s="59">
        <v>32</v>
      </c>
      <c r="J139" s="57">
        <f>IFERROR(I139/E124,"-")</f>
        <v>6.765327695560254E-2</v>
      </c>
      <c r="K139" s="58">
        <f t="shared" si="34"/>
        <v>11208.96875</v>
      </c>
      <c r="L139" s="311"/>
      <c r="M139" s="311"/>
      <c r="N139" s="210" t="s">
        <v>164</v>
      </c>
      <c r="O139" s="59">
        <v>10624</v>
      </c>
      <c r="P139" s="57">
        <f>IFERROR(O139/L124,"-")</f>
        <v>2.6262543862576494E-4</v>
      </c>
      <c r="Q139" s="59">
        <v>3</v>
      </c>
      <c r="R139" s="57">
        <f>IFERROR(Q139/M124,"-")</f>
        <v>4.5454545454545456E-2</v>
      </c>
      <c r="S139" s="58">
        <f t="shared" si="35"/>
        <v>3541.3333333333335</v>
      </c>
      <c r="T139" s="311"/>
      <c r="U139" s="311"/>
      <c r="V139" s="210" t="s">
        <v>164</v>
      </c>
      <c r="W139" s="59">
        <v>581371</v>
      </c>
      <c r="X139" s="57">
        <f>IFERROR(W139/T124,"-")</f>
        <v>1.8577435566092027E-2</v>
      </c>
      <c r="Y139" s="59">
        <v>4</v>
      </c>
      <c r="Z139" s="57">
        <f>IFERROR(Y139/U124,"-")</f>
        <v>7.407407407407407E-2</v>
      </c>
      <c r="AA139" s="58">
        <f t="shared" si="36"/>
        <v>145342.75</v>
      </c>
      <c r="AB139" s="311"/>
      <c r="AC139" s="311"/>
      <c r="AD139" s="210" t="s">
        <v>164</v>
      </c>
      <c r="AE139" s="59">
        <v>45791</v>
      </c>
      <c r="AF139" s="57">
        <f>IFERROR(AE139/AB124,"-")</f>
        <v>8.4360893141087793E-4</v>
      </c>
      <c r="AG139" s="59">
        <v>7</v>
      </c>
      <c r="AH139" s="57">
        <f>IFERROR(AG139/AC124,"-")</f>
        <v>0.109375</v>
      </c>
      <c r="AI139" s="58">
        <f t="shared" si="37"/>
        <v>6541.5714285714284</v>
      </c>
      <c r="AJ139" s="311"/>
      <c r="AK139" s="324"/>
      <c r="AL139" s="210" t="s">
        <v>164</v>
      </c>
      <c r="AM139" s="59">
        <f t="shared" si="32"/>
        <v>996473</v>
      </c>
      <c r="AN139" s="57">
        <f>IFERROR(AM139/AJ124,"-")</f>
        <v>2.3376801364482103E-3</v>
      </c>
      <c r="AO139" s="59">
        <f t="shared" si="33"/>
        <v>46</v>
      </c>
      <c r="AP139" s="57">
        <f>IFERROR(AO139/AK124,"-")</f>
        <v>7.0015220700152203E-2</v>
      </c>
      <c r="AQ139" s="58">
        <f t="shared" si="38"/>
        <v>21662.456521739132</v>
      </c>
      <c r="AW139" s="175"/>
      <c r="AX139" s="175"/>
    </row>
    <row r="140" spans="2:50" s="20" customFormat="1">
      <c r="B140" s="326"/>
      <c r="C140" s="309"/>
      <c r="D140" s="312"/>
      <c r="E140" s="312"/>
      <c r="F140" s="211" t="s">
        <v>86</v>
      </c>
      <c r="G140" s="60">
        <f>SUM(G124:G139)</f>
        <v>48394973</v>
      </c>
      <c r="H140" s="57">
        <f>IFERROR(G140/D124,"-")</f>
        <v>0.16118851239356999</v>
      </c>
      <c r="I140" s="59">
        <v>389</v>
      </c>
      <c r="J140" s="57">
        <f>IFERROR(I140/E124,"-")</f>
        <v>0.82241014799154333</v>
      </c>
      <c r="K140" s="58">
        <f t="shared" si="34"/>
        <v>124408.67095115682</v>
      </c>
      <c r="L140" s="312"/>
      <c r="M140" s="312"/>
      <c r="N140" s="211" t="s">
        <v>86</v>
      </c>
      <c r="O140" s="60">
        <f>SUM(O124:O139)</f>
        <v>9013456</v>
      </c>
      <c r="P140" s="57">
        <f>IFERROR(O140/L124,"-")</f>
        <v>0.22281276689891122</v>
      </c>
      <c r="Q140" s="59">
        <v>55</v>
      </c>
      <c r="R140" s="57">
        <f>IFERROR(Q140/M124,"-")</f>
        <v>0.83333333333333337</v>
      </c>
      <c r="S140" s="58">
        <f t="shared" si="35"/>
        <v>163881.01818181819</v>
      </c>
      <c r="T140" s="312"/>
      <c r="U140" s="312"/>
      <c r="V140" s="211" t="s">
        <v>86</v>
      </c>
      <c r="W140" s="60">
        <f>SUM(W124:W139)</f>
        <v>8871087</v>
      </c>
      <c r="X140" s="57">
        <f>IFERROR(W140/T124,"-")</f>
        <v>0.28347139286909157</v>
      </c>
      <c r="Y140" s="59">
        <v>44</v>
      </c>
      <c r="Z140" s="57">
        <f>IFERROR(Y140/U124,"-")</f>
        <v>0.81481481481481477</v>
      </c>
      <c r="AA140" s="58">
        <f t="shared" si="36"/>
        <v>201615.61363636365</v>
      </c>
      <c r="AB140" s="312"/>
      <c r="AC140" s="312"/>
      <c r="AD140" s="211" t="s">
        <v>86</v>
      </c>
      <c r="AE140" s="60">
        <f>SUM(AE124:AE139)</f>
        <v>9356671</v>
      </c>
      <c r="AF140" s="57">
        <f>IFERROR(AE140/AB124,"-")</f>
        <v>0.17237822331622263</v>
      </c>
      <c r="AG140" s="59">
        <v>54</v>
      </c>
      <c r="AH140" s="57">
        <f>IFERROR(AG140/AC124,"-")</f>
        <v>0.84375</v>
      </c>
      <c r="AI140" s="58">
        <f t="shared" si="37"/>
        <v>173271.6851851852</v>
      </c>
      <c r="AJ140" s="312"/>
      <c r="AK140" s="325"/>
      <c r="AL140" s="211" t="s">
        <v>86</v>
      </c>
      <c r="AM140" s="60">
        <f>SUM(AM124:AM139)</f>
        <v>75636187</v>
      </c>
      <c r="AN140" s="57">
        <f>IFERROR(AM140/AJ124,"-")</f>
        <v>0.17743903943868258</v>
      </c>
      <c r="AO140" s="59">
        <f>SUM(I140,Q140,Y140,AG140)</f>
        <v>542</v>
      </c>
      <c r="AP140" s="57">
        <f>IFERROR(AO140/AK124,"-")</f>
        <v>0.82496194824961944</v>
      </c>
      <c r="AQ140" s="58">
        <f t="shared" si="38"/>
        <v>139550.16051660516</v>
      </c>
      <c r="AW140" s="175"/>
      <c r="AX140" s="175"/>
    </row>
    <row r="141" spans="2:50" s="20" customFormat="1">
      <c r="B141" s="326">
        <v>9</v>
      </c>
      <c r="C141" s="307" t="s">
        <v>136</v>
      </c>
      <c r="D141" s="310">
        <v>303565220</v>
      </c>
      <c r="E141" s="310">
        <v>401</v>
      </c>
      <c r="F141" s="207" t="s">
        <v>150</v>
      </c>
      <c r="G141" s="50">
        <v>8484880</v>
      </c>
      <c r="H141" s="48">
        <f>IFERROR(G141/D141,"-")</f>
        <v>2.7950764583637086E-2</v>
      </c>
      <c r="I141" s="50">
        <v>102</v>
      </c>
      <c r="J141" s="48">
        <f>IFERROR(I141/E141,"-")</f>
        <v>0.25436408977556108</v>
      </c>
      <c r="K141" s="49">
        <f t="shared" si="34"/>
        <v>83185.098039215693</v>
      </c>
      <c r="L141" s="310">
        <v>35244660</v>
      </c>
      <c r="M141" s="310">
        <v>65</v>
      </c>
      <c r="N141" s="207" t="s">
        <v>150</v>
      </c>
      <c r="O141" s="50">
        <v>206728</v>
      </c>
      <c r="P141" s="48">
        <f>IFERROR(O141/L141,"-")</f>
        <v>5.8655126762465577E-3</v>
      </c>
      <c r="Q141" s="50">
        <v>7</v>
      </c>
      <c r="R141" s="48">
        <f>IFERROR(Q141/M141,"-")</f>
        <v>0.1076923076923077</v>
      </c>
      <c r="S141" s="49">
        <f t="shared" si="35"/>
        <v>29532.571428571428</v>
      </c>
      <c r="T141" s="310">
        <v>44279900</v>
      </c>
      <c r="U141" s="310">
        <v>37</v>
      </c>
      <c r="V141" s="207" t="s">
        <v>150</v>
      </c>
      <c r="W141" s="50">
        <v>1459304</v>
      </c>
      <c r="X141" s="48">
        <f>IFERROR(W141/T141,"-")</f>
        <v>3.2956352656622979E-2</v>
      </c>
      <c r="Y141" s="50">
        <v>15</v>
      </c>
      <c r="Z141" s="48">
        <f>IFERROR(Y141/U141,"-")</f>
        <v>0.40540540540540543</v>
      </c>
      <c r="AA141" s="49">
        <f t="shared" si="36"/>
        <v>97286.933333333334</v>
      </c>
      <c r="AB141" s="310">
        <v>95139810</v>
      </c>
      <c r="AC141" s="310">
        <v>81</v>
      </c>
      <c r="AD141" s="207" t="s">
        <v>150</v>
      </c>
      <c r="AE141" s="50">
        <v>6423167</v>
      </c>
      <c r="AF141" s="48">
        <f>IFERROR(AE141/AB141,"-")</f>
        <v>6.7512926502586043E-2</v>
      </c>
      <c r="AG141" s="50">
        <v>29</v>
      </c>
      <c r="AH141" s="48">
        <f>IFERROR(AG141/AC141,"-")</f>
        <v>0.35802469135802467</v>
      </c>
      <c r="AI141" s="49">
        <f t="shared" si="37"/>
        <v>221488.5172413793</v>
      </c>
      <c r="AJ141" s="310">
        <f>SUM(D141,L141,T141,AB141)</f>
        <v>478229590</v>
      </c>
      <c r="AK141" s="323">
        <f>SUM(E141,M141,U141,AC141)</f>
        <v>584</v>
      </c>
      <c r="AL141" s="207" t="s">
        <v>150</v>
      </c>
      <c r="AM141" s="50">
        <f t="shared" ref="AM141:AM156" si="39">SUM(G141,O141,W141,AE141)</f>
        <v>16574079</v>
      </c>
      <c r="AN141" s="48">
        <f>IFERROR(AM141/AJ141,"-")</f>
        <v>3.4657159127271901E-2</v>
      </c>
      <c r="AO141" s="50">
        <f t="shared" ref="AO141:AO156" si="40">SUM(I141,Q141,Y141,AG141)</f>
        <v>153</v>
      </c>
      <c r="AP141" s="48">
        <f>IFERROR(AO141/AK141,"-")</f>
        <v>0.26198630136986301</v>
      </c>
      <c r="AQ141" s="49">
        <f t="shared" si="38"/>
        <v>108327.3137254902</v>
      </c>
      <c r="AW141" s="175"/>
      <c r="AX141" s="175"/>
    </row>
    <row r="142" spans="2:50" s="20" customFormat="1">
      <c r="B142" s="326"/>
      <c r="C142" s="308"/>
      <c r="D142" s="311"/>
      <c r="E142" s="311"/>
      <c r="F142" s="208" t="s">
        <v>151</v>
      </c>
      <c r="G142" s="54">
        <v>4898199</v>
      </c>
      <c r="H142" s="52">
        <f>IFERROR(G142/D141,"-")</f>
        <v>1.6135573765663932E-2</v>
      </c>
      <c r="I142" s="54">
        <v>107</v>
      </c>
      <c r="J142" s="52">
        <f>IFERROR(I142/E141,"-")</f>
        <v>0.26683291770573564</v>
      </c>
      <c r="K142" s="53">
        <f t="shared" si="34"/>
        <v>45777.560747663549</v>
      </c>
      <c r="L142" s="311"/>
      <c r="M142" s="311"/>
      <c r="N142" s="208" t="s">
        <v>151</v>
      </c>
      <c r="O142" s="54">
        <v>571122</v>
      </c>
      <c r="P142" s="52">
        <f>IFERROR(O142/L141,"-")</f>
        <v>1.6204497362153587E-2</v>
      </c>
      <c r="Q142" s="54">
        <v>15</v>
      </c>
      <c r="R142" s="52">
        <f>IFERROR(Q142/M141,"-")</f>
        <v>0.23076923076923078</v>
      </c>
      <c r="S142" s="53">
        <f t="shared" si="35"/>
        <v>38074.800000000003</v>
      </c>
      <c r="T142" s="311"/>
      <c r="U142" s="311"/>
      <c r="V142" s="208" t="s">
        <v>151</v>
      </c>
      <c r="W142" s="54">
        <v>222066</v>
      </c>
      <c r="X142" s="52">
        <f>IFERROR(W142/T141,"-")</f>
        <v>5.0150519761788083E-3</v>
      </c>
      <c r="Y142" s="54">
        <v>11</v>
      </c>
      <c r="Z142" s="52">
        <f>IFERROR(Y142/U141,"-")</f>
        <v>0.29729729729729731</v>
      </c>
      <c r="AA142" s="53">
        <f t="shared" si="36"/>
        <v>20187.81818181818</v>
      </c>
      <c r="AB142" s="311"/>
      <c r="AC142" s="311"/>
      <c r="AD142" s="208" t="s">
        <v>151</v>
      </c>
      <c r="AE142" s="54">
        <v>1711857</v>
      </c>
      <c r="AF142" s="52">
        <f>IFERROR(AE142/AB141,"-")</f>
        <v>1.799306725544228E-2</v>
      </c>
      <c r="AG142" s="54">
        <v>33</v>
      </c>
      <c r="AH142" s="52">
        <f>IFERROR(AG142/AC141,"-")</f>
        <v>0.40740740740740738</v>
      </c>
      <c r="AI142" s="53">
        <f t="shared" si="37"/>
        <v>51874.454545454544</v>
      </c>
      <c r="AJ142" s="311"/>
      <c r="AK142" s="324"/>
      <c r="AL142" s="208" t="s">
        <v>151</v>
      </c>
      <c r="AM142" s="54">
        <f t="shared" si="39"/>
        <v>7403244</v>
      </c>
      <c r="AN142" s="52">
        <f>IFERROR(AM142/AJ141,"-")</f>
        <v>1.5480522650219113E-2</v>
      </c>
      <c r="AO142" s="54">
        <f t="shared" si="40"/>
        <v>166</v>
      </c>
      <c r="AP142" s="52">
        <f>IFERROR(AO142/AK141,"-")</f>
        <v>0.28424657534246578</v>
      </c>
      <c r="AQ142" s="53">
        <f t="shared" si="38"/>
        <v>44597.855421686749</v>
      </c>
      <c r="AW142" s="175"/>
      <c r="AX142" s="175"/>
    </row>
    <row r="143" spans="2:50" s="20" customFormat="1">
      <c r="B143" s="326"/>
      <c r="C143" s="308"/>
      <c r="D143" s="311"/>
      <c r="E143" s="311"/>
      <c r="F143" s="209" t="s">
        <v>152</v>
      </c>
      <c r="G143" s="54">
        <v>4710955</v>
      </c>
      <c r="H143" s="52">
        <f>IFERROR(G143/D141,"-")</f>
        <v>1.5518757385974585E-2</v>
      </c>
      <c r="I143" s="54">
        <v>121</v>
      </c>
      <c r="J143" s="52">
        <f>IFERROR(I143/E141,"-")</f>
        <v>0.30174563591022446</v>
      </c>
      <c r="K143" s="53">
        <f t="shared" si="34"/>
        <v>38933.512396694212</v>
      </c>
      <c r="L143" s="311"/>
      <c r="M143" s="311"/>
      <c r="N143" s="209" t="s">
        <v>152</v>
      </c>
      <c r="O143" s="54">
        <v>437286</v>
      </c>
      <c r="P143" s="52">
        <f>IFERROR(O143/L141,"-")</f>
        <v>1.2407156147910067E-2</v>
      </c>
      <c r="Q143" s="54">
        <v>23</v>
      </c>
      <c r="R143" s="52">
        <f>IFERROR(Q143/M141,"-")</f>
        <v>0.35384615384615387</v>
      </c>
      <c r="S143" s="53">
        <f t="shared" si="35"/>
        <v>19012.434782608696</v>
      </c>
      <c r="T143" s="311"/>
      <c r="U143" s="311"/>
      <c r="V143" s="209" t="s">
        <v>152</v>
      </c>
      <c r="W143" s="54">
        <v>1625144</v>
      </c>
      <c r="X143" s="52">
        <f>IFERROR(W143/T141,"-")</f>
        <v>3.6701618567340936E-2</v>
      </c>
      <c r="Y143" s="54">
        <v>13</v>
      </c>
      <c r="Z143" s="52">
        <f>IFERROR(Y143/U141,"-")</f>
        <v>0.35135135135135137</v>
      </c>
      <c r="AA143" s="53">
        <f t="shared" si="36"/>
        <v>125011.07692307692</v>
      </c>
      <c r="AB143" s="311"/>
      <c r="AC143" s="311"/>
      <c r="AD143" s="209" t="s">
        <v>152</v>
      </c>
      <c r="AE143" s="54">
        <v>1101915</v>
      </c>
      <c r="AF143" s="52">
        <f>IFERROR(AE143/AB141,"-")</f>
        <v>1.1582060128141941E-2</v>
      </c>
      <c r="AG143" s="54">
        <v>32</v>
      </c>
      <c r="AH143" s="52">
        <f>IFERROR(AG143/AC141,"-")</f>
        <v>0.39506172839506171</v>
      </c>
      <c r="AI143" s="53">
        <f t="shared" si="37"/>
        <v>34434.84375</v>
      </c>
      <c r="AJ143" s="311"/>
      <c r="AK143" s="324"/>
      <c r="AL143" s="209" t="s">
        <v>152</v>
      </c>
      <c r="AM143" s="54">
        <f t="shared" si="39"/>
        <v>7875300</v>
      </c>
      <c r="AN143" s="52">
        <f>IFERROR(AM143/AJ141,"-")</f>
        <v>1.6467613390463771E-2</v>
      </c>
      <c r="AO143" s="54">
        <f t="shared" si="40"/>
        <v>189</v>
      </c>
      <c r="AP143" s="52">
        <f>IFERROR(AO143/AK141,"-")</f>
        <v>0.32363013698630139</v>
      </c>
      <c r="AQ143" s="53">
        <f t="shared" si="38"/>
        <v>41668.253968253972</v>
      </c>
      <c r="AW143" s="175"/>
      <c r="AX143" s="175"/>
    </row>
    <row r="144" spans="2:50" s="20" customFormat="1">
      <c r="B144" s="326"/>
      <c r="C144" s="308"/>
      <c r="D144" s="311"/>
      <c r="E144" s="311"/>
      <c r="F144" s="209" t="s">
        <v>153</v>
      </c>
      <c r="G144" s="54">
        <v>217831</v>
      </c>
      <c r="H144" s="52">
        <f>IFERROR(G144/D141,"-")</f>
        <v>7.175756168641454E-4</v>
      </c>
      <c r="I144" s="54">
        <v>24</v>
      </c>
      <c r="J144" s="52">
        <f>IFERROR(I144/E141,"-")</f>
        <v>5.9850374064837904E-2</v>
      </c>
      <c r="K144" s="53">
        <f t="shared" si="34"/>
        <v>9076.2916666666661</v>
      </c>
      <c r="L144" s="311"/>
      <c r="M144" s="311"/>
      <c r="N144" s="209" t="s">
        <v>153</v>
      </c>
      <c r="O144" s="54">
        <v>2985</v>
      </c>
      <c r="P144" s="52">
        <f>IFERROR(O144/L141,"-")</f>
        <v>8.4693681255543389E-5</v>
      </c>
      <c r="Q144" s="54">
        <v>1</v>
      </c>
      <c r="R144" s="52">
        <f>IFERROR(Q144/M141,"-")</f>
        <v>1.5384615384615385E-2</v>
      </c>
      <c r="S144" s="53">
        <f t="shared" si="35"/>
        <v>2985</v>
      </c>
      <c r="T144" s="311"/>
      <c r="U144" s="311"/>
      <c r="V144" s="209" t="s">
        <v>153</v>
      </c>
      <c r="W144" s="54">
        <v>8393</v>
      </c>
      <c r="X144" s="52">
        <f>IFERROR(W144/T141,"-")</f>
        <v>1.89544240163144E-4</v>
      </c>
      <c r="Y144" s="54">
        <v>1</v>
      </c>
      <c r="Z144" s="52">
        <f>IFERROR(Y144/U141,"-")</f>
        <v>2.7027027027027029E-2</v>
      </c>
      <c r="AA144" s="53">
        <f t="shared" si="36"/>
        <v>8393</v>
      </c>
      <c r="AB144" s="311"/>
      <c r="AC144" s="311"/>
      <c r="AD144" s="209" t="s">
        <v>153</v>
      </c>
      <c r="AE144" s="54">
        <v>437412</v>
      </c>
      <c r="AF144" s="52">
        <f>IFERROR(AE144/AB141,"-")</f>
        <v>4.5975706699435282E-3</v>
      </c>
      <c r="AG144" s="54">
        <v>7</v>
      </c>
      <c r="AH144" s="52">
        <f>IFERROR(AG144/AC141,"-")</f>
        <v>8.6419753086419748E-2</v>
      </c>
      <c r="AI144" s="53">
        <f t="shared" si="37"/>
        <v>62487.428571428572</v>
      </c>
      <c r="AJ144" s="311"/>
      <c r="AK144" s="324"/>
      <c r="AL144" s="209" t="s">
        <v>153</v>
      </c>
      <c r="AM144" s="54">
        <f t="shared" si="39"/>
        <v>666621</v>
      </c>
      <c r="AN144" s="52">
        <f>IFERROR(AM144/AJ141,"-")</f>
        <v>1.3939350762465367E-3</v>
      </c>
      <c r="AO144" s="54">
        <f t="shared" si="40"/>
        <v>33</v>
      </c>
      <c r="AP144" s="52">
        <f>IFERROR(AO144/AK141,"-")</f>
        <v>5.650684931506849E-2</v>
      </c>
      <c r="AQ144" s="53">
        <f t="shared" si="38"/>
        <v>20200.636363636364</v>
      </c>
      <c r="AW144" s="175"/>
      <c r="AX144" s="175"/>
    </row>
    <row r="145" spans="2:50" s="20" customFormat="1">
      <c r="B145" s="326"/>
      <c r="C145" s="308"/>
      <c r="D145" s="311"/>
      <c r="E145" s="311"/>
      <c r="F145" s="209" t="s">
        <v>154</v>
      </c>
      <c r="G145" s="54">
        <v>6181083</v>
      </c>
      <c r="H145" s="52">
        <f>IFERROR(G145/D141,"-")</f>
        <v>2.0361631019521934E-2</v>
      </c>
      <c r="I145" s="54">
        <v>128</v>
      </c>
      <c r="J145" s="52">
        <f>IFERROR(I145/E141,"-")</f>
        <v>0.31920199501246882</v>
      </c>
      <c r="K145" s="53">
        <f t="shared" si="34"/>
        <v>48289.7109375</v>
      </c>
      <c r="L145" s="311"/>
      <c r="M145" s="311"/>
      <c r="N145" s="209" t="s">
        <v>154</v>
      </c>
      <c r="O145" s="54">
        <v>592482</v>
      </c>
      <c r="P145" s="52">
        <f>IFERROR(O145/L141,"-")</f>
        <v>1.6810546618977174E-2</v>
      </c>
      <c r="Q145" s="54">
        <v>23</v>
      </c>
      <c r="R145" s="52">
        <f>IFERROR(Q145/M141,"-")</f>
        <v>0.35384615384615387</v>
      </c>
      <c r="S145" s="53">
        <f t="shared" si="35"/>
        <v>25760.08695652174</v>
      </c>
      <c r="T145" s="311"/>
      <c r="U145" s="311"/>
      <c r="V145" s="209" t="s">
        <v>154</v>
      </c>
      <c r="W145" s="54">
        <v>706521</v>
      </c>
      <c r="X145" s="52">
        <f>IFERROR(W145/T141,"-")</f>
        <v>1.5955794841451765E-2</v>
      </c>
      <c r="Y145" s="54">
        <v>21</v>
      </c>
      <c r="Z145" s="52">
        <f>IFERROR(Y145/U141,"-")</f>
        <v>0.56756756756756754</v>
      </c>
      <c r="AA145" s="53">
        <f t="shared" si="36"/>
        <v>33643.857142857145</v>
      </c>
      <c r="AB145" s="311"/>
      <c r="AC145" s="311"/>
      <c r="AD145" s="209" t="s">
        <v>154</v>
      </c>
      <c r="AE145" s="54">
        <v>936540</v>
      </c>
      <c r="AF145" s="52">
        <f>IFERROR(AE145/AB141,"-")</f>
        <v>9.8438287820839659E-3</v>
      </c>
      <c r="AG145" s="54">
        <v>33</v>
      </c>
      <c r="AH145" s="52">
        <f>IFERROR(AG145/AC141,"-")</f>
        <v>0.40740740740740738</v>
      </c>
      <c r="AI145" s="53">
        <f t="shared" si="37"/>
        <v>28380</v>
      </c>
      <c r="AJ145" s="311"/>
      <c r="AK145" s="324"/>
      <c r="AL145" s="209" t="s">
        <v>154</v>
      </c>
      <c r="AM145" s="54">
        <f t="shared" si="39"/>
        <v>8416626</v>
      </c>
      <c r="AN145" s="52">
        <f>IFERROR(AM145/AJ141,"-")</f>
        <v>1.7599550876807937E-2</v>
      </c>
      <c r="AO145" s="54">
        <f t="shared" si="40"/>
        <v>205</v>
      </c>
      <c r="AP145" s="52">
        <f>IFERROR(AO145/AK141,"-")</f>
        <v>0.35102739726027399</v>
      </c>
      <c r="AQ145" s="53">
        <f t="shared" si="38"/>
        <v>41056.712195121952</v>
      </c>
      <c r="AW145" s="175"/>
      <c r="AX145" s="175"/>
    </row>
    <row r="146" spans="2:50" s="20" customFormat="1">
      <c r="B146" s="326"/>
      <c r="C146" s="308"/>
      <c r="D146" s="311"/>
      <c r="E146" s="311"/>
      <c r="F146" s="209" t="s">
        <v>155</v>
      </c>
      <c r="G146" s="54">
        <v>12645265</v>
      </c>
      <c r="H146" s="52">
        <f>IFERROR(G146/D141,"-")</f>
        <v>4.1655842523725214E-2</v>
      </c>
      <c r="I146" s="54">
        <v>159</v>
      </c>
      <c r="J146" s="52">
        <f>IFERROR(I146/E141,"-")</f>
        <v>0.39650872817955113</v>
      </c>
      <c r="K146" s="53">
        <f t="shared" si="34"/>
        <v>79529.968553459126</v>
      </c>
      <c r="L146" s="311"/>
      <c r="M146" s="311"/>
      <c r="N146" s="209" t="s">
        <v>155</v>
      </c>
      <c r="O146" s="54">
        <v>2157562</v>
      </c>
      <c r="P146" s="52">
        <f>IFERROR(O146/L141,"-")</f>
        <v>6.1216706303876954E-2</v>
      </c>
      <c r="Q146" s="54">
        <v>28</v>
      </c>
      <c r="R146" s="52">
        <f>IFERROR(Q146/M141,"-")</f>
        <v>0.43076923076923079</v>
      </c>
      <c r="S146" s="53">
        <f t="shared" si="35"/>
        <v>77055.78571428571</v>
      </c>
      <c r="T146" s="311"/>
      <c r="U146" s="311"/>
      <c r="V146" s="209" t="s">
        <v>155</v>
      </c>
      <c r="W146" s="54">
        <v>676927</v>
      </c>
      <c r="X146" s="52">
        <f>IFERROR(W146/T141,"-")</f>
        <v>1.5287455482058451E-2</v>
      </c>
      <c r="Y146" s="54">
        <v>13</v>
      </c>
      <c r="Z146" s="52">
        <f>IFERROR(Y146/U141,"-")</f>
        <v>0.35135135135135137</v>
      </c>
      <c r="AA146" s="53">
        <f t="shared" si="36"/>
        <v>52071.307692307695</v>
      </c>
      <c r="AB146" s="311"/>
      <c r="AC146" s="311"/>
      <c r="AD146" s="209" t="s">
        <v>155</v>
      </c>
      <c r="AE146" s="54">
        <v>2805280</v>
      </c>
      <c r="AF146" s="52">
        <f>IFERROR(AE146/AB141,"-")</f>
        <v>2.948586926965694E-2</v>
      </c>
      <c r="AG146" s="54">
        <v>36</v>
      </c>
      <c r="AH146" s="52">
        <f>IFERROR(AG146/AC141,"-")</f>
        <v>0.44444444444444442</v>
      </c>
      <c r="AI146" s="53">
        <f t="shared" si="37"/>
        <v>77924.444444444438</v>
      </c>
      <c r="AJ146" s="311"/>
      <c r="AK146" s="324"/>
      <c r="AL146" s="209" t="s">
        <v>155</v>
      </c>
      <c r="AM146" s="54">
        <f t="shared" si="39"/>
        <v>18285034</v>
      </c>
      <c r="AN146" s="52">
        <f>IFERROR(AM146/AJ141,"-")</f>
        <v>3.8234844481287743E-2</v>
      </c>
      <c r="AO146" s="54">
        <f t="shared" si="40"/>
        <v>236</v>
      </c>
      <c r="AP146" s="52">
        <f>IFERROR(AO146/AK141,"-")</f>
        <v>0.4041095890410959</v>
      </c>
      <c r="AQ146" s="53">
        <f t="shared" si="38"/>
        <v>77478.957627118638</v>
      </c>
      <c r="AW146" s="175"/>
      <c r="AX146" s="175"/>
    </row>
    <row r="147" spans="2:50" s="20" customFormat="1">
      <c r="B147" s="326"/>
      <c r="C147" s="308"/>
      <c r="D147" s="311"/>
      <c r="E147" s="311"/>
      <c r="F147" s="209" t="s">
        <v>156</v>
      </c>
      <c r="G147" s="54">
        <v>7714670</v>
      </c>
      <c r="H147" s="52">
        <f>IFERROR(G147/D141,"-")</f>
        <v>2.5413550340187194E-2</v>
      </c>
      <c r="I147" s="54">
        <v>42</v>
      </c>
      <c r="J147" s="52">
        <f>IFERROR(I147/E141,"-")</f>
        <v>0.10473815461346633</v>
      </c>
      <c r="K147" s="53">
        <f t="shared" si="34"/>
        <v>183682.61904761905</v>
      </c>
      <c r="L147" s="311"/>
      <c r="M147" s="311"/>
      <c r="N147" s="209" t="s">
        <v>156</v>
      </c>
      <c r="O147" s="54">
        <v>183735</v>
      </c>
      <c r="P147" s="52">
        <f>IFERROR(O147/L141,"-")</f>
        <v>5.2131301592922164E-3</v>
      </c>
      <c r="Q147" s="54">
        <v>9</v>
      </c>
      <c r="R147" s="52">
        <f>IFERROR(Q147/M141,"-")</f>
        <v>0.13846153846153847</v>
      </c>
      <c r="S147" s="53">
        <f t="shared" si="35"/>
        <v>20415</v>
      </c>
      <c r="T147" s="311"/>
      <c r="U147" s="311"/>
      <c r="V147" s="209" t="s">
        <v>156</v>
      </c>
      <c r="W147" s="54">
        <v>112214</v>
      </c>
      <c r="X147" s="52">
        <f>IFERROR(W147/T141,"-")</f>
        <v>2.5341972317010652E-3</v>
      </c>
      <c r="Y147" s="54">
        <v>7</v>
      </c>
      <c r="Z147" s="52">
        <f>IFERROR(Y147/U141,"-")</f>
        <v>0.1891891891891892</v>
      </c>
      <c r="AA147" s="53">
        <f t="shared" si="36"/>
        <v>16030.571428571429</v>
      </c>
      <c r="AB147" s="311"/>
      <c r="AC147" s="311"/>
      <c r="AD147" s="209" t="s">
        <v>156</v>
      </c>
      <c r="AE147" s="54">
        <v>1545556</v>
      </c>
      <c r="AF147" s="52">
        <f>IFERROR(AE147/AB141,"-")</f>
        <v>1.6245102864931093E-2</v>
      </c>
      <c r="AG147" s="54">
        <v>17</v>
      </c>
      <c r="AH147" s="52">
        <f>IFERROR(AG147/AC141,"-")</f>
        <v>0.20987654320987653</v>
      </c>
      <c r="AI147" s="53">
        <f t="shared" si="37"/>
        <v>90915.058823529413</v>
      </c>
      <c r="AJ147" s="311"/>
      <c r="AK147" s="324"/>
      <c r="AL147" s="209" t="s">
        <v>156</v>
      </c>
      <c r="AM147" s="54">
        <f t="shared" si="39"/>
        <v>9556175</v>
      </c>
      <c r="AN147" s="52">
        <f>IFERROR(AM147/AJ141,"-")</f>
        <v>1.9982400085281214E-2</v>
      </c>
      <c r="AO147" s="54">
        <f t="shared" si="40"/>
        <v>75</v>
      </c>
      <c r="AP147" s="52">
        <f>IFERROR(AO147/AK141,"-")</f>
        <v>0.12842465753424659</v>
      </c>
      <c r="AQ147" s="53">
        <f t="shared" si="38"/>
        <v>127415.66666666667</v>
      </c>
      <c r="AW147" s="175"/>
      <c r="AX147" s="175"/>
    </row>
    <row r="148" spans="2:50" s="20" customFormat="1">
      <c r="B148" s="326"/>
      <c r="C148" s="308"/>
      <c r="D148" s="311"/>
      <c r="E148" s="311"/>
      <c r="F148" s="209" t="s">
        <v>166</v>
      </c>
      <c r="G148" s="54">
        <v>0</v>
      </c>
      <c r="H148" s="52">
        <f>IFERROR(G148/D141,"-")</f>
        <v>0</v>
      </c>
      <c r="I148" s="54">
        <v>0</v>
      </c>
      <c r="J148" s="52">
        <f>IFERROR(I148/E141,"-")</f>
        <v>0</v>
      </c>
      <c r="K148" s="53" t="str">
        <f t="shared" si="34"/>
        <v>-</v>
      </c>
      <c r="L148" s="311"/>
      <c r="M148" s="311"/>
      <c r="N148" s="209" t="s">
        <v>166</v>
      </c>
      <c r="O148" s="54">
        <v>0</v>
      </c>
      <c r="P148" s="52">
        <f>IFERROR(O148/L141,"-")</f>
        <v>0</v>
      </c>
      <c r="Q148" s="54">
        <v>0</v>
      </c>
      <c r="R148" s="52">
        <f>IFERROR(Q148/M141,"-")</f>
        <v>0</v>
      </c>
      <c r="S148" s="53" t="str">
        <f t="shared" si="35"/>
        <v>-</v>
      </c>
      <c r="T148" s="311"/>
      <c r="U148" s="311"/>
      <c r="V148" s="209" t="s">
        <v>166</v>
      </c>
      <c r="W148" s="54">
        <v>0</v>
      </c>
      <c r="X148" s="52">
        <f>IFERROR(W148/T141,"-")</f>
        <v>0</v>
      </c>
      <c r="Y148" s="54">
        <v>0</v>
      </c>
      <c r="Z148" s="52">
        <f>IFERROR(Y148/U141,"-")</f>
        <v>0</v>
      </c>
      <c r="AA148" s="53" t="str">
        <f t="shared" si="36"/>
        <v>-</v>
      </c>
      <c r="AB148" s="311"/>
      <c r="AC148" s="311"/>
      <c r="AD148" s="209" t="s">
        <v>166</v>
      </c>
      <c r="AE148" s="54">
        <v>0</v>
      </c>
      <c r="AF148" s="52">
        <f>IFERROR(AE148/AB141,"-")</f>
        <v>0</v>
      </c>
      <c r="AG148" s="54">
        <v>0</v>
      </c>
      <c r="AH148" s="52">
        <f>IFERROR(AG148/AC141,"-")</f>
        <v>0</v>
      </c>
      <c r="AI148" s="53" t="str">
        <f t="shared" si="37"/>
        <v>-</v>
      </c>
      <c r="AJ148" s="311"/>
      <c r="AK148" s="324"/>
      <c r="AL148" s="209" t="s">
        <v>166</v>
      </c>
      <c r="AM148" s="54">
        <f t="shared" si="39"/>
        <v>0</v>
      </c>
      <c r="AN148" s="52">
        <f>IFERROR(AM148/AJ141,"-")</f>
        <v>0</v>
      </c>
      <c r="AO148" s="54">
        <f t="shared" si="40"/>
        <v>0</v>
      </c>
      <c r="AP148" s="52">
        <f>IFERROR(AO148/AK141,"-")</f>
        <v>0</v>
      </c>
      <c r="AQ148" s="53" t="str">
        <f t="shared" si="38"/>
        <v>-</v>
      </c>
      <c r="AW148" s="175"/>
      <c r="AX148" s="175"/>
    </row>
    <row r="149" spans="2:50" s="20" customFormat="1">
      <c r="B149" s="326"/>
      <c r="C149" s="308"/>
      <c r="D149" s="311"/>
      <c r="E149" s="311"/>
      <c r="F149" s="209" t="s">
        <v>157</v>
      </c>
      <c r="G149" s="54">
        <v>0</v>
      </c>
      <c r="H149" s="52">
        <f>IFERROR(G149/D141,"-")</f>
        <v>0</v>
      </c>
      <c r="I149" s="54">
        <v>0</v>
      </c>
      <c r="J149" s="52">
        <f>IFERROR(I149/E141,"-")</f>
        <v>0</v>
      </c>
      <c r="K149" s="53" t="str">
        <f t="shared" si="34"/>
        <v>-</v>
      </c>
      <c r="L149" s="311"/>
      <c r="M149" s="311"/>
      <c r="N149" s="209" t="s">
        <v>157</v>
      </c>
      <c r="O149" s="54">
        <v>4419</v>
      </c>
      <c r="P149" s="52">
        <f>IFERROR(O149/L141,"-")</f>
        <v>1.2538069596926174E-4</v>
      </c>
      <c r="Q149" s="54">
        <v>2</v>
      </c>
      <c r="R149" s="52">
        <f>IFERROR(Q149/M141,"-")</f>
        <v>3.0769230769230771E-2</v>
      </c>
      <c r="S149" s="53">
        <f t="shared" si="35"/>
        <v>2209.5</v>
      </c>
      <c r="T149" s="311"/>
      <c r="U149" s="311"/>
      <c r="V149" s="209" t="s">
        <v>157</v>
      </c>
      <c r="W149" s="54">
        <v>0</v>
      </c>
      <c r="X149" s="52">
        <f>IFERROR(W149/T141,"-")</f>
        <v>0</v>
      </c>
      <c r="Y149" s="54">
        <v>0</v>
      </c>
      <c r="Z149" s="52">
        <f>IFERROR(Y149/U141,"-")</f>
        <v>0</v>
      </c>
      <c r="AA149" s="53" t="str">
        <f t="shared" si="36"/>
        <v>-</v>
      </c>
      <c r="AB149" s="311"/>
      <c r="AC149" s="311"/>
      <c r="AD149" s="209" t="s">
        <v>157</v>
      </c>
      <c r="AE149" s="54">
        <v>51996</v>
      </c>
      <c r="AF149" s="52">
        <f>IFERROR(AE149/AB141,"-")</f>
        <v>5.4652200797962491E-4</v>
      </c>
      <c r="AG149" s="54">
        <v>2</v>
      </c>
      <c r="AH149" s="52">
        <f>IFERROR(AG149/AC141,"-")</f>
        <v>2.4691358024691357E-2</v>
      </c>
      <c r="AI149" s="53">
        <f t="shared" si="37"/>
        <v>25998</v>
      </c>
      <c r="AJ149" s="311"/>
      <c r="AK149" s="324"/>
      <c r="AL149" s="209" t="s">
        <v>157</v>
      </c>
      <c r="AM149" s="54">
        <f t="shared" si="39"/>
        <v>56415</v>
      </c>
      <c r="AN149" s="52">
        <f>IFERROR(AM149/AJ141,"-")</f>
        <v>1.1796635168476296E-4</v>
      </c>
      <c r="AO149" s="54">
        <f t="shared" si="40"/>
        <v>4</v>
      </c>
      <c r="AP149" s="52">
        <f>IFERROR(AO149/AK141,"-")</f>
        <v>6.8493150684931503E-3</v>
      </c>
      <c r="AQ149" s="53">
        <f t="shared" si="38"/>
        <v>14103.75</v>
      </c>
      <c r="AW149" s="175"/>
      <c r="AX149" s="175"/>
    </row>
    <row r="150" spans="2:50" s="20" customFormat="1">
      <c r="B150" s="326"/>
      <c r="C150" s="308"/>
      <c r="D150" s="311"/>
      <c r="E150" s="311"/>
      <c r="F150" s="209" t="s">
        <v>158</v>
      </c>
      <c r="G150" s="54">
        <v>145371</v>
      </c>
      <c r="H150" s="52">
        <f>IFERROR(G150/D141,"-")</f>
        <v>4.7887897039061326E-4</v>
      </c>
      <c r="I150" s="54">
        <v>15</v>
      </c>
      <c r="J150" s="52">
        <f>IFERROR(I150/E141,"-")</f>
        <v>3.7406483790523692E-2</v>
      </c>
      <c r="K150" s="53">
        <f t="shared" si="34"/>
        <v>9691.4</v>
      </c>
      <c r="L150" s="311"/>
      <c r="M150" s="311"/>
      <c r="N150" s="209" t="s">
        <v>158</v>
      </c>
      <c r="O150" s="54">
        <v>4502</v>
      </c>
      <c r="P150" s="52">
        <f>IFERROR(O150/L141,"-")</f>
        <v>1.2773566265073915E-4</v>
      </c>
      <c r="Q150" s="54">
        <v>3</v>
      </c>
      <c r="R150" s="52">
        <f>IFERROR(Q150/M141,"-")</f>
        <v>4.6153846153846156E-2</v>
      </c>
      <c r="S150" s="53">
        <f t="shared" si="35"/>
        <v>1500.6666666666667</v>
      </c>
      <c r="T150" s="311"/>
      <c r="U150" s="311"/>
      <c r="V150" s="209" t="s">
        <v>158</v>
      </c>
      <c r="W150" s="54">
        <v>27239</v>
      </c>
      <c r="X150" s="52">
        <f>IFERROR(W150/T141,"-")</f>
        <v>6.1515495744118658E-4</v>
      </c>
      <c r="Y150" s="54">
        <v>2</v>
      </c>
      <c r="Z150" s="52">
        <f>IFERROR(Y150/U141,"-")</f>
        <v>5.4054054054054057E-2</v>
      </c>
      <c r="AA150" s="53">
        <f t="shared" si="36"/>
        <v>13619.5</v>
      </c>
      <c r="AB150" s="311"/>
      <c r="AC150" s="311"/>
      <c r="AD150" s="209" t="s">
        <v>158</v>
      </c>
      <c r="AE150" s="54">
        <v>34733</v>
      </c>
      <c r="AF150" s="52">
        <f>IFERROR(AE150/AB141,"-")</f>
        <v>3.6507325377252697E-4</v>
      </c>
      <c r="AG150" s="54">
        <v>6</v>
      </c>
      <c r="AH150" s="52">
        <f>IFERROR(AG150/AC141,"-")</f>
        <v>7.407407407407407E-2</v>
      </c>
      <c r="AI150" s="53">
        <f t="shared" si="37"/>
        <v>5788.833333333333</v>
      </c>
      <c r="AJ150" s="311"/>
      <c r="AK150" s="324"/>
      <c r="AL150" s="209" t="s">
        <v>158</v>
      </c>
      <c r="AM150" s="54">
        <f t="shared" si="39"/>
        <v>211845</v>
      </c>
      <c r="AN150" s="52">
        <f>IFERROR(AM150/AJ141,"-")</f>
        <v>4.4297760830734042E-4</v>
      </c>
      <c r="AO150" s="54">
        <f t="shared" si="40"/>
        <v>26</v>
      </c>
      <c r="AP150" s="52">
        <f>IFERROR(AO150/AK141,"-")</f>
        <v>4.4520547945205477E-2</v>
      </c>
      <c r="AQ150" s="53">
        <f t="shared" si="38"/>
        <v>8147.8846153846152</v>
      </c>
      <c r="AW150" s="175"/>
      <c r="AX150" s="175"/>
    </row>
    <row r="151" spans="2:50" s="20" customFormat="1">
      <c r="B151" s="326"/>
      <c r="C151" s="308"/>
      <c r="D151" s="311"/>
      <c r="E151" s="311"/>
      <c r="F151" s="209" t="s">
        <v>159</v>
      </c>
      <c r="G151" s="54">
        <v>13535</v>
      </c>
      <c r="H151" s="52">
        <f>IFERROR(G151/D141,"-")</f>
        <v>4.4586794231565792E-5</v>
      </c>
      <c r="I151" s="54">
        <v>3</v>
      </c>
      <c r="J151" s="52">
        <f>IFERROR(I151/E141,"-")</f>
        <v>7.481296758104738E-3</v>
      </c>
      <c r="K151" s="53">
        <f t="shared" si="34"/>
        <v>4511.666666666667</v>
      </c>
      <c r="L151" s="311"/>
      <c r="M151" s="311"/>
      <c r="N151" s="209" t="s">
        <v>159</v>
      </c>
      <c r="O151" s="54">
        <v>0</v>
      </c>
      <c r="P151" s="52">
        <f>IFERROR(O151/L141,"-")</f>
        <v>0</v>
      </c>
      <c r="Q151" s="54">
        <v>0</v>
      </c>
      <c r="R151" s="52">
        <f>IFERROR(Q151/M141,"-")</f>
        <v>0</v>
      </c>
      <c r="S151" s="53" t="str">
        <f t="shared" si="35"/>
        <v>-</v>
      </c>
      <c r="T151" s="311"/>
      <c r="U151" s="311"/>
      <c r="V151" s="209" t="s">
        <v>159</v>
      </c>
      <c r="W151" s="54">
        <v>0</v>
      </c>
      <c r="X151" s="52">
        <f>IFERROR(W151/T141,"-")</f>
        <v>0</v>
      </c>
      <c r="Y151" s="54">
        <v>0</v>
      </c>
      <c r="Z151" s="52">
        <f>IFERROR(Y151/U141,"-")</f>
        <v>0</v>
      </c>
      <c r="AA151" s="53" t="str">
        <f t="shared" si="36"/>
        <v>-</v>
      </c>
      <c r="AB151" s="311"/>
      <c r="AC151" s="311"/>
      <c r="AD151" s="209" t="s">
        <v>159</v>
      </c>
      <c r="AE151" s="54">
        <v>0</v>
      </c>
      <c r="AF151" s="52">
        <f>IFERROR(AE151/AB141,"-")</f>
        <v>0</v>
      </c>
      <c r="AG151" s="54">
        <v>0</v>
      </c>
      <c r="AH151" s="52">
        <f>IFERROR(AG151/AC141,"-")</f>
        <v>0</v>
      </c>
      <c r="AI151" s="53" t="str">
        <f t="shared" si="37"/>
        <v>-</v>
      </c>
      <c r="AJ151" s="311"/>
      <c r="AK151" s="324"/>
      <c r="AL151" s="209" t="s">
        <v>159</v>
      </c>
      <c r="AM151" s="54">
        <f t="shared" si="39"/>
        <v>13535</v>
      </c>
      <c r="AN151" s="52">
        <f>IFERROR(AM151/AJ141,"-")</f>
        <v>2.8302305593428463E-5</v>
      </c>
      <c r="AO151" s="54">
        <f t="shared" si="40"/>
        <v>3</v>
      </c>
      <c r="AP151" s="52">
        <f>IFERROR(AO151/AK141,"-")</f>
        <v>5.1369863013698627E-3</v>
      </c>
      <c r="AQ151" s="53">
        <f t="shared" si="38"/>
        <v>4511.666666666667</v>
      </c>
      <c r="AW151" s="175"/>
      <c r="AX151" s="175"/>
    </row>
    <row r="152" spans="2:50" s="20" customFormat="1">
      <c r="B152" s="326"/>
      <c r="C152" s="308"/>
      <c r="D152" s="311"/>
      <c r="E152" s="311"/>
      <c r="F152" s="209" t="s">
        <v>160</v>
      </c>
      <c r="G152" s="54">
        <v>9700</v>
      </c>
      <c r="H152" s="52">
        <f>IFERROR(G152/D141,"-")</f>
        <v>3.1953594683870572E-5</v>
      </c>
      <c r="I152" s="54">
        <v>3</v>
      </c>
      <c r="J152" s="52">
        <f>IFERROR(I152/E141,"-")</f>
        <v>7.481296758104738E-3</v>
      </c>
      <c r="K152" s="53">
        <f t="shared" si="34"/>
        <v>3233.3333333333335</v>
      </c>
      <c r="L152" s="311"/>
      <c r="M152" s="311"/>
      <c r="N152" s="209" t="s">
        <v>160</v>
      </c>
      <c r="O152" s="54">
        <v>0</v>
      </c>
      <c r="P152" s="52">
        <f>IFERROR(O152/L141,"-")</f>
        <v>0</v>
      </c>
      <c r="Q152" s="54">
        <v>0</v>
      </c>
      <c r="R152" s="52">
        <f>IFERROR(Q152/M141,"-")</f>
        <v>0</v>
      </c>
      <c r="S152" s="53" t="str">
        <f t="shared" si="35"/>
        <v>-</v>
      </c>
      <c r="T152" s="311"/>
      <c r="U152" s="311"/>
      <c r="V152" s="209" t="s">
        <v>160</v>
      </c>
      <c r="W152" s="54">
        <v>0</v>
      </c>
      <c r="X152" s="52">
        <f>IFERROR(W152/T141,"-")</f>
        <v>0</v>
      </c>
      <c r="Y152" s="54">
        <v>0</v>
      </c>
      <c r="Z152" s="52">
        <f>IFERROR(Y152/U141,"-")</f>
        <v>0</v>
      </c>
      <c r="AA152" s="53" t="str">
        <f t="shared" si="36"/>
        <v>-</v>
      </c>
      <c r="AB152" s="311"/>
      <c r="AC152" s="311"/>
      <c r="AD152" s="209" t="s">
        <v>160</v>
      </c>
      <c r="AE152" s="54">
        <v>17753</v>
      </c>
      <c r="AF152" s="52">
        <f>IFERROR(AE152/AB141,"-")</f>
        <v>1.8659906930652899E-4</v>
      </c>
      <c r="AG152" s="54">
        <v>3</v>
      </c>
      <c r="AH152" s="52">
        <f>IFERROR(AG152/AC141,"-")</f>
        <v>3.7037037037037035E-2</v>
      </c>
      <c r="AI152" s="53">
        <f t="shared" si="37"/>
        <v>5917.666666666667</v>
      </c>
      <c r="AJ152" s="311"/>
      <c r="AK152" s="324"/>
      <c r="AL152" s="209" t="s">
        <v>160</v>
      </c>
      <c r="AM152" s="54">
        <f t="shared" si="39"/>
        <v>27453</v>
      </c>
      <c r="AN152" s="52">
        <f>IFERROR(AM152/AJ141,"-")</f>
        <v>5.7405481747793984E-5</v>
      </c>
      <c r="AO152" s="54">
        <f t="shared" si="40"/>
        <v>6</v>
      </c>
      <c r="AP152" s="52">
        <f>IFERROR(AO152/AK141,"-")</f>
        <v>1.0273972602739725E-2</v>
      </c>
      <c r="AQ152" s="53">
        <f t="shared" si="38"/>
        <v>4575.5</v>
      </c>
      <c r="AW152" s="175"/>
      <c r="AX152" s="175"/>
    </row>
    <row r="153" spans="2:50" s="20" customFormat="1">
      <c r="B153" s="326"/>
      <c r="C153" s="308"/>
      <c r="D153" s="311"/>
      <c r="E153" s="311"/>
      <c r="F153" s="209" t="s">
        <v>161</v>
      </c>
      <c r="G153" s="54">
        <v>2399816</v>
      </c>
      <c r="H153" s="52">
        <f>IFERROR(G153/D141,"-")</f>
        <v>7.905437915450262E-3</v>
      </c>
      <c r="I153" s="54">
        <v>56</v>
      </c>
      <c r="J153" s="52">
        <f>IFERROR(I153/E141,"-")</f>
        <v>0.1396508728179551</v>
      </c>
      <c r="K153" s="53">
        <f t="shared" si="34"/>
        <v>42853.857142857145</v>
      </c>
      <c r="L153" s="311"/>
      <c r="M153" s="311"/>
      <c r="N153" s="209" t="s">
        <v>161</v>
      </c>
      <c r="O153" s="54">
        <v>118806</v>
      </c>
      <c r="P153" s="52">
        <f>IFERROR(O153/L141,"-")</f>
        <v>3.3708936332482709E-3</v>
      </c>
      <c r="Q153" s="54">
        <v>9</v>
      </c>
      <c r="R153" s="52">
        <f>IFERROR(Q153/M141,"-")</f>
        <v>0.13846153846153847</v>
      </c>
      <c r="S153" s="53">
        <f t="shared" si="35"/>
        <v>13200.666666666666</v>
      </c>
      <c r="T153" s="311"/>
      <c r="U153" s="311"/>
      <c r="V153" s="209" t="s">
        <v>161</v>
      </c>
      <c r="W153" s="54">
        <v>108415</v>
      </c>
      <c r="X153" s="52">
        <f>IFERROR(W153/T141,"-")</f>
        <v>2.4484020966623683E-3</v>
      </c>
      <c r="Y153" s="54">
        <v>7</v>
      </c>
      <c r="Z153" s="52">
        <f>IFERROR(Y153/U141,"-")</f>
        <v>0.1891891891891892</v>
      </c>
      <c r="AA153" s="53">
        <f t="shared" si="36"/>
        <v>15487.857142857143</v>
      </c>
      <c r="AB153" s="311"/>
      <c r="AC153" s="311"/>
      <c r="AD153" s="209" t="s">
        <v>161</v>
      </c>
      <c r="AE153" s="54">
        <v>2653444</v>
      </c>
      <c r="AF153" s="52">
        <f>IFERROR(AE153/AB141,"-")</f>
        <v>2.7889944283050385E-2</v>
      </c>
      <c r="AG153" s="54">
        <v>18</v>
      </c>
      <c r="AH153" s="52">
        <f>IFERROR(AG153/AC141,"-")</f>
        <v>0.22222222222222221</v>
      </c>
      <c r="AI153" s="53">
        <f t="shared" si="37"/>
        <v>147413.55555555556</v>
      </c>
      <c r="AJ153" s="311"/>
      <c r="AK153" s="324"/>
      <c r="AL153" s="209" t="s">
        <v>161</v>
      </c>
      <c r="AM153" s="54">
        <f t="shared" si="39"/>
        <v>5280481</v>
      </c>
      <c r="AN153" s="52">
        <f>IFERROR(AM153/AJ141,"-")</f>
        <v>1.1041727886390301E-2</v>
      </c>
      <c r="AO153" s="54">
        <f t="shared" si="40"/>
        <v>90</v>
      </c>
      <c r="AP153" s="52">
        <f>IFERROR(AO153/AK141,"-")</f>
        <v>0.1541095890410959</v>
      </c>
      <c r="AQ153" s="53">
        <f t="shared" si="38"/>
        <v>58672.011111111111</v>
      </c>
      <c r="AW153" s="175"/>
      <c r="AX153" s="175"/>
    </row>
    <row r="154" spans="2:50" s="20" customFormat="1">
      <c r="B154" s="326"/>
      <c r="C154" s="308"/>
      <c r="D154" s="311"/>
      <c r="E154" s="311"/>
      <c r="F154" s="209" t="s">
        <v>162</v>
      </c>
      <c r="G154" s="54">
        <v>2863669</v>
      </c>
      <c r="H154" s="52">
        <f>IFERROR(G154/D141,"-")</f>
        <v>9.4334555190479334E-3</v>
      </c>
      <c r="I154" s="54">
        <v>36</v>
      </c>
      <c r="J154" s="52">
        <f>IFERROR(I154/E141,"-")</f>
        <v>8.9775561097256859E-2</v>
      </c>
      <c r="K154" s="53">
        <f t="shared" si="34"/>
        <v>79546.361111111109</v>
      </c>
      <c r="L154" s="311"/>
      <c r="M154" s="311"/>
      <c r="N154" s="209" t="s">
        <v>162</v>
      </c>
      <c r="O154" s="54">
        <v>153552</v>
      </c>
      <c r="P154" s="52">
        <f>IFERROR(O154/L141,"-")</f>
        <v>4.3567451069183244E-3</v>
      </c>
      <c r="Q154" s="54">
        <v>4</v>
      </c>
      <c r="R154" s="52">
        <f>IFERROR(Q154/M141,"-")</f>
        <v>6.1538461538461542E-2</v>
      </c>
      <c r="S154" s="53">
        <f t="shared" si="35"/>
        <v>38388</v>
      </c>
      <c r="T154" s="311"/>
      <c r="U154" s="311"/>
      <c r="V154" s="209" t="s">
        <v>162</v>
      </c>
      <c r="W154" s="54">
        <v>1012858</v>
      </c>
      <c r="X154" s="52">
        <f>IFERROR(W154/T141,"-")</f>
        <v>2.2873990230330241E-2</v>
      </c>
      <c r="Y154" s="54">
        <v>10</v>
      </c>
      <c r="Z154" s="52">
        <f>IFERROR(Y154/U141,"-")</f>
        <v>0.27027027027027029</v>
      </c>
      <c r="AA154" s="53">
        <f t="shared" si="36"/>
        <v>101285.8</v>
      </c>
      <c r="AB154" s="311"/>
      <c r="AC154" s="311"/>
      <c r="AD154" s="209" t="s">
        <v>162</v>
      </c>
      <c r="AE154" s="54">
        <v>758626</v>
      </c>
      <c r="AF154" s="52">
        <f>IFERROR(AE154/AB141,"-")</f>
        <v>7.9738019237162658E-3</v>
      </c>
      <c r="AG154" s="54">
        <v>13</v>
      </c>
      <c r="AH154" s="52">
        <f>IFERROR(AG154/AC141,"-")</f>
        <v>0.16049382716049382</v>
      </c>
      <c r="AI154" s="53">
        <f t="shared" si="37"/>
        <v>58355.846153846156</v>
      </c>
      <c r="AJ154" s="311"/>
      <c r="AK154" s="324"/>
      <c r="AL154" s="209" t="s">
        <v>162</v>
      </c>
      <c r="AM154" s="54">
        <f t="shared" si="39"/>
        <v>4788705</v>
      </c>
      <c r="AN154" s="52">
        <f>IFERROR(AM154/AJ141,"-")</f>
        <v>1.0013401721963713E-2</v>
      </c>
      <c r="AO154" s="54">
        <f t="shared" si="40"/>
        <v>63</v>
      </c>
      <c r="AP154" s="52">
        <f>IFERROR(AO154/AK141,"-")</f>
        <v>0.10787671232876712</v>
      </c>
      <c r="AQ154" s="53">
        <f t="shared" si="38"/>
        <v>76011.190476190473</v>
      </c>
      <c r="AW154" s="175"/>
      <c r="AX154" s="175"/>
    </row>
    <row r="155" spans="2:50" s="20" customFormat="1">
      <c r="B155" s="326"/>
      <c r="C155" s="308"/>
      <c r="D155" s="311"/>
      <c r="E155" s="311"/>
      <c r="F155" s="209" t="s">
        <v>163</v>
      </c>
      <c r="G155" s="54">
        <v>1302523</v>
      </c>
      <c r="H155" s="52">
        <f>IFERROR(G155/D141,"-")</f>
        <v>4.290751753445273E-3</v>
      </c>
      <c r="I155" s="54">
        <v>33</v>
      </c>
      <c r="J155" s="52">
        <f>IFERROR(I155/E141,"-")</f>
        <v>8.2294264339152115E-2</v>
      </c>
      <c r="K155" s="53">
        <f t="shared" si="34"/>
        <v>39470.393939393936</v>
      </c>
      <c r="L155" s="311"/>
      <c r="M155" s="311"/>
      <c r="N155" s="209" t="s">
        <v>163</v>
      </c>
      <c r="O155" s="54">
        <v>167506</v>
      </c>
      <c r="P155" s="52">
        <f>IFERROR(O155/L141,"-")</f>
        <v>4.7526632403320102E-3</v>
      </c>
      <c r="Q155" s="54">
        <v>6</v>
      </c>
      <c r="R155" s="52">
        <f>IFERROR(Q155/M141,"-")</f>
        <v>9.2307692307692313E-2</v>
      </c>
      <c r="S155" s="53">
        <f t="shared" si="35"/>
        <v>27917.666666666668</v>
      </c>
      <c r="T155" s="311"/>
      <c r="U155" s="311"/>
      <c r="V155" s="209" t="s">
        <v>163</v>
      </c>
      <c r="W155" s="54">
        <v>353203</v>
      </c>
      <c r="X155" s="52">
        <f>IFERROR(W155/T141,"-")</f>
        <v>7.9765988631410635E-3</v>
      </c>
      <c r="Y155" s="54">
        <v>5</v>
      </c>
      <c r="Z155" s="52">
        <f>IFERROR(Y155/U141,"-")</f>
        <v>0.13513513513513514</v>
      </c>
      <c r="AA155" s="53">
        <f t="shared" si="36"/>
        <v>70640.600000000006</v>
      </c>
      <c r="AB155" s="311"/>
      <c r="AC155" s="311"/>
      <c r="AD155" s="209" t="s">
        <v>163</v>
      </c>
      <c r="AE155" s="54">
        <v>329044</v>
      </c>
      <c r="AF155" s="52">
        <f>IFERROR(AE155/AB141,"-")</f>
        <v>3.4585311868922169E-3</v>
      </c>
      <c r="AG155" s="54">
        <v>8</v>
      </c>
      <c r="AH155" s="52">
        <f>IFERROR(AG155/AC141,"-")</f>
        <v>9.8765432098765427E-2</v>
      </c>
      <c r="AI155" s="53">
        <f t="shared" si="37"/>
        <v>41130.5</v>
      </c>
      <c r="AJ155" s="311"/>
      <c r="AK155" s="324"/>
      <c r="AL155" s="209" t="s">
        <v>163</v>
      </c>
      <c r="AM155" s="54">
        <f t="shared" si="39"/>
        <v>2152276</v>
      </c>
      <c r="AN155" s="52">
        <f>IFERROR(AM155/AJ141,"-")</f>
        <v>4.5005078000296883E-3</v>
      </c>
      <c r="AO155" s="54">
        <f t="shared" si="40"/>
        <v>52</v>
      </c>
      <c r="AP155" s="52">
        <f>IFERROR(AO155/AK141,"-")</f>
        <v>8.9041095890410954E-2</v>
      </c>
      <c r="AQ155" s="53">
        <f t="shared" si="38"/>
        <v>41389.923076923078</v>
      </c>
      <c r="AW155" s="175"/>
      <c r="AX155" s="175"/>
    </row>
    <row r="156" spans="2:50" s="20" customFormat="1">
      <c r="B156" s="326"/>
      <c r="C156" s="308"/>
      <c r="D156" s="311"/>
      <c r="E156" s="311"/>
      <c r="F156" s="210" t="s">
        <v>164</v>
      </c>
      <c r="G156" s="59">
        <v>678845</v>
      </c>
      <c r="H156" s="57">
        <f>IFERROR(G156/D141,"-")</f>
        <v>2.2362410291930017E-3</v>
      </c>
      <c r="I156" s="59">
        <v>44</v>
      </c>
      <c r="J156" s="57">
        <f>IFERROR(I156/E141,"-")</f>
        <v>0.10972568578553615</v>
      </c>
      <c r="K156" s="58">
        <f t="shared" si="34"/>
        <v>15428.295454545454</v>
      </c>
      <c r="L156" s="311"/>
      <c r="M156" s="311"/>
      <c r="N156" s="210" t="s">
        <v>164</v>
      </c>
      <c r="O156" s="59">
        <v>10016</v>
      </c>
      <c r="P156" s="57">
        <f>IFERROR(O156/L141,"-")</f>
        <v>2.8418489495997406E-4</v>
      </c>
      <c r="Q156" s="59">
        <v>4</v>
      </c>
      <c r="R156" s="57">
        <f>IFERROR(Q156/M141,"-")</f>
        <v>6.1538461538461542E-2</v>
      </c>
      <c r="S156" s="58">
        <f t="shared" si="35"/>
        <v>2504</v>
      </c>
      <c r="T156" s="311"/>
      <c r="U156" s="311"/>
      <c r="V156" s="210" t="s">
        <v>164</v>
      </c>
      <c r="W156" s="59">
        <v>80587</v>
      </c>
      <c r="X156" s="57">
        <f>IFERROR(W156/T141,"-")</f>
        <v>1.8199453928306071E-3</v>
      </c>
      <c r="Y156" s="59">
        <v>8</v>
      </c>
      <c r="Z156" s="57">
        <f>IFERROR(Y156/U141,"-")</f>
        <v>0.21621621621621623</v>
      </c>
      <c r="AA156" s="58">
        <f t="shared" si="36"/>
        <v>10073.375</v>
      </c>
      <c r="AB156" s="311"/>
      <c r="AC156" s="311"/>
      <c r="AD156" s="210" t="s">
        <v>164</v>
      </c>
      <c r="AE156" s="59">
        <v>57361</v>
      </c>
      <c r="AF156" s="57">
        <f>IFERROR(AE156/AB141,"-")</f>
        <v>6.0291270289482399E-4</v>
      </c>
      <c r="AG156" s="59">
        <v>7</v>
      </c>
      <c r="AH156" s="57">
        <f>IFERROR(AG156/AC141,"-")</f>
        <v>8.6419753086419748E-2</v>
      </c>
      <c r="AI156" s="58">
        <f t="shared" si="37"/>
        <v>8194.4285714285706</v>
      </c>
      <c r="AJ156" s="311"/>
      <c r="AK156" s="324"/>
      <c r="AL156" s="210" t="s">
        <v>164</v>
      </c>
      <c r="AM156" s="59">
        <f t="shared" si="39"/>
        <v>826809</v>
      </c>
      <c r="AN156" s="57">
        <f>IFERROR(AM156/AJ141,"-")</f>
        <v>1.7288955290282225E-3</v>
      </c>
      <c r="AO156" s="59">
        <f t="shared" si="40"/>
        <v>63</v>
      </c>
      <c r="AP156" s="57">
        <f>IFERROR(AO156/AK141,"-")</f>
        <v>0.10787671232876712</v>
      </c>
      <c r="AQ156" s="58">
        <f t="shared" si="38"/>
        <v>13123.952380952382</v>
      </c>
      <c r="AW156" s="175"/>
      <c r="AX156" s="175"/>
    </row>
    <row r="157" spans="2:50" s="20" customFormat="1">
      <c r="B157" s="326"/>
      <c r="C157" s="309"/>
      <c r="D157" s="312"/>
      <c r="E157" s="312"/>
      <c r="F157" s="211" t="s">
        <v>86</v>
      </c>
      <c r="G157" s="60">
        <f>SUM(G141:G156)</f>
        <v>52266342</v>
      </c>
      <c r="H157" s="57">
        <f>IFERROR(G157/D141,"-")</f>
        <v>0.17217500081201662</v>
      </c>
      <c r="I157" s="59">
        <v>327</v>
      </c>
      <c r="J157" s="57">
        <f>IFERROR(I157/E141,"-")</f>
        <v>0.81546134663341641</v>
      </c>
      <c r="K157" s="58">
        <f t="shared" si="34"/>
        <v>159835.90825688074</v>
      </c>
      <c r="L157" s="312"/>
      <c r="M157" s="312"/>
      <c r="N157" s="211" t="s">
        <v>86</v>
      </c>
      <c r="O157" s="60">
        <f>SUM(O141:O156)</f>
        <v>4610701</v>
      </c>
      <c r="P157" s="57">
        <f>IFERROR(O157/L141,"-")</f>
        <v>0.13081984618379067</v>
      </c>
      <c r="Q157" s="59">
        <v>56</v>
      </c>
      <c r="R157" s="57">
        <f>IFERROR(Q157/M141,"-")</f>
        <v>0.86153846153846159</v>
      </c>
      <c r="S157" s="58">
        <f t="shared" si="35"/>
        <v>82333.946428571435</v>
      </c>
      <c r="T157" s="312"/>
      <c r="U157" s="312"/>
      <c r="V157" s="211" t="s">
        <v>86</v>
      </c>
      <c r="W157" s="60">
        <f>SUM(W141:W156)</f>
        <v>6392871</v>
      </c>
      <c r="X157" s="57">
        <f>IFERROR(W157/T141,"-")</f>
        <v>0.14437410653592261</v>
      </c>
      <c r="Y157" s="59">
        <v>32</v>
      </c>
      <c r="Z157" s="57">
        <f>IFERROR(Y157/U141,"-")</f>
        <v>0.86486486486486491</v>
      </c>
      <c r="AA157" s="58">
        <f t="shared" si="36"/>
        <v>199777.21875</v>
      </c>
      <c r="AB157" s="312"/>
      <c r="AC157" s="312"/>
      <c r="AD157" s="211" t="s">
        <v>86</v>
      </c>
      <c r="AE157" s="60">
        <f>SUM(AE141:AE156)</f>
        <v>18864684</v>
      </c>
      <c r="AF157" s="57">
        <f>IFERROR(AE157/AB141,"-")</f>
        <v>0.19828380990039815</v>
      </c>
      <c r="AG157" s="59">
        <v>74</v>
      </c>
      <c r="AH157" s="57">
        <f>IFERROR(AG157/AC141,"-")</f>
        <v>0.9135802469135802</v>
      </c>
      <c r="AI157" s="58">
        <f t="shared" si="37"/>
        <v>254928.16216216216</v>
      </c>
      <c r="AJ157" s="312"/>
      <c r="AK157" s="325"/>
      <c r="AL157" s="211" t="s">
        <v>86</v>
      </c>
      <c r="AM157" s="60">
        <f>SUM(AM141:AM156)</f>
        <v>82134598</v>
      </c>
      <c r="AN157" s="57">
        <f>IFERROR(AM157/AJ141,"-")</f>
        <v>0.17174721037232346</v>
      </c>
      <c r="AO157" s="59">
        <f>SUM(I157,Q157,Y157,AG157)</f>
        <v>489</v>
      </c>
      <c r="AP157" s="57">
        <f>IFERROR(AO157/AK141,"-")</f>
        <v>0.83732876712328763</v>
      </c>
      <c r="AQ157" s="58">
        <f t="shared" si="38"/>
        <v>167964.41308793455</v>
      </c>
      <c r="AW157" s="175"/>
      <c r="AX157" s="175"/>
    </row>
    <row r="158" spans="2:50" s="20" customFormat="1">
      <c r="B158" s="326">
        <v>10</v>
      </c>
      <c r="C158" s="307" t="s">
        <v>59</v>
      </c>
      <c r="D158" s="310">
        <v>692756530</v>
      </c>
      <c r="E158" s="310">
        <v>996</v>
      </c>
      <c r="F158" s="207" t="s">
        <v>150</v>
      </c>
      <c r="G158" s="50">
        <v>13374745</v>
      </c>
      <c r="H158" s="48">
        <f>IFERROR(G158/D158,"-")</f>
        <v>1.9306559261159185E-2</v>
      </c>
      <c r="I158" s="50">
        <v>201</v>
      </c>
      <c r="J158" s="48">
        <f>IFERROR(I158/E158,"-")</f>
        <v>0.20180722891566266</v>
      </c>
      <c r="K158" s="49">
        <f t="shared" si="34"/>
        <v>66541.019900497515</v>
      </c>
      <c r="L158" s="310">
        <v>95792740</v>
      </c>
      <c r="M158" s="310">
        <v>149</v>
      </c>
      <c r="N158" s="207" t="s">
        <v>150</v>
      </c>
      <c r="O158" s="50">
        <v>353364</v>
      </c>
      <c r="P158" s="48">
        <f>IFERROR(O158/L158,"-")</f>
        <v>3.6888390498069062E-3</v>
      </c>
      <c r="Q158" s="50">
        <v>30</v>
      </c>
      <c r="R158" s="48">
        <f>IFERROR(Q158/M158,"-")</f>
        <v>0.20134228187919462</v>
      </c>
      <c r="S158" s="49">
        <f t="shared" si="35"/>
        <v>11778.8</v>
      </c>
      <c r="T158" s="310">
        <v>85366570</v>
      </c>
      <c r="U158" s="310">
        <v>98</v>
      </c>
      <c r="V158" s="207" t="s">
        <v>150</v>
      </c>
      <c r="W158" s="50">
        <v>428404</v>
      </c>
      <c r="X158" s="48">
        <f>IFERROR(W158/T158,"-")</f>
        <v>5.0184047455578921E-3</v>
      </c>
      <c r="Y158" s="50">
        <v>21</v>
      </c>
      <c r="Z158" s="48">
        <f>IFERROR(Y158/U158,"-")</f>
        <v>0.21428571428571427</v>
      </c>
      <c r="AA158" s="49">
        <f t="shared" si="36"/>
        <v>20400.190476190477</v>
      </c>
      <c r="AB158" s="310">
        <v>157660100</v>
      </c>
      <c r="AC158" s="310">
        <v>158</v>
      </c>
      <c r="AD158" s="207" t="s">
        <v>150</v>
      </c>
      <c r="AE158" s="50">
        <v>3592284</v>
      </c>
      <c r="AF158" s="48">
        <f>IFERROR(AE158/AB158,"-")</f>
        <v>2.2784991256506879E-2</v>
      </c>
      <c r="AG158" s="50">
        <v>44</v>
      </c>
      <c r="AH158" s="48">
        <f>IFERROR(AG158/AC158,"-")</f>
        <v>0.27848101265822783</v>
      </c>
      <c r="AI158" s="49">
        <f t="shared" si="37"/>
        <v>81642.818181818177</v>
      </c>
      <c r="AJ158" s="310">
        <f>SUM(D158,L158,T158,AB158)</f>
        <v>1031575940</v>
      </c>
      <c r="AK158" s="323">
        <f>SUM(E158,M158,U158,AC158)</f>
        <v>1401</v>
      </c>
      <c r="AL158" s="207" t="s">
        <v>150</v>
      </c>
      <c r="AM158" s="50">
        <f t="shared" ref="AM158:AM173" si="41">SUM(G158,O158,W158,AE158)</f>
        <v>17748797</v>
      </c>
      <c r="AN158" s="48">
        <f>IFERROR(AM158/AJ158,"-")</f>
        <v>1.7205516638939836E-2</v>
      </c>
      <c r="AO158" s="50">
        <f t="shared" ref="AO158:AO173" si="42">SUM(I158,Q158,Y158,AG158)</f>
        <v>296</v>
      </c>
      <c r="AP158" s="48">
        <f>IFERROR(AO158/AK158,"-")</f>
        <v>0.21127765881513205</v>
      </c>
      <c r="AQ158" s="49">
        <f t="shared" si="38"/>
        <v>59962.152027027027</v>
      </c>
      <c r="AW158" s="175"/>
      <c r="AX158" s="175"/>
    </row>
    <row r="159" spans="2:50" s="20" customFormat="1">
      <c r="B159" s="326"/>
      <c r="C159" s="308"/>
      <c r="D159" s="311"/>
      <c r="E159" s="311"/>
      <c r="F159" s="208" t="s">
        <v>151</v>
      </c>
      <c r="G159" s="54">
        <v>12126647</v>
      </c>
      <c r="H159" s="52">
        <f>IFERROR(G159/D158,"-")</f>
        <v>1.750491908030084E-2</v>
      </c>
      <c r="I159" s="54">
        <v>313</v>
      </c>
      <c r="J159" s="52">
        <f>IFERROR(I159/E158,"-")</f>
        <v>0.31425702811244982</v>
      </c>
      <c r="K159" s="53">
        <f t="shared" si="34"/>
        <v>38743.281150159746</v>
      </c>
      <c r="L159" s="311"/>
      <c r="M159" s="311"/>
      <c r="N159" s="208" t="s">
        <v>151</v>
      </c>
      <c r="O159" s="54">
        <v>2335906</v>
      </c>
      <c r="P159" s="52">
        <f>IFERROR(O159/L158,"-")</f>
        <v>2.4385000366416078E-2</v>
      </c>
      <c r="Q159" s="54">
        <v>53</v>
      </c>
      <c r="R159" s="52">
        <f>IFERROR(Q159/M158,"-")</f>
        <v>0.35570469798657717</v>
      </c>
      <c r="S159" s="53">
        <f t="shared" si="35"/>
        <v>44073.698113207545</v>
      </c>
      <c r="T159" s="311"/>
      <c r="U159" s="311"/>
      <c r="V159" s="208" t="s">
        <v>151</v>
      </c>
      <c r="W159" s="54">
        <v>2932006</v>
      </c>
      <c r="X159" s="52">
        <f>IFERROR(W159/T158,"-")</f>
        <v>3.4346067787425452E-2</v>
      </c>
      <c r="Y159" s="54">
        <v>39</v>
      </c>
      <c r="Z159" s="52">
        <f>IFERROR(Y159/U158,"-")</f>
        <v>0.39795918367346939</v>
      </c>
      <c r="AA159" s="53">
        <f t="shared" si="36"/>
        <v>75179.641025641031</v>
      </c>
      <c r="AB159" s="311"/>
      <c r="AC159" s="311"/>
      <c r="AD159" s="208" t="s">
        <v>151</v>
      </c>
      <c r="AE159" s="54">
        <v>6065533</v>
      </c>
      <c r="AF159" s="52">
        <f>IFERROR(AE159/AB158,"-")</f>
        <v>3.847221332474101E-2</v>
      </c>
      <c r="AG159" s="54">
        <v>57</v>
      </c>
      <c r="AH159" s="52">
        <f>IFERROR(AG159/AC158,"-")</f>
        <v>0.36075949367088606</v>
      </c>
      <c r="AI159" s="53">
        <f t="shared" si="37"/>
        <v>106412.85964912281</v>
      </c>
      <c r="AJ159" s="311"/>
      <c r="AK159" s="324"/>
      <c r="AL159" s="208" t="s">
        <v>151</v>
      </c>
      <c r="AM159" s="54">
        <f t="shared" si="41"/>
        <v>23460092</v>
      </c>
      <c r="AN159" s="52">
        <f>IFERROR(AM159/AJ158,"-")</f>
        <v>2.2741992218236497E-2</v>
      </c>
      <c r="AO159" s="54">
        <f t="shared" si="42"/>
        <v>462</v>
      </c>
      <c r="AP159" s="52">
        <f>IFERROR(AO159/AK158,"-")</f>
        <v>0.32976445396145609</v>
      </c>
      <c r="AQ159" s="53">
        <f t="shared" si="38"/>
        <v>50779.419913419915</v>
      </c>
      <c r="AW159" s="175"/>
      <c r="AX159" s="175"/>
    </row>
    <row r="160" spans="2:50" s="20" customFormat="1">
      <c r="B160" s="326"/>
      <c r="C160" s="308"/>
      <c r="D160" s="311"/>
      <c r="E160" s="311"/>
      <c r="F160" s="209" t="s">
        <v>152</v>
      </c>
      <c r="G160" s="54">
        <v>15751991</v>
      </c>
      <c r="H160" s="52">
        <f>IFERROR(G160/D158,"-")</f>
        <v>2.2738134276410214E-2</v>
      </c>
      <c r="I160" s="54">
        <v>345</v>
      </c>
      <c r="J160" s="52">
        <f>IFERROR(I160/E158,"-")</f>
        <v>0.34638554216867468</v>
      </c>
      <c r="K160" s="53">
        <f t="shared" si="34"/>
        <v>45657.944927536235</v>
      </c>
      <c r="L160" s="311"/>
      <c r="M160" s="311"/>
      <c r="N160" s="209" t="s">
        <v>152</v>
      </c>
      <c r="O160" s="54">
        <v>1528057</v>
      </c>
      <c r="P160" s="52">
        <f>IFERROR(O160/L158,"-")</f>
        <v>1.5951699471170779E-2</v>
      </c>
      <c r="Q160" s="54">
        <v>53</v>
      </c>
      <c r="R160" s="52">
        <f>IFERROR(Q160/M158,"-")</f>
        <v>0.35570469798657717</v>
      </c>
      <c r="S160" s="53">
        <f t="shared" si="35"/>
        <v>28831.264150943396</v>
      </c>
      <c r="T160" s="311"/>
      <c r="U160" s="311"/>
      <c r="V160" s="209" t="s">
        <v>152</v>
      </c>
      <c r="W160" s="54">
        <v>1850953</v>
      </c>
      <c r="X160" s="52">
        <f>IFERROR(W160/T158,"-")</f>
        <v>2.1682410339316668E-2</v>
      </c>
      <c r="Y160" s="54">
        <v>38</v>
      </c>
      <c r="Z160" s="52">
        <f>IFERROR(Y160/U158,"-")</f>
        <v>0.38775510204081631</v>
      </c>
      <c r="AA160" s="53">
        <f t="shared" si="36"/>
        <v>48709.289473684214</v>
      </c>
      <c r="AB160" s="311"/>
      <c r="AC160" s="311"/>
      <c r="AD160" s="209" t="s">
        <v>152</v>
      </c>
      <c r="AE160" s="54">
        <v>3554789</v>
      </c>
      <c r="AF160" s="52">
        <f>IFERROR(AE160/AB158,"-")</f>
        <v>2.2547169512134015E-2</v>
      </c>
      <c r="AG160" s="54">
        <v>58</v>
      </c>
      <c r="AH160" s="52">
        <f>IFERROR(AG160/AC158,"-")</f>
        <v>0.36708860759493672</v>
      </c>
      <c r="AI160" s="53">
        <f t="shared" si="37"/>
        <v>61289.465517241377</v>
      </c>
      <c r="AJ160" s="311"/>
      <c r="AK160" s="324"/>
      <c r="AL160" s="209" t="s">
        <v>152</v>
      </c>
      <c r="AM160" s="54">
        <f t="shared" si="41"/>
        <v>22685790</v>
      </c>
      <c r="AN160" s="52">
        <f>IFERROR(AM160/AJ158,"-")</f>
        <v>2.1991391152453594E-2</v>
      </c>
      <c r="AO160" s="54">
        <f t="shared" si="42"/>
        <v>494</v>
      </c>
      <c r="AP160" s="52">
        <f>IFERROR(AO160/AK158,"-")</f>
        <v>0.35260528194147039</v>
      </c>
      <c r="AQ160" s="53">
        <f t="shared" si="38"/>
        <v>45922.651821862346</v>
      </c>
      <c r="AW160" s="175"/>
      <c r="AX160" s="175"/>
    </row>
    <row r="161" spans="2:50" s="20" customFormat="1">
      <c r="B161" s="326"/>
      <c r="C161" s="308"/>
      <c r="D161" s="311"/>
      <c r="E161" s="311"/>
      <c r="F161" s="209" t="s">
        <v>153</v>
      </c>
      <c r="G161" s="54">
        <v>1024478</v>
      </c>
      <c r="H161" s="52">
        <f>IFERROR(G161/D158,"-")</f>
        <v>1.4788427905544246E-3</v>
      </c>
      <c r="I161" s="54">
        <v>48</v>
      </c>
      <c r="J161" s="52">
        <f>IFERROR(I161/E158,"-")</f>
        <v>4.8192771084337352E-2</v>
      </c>
      <c r="K161" s="53">
        <f t="shared" si="34"/>
        <v>21343.291666666668</v>
      </c>
      <c r="L161" s="311"/>
      <c r="M161" s="311"/>
      <c r="N161" s="209" t="s">
        <v>153</v>
      </c>
      <c r="O161" s="54">
        <v>1532391</v>
      </c>
      <c r="P161" s="52">
        <f>IFERROR(O161/L158,"-")</f>
        <v>1.5996942983361788E-2</v>
      </c>
      <c r="Q161" s="54">
        <v>8</v>
      </c>
      <c r="R161" s="52">
        <f>IFERROR(Q161/M158,"-")</f>
        <v>5.3691275167785234E-2</v>
      </c>
      <c r="S161" s="53">
        <f t="shared" si="35"/>
        <v>191548.875</v>
      </c>
      <c r="T161" s="311"/>
      <c r="U161" s="311"/>
      <c r="V161" s="209" t="s">
        <v>153</v>
      </c>
      <c r="W161" s="54">
        <v>39115</v>
      </c>
      <c r="X161" s="52">
        <f>IFERROR(W161/T158,"-")</f>
        <v>4.5820044075801572E-4</v>
      </c>
      <c r="Y161" s="54">
        <v>7</v>
      </c>
      <c r="Z161" s="52">
        <f>IFERROR(Y161/U158,"-")</f>
        <v>7.1428571428571425E-2</v>
      </c>
      <c r="AA161" s="53">
        <f t="shared" si="36"/>
        <v>5587.8571428571431</v>
      </c>
      <c r="AB161" s="311"/>
      <c r="AC161" s="311"/>
      <c r="AD161" s="209" t="s">
        <v>153</v>
      </c>
      <c r="AE161" s="54">
        <v>350438</v>
      </c>
      <c r="AF161" s="52">
        <f>IFERROR(AE161/AB158,"-")</f>
        <v>2.2227437379527225E-3</v>
      </c>
      <c r="AG161" s="54">
        <v>9</v>
      </c>
      <c r="AH161" s="52">
        <f>IFERROR(AG161/AC158,"-")</f>
        <v>5.6962025316455694E-2</v>
      </c>
      <c r="AI161" s="53">
        <f t="shared" si="37"/>
        <v>38937.555555555555</v>
      </c>
      <c r="AJ161" s="311"/>
      <c r="AK161" s="324"/>
      <c r="AL161" s="209" t="s">
        <v>153</v>
      </c>
      <c r="AM161" s="54">
        <f t="shared" si="41"/>
        <v>2946422</v>
      </c>
      <c r="AN161" s="52">
        <f>IFERROR(AM161/AJ158,"-")</f>
        <v>2.8562337349589601E-3</v>
      </c>
      <c r="AO161" s="54">
        <f t="shared" si="42"/>
        <v>72</v>
      </c>
      <c r="AP161" s="52">
        <f>IFERROR(AO161/AK158,"-")</f>
        <v>5.1391862955032119E-2</v>
      </c>
      <c r="AQ161" s="53">
        <f t="shared" si="38"/>
        <v>40922.527777777781</v>
      </c>
      <c r="AW161" s="175"/>
      <c r="AX161" s="175"/>
    </row>
    <row r="162" spans="2:50" s="20" customFormat="1">
      <c r="B162" s="326"/>
      <c r="C162" s="308"/>
      <c r="D162" s="311"/>
      <c r="E162" s="311"/>
      <c r="F162" s="209" t="s">
        <v>154</v>
      </c>
      <c r="G162" s="54">
        <v>14925195</v>
      </c>
      <c r="H162" s="52">
        <f>IFERROR(G162/D158,"-")</f>
        <v>2.1544647150420943E-2</v>
      </c>
      <c r="I162" s="54">
        <v>334</v>
      </c>
      <c r="J162" s="52">
        <f>IFERROR(I162/E158,"-")</f>
        <v>0.3353413654618474</v>
      </c>
      <c r="K162" s="53">
        <f t="shared" si="34"/>
        <v>44686.212574850302</v>
      </c>
      <c r="L162" s="311"/>
      <c r="M162" s="311"/>
      <c r="N162" s="209" t="s">
        <v>154</v>
      </c>
      <c r="O162" s="54">
        <v>2850876</v>
      </c>
      <c r="P162" s="52">
        <f>IFERROR(O162/L158,"-")</f>
        <v>2.9760877494474008E-2</v>
      </c>
      <c r="Q162" s="54">
        <v>62</v>
      </c>
      <c r="R162" s="52">
        <f>IFERROR(Q162/M158,"-")</f>
        <v>0.41610738255033558</v>
      </c>
      <c r="S162" s="53">
        <f t="shared" si="35"/>
        <v>45981.870967741932</v>
      </c>
      <c r="T162" s="311"/>
      <c r="U162" s="311"/>
      <c r="V162" s="209" t="s">
        <v>154</v>
      </c>
      <c r="W162" s="54">
        <v>2701842</v>
      </c>
      <c r="X162" s="52">
        <f>IFERROR(W162/T158,"-")</f>
        <v>3.1649883555119995E-2</v>
      </c>
      <c r="Y162" s="54">
        <v>40</v>
      </c>
      <c r="Z162" s="52">
        <f>IFERROR(Y162/U158,"-")</f>
        <v>0.40816326530612246</v>
      </c>
      <c r="AA162" s="53">
        <f t="shared" si="36"/>
        <v>67546.05</v>
      </c>
      <c r="AB162" s="311"/>
      <c r="AC162" s="311"/>
      <c r="AD162" s="209" t="s">
        <v>154</v>
      </c>
      <c r="AE162" s="54">
        <v>3431027</v>
      </c>
      <c r="AF162" s="52">
        <f>IFERROR(AE162/AB158,"-")</f>
        <v>2.176217698707536E-2</v>
      </c>
      <c r="AG162" s="54">
        <v>64</v>
      </c>
      <c r="AH162" s="52">
        <f>IFERROR(AG162/AC158,"-")</f>
        <v>0.4050632911392405</v>
      </c>
      <c r="AI162" s="53">
        <f t="shared" si="37"/>
        <v>53609.796875</v>
      </c>
      <c r="AJ162" s="311"/>
      <c r="AK162" s="324"/>
      <c r="AL162" s="209" t="s">
        <v>154</v>
      </c>
      <c r="AM162" s="54">
        <f t="shared" si="41"/>
        <v>23908940</v>
      </c>
      <c r="AN162" s="52">
        <f>IFERROR(AM162/AJ158,"-")</f>
        <v>2.3177101241814539E-2</v>
      </c>
      <c r="AO162" s="54">
        <f t="shared" si="42"/>
        <v>500</v>
      </c>
      <c r="AP162" s="52">
        <f>IFERROR(AO162/AK158,"-")</f>
        <v>0.35688793718772305</v>
      </c>
      <c r="AQ162" s="53">
        <f t="shared" si="38"/>
        <v>47817.88</v>
      </c>
      <c r="AW162" s="175"/>
      <c r="AX162" s="175"/>
    </row>
    <row r="163" spans="2:50" s="20" customFormat="1">
      <c r="B163" s="326"/>
      <c r="C163" s="308"/>
      <c r="D163" s="311"/>
      <c r="E163" s="311"/>
      <c r="F163" s="209" t="s">
        <v>155</v>
      </c>
      <c r="G163" s="54">
        <v>28320783</v>
      </c>
      <c r="H163" s="52">
        <f>IFERROR(G163/D158,"-")</f>
        <v>4.088129346106633E-2</v>
      </c>
      <c r="I163" s="54">
        <v>400</v>
      </c>
      <c r="J163" s="52">
        <f>IFERROR(I163/E158,"-")</f>
        <v>0.40160642570281124</v>
      </c>
      <c r="K163" s="53">
        <f t="shared" si="34"/>
        <v>70801.957500000004</v>
      </c>
      <c r="L163" s="311"/>
      <c r="M163" s="311"/>
      <c r="N163" s="209" t="s">
        <v>155</v>
      </c>
      <c r="O163" s="54">
        <v>3520934</v>
      </c>
      <c r="P163" s="52">
        <f>IFERROR(O163/L158,"-")</f>
        <v>3.6755749966020393E-2</v>
      </c>
      <c r="Q163" s="54">
        <v>57</v>
      </c>
      <c r="R163" s="52">
        <f>IFERROR(Q163/M158,"-")</f>
        <v>0.3825503355704698</v>
      </c>
      <c r="S163" s="53">
        <f t="shared" si="35"/>
        <v>61770.771929824565</v>
      </c>
      <c r="T163" s="311"/>
      <c r="U163" s="311"/>
      <c r="V163" s="209" t="s">
        <v>155</v>
      </c>
      <c r="W163" s="54">
        <v>3331503</v>
      </c>
      <c r="X163" s="52">
        <f>IFERROR(W163/T158,"-")</f>
        <v>3.9025850517362945E-2</v>
      </c>
      <c r="Y163" s="54">
        <v>49</v>
      </c>
      <c r="Z163" s="52">
        <f>IFERROR(Y163/U158,"-")</f>
        <v>0.5</v>
      </c>
      <c r="AA163" s="53">
        <f t="shared" si="36"/>
        <v>67989.857142857145</v>
      </c>
      <c r="AB163" s="311"/>
      <c r="AC163" s="311"/>
      <c r="AD163" s="209" t="s">
        <v>155</v>
      </c>
      <c r="AE163" s="54">
        <v>6899445</v>
      </c>
      <c r="AF163" s="52">
        <f>IFERROR(AE163/AB158,"-")</f>
        <v>4.3761516071599602E-2</v>
      </c>
      <c r="AG163" s="54">
        <v>82</v>
      </c>
      <c r="AH163" s="52">
        <f>IFERROR(AG163/AC158,"-")</f>
        <v>0.51898734177215189</v>
      </c>
      <c r="AI163" s="53">
        <f t="shared" si="37"/>
        <v>84139.573170731703</v>
      </c>
      <c r="AJ163" s="311"/>
      <c r="AK163" s="324"/>
      <c r="AL163" s="209" t="s">
        <v>155</v>
      </c>
      <c r="AM163" s="54">
        <f t="shared" si="41"/>
        <v>42072665</v>
      </c>
      <c r="AN163" s="52">
        <f>IFERROR(AM163/AJ158,"-")</f>
        <v>4.0784845175819047E-2</v>
      </c>
      <c r="AO163" s="54">
        <f t="shared" si="42"/>
        <v>588</v>
      </c>
      <c r="AP163" s="52">
        <f>IFERROR(AO163/AK158,"-")</f>
        <v>0.41970021413276232</v>
      </c>
      <c r="AQ163" s="53">
        <f t="shared" si="38"/>
        <v>71552.151360544216</v>
      </c>
      <c r="AW163" s="175"/>
      <c r="AX163" s="175"/>
    </row>
    <row r="164" spans="2:50" s="20" customFormat="1">
      <c r="B164" s="326"/>
      <c r="C164" s="308"/>
      <c r="D164" s="311"/>
      <c r="E164" s="311"/>
      <c r="F164" s="209" t="s">
        <v>156</v>
      </c>
      <c r="G164" s="54">
        <v>15425097</v>
      </c>
      <c r="H164" s="52">
        <f>IFERROR(G164/D158,"-")</f>
        <v>2.2266259980255977E-2</v>
      </c>
      <c r="I164" s="54">
        <v>110</v>
      </c>
      <c r="J164" s="52">
        <f>IFERROR(I164/E158,"-")</f>
        <v>0.11044176706827309</v>
      </c>
      <c r="K164" s="53">
        <f t="shared" si="34"/>
        <v>140228.15454545454</v>
      </c>
      <c r="L164" s="311"/>
      <c r="M164" s="311"/>
      <c r="N164" s="209" t="s">
        <v>156</v>
      </c>
      <c r="O164" s="54">
        <v>5026525</v>
      </c>
      <c r="P164" s="52">
        <f>IFERROR(O164/L158,"-")</f>
        <v>5.2472922269474705E-2</v>
      </c>
      <c r="Q164" s="54">
        <v>18</v>
      </c>
      <c r="R164" s="52">
        <f>IFERROR(Q164/M158,"-")</f>
        <v>0.12080536912751678</v>
      </c>
      <c r="S164" s="53">
        <f t="shared" si="35"/>
        <v>279251.38888888888</v>
      </c>
      <c r="T164" s="311"/>
      <c r="U164" s="311"/>
      <c r="V164" s="209" t="s">
        <v>156</v>
      </c>
      <c r="W164" s="54">
        <v>1641630</v>
      </c>
      <c r="X164" s="52">
        <f>IFERROR(W164/T158,"-")</f>
        <v>1.9230361486938036E-2</v>
      </c>
      <c r="Y164" s="54">
        <v>13</v>
      </c>
      <c r="Z164" s="52">
        <f>IFERROR(Y164/U158,"-")</f>
        <v>0.1326530612244898</v>
      </c>
      <c r="AA164" s="53">
        <f t="shared" si="36"/>
        <v>126279.23076923077</v>
      </c>
      <c r="AB164" s="311"/>
      <c r="AC164" s="311"/>
      <c r="AD164" s="209" t="s">
        <v>156</v>
      </c>
      <c r="AE164" s="54">
        <v>3707408</v>
      </c>
      <c r="AF164" s="52">
        <f>IFERROR(AE164/AB158,"-")</f>
        <v>2.351519503032156E-2</v>
      </c>
      <c r="AG164" s="54">
        <v>32</v>
      </c>
      <c r="AH164" s="52">
        <f>IFERROR(AG164/AC158,"-")</f>
        <v>0.20253164556962025</v>
      </c>
      <c r="AI164" s="53">
        <f t="shared" si="37"/>
        <v>115856.5</v>
      </c>
      <c r="AJ164" s="311"/>
      <c r="AK164" s="324"/>
      <c r="AL164" s="209" t="s">
        <v>156</v>
      </c>
      <c r="AM164" s="54">
        <f t="shared" si="41"/>
        <v>25800660</v>
      </c>
      <c r="AN164" s="52">
        <f>IFERROR(AM164/AJ158,"-")</f>
        <v>2.5010916792029873E-2</v>
      </c>
      <c r="AO164" s="54">
        <f t="shared" si="42"/>
        <v>173</v>
      </c>
      <c r="AP164" s="52">
        <f>IFERROR(AO164/AK158,"-")</f>
        <v>0.12348322626695217</v>
      </c>
      <c r="AQ164" s="53">
        <f t="shared" si="38"/>
        <v>149136.76300578035</v>
      </c>
      <c r="AW164" s="175"/>
      <c r="AX164" s="175"/>
    </row>
    <row r="165" spans="2:50" s="20" customFormat="1">
      <c r="B165" s="326"/>
      <c r="C165" s="308"/>
      <c r="D165" s="311"/>
      <c r="E165" s="311"/>
      <c r="F165" s="209" t="s">
        <v>166</v>
      </c>
      <c r="G165" s="54">
        <v>0</v>
      </c>
      <c r="H165" s="52">
        <f>IFERROR(G165/D158,"-")</f>
        <v>0</v>
      </c>
      <c r="I165" s="54">
        <v>0</v>
      </c>
      <c r="J165" s="52">
        <f>IFERROR(I165/E158,"-")</f>
        <v>0</v>
      </c>
      <c r="K165" s="53" t="str">
        <f t="shared" si="34"/>
        <v>-</v>
      </c>
      <c r="L165" s="311"/>
      <c r="M165" s="311"/>
      <c r="N165" s="209" t="s">
        <v>166</v>
      </c>
      <c r="O165" s="54">
        <v>0</v>
      </c>
      <c r="P165" s="52">
        <f>IFERROR(O165/L158,"-")</f>
        <v>0</v>
      </c>
      <c r="Q165" s="54">
        <v>0</v>
      </c>
      <c r="R165" s="52">
        <f>IFERROR(Q165/M158,"-")</f>
        <v>0</v>
      </c>
      <c r="S165" s="53" t="str">
        <f t="shared" si="35"/>
        <v>-</v>
      </c>
      <c r="T165" s="311"/>
      <c r="U165" s="311"/>
      <c r="V165" s="209" t="s">
        <v>166</v>
      </c>
      <c r="W165" s="54">
        <v>0</v>
      </c>
      <c r="X165" s="52">
        <f>IFERROR(W165/T158,"-")</f>
        <v>0</v>
      </c>
      <c r="Y165" s="54">
        <v>0</v>
      </c>
      <c r="Z165" s="52">
        <f>IFERROR(Y165/U158,"-")</f>
        <v>0</v>
      </c>
      <c r="AA165" s="53" t="str">
        <f t="shared" si="36"/>
        <v>-</v>
      </c>
      <c r="AB165" s="311"/>
      <c r="AC165" s="311"/>
      <c r="AD165" s="209" t="s">
        <v>166</v>
      </c>
      <c r="AE165" s="54">
        <v>0</v>
      </c>
      <c r="AF165" s="52">
        <f>IFERROR(AE165/AB158,"-")</f>
        <v>0</v>
      </c>
      <c r="AG165" s="54">
        <v>0</v>
      </c>
      <c r="AH165" s="52">
        <f>IFERROR(AG165/AC158,"-")</f>
        <v>0</v>
      </c>
      <c r="AI165" s="53" t="str">
        <f t="shared" si="37"/>
        <v>-</v>
      </c>
      <c r="AJ165" s="311"/>
      <c r="AK165" s="324"/>
      <c r="AL165" s="209" t="s">
        <v>166</v>
      </c>
      <c r="AM165" s="54">
        <f t="shared" si="41"/>
        <v>0</v>
      </c>
      <c r="AN165" s="52">
        <f>IFERROR(AM165/AJ158,"-")</f>
        <v>0</v>
      </c>
      <c r="AO165" s="54">
        <f t="shared" si="42"/>
        <v>0</v>
      </c>
      <c r="AP165" s="52">
        <f>IFERROR(AO165/AK158,"-")</f>
        <v>0</v>
      </c>
      <c r="AQ165" s="53" t="str">
        <f t="shared" si="38"/>
        <v>-</v>
      </c>
      <c r="AW165" s="175"/>
      <c r="AX165" s="175"/>
    </row>
    <row r="166" spans="2:50" s="20" customFormat="1">
      <c r="B166" s="326"/>
      <c r="C166" s="308"/>
      <c r="D166" s="311"/>
      <c r="E166" s="311"/>
      <c r="F166" s="209" t="s">
        <v>157</v>
      </c>
      <c r="G166" s="54">
        <v>238085</v>
      </c>
      <c r="H166" s="52">
        <f>IFERROR(G166/D158,"-")</f>
        <v>3.4367774201998498E-4</v>
      </c>
      <c r="I166" s="54">
        <v>12</v>
      </c>
      <c r="J166" s="52">
        <f>IFERROR(I166/E158,"-")</f>
        <v>1.2048192771084338E-2</v>
      </c>
      <c r="K166" s="53">
        <f t="shared" si="34"/>
        <v>19840.416666666668</v>
      </c>
      <c r="L166" s="311"/>
      <c r="M166" s="311"/>
      <c r="N166" s="209" t="s">
        <v>157</v>
      </c>
      <c r="O166" s="54">
        <v>48633</v>
      </c>
      <c r="P166" s="52">
        <f>IFERROR(O166/L158,"-")</f>
        <v>5.0768983119180015E-4</v>
      </c>
      <c r="Q166" s="54">
        <v>2</v>
      </c>
      <c r="R166" s="52">
        <f>IFERROR(Q166/M158,"-")</f>
        <v>1.3422818791946308E-2</v>
      </c>
      <c r="S166" s="53">
        <f t="shared" si="35"/>
        <v>24316.5</v>
      </c>
      <c r="T166" s="311"/>
      <c r="U166" s="311"/>
      <c r="V166" s="209" t="s">
        <v>157</v>
      </c>
      <c r="W166" s="54">
        <v>0</v>
      </c>
      <c r="X166" s="52">
        <f>IFERROR(W166/T158,"-")</f>
        <v>0</v>
      </c>
      <c r="Y166" s="54">
        <v>0</v>
      </c>
      <c r="Z166" s="52">
        <f>IFERROR(Y166/U158,"-")</f>
        <v>0</v>
      </c>
      <c r="AA166" s="53" t="str">
        <f t="shared" si="36"/>
        <v>-</v>
      </c>
      <c r="AB166" s="311"/>
      <c r="AC166" s="311"/>
      <c r="AD166" s="209" t="s">
        <v>157</v>
      </c>
      <c r="AE166" s="54">
        <v>149766</v>
      </c>
      <c r="AF166" s="52">
        <f>IFERROR(AE166/AB158,"-")</f>
        <v>9.4992962709017695E-4</v>
      </c>
      <c r="AG166" s="54">
        <v>4</v>
      </c>
      <c r="AH166" s="52">
        <f>IFERROR(AG166/AC158,"-")</f>
        <v>2.5316455696202531E-2</v>
      </c>
      <c r="AI166" s="53">
        <f t="shared" si="37"/>
        <v>37441.5</v>
      </c>
      <c r="AJ166" s="311"/>
      <c r="AK166" s="324"/>
      <c r="AL166" s="209" t="s">
        <v>157</v>
      </c>
      <c r="AM166" s="54">
        <f t="shared" si="41"/>
        <v>436484</v>
      </c>
      <c r="AN166" s="52">
        <f>IFERROR(AM166/AJ158,"-")</f>
        <v>4.231234784324264E-4</v>
      </c>
      <c r="AO166" s="54">
        <f t="shared" si="42"/>
        <v>18</v>
      </c>
      <c r="AP166" s="52">
        <f>IFERROR(AO166/AK158,"-")</f>
        <v>1.284796573875803E-2</v>
      </c>
      <c r="AQ166" s="53">
        <f t="shared" si="38"/>
        <v>24249.111111111109</v>
      </c>
      <c r="AW166" s="175"/>
      <c r="AX166" s="175"/>
    </row>
    <row r="167" spans="2:50" s="20" customFormat="1">
      <c r="B167" s="326"/>
      <c r="C167" s="308"/>
      <c r="D167" s="311"/>
      <c r="E167" s="311"/>
      <c r="F167" s="209" t="s">
        <v>158</v>
      </c>
      <c r="G167" s="54">
        <v>306046</v>
      </c>
      <c r="H167" s="52">
        <f>IFERROR(G167/D158,"-")</f>
        <v>4.4178002912509536E-4</v>
      </c>
      <c r="I167" s="54">
        <v>37</v>
      </c>
      <c r="J167" s="52">
        <f>IFERROR(I167/E158,"-")</f>
        <v>3.7148594377510037E-2</v>
      </c>
      <c r="K167" s="53">
        <f t="shared" si="34"/>
        <v>8271.5135135135133</v>
      </c>
      <c r="L167" s="311"/>
      <c r="M167" s="311"/>
      <c r="N167" s="209" t="s">
        <v>158</v>
      </c>
      <c r="O167" s="54">
        <v>75521</v>
      </c>
      <c r="P167" s="52">
        <f>IFERROR(O167/L158,"-")</f>
        <v>7.8837916109300143E-4</v>
      </c>
      <c r="Q167" s="54">
        <v>10</v>
      </c>
      <c r="R167" s="52">
        <f>IFERROR(Q167/M158,"-")</f>
        <v>6.7114093959731544E-2</v>
      </c>
      <c r="S167" s="53">
        <f t="shared" si="35"/>
        <v>7552.1</v>
      </c>
      <c r="T167" s="311"/>
      <c r="U167" s="311"/>
      <c r="V167" s="209" t="s">
        <v>158</v>
      </c>
      <c r="W167" s="54">
        <v>19953</v>
      </c>
      <c r="X167" s="52">
        <f>IFERROR(W167/T158,"-")</f>
        <v>2.337331815018455E-4</v>
      </c>
      <c r="Y167" s="54">
        <v>4</v>
      </c>
      <c r="Z167" s="52">
        <f>IFERROR(Y167/U158,"-")</f>
        <v>4.0816326530612242E-2</v>
      </c>
      <c r="AA167" s="53">
        <f t="shared" si="36"/>
        <v>4988.25</v>
      </c>
      <c r="AB167" s="311"/>
      <c r="AC167" s="311"/>
      <c r="AD167" s="209" t="s">
        <v>158</v>
      </c>
      <c r="AE167" s="54">
        <v>216466</v>
      </c>
      <c r="AF167" s="52">
        <f>IFERROR(AE167/AB158,"-")</f>
        <v>1.3729916446837214E-3</v>
      </c>
      <c r="AG167" s="54">
        <v>20</v>
      </c>
      <c r="AH167" s="52">
        <f>IFERROR(AG167/AC158,"-")</f>
        <v>0.12658227848101267</v>
      </c>
      <c r="AI167" s="53">
        <f t="shared" si="37"/>
        <v>10823.3</v>
      </c>
      <c r="AJ167" s="311"/>
      <c r="AK167" s="324"/>
      <c r="AL167" s="209" t="s">
        <v>158</v>
      </c>
      <c r="AM167" s="54">
        <f t="shared" si="41"/>
        <v>617986</v>
      </c>
      <c r="AN167" s="52">
        <f>IFERROR(AM167/AJ158,"-")</f>
        <v>5.9906980769636794E-4</v>
      </c>
      <c r="AO167" s="54">
        <f t="shared" si="42"/>
        <v>71</v>
      </c>
      <c r="AP167" s="52">
        <f>IFERROR(AO167/AK158,"-")</f>
        <v>5.0678087080656672E-2</v>
      </c>
      <c r="AQ167" s="53">
        <f t="shared" si="38"/>
        <v>8704.0281690140837</v>
      </c>
      <c r="AW167" s="175"/>
      <c r="AX167" s="175"/>
    </row>
    <row r="168" spans="2:50" s="20" customFormat="1">
      <c r="B168" s="326"/>
      <c r="C168" s="308"/>
      <c r="D168" s="311"/>
      <c r="E168" s="311"/>
      <c r="F168" s="209" t="s">
        <v>159</v>
      </c>
      <c r="G168" s="54">
        <v>228231</v>
      </c>
      <c r="H168" s="52">
        <f>IFERROR(G168/D158,"-")</f>
        <v>3.2945340840020662E-4</v>
      </c>
      <c r="I168" s="54">
        <v>4</v>
      </c>
      <c r="J168" s="52">
        <f>IFERROR(I168/E158,"-")</f>
        <v>4.0160642570281121E-3</v>
      </c>
      <c r="K168" s="53">
        <f t="shared" si="34"/>
        <v>57057.75</v>
      </c>
      <c r="L168" s="311"/>
      <c r="M168" s="311"/>
      <c r="N168" s="209" t="s">
        <v>159</v>
      </c>
      <c r="O168" s="54">
        <v>0</v>
      </c>
      <c r="P168" s="52">
        <f>IFERROR(O168/L158,"-")</f>
        <v>0</v>
      </c>
      <c r="Q168" s="54">
        <v>0</v>
      </c>
      <c r="R168" s="52">
        <f>IFERROR(Q168/M158,"-")</f>
        <v>0</v>
      </c>
      <c r="S168" s="53" t="str">
        <f t="shared" si="35"/>
        <v>-</v>
      </c>
      <c r="T168" s="311"/>
      <c r="U168" s="311"/>
      <c r="V168" s="209" t="s">
        <v>159</v>
      </c>
      <c r="W168" s="54">
        <v>0</v>
      </c>
      <c r="X168" s="52">
        <f>IFERROR(W168/T158,"-")</f>
        <v>0</v>
      </c>
      <c r="Y168" s="54">
        <v>0</v>
      </c>
      <c r="Z168" s="52">
        <f>IFERROR(Y168/U158,"-")</f>
        <v>0</v>
      </c>
      <c r="AA168" s="53" t="str">
        <f t="shared" si="36"/>
        <v>-</v>
      </c>
      <c r="AB168" s="311"/>
      <c r="AC168" s="311"/>
      <c r="AD168" s="209" t="s">
        <v>159</v>
      </c>
      <c r="AE168" s="54">
        <v>16337</v>
      </c>
      <c r="AF168" s="52">
        <f>IFERROR(AE168/AB158,"-")</f>
        <v>1.0362165189543835E-4</v>
      </c>
      <c r="AG168" s="54">
        <v>3</v>
      </c>
      <c r="AH168" s="52">
        <f>IFERROR(AG168/AC158,"-")</f>
        <v>1.8987341772151899E-2</v>
      </c>
      <c r="AI168" s="53">
        <f t="shared" si="37"/>
        <v>5445.666666666667</v>
      </c>
      <c r="AJ168" s="311"/>
      <c r="AK168" s="324"/>
      <c r="AL168" s="209" t="s">
        <v>159</v>
      </c>
      <c r="AM168" s="54">
        <f t="shared" si="41"/>
        <v>244568</v>
      </c>
      <c r="AN168" s="52">
        <f>IFERROR(AM168/AJ158,"-")</f>
        <v>2.3708191565615617E-4</v>
      </c>
      <c r="AO168" s="54">
        <f t="shared" si="42"/>
        <v>7</v>
      </c>
      <c r="AP168" s="52">
        <f>IFERROR(AO168/AK158,"-")</f>
        <v>4.9964311206281229E-3</v>
      </c>
      <c r="AQ168" s="53">
        <f t="shared" si="38"/>
        <v>34938.285714285717</v>
      </c>
      <c r="AW168" s="175"/>
      <c r="AX168" s="175"/>
    </row>
    <row r="169" spans="2:50" s="20" customFormat="1">
      <c r="B169" s="326"/>
      <c r="C169" s="308"/>
      <c r="D169" s="311"/>
      <c r="E169" s="311"/>
      <c r="F169" s="209" t="s">
        <v>160</v>
      </c>
      <c r="G169" s="54">
        <v>169268</v>
      </c>
      <c r="H169" s="52">
        <f>IFERROR(G169/D158,"-")</f>
        <v>2.4433981156410031E-4</v>
      </c>
      <c r="I169" s="54">
        <v>6</v>
      </c>
      <c r="J169" s="52">
        <f>IFERROR(I169/E158,"-")</f>
        <v>6.024096385542169E-3</v>
      </c>
      <c r="K169" s="53">
        <f t="shared" si="34"/>
        <v>28211.333333333332</v>
      </c>
      <c r="L169" s="311"/>
      <c r="M169" s="311"/>
      <c r="N169" s="209" t="s">
        <v>160</v>
      </c>
      <c r="O169" s="54">
        <v>0</v>
      </c>
      <c r="P169" s="52">
        <f>IFERROR(O169/L158,"-")</f>
        <v>0</v>
      </c>
      <c r="Q169" s="54">
        <v>0</v>
      </c>
      <c r="R169" s="52">
        <f>IFERROR(Q169/M158,"-")</f>
        <v>0</v>
      </c>
      <c r="S169" s="53" t="str">
        <f t="shared" si="35"/>
        <v>-</v>
      </c>
      <c r="T169" s="311"/>
      <c r="U169" s="311"/>
      <c r="V169" s="209" t="s">
        <v>160</v>
      </c>
      <c r="W169" s="54">
        <v>52816</v>
      </c>
      <c r="X169" s="52">
        <f>IFERROR(W169/T158,"-")</f>
        <v>6.1869652253803797E-4</v>
      </c>
      <c r="Y169" s="54">
        <v>1</v>
      </c>
      <c r="Z169" s="52">
        <f>IFERROR(Y169/U158,"-")</f>
        <v>1.020408163265306E-2</v>
      </c>
      <c r="AA169" s="53">
        <f t="shared" si="36"/>
        <v>52816</v>
      </c>
      <c r="AB169" s="311"/>
      <c r="AC169" s="311"/>
      <c r="AD169" s="209" t="s">
        <v>160</v>
      </c>
      <c r="AE169" s="54">
        <v>2354120</v>
      </c>
      <c r="AF169" s="52">
        <f>IFERROR(AE169/AB158,"-")</f>
        <v>1.4931615545087184E-2</v>
      </c>
      <c r="AG169" s="54">
        <v>5</v>
      </c>
      <c r="AH169" s="52">
        <f>IFERROR(AG169/AC158,"-")</f>
        <v>3.1645569620253167E-2</v>
      </c>
      <c r="AI169" s="53">
        <f t="shared" si="37"/>
        <v>470824</v>
      </c>
      <c r="AJ169" s="311"/>
      <c r="AK169" s="324"/>
      <c r="AL169" s="209" t="s">
        <v>160</v>
      </c>
      <c r="AM169" s="54">
        <f t="shared" si="41"/>
        <v>2576204</v>
      </c>
      <c r="AN169" s="52">
        <f>IFERROR(AM169/AJ158,"-")</f>
        <v>2.4973478927784996E-3</v>
      </c>
      <c r="AO169" s="54">
        <f t="shared" si="42"/>
        <v>12</v>
      </c>
      <c r="AP169" s="52">
        <f>IFERROR(AO169/AK158,"-")</f>
        <v>8.5653104925053538E-3</v>
      </c>
      <c r="AQ169" s="53">
        <f t="shared" si="38"/>
        <v>214683.66666666666</v>
      </c>
      <c r="AW169" s="175"/>
      <c r="AX169" s="175"/>
    </row>
    <row r="170" spans="2:50" s="20" customFormat="1">
      <c r="B170" s="326"/>
      <c r="C170" s="308"/>
      <c r="D170" s="311"/>
      <c r="E170" s="311"/>
      <c r="F170" s="209" t="s">
        <v>161</v>
      </c>
      <c r="G170" s="54">
        <v>5774143</v>
      </c>
      <c r="H170" s="52">
        <f>IFERROR(G170/D158,"-")</f>
        <v>8.3350250051053287E-3</v>
      </c>
      <c r="I170" s="54">
        <v>115</v>
      </c>
      <c r="J170" s="52">
        <f>IFERROR(I170/E158,"-")</f>
        <v>0.11546184738955824</v>
      </c>
      <c r="K170" s="53">
        <f t="shared" si="34"/>
        <v>50209.939130434781</v>
      </c>
      <c r="L170" s="311"/>
      <c r="M170" s="311"/>
      <c r="N170" s="209" t="s">
        <v>161</v>
      </c>
      <c r="O170" s="54">
        <v>561357</v>
      </c>
      <c r="P170" s="52">
        <f>IFERROR(O170/L158,"-")</f>
        <v>5.8601205060007681E-3</v>
      </c>
      <c r="Q170" s="54">
        <v>19</v>
      </c>
      <c r="R170" s="52">
        <f>IFERROR(Q170/M158,"-")</f>
        <v>0.12751677852348994</v>
      </c>
      <c r="S170" s="53">
        <f t="shared" si="35"/>
        <v>29545.105263157893</v>
      </c>
      <c r="T170" s="311"/>
      <c r="U170" s="311"/>
      <c r="V170" s="209" t="s">
        <v>161</v>
      </c>
      <c r="W170" s="54">
        <v>687783</v>
      </c>
      <c r="X170" s="52">
        <f>IFERROR(W170/T158,"-")</f>
        <v>8.0568189632077292E-3</v>
      </c>
      <c r="Y170" s="54">
        <v>19</v>
      </c>
      <c r="Z170" s="52">
        <f>IFERROR(Y170/U158,"-")</f>
        <v>0.19387755102040816</v>
      </c>
      <c r="AA170" s="53">
        <f t="shared" si="36"/>
        <v>36199.105263157893</v>
      </c>
      <c r="AB170" s="311"/>
      <c r="AC170" s="311"/>
      <c r="AD170" s="209" t="s">
        <v>161</v>
      </c>
      <c r="AE170" s="54">
        <v>1514112</v>
      </c>
      <c r="AF170" s="52">
        <f>IFERROR(AE170/AB158,"-")</f>
        <v>9.6036473400689208E-3</v>
      </c>
      <c r="AG170" s="54">
        <v>25</v>
      </c>
      <c r="AH170" s="52">
        <f>IFERROR(AG170/AC158,"-")</f>
        <v>0.15822784810126583</v>
      </c>
      <c r="AI170" s="53">
        <f t="shared" si="37"/>
        <v>60564.480000000003</v>
      </c>
      <c r="AJ170" s="311"/>
      <c r="AK170" s="324"/>
      <c r="AL170" s="209" t="s">
        <v>161</v>
      </c>
      <c r="AM170" s="54">
        <f t="shared" si="41"/>
        <v>8537395</v>
      </c>
      <c r="AN170" s="52">
        <f>IFERROR(AM170/AJ158,"-")</f>
        <v>8.2760703007478051E-3</v>
      </c>
      <c r="AO170" s="54">
        <f t="shared" si="42"/>
        <v>178</v>
      </c>
      <c r="AP170" s="52">
        <f>IFERROR(AO170/AK158,"-")</f>
        <v>0.1270521056388294</v>
      </c>
      <c r="AQ170" s="53">
        <f t="shared" si="38"/>
        <v>47962.893258426964</v>
      </c>
      <c r="AW170" s="175"/>
      <c r="AX170" s="175"/>
    </row>
    <row r="171" spans="2:50" s="20" customFormat="1">
      <c r="B171" s="326"/>
      <c r="C171" s="308"/>
      <c r="D171" s="311"/>
      <c r="E171" s="311"/>
      <c r="F171" s="209" t="s">
        <v>162</v>
      </c>
      <c r="G171" s="54">
        <v>7877257</v>
      </c>
      <c r="H171" s="52">
        <f>IFERROR(G171/D158,"-")</f>
        <v>1.1370888124288053E-2</v>
      </c>
      <c r="I171" s="54">
        <v>97</v>
      </c>
      <c r="J171" s="52">
        <f>IFERROR(I171/E158,"-")</f>
        <v>9.7389558232931731E-2</v>
      </c>
      <c r="K171" s="53">
        <f t="shared" si="34"/>
        <v>81208.835051546397</v>
      </c>
      <c r="L171" s="311"/>
      <c r="M171" s="311"/>
      <c r="N171" s="209" t="s">
        <v>162</v>
      </c>
      <c r="O171" s="54">
        <v>671401</v>
      </c>
      <c r="P171" s="52">
        <f>IFERROR(O171/L158,"-")</f>
        <v>7.0088923231551789E-3</v>
      </c>
      <c r="Q171" s="54">
        <v>8</v>
      </c>
      <c r="R171" s="52">
        <f>IFERROR(Q171/M158,"-")</f>
        <v>5.3691275167785234E-2</v>
      </c>
      <c r="S171" s="53">
        <f t="shared" si="35"/>
        <v>83925.125</v>
      </c>
      <c r="T171" s="311"/>
      <c r="U171" s="311"/>
      <c r="V171" s="209" t="s">
        <v>162</v>
      </c>
      <c r="W171" s="54">
        <v>999344</v>
      </c>
      <c r="X171" s="52">
        <f>IFERROR(W171/T158,"-")</f>
        <v>1.1706502908574164E-2</v>
      </c>
      <c r="Y171" s="54">
        <v>13</v>
      </c>
      <c r="Z171" s="52">
        <f>IFERROR(Y171/U158,"-")</f>
        <v>0.1326530612244898</v>
      </c>
      <c r="AA171" s="53">
        <f t="shared" si="36"/>
        <v>76872.61538461539</v>
      </c>
      <c r="AB171" s="311"/>
      <c r="AC171" s="311"/>
      <c r="AD171" s="209" t="s">
        <v>162</v>
      </c>
      <c r="AE171" s="54">
        <v>2330498</v>
      </c>
      <c r="AF171" s="52">
        <f>IFERROR(AE171/AB158,"-")</f>
        <v>1.4781786894718449E-2</v>
      </c>
      <c r="AG171" s="54">
        <v>18</v>
      </c>
      <c r="AH171" s="52">
        <f>IFERROR(AG171/AC158,"-")</f>
        <v>0.11392405063291139</v>
      </c>
      <c r="AI171" s="53">
        <f t="shared" si="37"/>
        <v>129472.11111111111</v>
      </c>
      <c r="AJ171" s="311"/>
      <c r="AK171" s="324"/>
      <c r="AL171" s="209" t="s">
        <v>162</v>
      </c>
      <c r="AM171" s="54">
        <f t="shared" si="41"/>
        <v>11878500</v>
      </c>
      <c r="AN171" s="52">
        <f>IFERROR(AM171/AJ158,"-")</f>
        <v>1.1514906018455607E-2</v>
      </c>
      <c r="AO171" s="54">
        <f t="shared" si="42"/>
        <v>136</v>
      </c>
      <c r="AP171" s="52">
        <f>IFERROR(AO171/AK158,"-")</f>
        <v>9.7073518915060678E-2</v>
      </c>
      <c r="AQ171" s="53">
        <f t="shared" si="38"/>
        <v>87341.911764705888</v>
      </c>
      <c r="AW171" s="175"/>
      <c r="AX171" s="175"/>
    </row>
    <row r="172" spans="2:50" s="20" customFormat="1">
      <c r="B172" s="326"/>
      <c r="C172" s="308"/>
      <c r="D172" s="311"/>
      <c r="E172" s="311"/>
      <c r="F172" s="209" t="s">
        <v>163</v>
      </c>
      <c r="G172" s="54">
        <v>2805508</v>
      </c>
      <c r="H172" s="52">
        <f>IFERROR(G172/D158,"-")</f>
        <v>4.0497748898880824E-3</v>
      </c>
      <c r="I172" s="54">
        <v>56</v>
      </c>
      <c r="J172" s="52">
        <f>IFERROR(I172/E158,"-")</f>
        <v>5.6224899598393573E-2</v>
      </c>
      <c r="K172" s="53">
        <f t="shared" si="34"/>
        <v>50098.357142857145</v>
      </c>
      <c r="L172" s="311"/>
      <c r="M172" s="311"/>
      <c r="N172" s="209" t="s">
        <v>163</v>
      </c>
      <c r="O172" s="54">
        <v>335562</v>
      </c>
      <c r="P172" s="52">
        <f>IFERROR(O172/L158,"-")</f>
        <v>3.503000331757918E-3</v>
      </c>
      <c r="Q172" s="54">
        <v>8</v>
      </c>
      <c r="R172" s="52">
        <f>IFERROR(Q172/M158,"-")</f>
        <v>5.3691275167785234E-2</v>
      </c>
      <c r="S172" s="53">
        <f t="shared" si="35"/>
        <v>41945.25</v>
      </c>
      <c r="T172" s="311"/>
      <c r="U172" s="311"/>
      <c r="V172" s="209" t="s">
        <v>163</v>
      </c>
      <c r="W172" s="54">
        <v>782486</v>
      </c>
      <c r="X172" s="52">
        <f>IFERROR(W172/T158,"-")</f>
        <v>9.1661876540195999E-3</v>
      </c>
      <c r="Y172" s="54">
        <v>8</v>
      </c>
      <c r="Z172" s="52">
        <f>IFERROR(Y172/U158,"-")</f>
        <v>8.1632653061224483E-2</v>
      </c>
      <c r="AA172" s="53">
        <f t="shared" si="36"/>
        <v>97810.75</v>
      </c>
      <c r="AB172" s="311"/>
      <c r="AC172" s="311"/>
      <c r="AD172" s="209" t="s">
        <v>163</v>
      </c>
      <c r="AE172" s="54">
        <v>611692</v>
      </c>
      <c r="AF172" s="52">
        <f>IFERROR(AE172/AB158,"-")</f>
        <v>3.8798148675536805E-3</v>
      </c>
      <c r="AG172" s="54">
        <v>14</v>
      </c>
      <c r="AH172" s="52">
        <f>IFERROR(AG172/AC158,"-")</f>
        <v>8.8607594936708861E-2</v>
      </c>
      <c r="AI172" s="53">
        <f t="shared" si="37"/>
        <v>43692.285714285717</v>
      </c>
      <c r="AJ172" s="311"/>
      <c r="AK172" s="324"/>
      <c r="AL172" s="209" t="s">
        <v>163</v>
      </c>
      <c r="AM172" s="54">
        <f t="shared" si="41"/>
        <v>4535248</v>
      </c>
      <c r="AN172" s="52">
        <f>IFERROR(AM172/AJ158,"-")</f>
        <v>4.3964266944806797E-3</v>
      </c>
      <c r="AO172" s="54">
        <f t="shared" si="42"/>
        <v>86</v>
      </c>
      <c r="AP172" s="52">
        <f>IFERROR(AO172/AK158,"-")</f>
        <v>6.1384725196288369E-2</v>
      </c>
      <c r="AQ172" s="53">
        <f t="shared" si="38"/>
        <v>52735.441860465115</v>
      </c>
      <c r="AW172" s="175"/>
      <c r="AX172" s="175"/>
    </row>
    <row r="173" spans="2:50" s="20" customFormat="1">
      <c r="B173" s="326"/>
      <c r="C173" s="308"/>
      <c r="D173" s="311"/>
      <c r="E173" s="311"/>
      <c r="F173" s="210" t="s">
        <v>164</v>
      </c>
      <c r="G173" s="59">
        <v>1412878</v>
      </c>
      <c r="H173" s="57">
        <f>IFERROR(G173/D158,"-")</f>
        <v>2.0395015258824049E-3</v>
      </c>
      <c r="I173" s="59">
        <v>90</v>
      </c>
      <c r="J173" s="57">
        <f>IFERROR(I173/E158,"-")</f>
        <v>9.036144578313253E-2</v>
      </c>
      <c r="K173" s="58">
        <f t="shared" si="34"/>
        <v>15698.644444444444</v>
      </c>
      <c r="L173" s="311"/>
      <c r="M173" s="311"/>
      <c r="N173" s="210" t="s">
        <v>164</v>
      </c>
      <c r="O173" s="59">
        <v>79345</v>
      </c>
      <c r="P173" s="57">
        <f>IFERROR(O173/L158,"-")</f>
        <v>8.2829867900218747E-4</v>
      </c>
      <c r="Q173" s="59">
        <v>11</v>
      </c>
      <c r="R173" s="57">
        <f>IFERROR(Q173/M158,"-")</f>
        <v>7.3825503355704702E-2</v>
      </c>
      <c r="S173" s="58">
        <f t="shared" si="35"/>
        <v>7213.181818181818</v>
      </c>
      <c r="T173" s="311"/>
      <c r="U173" s="311"/>
      <c r="V173" s="210" t="s">
        <v>164</v>
      </c>
      <c r="W173" s="59">
        <v>63203</v>
      </c>
      <c r="X173" s="57">
        <f>IFERROR(W173/T158,"-")</f>
        <v>7.403717872230312E-4</v>
      </c>
      <c r="Y173" s="59">
        <v>7</v>
      </c>
      <c r="Z173" s="57">
        <f>IFERROR(Y173/U158,"-")</f>
        <v>7.1428571428571425E-2</v>
      </c>
      <c r="AA173" s="58">
        <f t="shared" si="36"/>
        <v>9029</v>
      </c>
      <c r="AB173" s="311"/>
      <c r="AC173" s="311"/>
      <c r="AD173" s="210" t="s">
        <v>164</v>
      </c>
      <c r="AE173" s="59">
        <v>237197</v>
      </c>
      <c r="AF173" s="57">
        <f>IFERROR(AE173/AB158,"-")</f>
        <v>1.5044833791174812E-3</v>
      </c>
      <c r="AG173" s="59">
        <v>16</v>
      </c>
      <c r="AH173" s="57">
        <f>IFERROR(AG173/AC158,"-")</f>
        <v>0.10126582278481013</v>
      </c>
      <c r="AI173" s="58">
        <f t="shared" si="37"/>
        <v>14824.8125</v>
      </c>
      <c r="AJ173" s="311"/>
      <c r="AK173" s="324"/>
      <c r="AL173" s="210" t="s">
        <v>164</v>
      </c>
      <c r="AM173" s="59">
        <f t="shared" si="41"/>
        <v>1792623</v>
      </c>
      <c r="AN173" s="57">
        <f>IFERROR(AM173/AJ158,"-")</f>
        <v>1.7377518517928986E-3</v>
      </c>
      <c r="AO173" s="59">
        <f t="shared" si="42"/>
        <v>124</v>
      </c>
      <c r="AP173" s="57">
        <f>IFERROR(AO173/AK158,"-")</f>
        <v>8.8508208422555315E-2</v>
      </c>
      <c r="AQ173" s="58">
        <f t="shared" si="38"/>
        <v>14456.637096774193</v>
      </c>
      <c r="AW173" s="175"/>
      <c r="AX173" s="175"/>
    </row>
    <row r="174" spans="2:50" s="20" customFormat="1">
      <c r="B174" s="326"/>
      <c r="C174" s="309"/>
      <c r="D174" s="312"/>
      <c r="E174" s="312"/>
      <c r="F174" s="211" t="s">
        <v>86</v>
      </c>
      <c r="G174" s="60">
        <f>SUM(G158:G173)</f>
        <v>119760352</v>
      </c>
      <c r="H174" s="57">
        <f>IFERROR(G174/D158,"-")</f>
        <v>0.17287509653644118</v>
      </c>
      <c r="I174" s="59">
        <v>803</v>
      </c>
      <c r="J174" s="57">
        <f>IFERROR(I174/E158,"-")</f>
        <v>0.80622489959839361</v>
      </c>
      <c r="K174" s="58">
        <f t="shared" si="34"/>
        <v>149141.16064757161</v>
      </c>
      <c r="L174" s="312"/>
      <c r="M174" s="312"/>
      <c r="N174" s="211" t="s">
        <v>86</v>
      </c>
      <c r="O174" s="60">
        <f>SUM(O158:O173)</f>
        <v>18919872</v>
      </c>
      <c r="P174" s="57">
        <f>IFERROR(O174/L158,"-")</f>
        <v>0.1975084124329255</v>
      </c>
      <c r="Q174" s="59">
        <v>120</v>
      </c>
      <c r="R174" s="57">
        <f>IFERROR(Q174/M158,"-")</f>
        <v>0.80536912751677847</v>
      </c>
      <c r="S174" s="58">
        <f t="shared" si="35"/>
        <v>157665.60000000001</v>
      </c>
      <c r="T174" s="312"/>
      <c r="U174" s="312"/>
      <c r="V174" s="211" t="s">
        <v>86</v>
      </c>
      <c r="W174" s="60">
        <f>SUM(W158:W173)</f>
        <v>15531038</v>
      </c>
      <c r="X174" s="57">
        <f>IFERROR(W174/T158,"-")</f>
        <v>0.18193348988954341</v>
      </c>
      <c r="Y174" s="59">
        <v>92</v>
      </c>
      <c r="Z174" s="57">
        <f>IFERROR(Y174/U158,"-")</f>
        <v>0.93877551020408168</v>
      </c>
      <c r="AA174" s="58">
        <f t="shared" si="36"/>
        <v>168815.63043478262</v>
      </c>
      <c r="AB174" s="312"/>
      <c r="AC174" s="312"/>
      <c r="AD174" s="211" t="s">
        <v>86</v>
      </c>
      <c r="AE174" s="60">
        <f>SUM(AE158:AE173)</f>
        <v>35031112</v>
      </c>
      <c r="AF174" s="57">
        <f>IFERROR(AE174/AB158,"-")</f>
        <v>0.22219389687054619</v>
      </c>
      <c r="AG174" s="59">
        <v>137</v>
      </c>
      <c r="AH174" s="57">
        <f>IFERROR(AG174/AC158,"-")</f>
        <v>0.86708860759493667</v>
      </c>
      <c r="AI174" s="58">
        <f t="shared" si="37"/>
        <v>255701.54744525548</v>
      </c>
      <c r="AJ174" s="312"/>
      <c r="AK174" s="325"/>
      <c r="AL174" s="211" t="s">
        <v>86</v>
      </c>
      <c r="AM174" s="60">
        <f>SUM(AM158:AM173)</f>
        <v>189242374</v>
      </c>
      <c r="AN174" s="57">
        <f>IFERROR(AM174/AJ158,"-")</f>
        <v>0.18344977491429279</v>
      </c>
      <c r="AO174" s="59">
        <f>SUM(I174,Q174,Y174,AG174)</f>
        <v>1152</v>
      </c>
      <c r="AP174" s="57">
        <f>IFERROR(AO174/AK158,"-")</f>
        <v>0.82226980728051391</v>
      </c>
      <c r="AQ174" s="58">
        <f t="shared" si="38"/>
        <v>164272.89409722222</v>
      </c>
      <c r="AW174" s="175"/>
      <c r="AX174" s="175"/>
    </row>
    <row r="175" spans="2:50" s="20" customFormat="1">
      <c r="B175" s="326">
        <v>11</v>
      </c>
      <c r="C175" s="307" t="s">
        <v>60</v>
      </c>
      <c r="D175" s="310">
        <v>1008751620</v>
      </c>
      <c r="E175" s="310">
        <v>1602</v>
      </c>
      <c r="F175" s="207" t="s">
        <v>150</v>
      </c>
      <c r="G175" s="50">
        <v>12914809</v>
      </c>
      <c r="H175" s="48">
        <f>IFERROR(G175/D175,"-")</f>
        <v>1.2802764073875787E-2</v>
      </c>
      <c r="I175" s="50">
        <v>267</v>
      </c>
      <c r="J175" s="48">
        <f>IFERROR(I175/E175,"-")</f>
        <v>0.16666666666666666</v>
      </c>
      <c r="K175" s="49">
        <f t="shared" si="34"/>
        <v>48370.071161048691</v>
      </c>
      <c r="L175" s="310">
        <v>169688000</v>
      </c>
      <c r="M175" s="310">
        <v>259</v>
      </c>
      <c r="N175" s="207" t="s">
        <v>150</v>
      </c>
      <c r="O175" s="50">
        <v>1612454</v>
      </c>
      <c r="P175" s="48">
        <f>IFERROR(O175/L175,"-")</f>
        <v>9.5024633444910668E-3</v>
      </c>
      <c r="Q175" s="50">
        <v>57</v>
      </c>
      <c r="R175" s="48">
        <f>IFERROR(Q175/M175,"-")</f>
        <v>0.22007722007722008</v>
      </c>
      <c r="S175" s="49">
        <f t="shared" si="35"/>
        <v>28288.666666666668</v>
      </c>
      <c r="T175" s="310">
        <v>115168700</v>
      </c>
      <c r="U175" s="310">
        <v>171</v>
      </c>
      <c r="V175" s="207" t="s">
        <v>150</v>
      </c>
      <c r="W175" s="50">
        <v>2140567</v>
      </c>
      <c r="X175" s="48">
        <f>IFERROR(W175/T175,"-")</f>
        <v>1.858636070390653E-2</v>
      </c>
      <c r="Y175" s="50">
        <v>38</v>
      </c>
      <c r="Z175" s="48">
        <f>IFERROR(Y175/U175,"-")</f>
        <v>0.22222222222222221</v>
      </c>
      <c r="AA175" s="49">
        <f t="shared" si="36"/>
        <v>56330.710526315786</v>
      </c>
      <c r="AB175" s="310">
        <v>240490560</v>
      </c>
      <c r="AC175" s="310">
        <v>290</v>
      </c>
      <c r="AD175" s="207" t="s">
        <v>150</v>
      </c>
      <c r="AE175" s="50">
        <v>5593896</v>
      </c>
      <c r="AF175" s="48">
        <f>IFERROR(AE175/AB175,"-")</f>
        <v>2.3260355832678006E-2</v>
      </c>
      <c r="AG175" s="50">
        <v>84</v>
      </c>
      <c r="AH175" s="48">
        <f>IFERROR(AG175/AC175,"-")</f>
        <v>0.28965517241379313</v>
      </c>
      <c r="AI175" s="49">
        <f t="shared" si="37"/>
        <v>66594</v>
      </c>
      <c r="AJ175" s="310">
        <f>SUM(D175,L175,T175,AB175)</f>
        <v>1534098880</v>
      </c>
      <c r="AK175" s="323">
        <f>SUM(E175,M175,U175,AC175)</f>
        <v>2322</v>
      </c>
      <c r="AL175" s="207" t="s">
        <v>150</v>
      </c>
      <c r="AM175" s="50">
        <f t="shared" ref="AM175:AM190" si="43">SUM(G175,O175,W175,AE175)</f>
        <v>22261726</v>
      </c>
      <c r="AN175" s="48">
        <f>IFERROR(AM175/AJ175,"-")</f>
        <v>1.451127192009944E-2</v>
      </c>
      <c r="AO175" s="50">
        <f t="shared" ref="AO175:AO190" si="44">SUM(I175,Q175,Y175,AG175)</f>
        <v>446</v>
      </c>
      <c r="AP175" s="48">
        <f>IFERROR(AO175/AK175,"-")</f>
        <v>0.19207579672695951</v>
      </c>
      <c r="AQ175" s="49">
        <f t="shared" si="38"/>
        <v>49914.183856502241</v>
      </c>
      <c r="AW175" s="175"/>
      <c r="AX175" s="175"/>
    </row>
    <row r="176" spans="2:50" s="20" customFormat="1">
      <c r="B176" s="326"/>
      <c r="C176" s="308"/>
      <c r="D176" s="311"/>
      <c r="E176" s="311"/>
      <c r="F176" s="208" t="s">
        <v>151</v>
      </c>
      <c r="G176" s="54">
        <v>22999571</v>
      </c>
      <c r="H176" s="52">
        <f>IFERROR(G176/D175,"-")</f>
        <v>2.2800033768471173E-2</v>
      </c>
      <c r="I176" s="54">
        <v>451</v>
      </c>
      <c r="J176" s="52">
        <f>IFERROR(I176/E175,"-")</f>
        <v>0.28152309612983772</v>
      </c>
      <c r="K176" s="53">
        <f t="shared" si="34"/>
        <v>50996.83148558758</v>
      </c>
      <c r="L176" s="311"/>
      <c r="M176" s="311"/>
      <c r="N176" s="208" t="s">
        <v>151</v>
      </c>
      <c r="O176" s="54">
        <v>5551712</v>
      </c>
      <c r="P176" s="52">
        <f>IFERROR(O176/L175,"-")</f>
        <v>3.2717175050681252E-2</v>
      </c>
      <c r="Q176" s="54">
        <v>83</v>
      </c>
      <c r="R176" s="52">
        <f>IFERROR(Q176/M175,"-")</f>
        <v>0.32046332046332049</v>
      </c>
      <c r="S176" s="53">
        <f t="shared" si="35"/>
        <v>66888.096385542172</v>
      </c>
      <c r="T176" s="311"/>
      <c r="U176" s="311"/>
      <c r="V176" s="208" t="s">
        <v>151</v>
      </c>
      <c r="W176" s="54">
        <v>2176600</v>
      </c>
      <c r="X176" s="52">
        <f>IFERROR(W176/T175,"-")</f>
        <v>1.8899232169851704E-2</v>
      </c>
      <c r="Y176" s="54">
        <v>44</v>
      </c>
      <c r="Z176" s="52">
        <f>IFERROR(Y176/U175,"-")</f>
        <v>0.25730994152046782</v>
      </c>
      <c r="AA176" s="53">
        <f t="shared" si="36"/>
        <v>49468.181818181816</v>
      </c>
      <c r="AB176" s="311"/>
      <c r="AC176" s="311"/>
      <c r="AD176" s="208" t="s">
        <v>151</v>
      </c>
      <c r="AE176" s="54">
        <v>11073427</v>
      </c>
      <c r="AF176" s="52">
        <f>IFERROR(AE176/AB175,"-")</f>
        <v>4.6045162853793516E-2</v>
      </c>
      <c r="AG176" s="54">
        <v>111</v>
      </c>
      <c r="AH176" s="52">
        <f>IFERROR(AG176/AC175,"-")</f>
        <v>0.38275862068965516</v>
      </c>
      <c r="AI176" s="53">
        <f t="shared" si="37"/>
        <v>99760.603603603609</v>
      </c>
      <c r="AJ176" s="311"/>
      <c r="AK176" s="324"/>
      <c r="AL176" s="208" t="s">
        <v>151</v>
      </c>
      <c r="AM176" s="54">
        <f t="shared" si="43"/>
        <v>41801310</v>
      </c>
      <c r="AN176" s="52">
        <f>IFERROR(AM176/AJ175,"-")</f>
        <v>2.7248119756139839E-2</v>
      </c>
      <c r="AO176" s="54">
        <f t="shared" si="44"/>
        <v>689</v>
      </c>
      <c r="AP176" s="52">
        <f>IFERROR(AO176/AK175,"-")</f>
        <v>0.29672695951765721</v>
      </c>
      <c r="AQ176" s="53">
        <f t="shared" si="38"/>
        <v>60669.535558780844</v>
      </c>
      <c r="AW176" s="175"/>
      <c r="AX176" s="175"/>
    </row>
    <row r="177" spans="2:50" s="20" customFormat="1">
      <c r="B177" s="326"/>
      <c r="C177" s="308"/>
      <c r="D177" s="311"/>
      <c r="E177" s="311"/>
      <c r="F177" s="209" t="s">
        <v>152</v>
      </c>
      <c r="G177" s="54">
        <v>27779871</v>
      </c>
      <c r="H177" s="52">
        <f>IFERROR(G177/D175,"-")</f>
        <v>2.75388613502301E-2</v>
      </c>
      <c r="I177" s="54">
        <v>544</v>
      </c>
      <c r="J177" s="52">
        <f>IFERROR(I177/E175,"-")</f>
        <v>0.33957553058676654</v>
      </c>
      <c r="K177" s="53">
        <f t="shared" si="34"/>
        <v>51065.939338235294</v>
      </c>
      <c r="L177" s="311"/>
      <c r="M177" s="311"/>
      <c r="N177" s="209" t="s">
        <v>152</v>
      </c>
      <c r="O177" s="54">
        <v>2086530</v>
      </c>
      <c r="P177" s="52">
        <f>IFERROR(O177/L175,"-")</f>
        <v>1.229627316015275E-2</v>
      </c>
      <c r="Q177" s="54">
        <v>82</v>
      </c>
      <c r="R177" s="52">
        <f>IFERROR(Q177/M175,"-")</f>
        <v>0.31660231660231658</v>
      </c>
      <c r="S177" s="53">
        <f t="shared" si="35"/>
        <v>25445.487804878048</v>
      </c>
      <c r="T177" s="311"/>
      <c r="U177" s="311"/>
      <c r="V177" s="209" t="s">
        <v>152</v>
      </c>
      <c r="W177" s="54">
        <v>1766373</v>
      </c>
      <c r="X177" s="52">
        <f>IFERROR(W177/T175,"-")</f>
        <v>1.5337266114838493E-2</v>
      </c>
      <c r="Y177" s="54">
        <v>53</v>
      </c>
      <c r="Z177" s="52">
        <f>IFERROR(Y177/U175,"-")</f>
        <v>0.30994152046783624</v>
      </c>
      <c r="AA177" s="53">
        <f t="shared" si="36"/>
        <v>33327.792452830188</v>
      </c>
      <c r="AB177" s="311"/>
      <c r="AC177" s="311"/>
      <c r="AD177" s="209" t="s">
        <v>152</v>
      </c>
      <c r="AE177" s="54">
        <v>4864754</v>
      </c>
      <c r="AF177" s="52">
        <f>IFERROR(AE177/AB175,"-")</f>
        <v>2.0228461358316935E-2</v>
      </c>
      <c r="AG177" s="54">
        <v>106</v>
      </c>
      <c r="AH177" s="52">
        <f>IFERROR(AG177/AC175,"-")</f>
        <v>0.36551724137931035</v>
      </c>
      <c r="AI177" s="53">
        <f t="shared" si="37"/>
        <v>45893.905660377357</v>
      </c>
      <c r="AJ177" s="311"/>
      <c r="AK177" s="324"/>
      <c r="AL177" s="209" t="s">
        <v>152</v>
      </c>
      <c r="AM177" s="54">
        <f t="shared" si="43"/>
        <v>36497528</v>
      </c>
      <c r="AN177" s="52">
        <f>IFERROR(AM177/AJ175,"-")</f>
        <v>2.379085760104329E-2</v>
      </c>
      <c r="AO177" s="54">
        <f t="shared" si="44"/>
        <v>785</v>
      </c>
      <c r="AP177" s="52">
        <f>IFERROR(AO177/AK175,"-")</f>
        <v>0.33807062876830318</v>
      </c>
      <c r="AQ177" s="53">
        <f t="shared" si="38"/>
        <v>46493.66624203822</v>
      </c>
      <c r="AW177" s="175"/>
      <c r="AX177" s="175"/>
    </row>
    <row r="178" spans="2:50" s="20" customFormat="1">
      <c r="B178" s="326"/>
      <c r="C178" s="308"/>
      <c r="D178" s="311"/>
      <c r="E178" s="311"/>
      <c r="F178" s="209" t="s">
        <v>153</v>
      </c>
      <c r="G178" s="54">
        <v>581982</v>
      </c>
      <c r="H178" s="52">
        <f>IFERROR(G178/D175,"-")</f>
        <v>5.769329024720674E-4</v>
      </c>
      <c r="I178" s="54">
        <v>60</v>
      </c>
      <c r="J178" s="52">
        <f>IFERROR(I178/E175,"-")</f>
        <v>3.7453183520599252E-2</v>
      </c>
      <c r="K178" s="53">
        <f t="shared" si="34"/>
        <v>9699.7000000000007</v>
      </c>
      <c r="L178" s="311"/>
      <c r="M178" s="311"/>
      <c r="N178" s="209" t="s">
        <v>153</v>
      </c>
      <c r="O178" s="54">
        <v>136225</v>
      </c>
      <c r="P178" s="52">
        <f>IFERROR(O178/L175,"-")</f>
        <v>8.0279689783602844E-4</v>
      </c>
      <c r="Q178" s="54">
        <v>14</v>
      </c>
      <c r="R178" s="52">
        <f>IFERROR(Q178/M175,"-")</f>
        <v>5.4054054054054057E-2</v>
      </c>
      <c r="S178" s="53">
        <f t="shared" si="35"/>
        <v>9730.3571428571431</v>
      </c>
      <c r="T178" s="311"/>
      <c r="U178" s="311"/>
      <c r="V178" s="209" t="s">
        <v>153</v>
      </c>
      <c r="W178" s="54">
        <v>119790</v>
      </c>
      <c r="X178" s="52">
        <f>IFERROR(W178/T175,"-")</f>
        <v>1.0401263537749405E-3</v>
      </c>
      <c r="Y178" s="54">
        <v>14</v>
      </c>
      <c r="Z178" s="52">
        <f>IFERROR(Y178/U175,"-")</f>
        <v>8.1871345029239762E-2</v>
      </c>
      <c r="AA178" s="53">
        <f t="shared" si="36"/>
        <v>8556.4285714285706</v>
      </c>
      <c r="AB178" s="311"/>
      <c r="AC178" s="311"/>
      <c r="AD178" s="209" t="s">
        <v>153</v>
      </c>
      <c r="AE178" s="54">
        <v>207029</v>
      </c>
      <c r="AF178" s="52">
        <f>IFERROR(AE178/AB175,"-")</f>
        <v>8.6086123297313621E-4</v>
      </c>
      <c r="AG178" s="54">
        <v>15</v>
      </c>
      <c r="AH178" s="52">
        <f>IFERROR(AG178/AC175,"-")</f>
        <v>5.1724137931034482E-2</v>
      </c>
      <c r="AI178" s="53">
        <f t="shared" si="37"/>
        <v>13801.933333333332</v>
      </c>
      <c r="AJ178" s="311"/>
      <c r="AK178" s="324"/>
      <c r="AL178" s="209" t="s">
        <v>153</v>
      </c>
      <c r="AM178" s="54">
        <f t="shared" si="43"/>
        <v>1045026</v>
      </c>
      <c r="AN178" s="52">
        <f>IFERROR(AM178/AJ175,"-")</f>
        <v>6.8119859392635758E-4</v>
      </c>
      <c r="AO178" s="54">
        <f t="shared" si="44"/>
        <v>103</v>
      </c>
      <c r="AP178" s="52">
        <f>IFERROR(AO178/AK175,"-")</f>
        <v>4.4358311800172266E-2</v>
      </c>
      <c r="AQ178" s="53">
        <f t="shared" si="38"/>
        <v>10145.883495145632</v>
      </c>
      <c r="AW178" s="175"/>
      <c r="AX178" s="175"/>
    </row>
    <row r="179" spans="2:50" s="20" customFormat="1">
      <c r="B179" s="326"/>
      <c r="C179" s="308"/>
      <c r="D179" s="311"/>
      <c r="E179" s="311"/>
      <c r="F179" s="209" t="s">
        <v>154</v>
      </c>
      <c r="G179" s="54">
        <v>19926034</v>
      </c>
      <c r="H179" s="52">
        <f>IFERROR(G179/D175,"-")</f>
        <v>1.97531618338318E-2</v>
      </c>
      <c r="I179" s="54">
        <v>547</v>
      </c>
      <c r="J179" s="52">
        <f>IFERROR(I179/E175,"-")</f>
        <v>0.34144818976279651</v>
      </c>
      <c r="K179" s="53">
        <f t="shared" si="34"/>
        <v>36427.850091407679</v>
      </c>
      <c r="L179" s="311"/>
      <c r="M179" s="311"/>
      <c r="N179" s="209" t="s">
        <v>154</v>
      </c>
      <c r="O179" s="54">
        <v>2871841</v>
      </c>
      <c r="P179" s="52">
        <f>IFERROR(O179/L175,"-")</f>
        <v>1.6924243317146762E-2</v>
      </c>
      <c r="Q179" s="54">
        <v>89</v>
      </c>
      <c r="R179" s="52">
        <f>IFERROR(Q179/M175,"-")</f>
        <v>0.34362934362934361</v>
      </c>
      <c r="S179" s="53">
        <f t="shared" si="35"/>
        <v>32267.876404494382</v>
      </c>
      <c r="T179" s="311"/>
      <c r="U179" s="311"/>
      <c r="V179" s="209" t="s">
        <v>154</v>
      </c>
      <c r="W179" s="54">
        <v>2625050</v>
      </c>
      <c r="X179" s="52">
        <f>IFERROR(W179/T175,"-")</f>
        <v>2.2793085274037131E-2</v>
      </c>
      <c r="Y179" s="54">
        <v>74</v>
      </c>
      <c r="Z179" s="52">
        <f>IFERROR(Y179/U175,"-")</f>
        <v>0.43274853801169588</v>
      </c>
      <c r="AA179" s="53">
        <f t="shared" si="36"/>
        <v>35473.648648648646</v>
      </c>
      <c r="AB179" s="311"/>
      <c r="AC179" s="311"/>
      <c r="AD179" s="209" t="s">
        <v>154</v>
      </c>
      <c r="AE179" s="54">
        <v>6237533</v>
      </c>
      <c r="AF179" s="52">
        <f>IFERROR(AE179/AB175,"-")</f>
        <v>2.5936706205848578E-2</v>
      </c>
      <c r="AG179" s="54">
        <v>121</v>
      </c>
      <c r="AH179" s="52">
        <f>IFERROR(AG179/AC175,"-")</f>
        <v>0.41724137931034483</v>
      </c>
      <c r="AI179" s="53">
        <f t="shared" si="37"/>
        <v>51549.859504132233</v>
      </c>
      <c r="AJ179" s="311"/>
      <c r="AK179" s="324"/>
      <c r="AL179" s="209" t="s">
        <v>154</v>
      </c>
      <c r="AM179" s="54">
        <f t="shared" si="43"/>
        <v>31660458</v>
      </c>
      <c r="AN179" s="52">
        <f>IFERROR(AM179/AJ175,"-")</f>
        <v>2.0637820946717594E-2</v>
      </c>
      <c r="AO179" s="54">
        <f t="shared" si="44"/>
        <v>831</v>
      </c>
      <c r="AP179" s="52">
        <f>IFERROR(AO179/AK175,"-")</f>
        <v>0.3578811369509044</v>
      </c>
      <c r="AQ179" s="53">
        <f t="shared" si="38"/>
        <v>38099.227436823108</v>
      </c>
      <c r="AW179" s="175"/>
      <c r="AX179" s="175"/>
    </row>
    <row r="180" spans="2:50" s="20" customFormat="1">
      <c r="B180" s="326"/>
      <c r="C180" s="308"/>
      <c r="D180" s="311"/>
      <c r="E180" s="311"/>
      <c r="F180" s="209" t="s">
        <v>155</v>
      </c>
      <c r="G180" s="54">
        <v>47356395</v>
      </c>
      <c r="H180" s="52">
        <f>IFERROR(G180/D175,"-")</f>
        <v>4.6945545425741177E-2</v>
      </c>
      <c r="I180" s="54">
        <v>701</v>
      </c>
      <c r="J180" s="52">
        <f>IFERROR(I180/E175,"-")</f>
        <v>0.43757802746566793</v>
      </c>
      <c r="K180" s="53">
        <f t="shared" si="34"/>
        <v>67555.48502139801</v>
      </c>
      <c r="L180" s="311"/>
      <c r="M180" s="311"/>
      <c r="N180" s="209" t="s">
        <v>155</v>
      </c>
      <c r="O180" s="54">
        <v>6082261</v>
      </c>
      <c r="P180" s="52">
        <f>IFERROR(O180/L175,"-")</f>
        <v>3.5843789778888316E-2</v>
      </c>
      <c r="Q180" s="54">
        <v>111</v>
      </c>
      <c r="R180" s="52">
        <f>IFERROR(Q180/M175,"-")</f>
        <v>0.42857142857142855</v>
      </c>
      <c r="S180" s="53">
        <f t="shared" si="35"/>
        <v>54795.144144144142</v>
      </c>
      <c r="T180" s="311"/>
      <c r="U180" s="311"/>
      <c r="V180" s="209" t="s">
        <v>155</v>
      </c>
      <c r="W180" s="54">
        <v>6535037</v>
      </c>
      <c r="X180" s="52">
        <f>IFERROR(W180/T175,"-")</f>
        <v>5.6743168933920417E-2</v>
      </c>
      <c r="Y180" s="54">
        <v>76</v>
      </c>
      <c r="Z180" s="52">
        <f>IFERROR(Y180/U175,"-")</f>
        <v>0.44444444444444442</v>
      </c>
      <c r="AA180" s="53">
        <f t="shared" si="36"/>
        <v>85987.328947368427</v>
      </c>
      <c r="AB180" s="311"/>
      <c r="AC180" s="311"/>
      <c r="AD180" s="209" t="s">
        <v>155</v>
      </c>
      <c r="AE180" s="54">
        <v>8890010</v>
      </c>
      <c r="AF180" s="52">
        <f>IFERROR(AE180/AB175,"-")</f>
        <v>3.6966149523706873E-2</v>
      </c>
      <c r="AG180" s="54">
        <v>135</v>
      </c>
      <c r="AH180" s="52">
        <f>IFERROR(AG180/AC175,"-")</f>
        <v>0.46551724137931033</v>
      </c>
      <c r="AI180" s="53">
        <f t="shared" si="37"/>
        <v>65851.925925925927</v>
      </c>
      <c r="AJ180" s="311"/>
      <c r="AK180" s="324"/>
      <c r="AL180" s="209" t="s">
        <v>155</v>
      </c>
      <c r="AM180" s="54">
        <f t="shared" si="43"/>
        <v>68863703</v>
      </c>
      <c r="AN180" s="52">
        <f>IFERROR(AM180/AJ175,"-")</f>
        <v>4.4888699090895628E-2</v>
      </c>
      <c r="AO180" s="54">
        <f t="shared" si="44"/>
        <v>1023</v>
      </c>
      <c r="AP180" s="52">
        <f>IFERROR(AO180/AK175,"-")</f>
        <v>0.44056847545219641</v>
      </c>
      <c r="AQ180" s="53">
        <f t="shared" si="38"/>
        <v>67315.447702834805</v>
      </c>
      <c r="AW180" s="175"/>
      <c r="AX180" s="175"/>
    </row>
    <row r="181" spans="2:50" s="20" customFormat="1">
      <c r="B181" s="326"/>
      <c r="C181" s="308"/>
      <c r="D181" s="311"/>
      <c r="E181" s="311"/>
      <c r="F181" s="209" t="s">
        <v>156</v>
      </c>
      <c r="G181" s="54">
        <v>39690228</v>
      </c>
      <c r="H181" s="52">
        <f>IFERROR(G181/D175,"-")</f>
        <v>3.9345887741920056E-2</v>
      </c>
      <c r="I181" s="54">
        <v>174</v>
      </c>
      <c r="J181" s="52">
        <f>IFERROR(I181/E175,"-")</f>
        <v>0.10861423220973783</v>
      </c>
      <c r="K181" s="53">
        <f t="shared" si="34"/>
        <v>228104.75862068965</v>
      </c>
      <c r="L181" s="311"/>
      <c r="M181" s="311"/>
      <c r="N181" s="209" t="s">
        <v>156</v>
      </c>
      <c r="O181" s="54">
        <v>2205678</v>
      </c>
      <c r="P181" s="52">
        <f>IFERROR(O181/L175,"-")</f>
        <v>1.2998432417142049E-2</v>
      </c>
      <c r="Q181" s="54">
        <v>38</v>
      </c>
      <c r="R181" s="52">
        <f>IFERROR(Q181/M175,"-")</f>
        <v>0.14671814671814673</v>
      </c>
      <c r="S181" s="53">
        <f t="shared" si="35"/>
        <v>58044.15789473684</v>
      </c>
      <c r="T181" s="311"/>
      <c r="U181" s="311"/>
      <c r="V181" s="209" t="s">
        <v>156</v>
      </c>
      <c r="W181" s="54">
        <v>10543403</v>
      </c>
      <c r="X181" s="52">
        <f>IFERROR(W181/T175,"-")</f>
        <v>9.1547469060604139E-2</v>
      </c>
      <c r="Y181" s="54">
        <v>22</v>
      </c>
      <c r="Z181" s="52">
        <f>IFERROR(Y181/U175,"-")</f>
        <v>0.12865497076023391</v>
      </c>
      <c r="AA181" s="53">
        <f t="shared" si="36"/>
        <v>479245.59090909088</v>
      </c>
      <c r="AB181" s="311"/>
      <c r="AC181" s="311"/>
      <c r="AD181" s="209" t="s">
        <v>156</v>
      </c>
      <c r="AE181" s="54">
        <v>7048183</v>
      </c>
      <c r="AF181" s="52">
        <f>IFERROR(AE181/AB175,"-")</f>
        <v>2.9307524586412042E-2</v>
      </c>
      <c r="AG181" s="54">
        <v>48</v>
      </c>
      <c r="AH181" s="52">
        <f>IFERROR(AG181/AC175,"-")</f>
        <v>0.16551724137931034</v>
      </c>
      <c r="AI181" s="53">
        <f t="shared" si="37"/>
        <v>146837.14583333334</v>
      </c>
      <c r="AJ181" s="311"/>
      <c r="AK181" s="324"/>
      <c r="AL181" s="209" t="s">
        <v>156</v>
      </c>
      <c r="AM181" s="54">
        <f t="shared" si="43"/>
        <v>59487492</v>
      </c>
      <c r="AN181" s="52">
        <f>IFERROR(AM181/AJ175,"-")</f>
        <v>3.8776830343556473E-2</v>
      </c>
      <c r="AO181" s="54">
        <f t="shared" si="44"/>
        <v>282</v>
      </c>
      <c r="AP181" s="52">
        <f>IFERROR(AO181/AK175,"-")</f>
        <v>0.12144702842377261</v>
      </c>
      <c r="AQ181" s="53">
        <f t="shared" si="38"/>
        <v>210948.55319148937</v>
      </c>
      <c r="AW181" s="175"/>
      <c r="AX181" s="175"/>
    </row>
    <row r="182" spans="2:50" s="20" customFormat="1">
      <c r="B182" s="326"/>
      <c r="C182" s="308"/>
      <c r="D182" s="311"/>
      <c r="E182" s="311"/>
      <c r="F182" s="209" t="s">
        <v>166</v>
      </c>
      <c r="G182" s="54">
        <v>832</v>
      </c>
      <c r="H182" s="52">
        <f>IFERROR(G182/D175,"-")</f>
        <v>8.2478182290304527E-7</v>
      </c>
      <c r="I182" s="54">
        <v>1</v>
      </c>
      <c r="J182" s="52">
        <f>IFERROR(I182/E175,"-")</f>
        <v>6.2421972534332086E-4</v>
      </c>
      <c r="K182" s="53">
        <f t="shared" si="34"/>
        <v>832</v>
      </c>
      <c r="L182" s="311"/>
      <c r="M182" s="311"/>
      <c r="N182" s="209" t="s">
        <v>166</v>
      </c>
      <c r="O182" s="54">
        <v>0</v>
      </c>
      <c r="P182" s="52">
        <f>IFERROR(O182/L175,"-")</f>
        <v>0</v>
      </c>
      <c r="Q182" s="54">
        <v>0</v>
      </c>
      <c r="R182" s="52">
        <f>IFERROR(Q182/M175,"-")</f>
        <v>0</v>
      </c>
      <c r="S182" s="53" t="str">
        <f t="shared" si="35"/>
        <v>-</v>
      </c>
      <c r="T182" s="311"/>
      <c r="U182" s="311"/>
      <c r="V182" s="209" t="s">
        <v>166</v>
      </c>
      <c r="W182" s="54">
        <v>0</v>
      </c>
      <c r="X182" s="52">
        <f>IFERROR(W182/T175,"-")</f>
        <v>0</v>
      </c>
      <c r="Y182" s="54">
        <v>0</v>
      </c>
      <c r="Z182" s="52">
        <f>IFERROR(Y182/U175,"-")</f>
        <v>0</v>
      </c>
      <c r="AA182" s="53" t="str">
        <f t="shared" si="36"/>
        <v>-</v>
      </c>
      <c r="AB182" s="311"/>
      <c r="AC182" s="311"/>
      <c r="AD182" s="209" t="s">
        <v>166</v>
      </c>
      <c r="AE182" s="54">
        <v>0</v>
      </c>
      <c r="AF182" s="52">
        <f>IFERROR(AE182/AB175,"-")</f>
        <v>0</v>
      </c>
      <c r="AG182" s="54">
        <v>0</v>
      </c>
      <c r="AH182" s="52">
        <f>IFERROR(AG182/AC175,"-")</f>
        <v>0</v>
      </c>
      <c r="AI182" s="53" t="str">
        <f t="shared" si="37"/>
        <v>-</v>
      </c>
      <c r="AJ182" s="311"/>
      <c r="AK182" s="324"/>
      <c r="AL182" s="209" t="s">
        <v>166</v>
      </c>
      <c r="AM182" s="54">
        <f t="shared" si="43"/>
        <v>832</v>
      </c>
      <c r="AN182" s="52">
        <f>IFERROR(AM182/AJ175,"-")</f>
        <v>5.4233792283324008E-7</v>
      </c>
      <c r="AO182" s="54">
        <f t="shared" si="44"/>
        <v>1</v>
      </c>
      <c r="AP182" s="52">
        <f>IFERROR(AO182/AK175,"-")</f>
        <v>4.3066322136089578E-4</v>
      </c>
      <c r="AQ182" s="53">
        <f t="shared" si="38"/>
        <v>832</v>
      </c>
      <c r="AW182" s="175"/>
      <c r="AX182" s="175"/>
    </row>
    <row r="183" spans="2:50" s="20" customFormat="1">
      <c r="B183" s="326"/>
      <c r="C183" s="308"/>
      <c r="D183" s="311"/>
      <c r="E183" s="311"/>
      <c r="F183" s="209" t="s">
        <v>157</v>
      </c>
      <c r="G183" s="54">
        <v>533033</v>
      </c>
      <c r="H183" s="52">
        <f>IFERROR(G183/D175,"-")</f>
        <v>5.2840856899937373E-4</v>
      </c>
      <c r="I183" s="54">
        <v>20</v>
      </c>
      <c r="J183" s="52">
        <f>IFERROR(I183/E175,"-")</f>
        <v>1.2484394506866416E-2</v>
      </c>
      <c r="K183" s="53">
        <f t="shared" si="34"/>
        <v>26651.65</v>
      </c>
      <c r="L183" s="311"/>
      <c r="M183" s="311"/>
      <c r="N183" s="209" t="s">
        <v>157</v>
      </c>
      <c r="O183" s="54">
        <v>85225</v>
      </c>
      <c r="P183" s="52">
        <f>IFERROR(O183/L175,"-")</f>
        <v>5.0224529725142618E-4</v>
      </c>
      <c r="Q183" s="54">
        <v>1</v>
      </c>
      <c r="R183" s="52">
        <f>IFERROR(Q183/M175,"-")</f>
        <v>3.8610038610038611E-3</v>
      </c>
      <c r="S183" s="53">
        <f t="shared" si="35"/>
        <v>85225</v>
      </c>
      <c r="T183" s="311"/>
      <c r="U183" s="311"/>
      <c r="V183" s="209" t="s">
        <v>157</v>
      </c>
      <c r="W183" s="54">
        <v>32778</v>
      </c>
      <c r="X183" s="52">
        <f>IFERROR(W183/T175,"-")</f>
        <v>2.8460857854608067E-4</v>
      </c>
      <c r="Y183" s="54">
        <v>3</v>
      </c>
      <c r="Z183" s="52">
        <f>IFERROR(Y183/U175,"-")</f>
        <v>1.7543859649122806E-2</v>
      </c>
      <c r="AA183" s="53">
        <f t="shared" si="36"/>
        <v>10926</v>
      </c>
      <c r="AB183" s="311"/>
      <c r="AC183" s="311"/>
      <c r="AD183" s="209" t="s">
        <v>157</v>
      </c>
      <c r="AE183" s="54">
        <v>186440</v>
      </c>
      <c r="AF183" s="52">
        <f>IFERROR(AE183/AB175,"-")</f>
        <v>7.7524872493955693E-4</v>
      </c>
      <c r="AG183" s="54">
        <v>6</v>
      </c>
      <c r="AH183" s="52">
        <f>IFERROR(AG183/AC175,"-")</f>
        <v>2.0689655172413793E-2</v>
      </c>
      <c r="AI183" s="53">
        <f t="shared" si="37"/>
        <v>31073.333333333332</v>
      </c>
      <c r="AJ183" s="311"/>
      <c r="AK183" s="324"/>
      <c r="AL183" s="209" t="s">
        <v>157</v>
      </c>
      <c r="AM183" s="54">
        <f t="shared" si="43"/>
        <v>837476</v>
      </c>
      <c r="AN183" s="52">
        <f>IFERROR(AM183/AJ175,"-")</f>
        <v>5.4590744502727229E-4</v>
      </c>
      <c r="AO183" s="54">
        <f t="shared" si="44"/>
        <v>30</v>
      </c>
      <c r="AP183" s="52">
        <f>IFERROR(AO183/AK175,"-")</f>
        <v>1.2919896640826873E-2</v>
      </c>
      <c r="AQ183" s="53">
        <f t="shared" si="38"/>
        <v>27915.866666666665</v>
      </c>
      <c r="AW183" s="175"/>
      <c r="AX183" s="175"/>
    </row>
    <row r="184" spans="2:50" s="20" customFormat="1">
      <c r="B184" s="326"/>
      <c r="C184" s="308"/>
      <c r="D184" s="311"/>
      <c r="E184" s="311"/>
      <c r="F184" s="209" t="s">
        <v>158</v>
      </c>
      <c r="G184" s="54">
        <v>801656</v>
      </c>
      <c r="H184" s="52">
        <f>IFERROR(G184/D175,"-")</f>
        <v>7.9470107815043706E-4</v>
      </c>
      <c r="I184" s="54">
        <v>74</v>
      </c>
      <c r="J184" s="52">
        <f>IFERROR(I184/E175,"-")</f>
        <v>4.6192259675405745E-2</v>
      </c>
      <c r="K184" s="53">
        <f t="shared" si="34"/>
        <v>10833.18918918919</v>
      </c>
      <c r="L184" s="311"/>
      <c r="M184" s="311"/>
      <c r="N184" s="209" t="s">
        <v>158</v>
      </c>
      <c r="O184" s="54">
        <v>142688</v>
      </c>
      <c r="P184" s="52">
        <f>IFERROR(O184/L175,"-")</f>
        <v>8.4088444674932815E-4</v>
      </c>
      <c r="Q184" s="54">
        <v>14</v>
      </c>
      <c r="R184" s="52">
        <f>IFERROR(Q184/M175,"-")</f>
        <v>5.4054054054054057E-2</v>
      </c>
      <c r="S184" s="53">
        <f t="shared" si="35"/>
        <v>10192</v>
      </c>
      <c r="T184" s="311"/>
      <c r="U184" s="311"/>
      <c r="V184" s="209" t="s">
        <v>158</v>
      </c>
      <c r="W184" s="54">
        <v>51233</v>
      </c>
      <c r="X184" s="52">
        <f>IFERROR(W184/T175,"-")</f>
        <v>4.448517696214336E-4</v>
      </c>
      <c r="Y184" s="54">
        <v>15</v>
      </c>
      <c r="Z184" s="52">
        <f>IFERROR(Y184/U175,"-")</f>
        <v>8.771929824561403E-2</v>
      </c>
      <c r="AA184" s="53">
        <f t="shared" si="36"/>
        <v>3415.5333333333333</v>
      </c>
      <c r="AB184" s="311"/>
      <c r="AC184" s="311"/>
      <c r="AD184" s="209" t="s">
        <v>158</v>
      </c>
      <c r="AE184" s="54">
        <v>227859</v>
      </c>
      <c r="AF184" s="52">
        <f>IFERROR(AE184/AB175,"-")</f>
        <v>9.4747585934350188E-4</v>
      </c>
      <c r="AG184" s="54">
        <v>22</v>
      </c>
      <c r="AH184" s="52">
        <f>IFERROR(AG184/AC175,"-")</f>
        <v>7.586206896551724E-2</v>
      </c>
      <c r="AI184" s="53">
        <f t="shared" si="37"/>
        <v>10357.227272727272</v>
      </c>
      <c r="AJ184" s="311"/>
      <c r="AK184" s="324"/>
      <c r="AL184" s="209" t="s">
        <v>158</v>
      </c>
      <c r="AM184" s="54">
        <f t="shared" si="43"/>
        <v>1223436</v>
      </c>
      <c r="AN184" s="52">
        <f>IFERROR(AM184/AJ175,"-")</f>
        <v>7.9749487855698068E-4</v>
      </c>
      <c r="AO184" s="54">
        <f t="shared" si="44"/>
        <v>125</v>
      </c>
      <c r="AP184" s="52">
        <f>IFERROR(AO184/AK175,"-")</f>
        <v>5.3832902670111975E-2</v>
      </c>
      <c r="AQ184" s="53">
        <f t="shared" si="38"/>
        <v>9787.4879999999994</v>
      </c>
      <c r="AW184" s="175"/>
      <c r="AX184" s="175"/>
    </row>
    <row r="185" spans="2:50" s="20" customFormat="1">
      <c r="B185" s="326"/>
      <c r="C185" s="308"/>
      <c r="D185" s="311"/>
      <c r="E185" s="311"/>
      <c r="F185" s="209" t="s">
        <v>159</v>
      </c>
      <c r="G185" s="54">
        <v>52143</v>
      </c>
      <c r="H185" s="52">
        <f>IFERROR(G185/D175,"-")</f>
        <v>5.1690623307251788E-5</v>
      </c>
      <c r="I185" s="54">
        <v>5</v>
      </c>
      <c r="J185" s="52">
        <f>IFERROR(I185/E175,"-")</f>
        <v>3.1210986267166041E-3</v>
      </c>
      <c r="K185" s="53">
        <f t="shared" si="34"/>
        <v>10428.6</v>
      </c>
      <c r="L185" s="311"/>
      <c r="M185" s="311"/>
      <c r="N185" s="209" t="s">
        <v>159</v>
      </c>
      <c r="O185" s="54">
        <v>257757</v>
      </c>
      <c r="P185" s="52">
        <f>IFERROR(O185/L175,"-")</f>
        <v>1.519005468860497E-3</v>
      </c>
      <c r="Q185" s="54">
        <v>1</v>
      </c>
      <c r="R185" s="52">
        <f>IFERROR(Q185/M175,"-")</f>
        <v>3.8610038610038611E-3</v>
      </c>
      <c r="S185" s="53">
        <f t="shared" si="35"/>
        <v>257757</v>
      </c>
      <c r="T185" s="311"/>
      <c r="U185" s="311"/>
      <c r="V185" s="209" t="s">
        <v>159</v>
      </c>
      <c r="W185" s="54">
        <v>2792</v>
      </c>
      <c r="X185" s="52">
        <f>IFERROR(W185/T175,"-")</f>
        <v>2.4242697885797094E-5</v>
      </c>
      <c r="Y185" s="54">
        <v>1</v>
      </c>
      <c r="Z185" s="52">
        <f>IFERROR(Y185/U175,"-")</f>
        <v>5.8479532163742687E-3</v>
      </c>
      <c r="AA185" s="53">
        <f t="shared" si="36"/>
        <v>2792</v>
      </c>
      <c r="AB185" s="311"/>
      <c r="AC185" s="311"/>
      <c r="AD185" s="209" t="s">
        <v>159</v>
      </c>
      <c r="AE185" s="54">
        <v>17631</v>
      </c>
      <c r="AF185" s="52">
        <f>IFERROR(AE185/AB175,"-")</f>
        <v>7.3312648945555284E-5</v>
      </c>
      <c r="AG185" s="54">
        <v>5</v>
      </c>
      <c r="AH185" s="52">
        <f>IFERROR(AG185/AC175,"-")</f>
        <v>1.7241379310344827E-2</v>
      </c>
      <c r="AI185" s="53">
        <f t="shared" si="37"/>
        <v>3526.2</v>
      </c>
      <c r="AJ185" s="311"/>
      <c r="AK185" s="324"/>
      <c r="AL185" s="209" t="s">
        <v>159</v>
      </c>
      <c r="AM185" s="54">
        <f t="shared" si="43"/>
        <v>330323</v>
      </c>
      <c r="AN185" s="52">
        <f>IFERROR(AM185/AJ175,"-")</f>
        <v>2.1532054048563023E-4</v>
      </c>
      <c r="AO185" s="54">
        <f t="shared" si="44"/>
        <v>12</v>
      </c>
      <c r="AP185" s="52">
        <f>IFERROR(AO185/AK175,"-")</f>
        <v>5.1679586563307496E-3</v>
      </c>
      <c r="AQ185" s="53">
        <f t="shared" si="38"/>
        <v>27526.916666666668</v>
      </c>
      <c r="AW185" s="175"/>
      <c r="AX185" s="175"/>
    </row>
    <row r="186" spans="2:50" s="20" customFormat="1">
      <c r="B186" s="326"/>
      <c r="C186" s="308"/>
      <c r="D186" s="311"/>
      <c r="E186" s="311"/>
      <c r="F186" s="209" t="s">
        <v>160</v>
      </c>
      <c r="G186" s="54">
        <v>4917191</v>
      </c>
      <c r="H186" s="52">
        <f>IFERROR(G186/D175,"-")</f>
        <v>4.8745309573827496E-3</v>
      </c>
      <c r="I186" s="54">
        <v>11</v>
      </c>
      <c r="J186" s="52">
        <f>IFERROR(I186/E175,"-")</f>
        <v>6.8664169787765296E-3</v>
      </c>
      <c r="K186" s="53">
        <f t="shared" si="34"/>
        <v>447017.36363636365</v>
      </c>
      <c r="L186" s="311"/>
      <c r="M186" s="311"/>
      <c r="N186" s="209" t="s">
        <v>160</v>
      </c>
      <c r="O186" s="54">
        <v>1641924</v>
      </c>
      <c r="P186" s="52">
        <f>IFERROR(O186/L175,"-")</f>
        <v>9.6761350242798548E-3</v>
      </c>
      <c r="Q186" s="54">
        <v>2</v>
      </c>
      <c r="R186" s="52">
        <f>IFERROR(Q186/M175,"-")</f>
        <v>7.7220077220077222E-3</v>
      </c>
      <c r="S186" s="53">
        <f t="shared" si="35"/>
        <v>820962</v>
      </c>
      <c r="T186" s="311"/>
      <c r="U186" s="311"/>
      <c r="V186" s="209" t="s">
        <v>160</v>
      </c>
      <c r="W186" s="54">
        <v>0</v>
      </c>
      <c r="X186" s="52">
        <f>IFERROR(W186/T175,"-")</f>
        <v>0</v>
      </c>
      <c r="Y186" s="54">
        <v>0</v>
      </c>
      <c r="Z186" s="52">
        <f>IFERROR(Y186/U175,"-")</f>
        <v>0</v>
      </c>
      <c r="AA186" s="53" t="str">
        <f t="shared" si="36"/>
        <v>-</v>
      </c>
      <c r="AB186" s="311"/>
      <c r="AC186" s="311"/>
      <c r="AD186" s="209" t="s">
        <v>160</v>
      </c>
      <c r="AE186" s="54">
        <v>3800426</v>
      </c>
      <c r="AF186" s="52">
        <f>IFERROR(AE186/AB175,"-")</f>
        <v>1.5802807395017916E-2</v>
      </c>
      <c r="AG186" s="54">
        <v>8</v>
      </c>
      <c r="AH186" s="52">
        <f>IFERROR(AG186/AC175,"-")</f>
        <v>2.7586206896551724E-2</v>
      </c>
      <c r="AI186" s="53">
        <f t="shared" si="37"/>
        <v>475053.25</v>
      </c>
      <c r="AJ186" s="311"/>
      <c r="AK186" s="324"/>
      <c r="AL186" s="209" t="s">
        <v>160</v>
      </c>
      <c r="AM186" s="54">
        <f t="shared" si="43"/>
        <v>10359541</v>
      </c>
      <c r="AN186" s="52">
        <f>IFERROR(AM186/AJ175,"-")</f>
        <v>6.7528508983723395E-3</v>
      </c>
      <c r="AO186" s="54">
        <f t="shared" si="44"/>
        <v>21</v>
      </c>
      <c r="AP186" s="52">
        <f>IFERROR(AO186/AK175,"-")</f>
        <v>9.0439276485788107E-3</v>
      </c>
      <c r="AQ186" s="53">
        <f t="shared" si="38"/>
        <v>493311.47619047621</v>
      </c>
      <c r="AW186" s="175"/>
      <c r="AX186" s="175"/>
    </row>
    <row r="187" spans="2:50" s="20" customFormat="1">
      <c r="B187" s="326"/>
      <c r="C187" s="308"/>
      <c r="D187" s="311"/>
      <c r="E187" s="311"/>
      <c r="F187" s="209" t="s">
        <v>161</v>
      </c>
      <c r="G187" s="54">
        <v>7062033</v>
      </c>
      <c r="H187" s="52">
        <f>IFERROR(G187/D175,"-")</f>
        <v>7.0007649653142561E-3</v>
      </c>
      <c r="I187" s="54">
        <v>195</v>
      </c>
      <c r="J187" s="52">
        <f>IFERROR(I187/E175,"-")</f>
        <v>0.12172284644194757</v>
      </c>
      <c r="K187" s="53">
        <f t="shared" si="34"/>
        <v>36215.553846153845</v>
      </c>
      <c r="L187" s="311"/>
      <c r="M187" s="311"/>
      <c r="N187" s="209" t="s">
        <v>161</v>
      </c>
      <c r="O187" s="54">
        <v>1424007</v>
      </c>
      <c r="P187" s="52">
        <f>IFERROR(O187/L175,"-")</f>
        <v>8.3919133939936823E-3</v>
      </c>
      <c r="Q187" s="54">
        <v>34</v>
      </c>
      <c r="R187" s="52">
        <f>IFERROR(Q187/M175,"-")</f>
        <v>0.13127413127413126</v>
      </c>
      <c r="S187" s="53">
        <f t="shared" si="35"/>
        <v>41882.558823529413</v>
      </c>
      <c r="T187" s="311"/>
      <c r="U187" s="311"/>
      <c r="V187" s="209" t="s">
        <v>161</v>
      </c>
      <c r="W187" s="54">
        <v>2146114</v>
      </c>
      <c r="X187" s="52">
        <f>IFERROR(W187/T175,"-")</f>
        <v>1.863452483183365E-2</v>
      </c>
      <c r="Y187" s="54">
        <v>30</v>
      </c>
      <c r="Z187" s="52">
        <f>IFERROR(Y187/U175,"-")</f>
        <v>0.17543859649122806</v>
      </c>
      <c r="AA187" s="53">
        <f t="shared" si="36"/>
        <v>71537.133333333331</v>
      </c>
      <c r="AB187" s="311"/>
      <c r="AC187" s="311"/>
      <c r="AD187" s="209" t="s">
        <v>161</v>
      </c>
      <c r="AE187" s="54">
        <v>2770932</v>
      </c>
      <c r="AF187" s="52">
        <f>IFERROR(AE187/AB175,"-")</f>
        <v>1.1521999033974556E-2</v>
      </c>
      <c r="AG187" s="54">
        <v>52</v>
      </c>
      <c r="AH187" s="52">
        <f>IFERROR(AG187/AC175,"-")</f>
        <v>0.1793103448275862</v>
      </c>
      <c r="AI187" s="53">
        <f t="shared" si="37"/>
        <v>53287.153846153844</v>
      </c>
      <c r="AJ187" s="311"/>
      <c r="AK187" s="324"/>
      <c r="AL187" s="209" t="s">
        <v>161</v>
      </c>
      <c r="AM187" s="54">
        <f t="shared" si="43"/>
        <v>13403086</v>
      </c>
      <c r="AN187" s="52">
        <f>IFERROR(AM187/AJ175,"-")</f>
        <v>8.7367810346097117E-3</v>
      </c>
      <c r="AO187" s="54">
        <f t="shared" si="44"/>
        <v>311</v>
      </c>
      <c r="AP187" s="52">
        <f>IFERROR(AO187/AK175,"-")</f>
        <v>0.13393626184323859</v>
      </c>
      <c r="AQ187" s="53">
        <f t="shared" si="38"/>
        <v>43096.739549839229</v>
      </c>
      <c r="AW187" s="175"/>
      <c r="AX187" s="175"/>
    </row>
    <row r="188" spans="2:50" s="20" customFormat="1">
      <c r="B188" s="326"/>
      <c r="C188" s="308"/>
      <c r="D188" s="311"/>
      <c r="E188" s="311"/>
      <c r="F188" s="209" t="s">
        <v>162</v>
      </c>
      <c r="G188" s="54">
        <v>12374640</v>
      </c>
      <c r="H188" s="52">
        <f>IFERROR(G188/D175,"-")</f>
        <v>1.226728141462613E-2</v>
      </c>
      <c r="I188" s="54">
        <v>137</v>
      </c>
      <c r="J188" s="52">
        <f>IFERROR(I188/E175,"-")</f>
        <v>8.5518102372034957E-2</v>
      </c>
      <c r="K188" s="53">
        <f t="shared" si="34"/>
        <v>90325.839416058399</v>
      </c>
      <c r="L188" s="311"/>
      <c r="M188" s="311"/>
      <c r="N188" s="209" t="s">
        <v>162</v>
      </c>
      <c r="O188" s="54">
        <v>1664439</v>
      </c>
      <c r="P188" s="52">
        <f>IFERROR(O188/L175,"-")</f>
        <v>9.8088197161849983E-3</v>
      </c>
      <c r="Q188" s="54">
        <v>24</v>
      </c>
      <c r="R188" s="52">
        <f>IFERROR(Q188/M175,"-")</f>
        <v>9.2664092664092659E-2</v>
      </c>
      <c r="S188" s="53">
        <f t="shared" si="35"/>
        <v>69351.625</v>
      </c>
      <c r="T188" s="311"/>
      <c r="U188" s="311"/>
      <c r="V188" s="209" t="s">
        <v>162</v>
      </c>
      <c r="W188" s="54">
        <v>660025</v>
      </c>
      <c r="X188" s="52">
        <f>IFERROR(W188/T175,"-")</f>
        <v>5.7309407851265145E-3</v>
      </c>
      <c r="Y188" s="54">
        <v>14</v>
      </c>
      <c r="Z188" s="52">
        <f>IFERROR(Y188/U175,"-")</f>
        <v>8.1871345029239762E-2</v>
      </c>
      <c r="AA188" s="53">
        <f t="shared" si="36"/>
        <v>47144.642857142855</v>
      </c>
      <c r="AB188" s="311"/>
      <c r="AC188" s="311"/>
      <c r="AD188" s="209" t="s">
        <v>162</v>
      </c>
      <c r="AE188" s="54">
        <v>2607645</v>
      </c>
      <c r="AF188" s="52">
        <f>IFERROR(AE188/AB175,"-")</f>
        <v>1.0843024358211816E-2</v>
      </c>
      <c r="AG188" s="54">
        <v>43</v>
      </c>
      <c r="AH188" s="52">
        <f>IFERROR(AG188/AC175,"-")</f>
        <v>0.14827586206896551</v>
      </c>
      <c r="AI188" s="53">
        <f t="shared" si="37"/>
        <v>60642.906976744183</v>
      </c>
      <c r="AJ188" s="311"/>
      <c r="AK188" s="324"/>
      <c r="AL188" s="209" t="s">
        <v>162</v>
      </c>
      <c r="AM188" s="54">
        <f t="shared" si="43"/>
        <v>17306749</v>
      </c>
      <c r="AN188" s="52">
        <f>IFERROR(AM188/AJ175,"-")</f>
        <v>1.1281377768817614E-2</v>
      </c>
      <c r="AO188" s="54">
        <f t="shared" si="44"/>
        <v>218</v>
      </c>
      <c r="AP188" s="52">
        <f>IFERROR(AO188/AK175,"-")</f>
        <v>9.3884582256675286E-2</v>
      </c>
      <c r="AQ188" s="53">
        <f t="shared" si="38"/>
        <v>79388.756880733941</v>
      </c>
      <c r="AW188" s="175"/>
      <c r="AX188" s="175"/>
    </row>
    <row r="189" spans="2:50" s="20" customFormat="1">
      <c r="B189" s="326"/>
      <c r="C189" s="308"/>
      <c r="D189" s="311"/>
      <c r="E189" s="311"/>
      <c r="F189" s="209" t="s">
        <v>163</v>
      </c>
      <c r="G189" s="54">
        <v>4221797</v>
      </c>
      <c r="H189" s="52">
        <f>IFERROR(G189/D175,"-")</f>
        <v>4.1851699826762111E-3</v>
      </c>
      <c r="I189" s="54">
        <v>77</v>
      </c>
      <c r="J189" s="52">
        <f>IFERROR(I189/E175,"-")</f>
        <v>4.8064918851435705E-2</v>
      </c>
      <c r="K189" s="53">
        <f t="shared" si="34"/>
        <v>54828.532467532466</v>
      </c>
      <c r="L189" s="311"/>
      <c r="M189" s="311"/>
      <c r="N189" s="209" t="s">
        <v>163</v>
      </c>
      <c r="O189" s="54">
        <v>336690</v>
      </c>
      <c r="P189" s="52">
        <f>IFERROR(O189/L175,"-")</f>
        <v>1.9841709490358776E-3</v>
      </c>
      <c r="Q189" s="54">
        <v>10</v>
      </c>
      <c r="R189" s="52">
        <f>IFERROR(Q189/M175,"-")</f>
        <v>3.8610038610038609E-2</v>
      </c>
      <c r="S189" s="53">
        <f t="shared" si="35"/>
        <v>33669</v>
      </c>
      <c r="T189" s="311"/>
      <c r="U189" s="311"/>
      <c r="V189" s="209" t="s">
        <v>163</v>
      </c>
      <c r="W189" s="54">
        <v>896407</v>
      </c>
      <c r="X189" s="52">
        <f>IFERROR(W189/T175,"-")</f>
        <v>7.7834255314160883E-3</v>
      </c>
      <c r="Y189" s="54">
        <v>17</v>
      </c>
      <c r="Z189" s="52">
        <f>IFERROR(Y189/U175,"-")</f>
        <v>9.9415204678362568E-2</v>
      </c>
      <c r="AA189" s="53">
        <f t="shared" si="36"/>
        <v>52729.823529411762</v>
      </c>
      <c r="AB189" s="311"/>
      <c r="AC189" s="311"/>
      <c r="AD189" s="209" t="s">
        <v>163</v>
      </c>
      <c r="AE189" s="54">
        <v>1125031</v>
      </c>
      <c r="AF189" s="52">
        <f>IFERROR(AE189/AB175,"-")</f>
        <v>4.6780671973153543E-3</v>
      </c>
      <c r="AG189" s="54">
        <v>23</v>
      </c>
      <c r="AH189" s="52">
        <f>IFERROR(AG189/AC175,"-")</f>
        <v>7.9310344827586213E-2</v>
      </c>
      <c r="AI189" s="53">
        <f t="shared" si="37"/>
        <v>48914.391304347824</v>
      </c>
      <c r="AJ189" s="311"/>
      <c r="AK189" s="324"/>
      <c r="AL189" s="209" t="s">
        <v>163</v>
      </c>
      <c r="AM189" s="54">
        <f t="shared" si="43"/>
        <v>6579925</v>
      </c>
      <c r="AN189" s="52">
        <f>IFERROR(AM189/AJ175,"-")</f>
        <v>4.2891140106953206E-3</v>
      </c>
      <c r="AO189" s="54">
        <f t="shared" si="44"/>
        <v>127</v>
      </c>
      <c r="AP189" s="52">
        <f>IFERROR(AO189/AK175,"-")</f>
        <v>5.4694229112833767E-2</v>
      </c>
      <c r="AQ189" s="53">
        <f t="shared" si="38"/>
        <v>51810.433070866144</v>
      </c>
      <c r="AW189" s="175"/>
      <c r="AX189" s="175"/>
    </row>
    <row r="190" spans="2:50" s="20" customFormat="1">
      <c r="B190" s="326"/>
      <c r="C190" s="308"/>
      <c r="D190" s="311"/>
      <c r="E190" s="311"/>
      <c r="F190" s="210" t="s">
        <v>164</v>
      </c>
      <c r="G190" s="59">
        <v>836128</v>
      </c>
      <c r="H190" s="57">
        <f>IFERROR(G190/D175,"-")</f>
        <v>8.288740096397565E-4</v>
      </c>
      <c r="I190" s="59">
        <v>103</v>
      </c>
      <c r="J190" s="57">
        <f>IFERROR(I190/E175,"-")</f>
        <v>6.4294631710362052E-2</v>
      </c>
      <c r="K190" s="58">
        <f t="shared" si="34"/>
        <v>8117.7475728155341</v>
      </c>
      <c r="L190" s="311"/>
      <c r="M190" s="311"/>
      <c r="N190" s="210" t="s">
        <v>164</v>
      </c>
      <c r="O190" s="59">
        <v>121087</v>
      </c>
      <c r="P190" s="57">
        <f>IFERROR(O190/L175,"-")</f>
        <v>7.1358611098015182E-4</v>
      </c>
      <c r="Q190" s="59">
        <v>20</v>
      </c>
      <c r="R190" s="57">
        <f>IFERROR(Q190/M175,"-")</f>
        <v>7.7220077220077218E-2</v>
      </c>
      <c r="S190" s="58">
        <f t="shared" si="35"/>
        <v>6054.35</v>
      </c>
      <c r="T190" s="311"/>
      <c r="U190" s="311"/>
      <c r="V190" s="210" t="s">
        <v>164</v>
      </c>
      <c r="W190" s="59">
        <v>81037</v>
      </c>
      <c r="X190" s="57">
        <f>IFERROR(W190/T175,"-")</f>
        <v>7.0363735980348823E-4</v>
      </c>
      <c r="Y190" s="59">
        <v>10</v>
      </c>
      <c r="Z190" s="57">
        <f>IFERROR(Y190/U175,"-")</f>
        <v>5.8479532163742687E-2</v>
      </c>
      <c r="AA190" s="58">
        <f t="shared" si="36"/>
        <v>8103.7</v>
      </c>
      <c r="AB190" s="311"/>
      <c r="AC190" s="311"/>
      <c r="AD190" s="210" t="s">
        <v>164</v>
      </c>
      <c r="AE190" s="59">
        <v>191990</v>
      </c>
      <c r="AF190" s="57">
        <f>IFERROR(AE190/AB175,"-")</f>
        <v>7.9832655385724915E-4</v>
      </c>
      <c r="AG190" s="59">
        <v>27</v>
      </c>
      <c r="AH190" s="57">
        <f>IFERROR(AG190/AC175,"-")</f>
        <v>9.3103448275862075E-2</v>
      </c>
      <c r="AI190" s="58">
        <f t="shared" si="37"/>
        <v>7110.7407407407409</v>
      </c>
      <c r="AJ190" s="311"/>
      <c r="AK190" s="324"/>
      <c r="AL190" s="210" t="s">
        <v>164</v>
      </c>
      <c r="AM190" s="59">
        <f t="shared" si="43"/>
        <v>1230242</v>
      </c>
      <c r="AN190" s="57">
        <f>IFERROR(AM190/AJ175,"-")</f>
        <v>8.0193135920938812E-4</v>
      </c>
      <c r="AO190" s="59">
        <f t="shared" si="44"/>
        <v>160</v>
      </c>
      <c r="AP190" s="57">
        <f>IFERROR(AO190/AK175,"-")</f>
        <v>6.890611541774333E-2</v>
      </c>
      <c r="AQ190" s="58">
        <f t="shared" si="38"/>
        <v>7689.0124999999998</v>
      </c>
      <c r="AW190" s="175"/>
      <c r="AX190" s="175"/>
    </row>
    <row r="191" spans="2:50" s="20" customFormat="1">
      <c r="B191" s="326"/>
      <c r="C191" s="309"/>
      <c r="D191" s="312"/>
      <c r="E191" s="312"/>
      <c r="F191" s="211" t="s">
        <v>86</v>
      </c>
      <c r="G191" s="60">
        <f>SUM(G175:G190)</f>
        <v>202048343</v>
      </c>
      <c r="H191" s="57">
        <f>IFERROR(G191/D175,"-")</f>
        <v>0.20029543347846124</v>
      </c>
      <c r="I191" s="59">
        <v>1282</v>
      </c>
      <c r="J191" s="57">
        <f>IFERROR(I191/E175,"-")</f>
        <v>0.80024968789013728</v>
      </c>
      <c r="K191" s="58">
        <f t="shared" si="34"/>
        <v>157604.01170046802</v>
      </c>
      <c r="L191" s="312"/>
      <c r="M191" s="312"/>
      <c r="N191" s="211" t="s">
        <v>86</v>
      </c>
      <c r="O191" s="60">
        <f>SUM(O175:O190)</f>
        <v>26220518</v>
      </c>
      <c r="P191" s="57">
        <f>IFERROR(O191/L175,"-")</f>
        <v>0.15452193437367404</v>
      </c>
      <c r="Q191" s="59">
        <v>205</v>
      </c>
      <c r="R191" s="57">
        <f>IFERROR(Q191/M175,"-")</f>
        <v>0.79150579150579148</v>
      </c>
      <c r="S191" s="58">
        <f t="shared" si="35"/>
        <v>127904.96585365853</v>
      </c>
      <c r="T191" s="312"/>
      <c r="U191" s="312"/>
      <c r="V191" s="211" t="s">
        <v>86</v>
      </c>
      <c r="W191" s="60">
        <f>SUM(W175:W190)</f>
        <v>29777206</v>
      </c>
      <c r="X191" s="57">
        <f>IFERROR(W191/T175,"-")</f>
        <v>0.25855294016516639</v>
      </c>
      <c r="Y191" s="59">
        <v>142</v>
      </c>
      <c r="Z191" s="57">
        <f>IFERROR(Y191/U175,"-")</f>
        <v>0.83040935672514615</v>
      </c>
      <c r="AA191" s="58">
        <f t="shared" si="36"/>
        <v>209698.63380281691</v>
      </c>
      <c r="AB191" s="312"/>
      <c r="AC191" s="312"/>
      <c r="AD191" s="211" t="s">
        <v>86</v>
      </c>
      <c r="AE191" s="60">
        <f>SUM(AE175:AE190)</f>
        <v>54842786</v>
      </c>
      <c r="AF191" s="57">
        <f>IFERROR(AE191/AB175,"-")</f>
        <v>0.22804548336533459</v>
      </c>
      <c r="AG191" s="59">
        <v>256</v>
      </c>
      <c r="AH191" s="57">
        <f>IFERROR(AG191/AC175,"-")</f>
        <v>0.88275862068965516</v>
      </c>
      <c r="AI191" s="58">
        <f t="shared" si="37"/>
        <v>214229.6328125</v>
      </c>
      <c r="AJ191" s="312"/>
      <c r="AK191" s="325"/>
      <c r="AL191" s="211" t="s">
        <v>86</v>
      </c>
      <c r="AM191" s="60">
        <f>SUM(AM175:AM190)</f>
        <v>312888853</v>
      </c>
      <c r="AN191" s="57">
        <f>IFERROR(AM191/AJ175,"-")</f>
        <v>0.2039561185260757</v>
      </c>
      <c r="AO191" s="59">
        <f>SUM(I191,Q191,Y191,AG191)</f>
        <v>1885</v>
      </c>
      <c r="AP191" s="57">
        <f>IFERROR(AO191/AK175,"-")</f>
        <v>0.81180017226528856</v>
      </c>
      <c r="AQ191" s="58">
        <f t="shared" si="38"/>
        <v>165988.78143236073</v>
      </c>
      <c r="AW191" s="175"/>
      <c r="AX191" s="175"/>
    </row>
    <row r="192" spans="2:50" s="20" customFormat="1">
      <c r="B192" s="326">
        <v>12</v>
      </c>
      <c r="C192" s="307" t="s">
        <v>137</v>
      </c>
      <c r="D192" s="310">
        <v>772392050</v>
      </c>
      <c r="E192" s="310">
        <v>1133</v>
      </c>
      <c r="F192" s="207" t="s">
        <v>150</v>
      </c>
      <c r="G192" s="50">
        <v>15066877</v>
      </c>
      <c r="H192" s="48">
        <f>IFERROR(G192/D192,"-")</f>
        <v>1.9506773794473933E-2</v>
      </c>
      <c r="I192" s="50">
        <v>277</v>
      </c>
      <c r="J192" s="48">
        <f>IFERROR(I192/E192,"-")</f>
        <v>0.2444836716681377</v>
      </c>
      <c r="K192" s="49">
        <f t="shared" si="34"/>
        <v>54393.057761732853</v>
      </c>
      <c r="L192" s="310">
        <v>132594140</v>
      </c>
      <c r="M192" s="310">
        <v>203</v>
      </c>
      <c r="N192" s="207" t="s">
        <v>150</v>
      </c>
      <c r="O192" s="50">
        <v>3494800</v>
      </c>
      <c r="P192" s="48">
        <f>IFERROR(O192/L192,"-")</f>
        <v>2.6357122569670124E-2</v>
      </c>
      <c r="Q192" s="50">
        <v>47</v>
      </c>
      <c r="R192" s="48">
        <f>IFERROR(Q192/M192,"-")</f>
        <v>0.23152709359605911</v>
      </c>
      <c r="S192" s="49">
        <f t="shared" si="35"/>
        <v>74357.446808510635</v>
      </c>
      <c r="T192" s="310">
        <v>88242290</v>
      </c>
      <c r="U192" s="310">
        <v>114</v>
      </c>
      <c r="V192" s="207" t="s">
        <v>150</v>
      </c>
      <c r="W192" s="50">
        <v>3948343</v>
      </c>
      <c r="X192" s="48">
        <f>IFERROR(W192/T192,"-")</f>
        <v>4.4744339703786017E-2</v>
      </c>
      <c r="Y192" s="50">
        <v>33</v>
      </c>
      <c r="Z192" s="48">
        <f>IFERROR(Y192/U192,"-")</f>
        <v>0.28947368421052633</v>
      </c>
      <c r="AA192" s="49">
        <f t="shared" si="36"/>
        <v>119646.75757575757</v>
      </c>
      <c r="AB192" s="310">
        <v>214905960</v>
      </c>
      <c r="AC192" s="310">
        <v>177</v>
      </c>
      <c r="AD192" s="207" t="s">
        <v>150</v>
      </c>
      <c r="AE192" s="50">
        <v>1646943</v>
      </c>
      <c r="AF192" s="48">
        <f>IFERROR(AE192/AB192,"-")</f>
        <v>7.6635520020012478E-3</v>
      </c>
      <c r="AG192" s="50">
        <v>54</v>
      </c>
      <c r="AH192" s="48">
        <f>IFERROR(AG192/AC192,"-")</f>
        <v>0.30508474576271188</v>
      </c>
      <c r="AI192" s="49">
        <f t="shared" si="37"/>
        <v>30498.944444444445</v>
      </c>
      <c r="AJ192" s="310">
        <f>SUM(D192,L192,T192,AB192)</f>
        <v>1208134440</v>
      </c>
      <c r="AK192" s="323">
        <f>SUM(E192,M192,U192,AC192)</f>
        <v>1627</v>
      </c>
      <c r="AL192" s="207" t="s">
        <v>150</v>
      </c>
      <c r="AM192" s="50">
        <f t="shared" ref="AM192:AM207" si="45">SUM(G192,O192,W192,AE192)</f>
        <v>24156963</v>
      </c>
      <c r="AN192" s="48">
        <f>IFERROR(AM192/AJ192,"-")</f>
        <v>1.9995260626789184E-2</v>
      </c>
      <c r="AO192" s="50">
        <f t="shared" ref="AO192:AO207" si="46">SUM(I192,Q192,Y192,AG192)</f>
        <v>411</v>
      </c>
      <c r="AP192" s="48">
        <f>IFERROR(AO192/AK192,"-")</f>
        <v>0.25261216963736938</v>
      </c>
      <c r="AQ192" s="49">
        <f t="shared" si="38"/>
        <v>58776.065693430653</v>
      </c>
      <c r="AW192" s="175"/>
      <c r="AX192" s="175"/>
    </row>
    <row r="193" spans="2:50" s="20" customFormat="1">
      <c r="B193" s="326"/>
      <c r="C193" s="308"/>
      <c r="D193" s="311"/>
      <c r="E193" s="311"/>
      <c r="F193" s="208" t="s">
        <v>151</v>
      </c>
      <c r="G193" s="54">
        <v>22112565</v>
      </c>
      <c r="H193" s="52">
        <f>IFERROR(G193/D192,"-")</f>
        <v>2.8628680214924533E-2</v>
      </c>
      <c r="I193" s="54">
        <v>343</v>
      </c>
      <c r="J193" s="52">
        <f>IFERROR(I193/E192,"-")</f>
        <v>0.30273609885260372</v>
      </c>
      <c r="K193" s="53">
        <f t="shared" si="34"/>
        <v>64468.119533527693</v>
      </c>
      <c r="L193" s="311"/>
      <c r="M193" s="311"/>
      <c r="N193" s="208" t="s">
        <v>151</v>
      </c>
      <c r="O193" s="54">
        <v>5752264</v>
      </c>
      <c r="P193" s="52">
        <f>IFERROR(O193/L192,"-")</f>
        <v>4.3382490357417001E-2</v>
      </c>
      <c r="Q193" s="54">
        <v>64</v>
      </c>
      <c r="R193" s="52">
        <f>IFERROR(Q193/M192,"-")</f>
        <v>0.31527093596059114</v>
      </c>
      <c r="S193" s="53">
        <f t="shared" si="35"/>
        <v>89879.125</v>
      </c>
      <c r="T193" s="311"/>
      <c r="U193" s="311"/>
      <c r="V193" s="208" t="s">
        <v>151</v>
      </c>
      <c r="W193" s="54">
        <v>742564</v>
      </c>
      <c r="X193" s="52">
        <f>IFERROR(W193/T192,"-")</f>
        <v>8.415058131424286E-3</v>
      </c>
      <c r="Y193" s="54">
        <v>35</v>
      </c>
      <c r="Z193" s="52">
        <f>IFERROR(Y193/U192,"-")</f>
        <v>0.30701754385964913</v>
      </c>
      <c r="AA193" s="53">
        <f t="shared" si="36"/>
        <v>21216.114285714284</v>
      </c>
      <c r="AB193" s="311"/>
      <c r="AC193" s="311"/>
      <c r="AD193" s="208" t="s">
        <v>151</v>
      </c>
      <c r="AE193" s="54">
        <v>10322715</v>
      </c>
      <c r="AF193" s="52">
        <f>IFERROR(AE193/AB192,"-")</f>
        <v>4.8033637596649248E-2</v>
      </c>
      <c r="AG193" s="54">
        <v>59</v>
      </c>
      <c r="AH193" s="52">
        <f>IFERROR(AG193/AC192,"-")</f>
        <v>0.33333333333333331</v>
      </c>
      <c r="AI193" s="53">
        <f t="shared" si="37"/>
        <v>174961.27118644069</v>
      </c>
      <c r="AJ193" s="311"/>
      <c r="AK193" s="324"/>
      <c r="AL193" s="208" t="s">
        <v>151</v>
      </c>
      <c r="AM193" s="54">
        <f t="shared" si="45"/>
        <v>38930108</v>
      </c>
      <c r="AN193" s="52">
        <f>IFERROR(AM193/AJ192,"-")</f>
        <v>3.2223324417438179E-2</v>
      </c>
      <c r="AO193" s="54">
        <f t="shared" si="46"/>
        <v>501</v>
      </c>
      <c r="AP193" s="52">
        <f>IFERROR(AO193/AK192,"-")</f>
        <v>0.30792870313460358</v>
      </c>
      <c r="AQ193" s="53">
        <f t="shared" si="38"/>
        <v>77704.806387225544</v>
      </c>
      <c r="AW193" s="175"/>
      <c r="AX193" s="175"/>
    </row>
    <row r="194" spans="2:50" s="20" customFormat="1">
      <c r="B194" s="326"/>
      <c r="C194" s="308"/>
      <c r="D194" s="311"/>
      <c r="E194" s="311"/>
      <c r="F194" s="209" t="s">
        <v>152</v>
      </c>
      <c r="G194" s="54">
        <v>15985921</v>
      </c>
      <c r="H194" s="52">
        <f>IFERROR(G194/D192,"-")</f>
        <v>2.0696641038705669E-2</v>
      </c>
      <c r="I194" s="54">
        <v>373</v>
      </c>
      <c r="J194" s="52">
        <f>IFERROR(I194/E192,"-")</f>
        <v>0.32921447484554278</v>
      </c>
      <c r="K194" s="53">
        <f t="shared" si="34"/>
        <v>42857.697050938339</v>
      </c>
      <c r="L194" s="311"/>
      <c r="M194" s="311"/>
      <c r="N194" s="209" t="s">
        <v>152</v>
      </c>
      <c r="O194" s="54">
        <v>3055555</v>
      </c>
      <c r="P194" s="52">
        <f>IFERROR(O194/L192,"-")</f>
        <v>2.30444196100974E-2</v>
      </c>
      <c r="Q194" s="54">
        <v>89</v>
      </c>
      <c r="R194" s="52">
        <f>IFERROR(Q194/M192,"-")</f>
        <v>0.43842364532019706</v>
      </c>
      <c r="S194" s="53">
        <f t="shared" si="35"/>
        <v>34332.078651685391</v>
      </c>
      <c r="T194" s="311"/>
      <c r="U194" s="311"/>
      <c r="V194" s="209" t="s">
        <v>152</v>
      </c>
      <c r="W194" s="54">
        <v>1527712</v>
      </c>
      <c r="X194" s="52">
        <f>IFERROR(W194/T192,"-")</f>
        <v>1.731269666732357E-2</v>
      </c>
      <c r="Y194" s="54">
        <v>39</v>
      </c>
      <c r="Z194" s="52">
        <f>IFERROR(Y194/U192,"-")</f>
        <v>0.34210526315789475</v>
      </c>
      <c r="AA194" s="53">
        <f t="shared" si="36"/>
        <v>39172.102564102563</v>
      </c>
      <c r="AB194" s="311"/>
      <c r="AC194" s="311"/>
      <c r="AD194" s="209" t="s">
        <v>152</v>
      </c>
      <c r="AE194" s="54">
        <v>2934215</v>
      </c>
      <c r="AF194" s="52">
        <f>IFERROR(AE194/AB192,"-")</f>
        <v>1.3653483598128223E-2</v>
      </c>
      <c r="AG194" s="54">
        <v>65</v>
      </c>
      <c r="AH194" s="52">
        <f>IFERROR(AG194/AC192,"-")</f>
        <v>0.3672316384180791</v>
      </c>
      <c r="AI194" s="53">
        <f t="shared" si="37"/>
        <v>45141.769230769234</v>
      </c>
      <c r="AJ194" s="311"/>
      <c r="AK194" s="324"/>
      <c r="AL194" s="209" t="s">
        <v>152</v>
      </c>
      <c r="AM194" s="54">
        <f t="shared" si="45"/>
        <v>23503403</v>
      </c>
      <c r="AN194" s="52">
        <f>IFERROR(AM194/AJ192,"-")</f>
        <v>1.9454294341613172E-2</v>
      </c>
      <c r="AO194" s="54">
        <f t="shared" si="46"/>
        <v>566</v>
      </c>
      <c r="AP194" s="52">
        <f>IFERROR(AO194/AK192,"-")</f>
        <v>0.34787953288260604</v>
      </c>
      <c r="AQ194" s="53">
        <f t="shared" si="38"/>
        <v>41525.446996466431</v>
      </c>
      <c r="AW194" s="175"/>
      <c r="AX194" s="175"/>
    </row>
    <row r="195" spans="2:50" s="20" customFormat="1">
      <c r="B195" s="326"/>
      <c r="C195" s="308"/>
      <c r="D195" s="311"/>
      <c r="E195" s="311"/>
      <c r="F195" s="209" t="s">
        <v>153</v>
      </c>
      <c r="G195" s="54">
        <v>2530828</v>
      </c>
      <c r="H195" s="52">
        <f>IFERROR(G195/D192,"-")</f>
        <v>3.2766106279835481E-3</v>
      </c>
      <c r="I195" s="54">
        <v>50</v>
      </c>
      <c r="J195" s="52">
        <f>IFERROR(I195/E192,"-")</f>
        <v>4.4130626654898503E-2</v>
      </c>
      <c r="K195" s="53">
        <f t="shared" si="34"/>
        <v>50616.56</v>
      </c>
      <c r="L195" s="311"/>
      <c r="M195" s="311"/>
      <c r="N195" s="209" t="s">
        <v>153</v>
      </c>
      <c r="O195" s="54">
        <v>96076</v>
      </c>
      <c r="P195" s="52">
        <f>IFERROR(O195/L192,"-")</f>
        <v>7.245870745117394E-4</v>
      </c>
      <c r="Q195" s="54">
        <v>12</v>
      </c>
      <c r="R195" s="52">
        <f>IFERROR(Q195/M192,"-")</f>
        <v>5.9113300492610835E-2</v>
      </c>
      <c r="S195" s="53">
        <f t="shared" si="35"/>
        <v>8006.333333333333</v>
      </c>
      <c r="T195" s="311"/>
      <c r="U195" s="311"/>
      <c r="V195" s="209" t="s">
        <v>153</v>
      </c>
      <c r="W195" s="54">
        <v>4387</v>
      </c>
      <c r="X195" s="52">
        <f>IFERROR(W195/T192,"-")</f>
        <v>4.9715391565654068E-5</v>
      </c>
      <c r="Y195" s="54">
        <v>1</v>
      </c>
      <c r="Z195" s="52">
        <f>IFERROR(Y195/U192,"-")</f>
        <v>8.771929824561403E-3</v>
      </c>
      <c r="AA195" s="53">
        <f t="shared" si="36"/>
        <v>4387</v>
      </c>
      <c r="AB195" s="311"/>
      <c r="AC195" s="311"/>
      <c r="AD195" s="209" t="s">
        <v>153</v>
      </c>
      <c r="AE195" s="54">
        <v>2214091</v>
      </c>
      <c r="AF195" s="52">
        <f>IFERROR(AE195/AB192,"-")</f>
        <v>1.0302603985482767E-2</v>
      </c>
      <c r="AG195" s="54">
        <v>7</v>
      </c>
      <c r="AH195" s="52">
        <f>IFERROR(AG195/AC192,"-")</f>
        <v>3.954802259887006E-2</v>
      </c>
      <c r="AI195" s="53">
        <f t="shared" si="37"/>
        <v>316298.71428571426</v>
      </c>
      <c r="AJ195" s="311"/>
      <c r="AK195" s="324"/>
      <c r="AL195" s="209" t="s">
        <v>153</v>
      </c>
      <c r="AM195" s="54">
        <f t="shared" si="45"/>
        <v>4845382</v>
      </c>
      <c r="AN195" s="52">
        <f>IFERROR(AM195/AJ192,"-")</f>
        <v>4.0106314658160062E-3</v>
      </c>
      <c r="AO195" s="54">
        <f t="shared" si="46"/>
        <v>70</v>
      </c>
      <c r="AP195" s="52">
        <f>IFERROR(AO195/AK192,"-")</f>
        <v>4.3023970497848799E-2</v>
      </c>
      <c r="AQ195" s="53">
        <f t="shared" si="38"/>
        <v>69219.742857142861</v>
      </c>
      <c r="AW195" s="175"/>
      <c r="AX195" s="175"/>
    </row>
    <row r="196" spans="2:50" s="20" customFormat="1">
      <c r="B196" s="326"/>
      <c r="C196" s="308"/>
      <c r="D196" s="311"/>
      <c r="E196" s="311"/>
      <c r="F196" s="209" t="s">
        <v>154</v>
      </c>
      <c r="G196" s="54">
        <v>24181798</v>
      </c>
      <c r="H196" s="52">
        <f>IFERROR(G196/D192,"-")</f>
        <v>3.1307673350599606E-2</v>
      </c>
      <c r="I196" s="54">
        <v>460</v>
      </c>
      <c r="J196" s="52">
        <f>IFERROR(I196/E192,"-")</f>
        <v>0.4060017652250662</v>
      </c>
      <c r="K196" s="53">
        <f t="shared" si="34"/>
        <v>52569.126086956523</v>
      </c>
      <c r="L196" s="311"/>
      <c r="M196" s="311"/>
      <c r="N196" s="209" t="s">
        <v>154</v>
      </c>
      <c r="O196" s="54">
        <v>4021486</v>
      </c>
      <c r="P196" s="52">
        <f>IFERROR(O196/L192,"-")</f>
        <v>3.0329289062095807E-2</v>
      </c>
      <c r="Q196" s="54">
        <v>88</v>
      </c>
      <c r="R196" s="52">
        <f>IFERROR(Q196/M192,"-")</f>
        <v>0.43349753694581283</v>
      </c>
      <c r="S196" s="53">
        <f t="shared" si="35"/>
        <v>45698.704545454544</v>
      </c>
      <c r="T196" s="311"/>
      <c r="U196" s="311"/>
      <c r="V196" s="209" t="s">
        <v>154</v>
      </c>
      <c r="W196" s="54">
        <v>1994981</v>
      </c>
      <c r="X196" s="52">
        <f>IFERROR(W196/T192,"-")</f>
        <v>2.2607992154328724E-2</v>
      </c>
      <c r="Y196" s="54">
        <v>41</v>
      </c>
      <c r="Z196" s="52">
        <f>IFERROR(Y196/U192,"-")</f>
        <v>0.35964912280701755</v>
      </c>
      <c r="AA196" s="53">
        <f t="shared" si="36"/>
        <v>48658.07317073171</v>
      </c>
      <c r="AB196" s="311"/>
      <c r="AC196" s="311"/>
      <c r="AD196" s="209" t="s">
        <v>154</v>
      </c>
      <c r="AE196" s="54">
        <v>8143354</v>
      </c>
      <c r="AF196" s="52">
        <f>IFERROR(AE196/AB192,"-")</f>
        <v>3.7892639180411747E-2</v>
      </c>
      <c r="AG196" s="54">
        <v>90</v>
      </c>
      <c r="AH196" s="52">
        <f>IFERROR(AG196/AC192,"-")</f>
        <v>0.50847457627118642</v>
      </c>
      <c r="AI196" s="53">
        <f t="shared" si="37"/>
        <v>90481.711111111115</v>
      </c>
      <c r="AJ196" s="311"/>
      <c r="AK196" s="324"/>
      <c r="AL196" s="209" t="s">
        <v>154</v>
      </c>
      <c r="AM196" s="54">
        <f t="shared" si="45"/>
        <v>38341619</v>
      </c>
      <c r="AN196" s="52">
        <f>IFERROR(AM196/AJ192,"-")</f>
        <v>3.1736218859881191E-2</v>
      </c>
      <c r="AO196" s="54">
        <f t="shared" si="46"/>
        <v>679</v>
      </c>
      <c r="AP196" s="52">
        <f>IFERROR(AO196/AK192,"-")</f>
        <v>0.41733251382913339</v>
      </c>
      <c r="AQ196" s="53">
        <f t="shared" si="38"/>
        <v>56467.774668630336</v>
      </c>
      <c r="AW196" s="175"/>
      <c r="AX196" s="175"/>
    </row>
    <row r="197" spans="2:50" s="20" customFormat="1">
      <c r="B197" s="326"/>
      <c r="C197" s="308"/>
      <c r="D197" s="311"/>
      <c r="E197" s="311"/>
      <c r="F197" s="209" t="s">
        <v>155</v>
      </c>
      <c r="G197" s="54">
        <v>38476267</v>
      </c>
      <c r="H197" s="52">
        <f>IFERROR(G197/D192,"-")</f>
        <v>4.9814426494938675E-2</v>
      </c>
      <c r="I197" s="54">
        <v>483</v>
      </c>
      <c r="J197" s="52">
        <f>IFERROR(I197/E192,"-")</f>
        <v>0.42630185348631949</v>
      </c>
      <c r="K197" s="53">
        <f t="shared" si="34"/>
        <v>79661.008281573493</v>
      </c>
      <c r="L197" s="311"/>
      <c r="M197" s="311"/>
      <c r="N197" s="209" t="s">
        <v>155</v>
      </c>
      <c r="O197" s="54">
        <v>7174349</v>
      </c>
      <c r="P197" s="52">
        <f>IFERROR(O197/L192,"-")</f>
        <v>5.41075872583811E-2</v>
      </c>
      <c r="Q197" s="54">
        <v>95</v>
      </c>
      <c r="R197" s="52">
        <f>IFERROR(Q197/M192,"-")</f>
        <v>0.46798029556650245</v>
      </c>
      <c r="S197" s="53">
        <f t="shared" si="35"/>
        <v>75519.46315789473</v>
      </c>
      <c r="T197" s="311"/>
      <c r="U197" s="311"/>
      <c r="V197" s="209" t="s">
        <v>155</v>
      </c>
      <c r="W197" s="54">
        <v>5723448</v>
      </c>
      <c r="X197" s="52">
        <f>IFERROR(W197/T192,"-")</f>
        <v>6.4860601419115482E-2</v>
      </c>
      <c r="Y197" s="54">
        <v>56</v>
      </c>
      <c r="Z197" s="52">
        <f>IFERROR(Y197/U192,"-")</f>
        <v>0.49122807017543857</v>
      </c>
      <c r="AA197" s="53">
        <f t="shared" si="36"/>
        <v>102204.42857142857</v>
      </c>
      <c r="AB197" s="311"/>
      <c r="AC197" s="311"/>
      <c r="AD197" s="209" t="s">
        <v>155</v>
      </c>
      <c r="AE197" s="54">
        <v>7194025</v>
      </c>
      <c r="AF197" s="52">
        <f>IFERROR(AE197/AB192,"-")</f>
        <v>3.3475223302322561E-2</v>
      </c>
      <c r="AG197" s="54">
        <v>88</v>
      </c>
      <c r="AH197" s="52">
        <f>IFERROR(AG197/AC192,"-")</f>
        <v>0.49717514124293788</v>
      </c>
      <c r="AI197" s="53">
        <f t="shared" si="37"/>
        <v>81750.284090909088</v>
      </c>
      <c r="AJ197" s="311"/>
      <c r="AK197" s="324"/>
      <c r="AL197" s="209" t="s">
        <v>155</v>
      </c>
      <c r="AM197" s="54">
        <f t="shared" si="45"/>
        <v>58568089</v>
      </c>
      <c r="AN197" s="52">
        <f>IFERROR(AM197/AJ192,"-")</f>
        <v>4.8478122186467923E-2</v>
      </c>
      <c r="AO197" s="54">
        <f t="shared" si="46"/>
        <v>722</v>
      </c>
      <c r="AP197" s="52">
        <f>IFERROR(AO197/AK192,"-")</f>
        <v>0.4437615242778119</v>
      </c>
      <c r="AQ197" s="53">
        <f t="shared" si="38"/>
        <v>81119.236842105267</v>
      </c>
      <c r="AW197" s="175"/>
      <c r="AX197" s="175"/>
    </row>
    <row r="198" spans="2:50" s="20" customFormat="1">
      <c r="B198" s="326"/>
      <c r="C198" s="308"/>
      <c r="D198" s="311"/>
      <c r="E198" s="311"/>
      <c r="F198" s="209" t="s">
        <v>156</v>
      </c>
      <c r="G198" s="54">
        <v>24206264</v>
      </c>
      <c r="H198" s="52">
        <f>IFERROR(G198/D192,"-")</f>
        <v>3.1339348974397135E-2</v>
      </c>
      <c r="I198" s="54">
        <v>143</v>
      </c>
      <c r="J198" s="52">
        <f>IFERROR(I198/E192,"-")</f>
        <v>0.12621359223300971</v>
      </c>
      <c r="K198" s="53">
        <f t="shared" ref="K198:K261" si="47">IFERROR(G198/I198,"-")</f>
        <v>169274.57342657342</v>
      </c>
      <c r="L198" s="311"/>
      <c r="M198" s="311"/>
      <c r="N198" s="209" t="s">
        <v>156</v>
      </c>
      <c r="O198" s="54">
        <v>5980065</v>
      </c>
      <c r="P198" s="52">
        <f>IFERROR(O198/L192,"-")</f>
        <v>4.5100522541946422E-2</v>
      </c>
      <c r="Q198" s="54">
        <v>29</v>
      </c>
      <c r="R198" s="52">
        <f>IFERROR(Q198/M192,"-")</f>
        <v>0.14285714285714285</v>
      </c>
      <c r="S198" s="53">
        <f t="shared" ref="S198:S261" si="48">IFERROR(O198/Q198,"-")</f>
        <v>206209.13793103449</v>
      </c>
      <c r="T198" s="311"/>
      <c r="U198" s="311"/>
      <c r="V198" s="209" t="s">
        <v>156</v>
      </c>
      <c r="W198" s="54">
        <v>929119</v>
      </c>
      <c r="X198" s="52">
        <f>IFERROR(W198/T192,"-")</f>
        <v>1.0529180509707987E-2</v>
      </c>
      <c r="Y198" s="54">
        <v>16</v>
      </c>
      <c r="Z198" s="52">
        <f>IFERROR(Y198/U192,"-")</f>
        <v>0.14035087719298245</v>
      </c>
      <c r="AA198" s="53">
        <f t="shared" ref="AA198:AA261" si="49">IFERROR(W198/Y198,"-")</f>
        <v>58069.9375</v>
      </c>
      <c r="AB198" s="311"/>
      <c r="AC198" s="311"/>
      <c r="AD198" s="209" t="s">
        <v>156</v>
      </c>
      <c r="AE198" s="54">
        <v>9259325</v>
      </c>
      <c r="AF198" s="52">
        <f>IFERROR(AE198/AB192,"-")</f>
        <v>4.3085473292597376E-2</v>
      </c>
      <c r="AG198" s="54">
        <v>38</v>
      </c>
      <c r="AH198" s="52">
        <f>IFERROR(AG198/AC192,"-")</f>
        <v>0.21468926553672316</v>
      </c>
      <c r="AI198" s="53">
        <f t="shared" ref="AI198:AI261" si="50">IFERROR(AE198/AG198,"-")</f>
        <v>243666.44736842104</v>
      </c>
      <c r="AJ198" s="311"/>
      <c r="AK198" s="324"/>
      <c r="AL198" s="209" t="s">
        <v>156</v>
      </c>
      <c r="AM198" s="54">
        <f t="shared" si="45"/>
        <v>40374773</v>
      </c>
      <c r="AN198" s="52">
        <f>IFERROR(AM198/AJ192,"-")</f>
        <v>3.3419106072334136E-2</v>
      </c>
      <c r="AO198" s="54">
        <f t="shared" si="46"/>
        <v>226</v>
      </c>
      <c r="AP198" s="52">
        <f>IFERROR(AO198/AK192,"-")</f>
        <v>0.13890596189305471</v>
      </c>
      <c r="AQ198" s="53">
        <f t="shared" ref="AQ198:AQ261" si="51">IFERROR(AM198/AO198,"-")</f>
        <v>178649.43805309734</v>
      </c>
      <c r="AW198" s="175"/>
      <c r="AX198" s="175"/>
    </row>
    <row r="199" spans="2:50" s="20" customFormat="1">
      <c r="B199" s="326"/>
      <c r="C199" s="308"/>
      <c r="D199" s="311"/>
      <c r="E199" s="311"/>
      <c r="F199" s="209" t="s">
        <v>166</v>
      </c>
      <c r="G199" s="54">
        <v>0</v>
      </c>
      <c r="H199" s="52">
        <f>IFERROR(G199/D192,"-")</f>
        <v>0</v>
      </c>
      <c r="I199" s="54">
        <v>0</v>
      </c>
      <c r="J199" s="52">
        <f>IFERROR(I199/E192,"-")</f>
        <v>0</v>
      </c>
      <c r="K199" s="53" t="str">
        <f t="shared" si="47"/>
        <v>-</v>
      </c>
      <c r="L199" s="311"/>
      <c r="M199" s="311"/>
      <c r="N199" s="209" t="s">
        <v>166</v>
      </c>
      <c r="O199" s="54">
        <v>0</v>
      </c>
      <c r="P199" s="52">
        <f>IFERROR(O199/L192,"-")</f>
        <v>0</v>
      </c>
      <c r="Q199" s="54">
        <v>0</v>
      </c>
      <c r="R199" s="52">
        <f>IFERROR(Q199/M192,"-")</f>
        <v>0</v>
      </c>
      <c r="S199" s="53" t="str">
        <f t="shared" si="48"/>
        <v>-</v>
      </c>
      <c r="T199" s="311"/>
      <c r="U199" s="311"/>
      <c r="V199" s="209" t="s">
        <v>166</v>
      </c>
      <c r="W199" s="54">
        <v>0</v>
      </c>
      <c r="X199" s="52">
        <f>IFERROR(W199/T192,"-")</f>
        <v>0</v>
      </c>
      <c r="Y199" s="54">
        <v>0</v>
      </c>
      <c r="Z199" s="52">
        <f>IFERROR(Y199/U192,"-")</f>
        <v>0</v>
      </c>
      <c r="AA199" s="53" t="str">
        <f t="shared" si="49"/>
        <v>-</v>
      </c>
      <c r="AB199" s="311"/>
      <c r="AC199" s="311"/>
      <c r="AD199" s="209" t="s">
        <v>166</v>
      </c>
      <c r="AE199" s="54">
        <v>0</v>
      </c>
      <c r="AF199" s="52">
        <f>IFERROR(AE199/AB192,"-")</f>
        <v>0</v>
      </c>
      <c r="AG199" s="54">
        <v>0</v>
      </c>
      <c r="AH199" s="52">
        <f>IFERROR(AG199/AC192,"-")</f>
        <v>0</v>
      </c>
      <c r="AI199" s="53" t="str">
        <f t="shared" si="50"/>
        <v>-</v>
      </c>
      <c r="AJ199" s="311"/>
      <c r="AK199" s="324"/>
      <c r="AL199" s="209" t="s">
        <v>166</v>
      </c>
      <c r="AM199" s="54">
        <f t="shared" si="45"/>
        <v>0</v>
      </c>
      <c r="AN199" s="52">
        <f>IFERROR(AM199/AJ192,"-")</f>
        <v>0</v>
      </c>
      <c r="AO199" s="54">
        <f t="shared" si="46"/>
        <v>0</v>
      </c>
      <c r="AP199" s="52">
        <f>IFERROR(AO199/AK192,"-")</f>
        <v>0</v>
      </c>
      <c r="AQ199" s="53" t="str">
        <f t="shared" si="51"/>
        <v>-</v>
      </c>
      <c r="AW199" s="175"/>
      <c r="AX199" s="175"/>
    </row>
    <row r="200" spans="2:50" s="20" customFormat="1">
      <c r="B200" s="326"/>
      <c r="C200" s="308"/>
      <c r="D200" s="311"/>
      <c r="E200" s="311"/>
      <c r="F200" s="209" t="s">
        <v>157</v>
      </c>
      <c r="G200" s="54">
        <v>227820</v>
      </c>
      <c r="H200" s="52">
        <f>IFERROR(G200/D192,"-")</f>
        <v>2.949538385331646E-4</v>
      </c>
      <c r="I200" s="54">
        <v>16</v>
      </c>
      <c r="J200" s="52">
        <f>IFERROR(I200/E192,"-")</f>
        <v>1.412180052956752E-2</v>
      </c>
      <c r="K200" s="53">
        <f t="shared" si="47"/>
        <v>14238.75</v>
      </c>
      <c r="L200" s="311"/>
      <c r="M200" s="311"/>
      <c r="N200" s="209" t="s">
        <v>157</v>
      </c>
      <c r="O200" s="54">
        <v>41485</v>
      </c>
      <c r="P200" s="52">
        <f>IFERROR(O200/L192,"-")</f>
        <v>3.1287204698488181E-4</v>
      </c>
      <c r="Q200" s="54">
        <v>4</v>
      </c>
      <c r="R200" s="52">
        <f>IFERROR(Q200/M192,"-")</f>
        <v>1.9704433497536946E-2</v>
      </c>
      <c r="S200" s="53">
        <f t="shared" si="48"/>
        <v>10371.25</v>
      </c>
      <c r="T200" s="311"/>
      <c r="U200" s="311"/>
      <c r="V200" s="209" t="s">
        <v>157</v>
      </c>
      <c r="W200" s="54">
        <v>0</v>
      </c>
      <c r="X200" s="52">
        <f>IFERROR(W200/T192,"-")</f>
        <v>0</v>
      </c>
      <c r="Y200" s="54">
        <v>0</v>
      </c>
      <c r="Z200" s="52">
        <f>IFERROR(Y200/U192,"-")</f>
        <v>0</v>
      </c>
      <c r="AA200" s="53" t="str">
        <f t="shared" si="49"/>
        <v>-</v>
      </c>
      <c r="AB200" s="311"/>
      <c r="AC200" s="311"/>
      <c r="AD200" s="209" t="s">
        <v>157</v>
      </c>
      <c r="AE200" s="54">
        <v>120338</v>
      </c>
      <c r="AF200" s="52">
        <f>IFERROR(AE200/AB192,"-")</f>
        <v>5.599565502976279E-4</v>
      </c>
      <c r="AG200" s="54">
        <v>6</v>
      </c>
      <c r="AH200" s="52">
        <f>IFERROR(AG200/AC192,"-")</f>
        <v>3.3898305084745763E-2</v>
      </c>
      <c r="AI200" s="53">
        <f t="shared" si="50"/>
        <v>20056.333333333332</v>
      </c>
      <c r="AJ200" s="311"/>
      <c r="AK200" s="324"/>
      <c r="AL200" s="209" t="s">
        <v>157</v>
      </c>
      <c r="AM200" s="54">
        <f t="shared" si="45"/>
        <v>389643</v>
      </c>
      <c r="AN200" s="52">
        <f>IFERROR(AM200/AJ192,"-")</f>
        <v>3.2251625903488026E-4</v>
      </c>
      <c r="AO200" s="54">
        <f t="shared" si="46"/>
        <v>26</v>
      </c>
      <c r="AP200" s="52">
        <f>IFERROR(AO200/AK192,"-")</f>
        <v>1.5980331899200985E-2</v>
      </c>
      <c r="AQ200" s="53">
        <f t="shared" si="51"/>
        <v>14986.26923076923</v>
      </c>
      <c r="AW200" s="175"/>
      <c r="AX200" s="175"/>
    </row>
    <row r="201" spans="2:50" s="20" customFormat="1">
      <c r="B201" s="326"/>
      <c r="C201" s="308"/>
      <c r="D201" s="311"/>
      <c r="E201" s="311"/>
      <c r="F201" s="209" t="s">
        <v>158</v>
      </c>
      <c r="G201" s="54">
        <v>522085</v>
      </c>
      <c r="H201" s="52">
        <f>IFERROR(G201/D192,"-")</f>
        <v>6.7593264327358107E-4</v>
      </c>
      <c r="I201" s="54">
        <v>48</v>
      </c>
      <c r="J201" s="52">
        <f>IFERROR(I201/E192,"-")</f>
        <v>4.2365401588702563E-2</v>
      </c>
      <c r="K201" s="53">
        <f t="shared" si="47"/>
        <v>10876.770833333334</v>
      </c>
      <c r="L201" s="311"/>
      <c r="M201" s="311"/>
      <c r="N201" s="209" t="s">
        <v>158</v>
      </c>
      <c r="O201" s="54">
        <v>101368</v>
      </c>
      <c r="P201" s="52">
        <f>IFERROR(O201/L192,"-")</f>
        <v>7.6449834057523204E-4</v>
      </c>
      <c r="Q201" s="54">
        <v>9</v>
      </c>
      <c r="R201" s="52">
        <f>IFERROR(Q201/M192,"-")</f>
        <v>4.4334975369458129E-2</v>
      </c>
      <c r="S201" s="53">
        <f t="shared" si="48"/>
        <v>11263.111111111111</v>
      </c>
      <c r="T201" s="311"/>
      <c r="U201" s="311"/>
      <c r="V201" s="209" t="s">
        <v>158</v>
      </c>
      <c r="W201" s="54">
        <v>22558</v>
      </c>
      <c r="X201" s="52">
        <f>IFERROR(W201/T192,"-")</f>
        <v>2.5563706472259503E-4</v>
      </c>
      <c r="Y201" s="54">
        <v>5</v>
      </c>
      <c r="Z201" s="52">
        <f>IFERROR(Y201/U192,"-")</f>
        <v>4.3859649122807015E-2</v>
      </c>
      <c r="AA201" s="53">
        <f t="shared" si="49"/>
        <v>4511.6000000000004</v>
      </c>
      <c r="AB201" s="311"/>
      <c r="AC201" s="311"/>
      <c r="AD201" s="209" t="s">
        <v>158</v>
      </c>
      <c r="AE201" s="54">
        <v>54250</v>
      </c>
      <c r="AF201" s="52">
        <f>IFERROR(AE201/AB192,"-")</f>
        <v>2.5243599572575837E-4</v>
      </c>
      <c r="AG201" s="54">
        <v>11</v>
      </c>
      <c r="AH201" s="52">
        <f>IFERROR(AG201/AC192,"-")</f>
        <v>6.2146892655367235E-2</v>
      </c>
      <c r="AI201" s="53">
        <f t="shared" si="50"/>
        <v>4931.818181818182</v>
      </c>
      <c r="AJ201" s="311"/>
      <c r="AK201" s="324"/>
      <c r="AL201" s="209" t="s">
        <v>158</v>
      </c>
      <c r="AM201" s="54">
        <f t="shared" si="45"/>
        <v>700261</v>
      </c>
      <c r="AN201" s="52">
        <f>IFERROR(AM201/AJ192,"-")</f>
        <v>5.7962175136733955E-4</v>
      </c>
      <c r="AO201" s="54">
        <f t="shared" si="46"/>
        <v>73</v>
      </c>
      <c r="AP201" s="52">
        <f>IFERROR(AO201/AK192,"-")</f>
        <v>4.4867854947756608E-2</v>
      </c>
      <c r="AQ201" s="53">
        <f t="shared" si="51"/>
        <v>9592.6164383561645</v>
      </c>
      <c r="AW201" s="175"/>
      <c r="AX201" s="175"/>
    </row>
    <row r="202" spans="2:50" s="20" customFormat="1">
      <c r="B202" s="326"/>
      <c r="C202" s="308"/>
      <c r="D202" s="311"/>
      <c r="E202" s="311"/>
      <c r="F202" s="209" t="s">
        <v>159</v>
      </c>
      <c r="G202" s="54">
        <v>43736</v>
      </c>
      <c r="H202" s="52">
        <f>IFERROR(G202/D192,"-")</f>
        <v>5.6624093942965879E-5</v>
      </c>
      <c r="I202" s="54">
        <v>5</v>
      </c>
      <c r="J202" s="52">
        <f>IFERROR(I202/E192,"-")</f>
        <v>4.4130626654898496E-3</v>
      </c>
      <c r="K202" s="53">
        <f t="shared" si="47"/>
        <v>8747.2000000000007</v>
      </c>
      <c r="L202" s="311"/>
      <c r="M202" s="311"/>
      <c r="N202" s="209" t="s">
        <v>159</v>
      </c>
      <c r="O202" s="54">
        <v>13468</v>
      </c>
      <c r="P202" s="52">
        <f>IFERROR(O202/L192,"-")</f>
        <v>1.0157311627798936E-4</v>
      </c>
      <c r="Q202" s="54">
        <v>1</v>
      </c>
      <c r="R202" s="52">
        <f>IFERROR(Q202/M192,"-")</f>
        <v>4.9261083743842365E-3</v>
      </c>
      <c r="S202" s="53">
        <f t="shared" si="48"/>
        <v>13468</v>
      </c>
      <c r="T202" s="311"/>
      <c r="U202" s="311"/>
      <c r="V202" s="209" t="s">
        <v>159</v>
      </c>
      <c r="W202" s="54">
        <v>9595</v>
      </c>
      <c r="X202" s="52">
        <f>IFERROR(W202/T192,"-")</f>
        <v>1.0873471212045834E-4</v>
      </c>
      <c r="Y202" s="54">
        <v>1</v>
      </c>
      <c r="Z202" s="52">
        <f>IFERROR(Y202/U192,"-")</f>
        <v>8.771929824561403E-3</v>
      </c>
      <c r="AA202" s="53">
        <f t="shared" si="49"/>
        <v>9595</v>
      </c>
      <c r="AB202" s="311"/>
      <c r="AC202" s="311"/>
      <c r="AD202" s="209" t="s">
        <v>159</v>
      </c>
      <c r="AE202" s="54">
        <v>57277</v>
      </c>
      <c r="AF202" s="52">
        <f>IFERROR(AE202/AB192,"-")</f>
        <v>2.6652122630754403E-4</v>
      </c>
      <c r="AG202" s="54">
        <v>4</v>
      </c>
      <c r="AH202" s="52">
        <f>IFERROR(AG202/AC192,"-")</f>
        <v>2.2598870056497175E-2</v>
      </c>
      <c r="AI202" s="53">
        <f t="shared" si="50"/>
        <v>14319.25</v>
      </c>
      <c r="AJ202" s="311"/>
      <c r="AK202" s="324"/>
      <c r="AL202" s="209" t="s">
        <v>159</v>
      </c>
      <c r="AM202" s="54">
        <f t="shared" si="45"/>
        <v>124076</v>
      </c>
      <c r="AN202" s="52">
        <f>IFERROR(AM202/AJ192,"-")</f>
        <v>1.027004908493462E-4</v>
      </c>
      <c r="AO202" s="54">
        <f t="shared" si="46"/>
        <v>11</v>
      </c>
      <c r="AP202" s="52">
        <f>IFERROR(AO202/AK192,"-")</f>
        <v>6.7609096496619543E-3</v>
      </c>
      <c r="AQ202" s="53">
        <f t="shared" si="51"/>
        <v>11279.636363636364</v>
      </c>
      <c r="AW202" s="175"/>
      <c r="AX202" s="175"/>
    </row>
    <row r="203" spans="2:50" s="20" customFormat="1">
      <c r="B203" s="326"/>
      <c r="C203" s="308"/>
      <c r="D203" s="311"/>
      <c r="E203" s="311"/>
      <c r="F203" s="209" t="s">
        <v>160</v>
      </c>
      <c r="G203" s="54">
        <v>1453739</v>
      </c>
      <c r="H203" s="52">
        <f>IFERROR(G203/D192,"-")</f>
        <v>1.8821257935008524E-3</v>
      </c>
      <c r="I203" s="54">
        <v>8</v>
      </c>
      <c r="J203" s="52">
        <f>IFERROR(I203/E192,"-")</f>
        <v>7.0609002647837602E-3</v>
      </c>
      <c r="K203" s="53">
        <f t="shared" si="47"/>
        <v>181717.375</v>
      </c>
      <c r="L203" s="311"/>
      <c r="M203" s="311"/>
      <c r="N203" s="209" t="s">
        <v>160</v>
      </c>
      <c r="O203" s="54">
        <v>191578</v>
      </c>
      <c r="P203" s="52">
        <f>IFERROR(O203/L192,"-")</f>
        <v>1.4448451492652691E-3</v>
      </c>
      <c r="Q203" s="54">
        <v>1</v>
      </c>
      <c r="R203" s="52">
        <f>IFERROR(Q203/M192,"-")</f>
        <v>4.9261083743842365E-3</v>
      </c>
      <c r="S203" s="53">
        <f t="shared" si="48"/>
        <v>191578</v>
      </c>
      <c r="T203" s="311"/>
      <c r="U203" s="311"/>
      <c r="V203" s="209" t="s">
        <v>160</v>
      </c>
      <c r="W203" s="54">
        <v>0</v>
      </c>
      <c r="X203" s="52">
        <f>IFERROR(W203/T192,"-")</f>
        <v>0</v>
      </c>
      <c r="Y203" s="54">
        <v>0</v>
      </c>
      <c r="Z203" s="52">
        <f>IFERROR(Y203/U192,"-")</f>
        <v>0</v>
      </c>
      <c r="AA203" s="53" t="str">
        <f t="shared" si="49"/>
        <v>-</v>
      </c>
      <c r="AB203" s="311"/>
      <c r="AC203" s="311"/>
      <c r="AD203" s="209" t="s">
        <v>160</v>
      </c>
      <c r="AE203" s="54">
        <v>1378767</v>
      </c>
      <c r="AF203" s="52">
        <f>IFERROR(AE203/AB192,"-")</f>
        <v>6.4156759542639023E-3</v>
      </c>
      <c r="AG203" s="54">
        <v>7</v>
      </c>
      <c r="AH203" s="52">
        <f>IFERROR(AG203/AC192,"-")</f>
        <v>3.954802259887006E-2</v>
      </c>
      <c r="AI203" s="53">
        <f t="shared" si="50"/>
        <v>196966.71428571429</v>
      </c>
      <c r="AJ203" s="311"/>
      <c r="AK203" s="324"/>
      <c r="AL203" s="209" t="s">
        <v>160</v>
      </c>
      <c r="AM203" s="54">
        <f t="shared" si="45"/>
        <v>3024084</v>
      </c>
      <c r="AN203" s="52">
        <f>IFERROR(AM203/AJ192,"-")</f>
        <v>2.5031022209746788E-3</v>
      </c>
      <c r="AO203" s="54">
        <f t="shared" si="46"/>
        <v>16</v>
      </c>
      <c r="AP203" s="52">
        <f>IFERROR(AO203/AK192,"-")</f>
        <v>9.8340503995082967E-3</v>
      </c>
      <c r="AQ203" s="53">
        <f t="shared" si="51"/>
        <v>189005.25</v>
      </c>
      <c r="AW203" s="175"/>
      <c r="AX203" s="175"/>
    </row>
    <row r="204" spans="2:50" s="20" customFormat="1">
      <c r="B204" s="326"/>
      <c r="C204" s="308"/>
      <c r="D204" s="311"/>
      <c r="E204" s="311"/>
      <c r="F204" s="209" t="s">
        <v>161</v>
      </c>
      <c r="G204" s="54">
        <v>4082423</v>
      </c>
      <c r="H204" s="52">
        <f>IFERROR(G204/D192,"-")</f>
        <v>5.2854285592400909E-3</v>
      </c>
      <c r="I204" s="54">
        <v>135</v>
      </c>
      <c r="J204" s="52">
        <f>IFERROR(I204/E192,"-")</f>
        <v>0.11915269196822595</v>
      </c>
      <c r="K204" s="53">
        <f t="shared" si="47"/>
        <v>30240.170370370372</v>
      </c>
      <c r="L204" s="311"/>
      <c r="M204" s="311"/>
      <c r="N204" s="209" t="s">
        <v>161</v>
      </c>
      <c r="O204" s="54">
        <v>899360</v>
      </c>
      <c r="P204" s="52">
        <f>IFERROR(O204/L192,"-")</f>
        <v>6.7828035235946325E-3</v>
      </c>
      <c r="Q204" s="54">
        <v>31</v>
      </c>
      <c r="R204" s="52">
        <f>IFERROR(Q204/M192,"-")</f>
        <v>0.15270935960591134</v>
      </c>
      <c r="S204" s="53">
        <f t="shared" si="48"/>
        <v>29011.612903225807</v>
      </c>
      <c r="T204" s="311"/>
      <c r="U204" s="311"/>
      <c r="V204" s="209" t="s">
        <v>161</v>
      </c>
      <c r="W204" s="54">
        <v>317907</v>
      </c>
      <c r="X204" s="52">
        <f>IFERROR(W204/T192,"-")</f>
        <v>3.6026603570691556E-3</v>
      </c>
      <c r="Y204" s="54">
        <v>19</v>
      </c>
      <c r="Z204" s="52">
        <f>IFERROR(Y204/U192,"-")</f>
        <v>0.16666666666666666</v>
      </c>
      <c r="AA204" s="53">
        <f t="shared" si="49"/>
        <v>16731.947368421053</v>
      </c>
      <c r="AB204" s="311"/>
      <c r="AC204" s="311"/>
      <c r="AD204" s="209" t="s">
        <v>161</v>
      </c>
      <c r="AE204" s="54">
        <v>5841868</v>
      </c>
      <c r="AF204" s="52">
        <f>IFERROR(AE204/AB192,"-")</f>
        <v>2.7183368948911421E-2</v>
      </c>
      <c r="AG204" s="54">
        <v>45</v>
      </c>
      <c r="AH204" s="52">
        <f>IFERROR(AG204/AC192,"-")</f>
        <v>0.25423728813559321</v>
      </c>
      <c r="AI204" s="53">
        <f t="shared" si="50"/>
        <v>129819.28888888888</v>
      </c>
      <c r="AJ204" s="311"/>
      <c r="AK204" s="324"/>
      <c r="AL204" s="209" t="s">
        <v>161</v>
      </c>
      <c r="AM204" s="54">
        <f t="shared" si="45"/>
        <v>11141558</v>
      </c>
      <c r="AN204" s="52">
        <f>IFERROR(AM204/AJ192,"-")</f>
        <v>9.2221176974310905E-3</v>
      </c>
      <c r="AO204" s="54">
        <f t="shared" si="46"/>
        <v>230</v>
      </c>
      <c r="AP204" s="52">
        <f>IFERROR(AO204/AK192,"-")</f>
        <v>0.14136447449293177</v>
      </c>
      <c r="AQ204" s="53">
        <f t="shared" si="51"/>
        <v>48441.556521739134</v>
      </c>
      <c r="AW204" s="175"/>
      <c r="AX204" s="175"/>
    </row>
    <row r="205" spans="2:50" s="20" customFormat="1">
      <c r="B205" s="326"/>
      <c r="C205" s="308"/>
      <c r="D205" s="311"/>
      <c r="E205" s="311"/>
      <c r="F205" s="209" t="s">
        <v>162</v>
      </c>
      <c r="G205" s="54">
        <v>10206995</v>
      </c>
      <c r="H205" s="52">
        <f>IFERROR(G205/D192,"-")</f>
        <v>1.3214785159945652E-2</v>
      </c>
      <c r="I205" s="54">
        <v>111</v>
      </c>
      <c r="J205" s="52">
        <f>IFERROR(I205/E192,"-")</f>
        <v>9.7969991173874671E-2</v>
      </c>
      <c r="K205" s="53">
        <f t="shared" si="47"/>
        <v>91954.909909909911</v>
      </c>
      <c r="L205" s="311"/>
      <c r="M205" s="311"/>
      <c r="N205" s="209" t="s">
        <v>162</v>
      </c>
      <c r="O205" s="54">
        <v>744317</v>
      </c>
      <c r="P205" s="52">
        <f>IFERROR(O205/L192,"-")</f>
        <v>5.6134984547582568E-3</v>
      </c>
      <c r="Q205" s="54">
        <v>15</v>
      </c>
      <c r="R205" s="52">
        <f>IFERROR(Q205/M192,"-")</f>
        <v>7.3891625615763554E-2</v>
      </c>
      <c r="S205" s="53">
        <f t="shared" si="48"/>
        <v>49621.133333333331</v>
      </c>
      <c r="T205" s="311"/>
      <c r="U205" s="311"/>
      <c r="V205" s="209" t="s">
        <v>162</v>
      </c>
      <c r="W205" s="54">
        <v>1411284</v>
      </c>
      <c r="X205" s="52">
        <f>IFERROR(W205/T192,"-")</f>
        <v>1.5993283945826883E-2</v>
      </c>
      <c r="Y205" s="54">
        <v>8</v>
      </c>
      <c r="Z205" s="52">
        <f>IFERROR(Y205/U192,"-")</f>
        <v>7.0175438596491224E-2</v>
      </c>
      <c r="AA205" s="53">
        <f t="shared" si="49"/>
        <v>176410.5</v>
      </c>
      <c r="AB205" s="311"/>
      <c r="AC205" s="311"/>
      <c r="AD205" s="209" t="s">
        <v>162</v>
      </c>
      <c r="AE205" s="54">
        <v>1938041</v>
      </c>
      <c r="AF205" s="52">
        <f>IFERROR(AE205/AB192,"-")</f>
        <v>9.0180886560800831E-3</v>
      </c>
      <c r="AG205" s="54">
        <v>29</v>
      </c>
      <c r="AH205" s="52">
        <f>IFERROR(AG205/AC192,"-")</f>
        <v>0.16384180790960451</v>
      </c>
      <c r="AI205" s="53">
        <f t="shared" si="50"/>
        <v>66829</v>
      </c>
      <c r="AJ205" s="311"/>
      <c r="AK205" s="324"/>
      <c r="AL205" s="209" t="s">
        <v>162</v>
      </c>
      <c r="AM205" s="54">
        <f t="shared" si="45"/>
        <v>14300637</v>
      </c>
      <c r="AN205" s="52">
        <f>IFERROR(AM205/AJ192,"-")</f>
        <v>1.1836958310699263E-2</v>
      </c>
      <c r="AO205" s="54">
        <f t="shared" si="46"/>
        <v>163</v>
      </c>
      <c r="AP205" s="52">
        <f>IFERROR(AO205/AK192,"-")</f>
        <v>0.10018438844499078</v>
      </c>
      <c r="AQ205" s="53">
        <f t="shared" si="51"/>
        <v>87733.969325153375</v>
      </c>
      <c r="AW205" s="175"/>
      <c r="AX205" s="175"/>
    </row>
    <row r="206" spans="2:50" s="20" customFormat="1">
      <c r="B206" s="326"/>
      <c r="C206" s="308"/>
      <c r="D206" s="311"/>
      <c r="E206" s="311"/>
      <c r="F206" s="209" t="s">
        <v>163</v>
      </c>
      <c r="G206" s="54">
        <v>3895538</v>
      </c>
      <c r="H206" s="52">
        <f>IFERROR(G206/D192,"-")</f>
        <v>5.0434724179255859E-3</v>
      </c>
      <c r="I206" s="54">
        <v>85</v>
      </c>
      <c r="J206" s="52">
        <f>IFERROR(I206/E192,"-")</f>
        <v>7.5022065313327446E-2</v>
      </c>
      <c r="K206" s="53">
        <f t="shared" si="47"/>
        <v>45829.858823529408</v>
      </c>
      <c r="L206" s="311"/>
      <c r="M206" s="311"/>
      <c r="N206" s="209" t="s">
        <v>163</v>
      </c>
      <c r="O206" s="54">
        <v>355243</v>
      </c>
      <c r="P206" s="52">
        <f>IFERROR(O206/L192,"-")</f>
        <v>2.679175716211893E-3</v>
      </c>
      <c r="Q206" s="54">
        <v>13</v>
      </c>
      <c r="R206" s="52">
        <f>IFERROR(Q206/M192,"-")</f>
        <v>6.4039408866995079E-2</v>
      </c>
      <c r="S206" s="53">
        <f t="shared" si="48"/>
        <v>27326.384615384617</v>
      </c>
      <c r="T206" s="311"/>
      <c r="U206" s="311"/>
      <c r="V206" s="209" t="s">
        <v>163</v>
      </c>
      <c r="W206" s="54">
        <v>801606</v>
      </c>
      <c r="X206" s="52">
        <f>IFERROR(W206/T192,"-")</f>
        <v>9.0841477482055365E-3</v>
      </c>
      <c r="Y206" s="54">
        <v>13</v>
      </c>
      <c r="Z206" s="52">
        <f>IFERROR(Y206/U192,"-")</f>
        <v>0.11403508771929824</v>
      </c>
      <c r="AA206" s="53">
        <f t="shared" si="49"/>
        <v>61662</v>
      </c>
      <c r="AB206" s="311"/>
      <c r="AC206" s="311"/>
      <c r="AD206" s="209" t="s">
        <v>163</v>
      </c>
      <c r="AE206" s="54">
        <v>513258</v>
      </c>
      <c r="AF206" s="52">
        <f>IFERROR(AE206/AB192,"-")</f>
        <v>2.3882911390638024E-3</v>
      </c>
      <c r="AG206" s="54">
        <v>20</v>
      </c>
      <c r="AH206" s="52">
        <f>IFERROR(AG206/AC192,"-")</f>
        <v>0.11299435028248588</v>
      </c>
      <c r="AI206" s="53">
        <f t="shared" si="50"/>
        <v>25662.9</v>
      </c>
      <c r="AJ206" s="311"/>
      <c r="AK206" s="324"/>
      <c r="AL206" s="209" t="s">
        <v>163</v>
      </c>
      <c r="AM206" s="54">
        <f t="shared" si="45"/>
        <v>5565645</v>
      </c>
      <c r="AN206" s="52">
        <f>IFERROR(AM206/AJ192,"-")</f>
        <v>4.6068093216513218E-3</v>
      </c>
      <c r="AO206" s="54">
        <f t="shared" si="46"/>
        <v>131</v>
      </c>
      <c r="AP206" s="52">
        <f>IFERROR(AO206/AK192,"-")</f>
        <v>8.0516287645974183E-2</v>
      </c>
      <c r="AQ206" s="53">
        <f t="shared" si="51"/>
        <v>42485.83969465649</v>
      </c>
      <c r="AW206" s="175"/>
      <c r="AX206" s="175"/>
    </row>
    <row r="207" spans="2:50" s="20" customFormat="1">
      <c r="B207" s="326"/>
      <c r="C207" s="308"/>
      <c r="D207" s="311"/>
      <c r="E207" s="311"/>
      <c r="F207" s="210" t="s">
        <v>164</v>
      </c>
      <c r="G207" s="59">
        <v>1220412</v>
      </c>
      <c r="H207" s="57">
        <f>IFERROR(G207/D192,"-")</f>
        <v>1.5800421560527454E-3</v>
      </c>
      <c r="I207" s="59">
        <v>84</v>
      </c>
      <c r="J207" s="57">
        <f>IFERROR(I207/E192,"-")</f>
        <v>7.4139452780229473E-2</v>
      </c>
      <c r="K207" s="58">
        <f t="shared" si="47"/>
        <v>14528.714285714286</v>
      </c>
      <c r="L207" s="311"/>
      <c r="M207" s="311"/>
      <c r="N207" s="210" t="s">
        <v>164</v>
      </c>
      <c r="O207" s="59">
        <v>85488</v>
      </c>
      <c r="P207" s="57">
        <f>IFERROR(O207/L192,"-")</f>
        <v>6.447343751390522E-4</v>
      </c>
      <c r="Q207" s="59">
        <v>16</v>
      </c>
      <c r="R207" s="57">
        <f>IFERROR(Q207/M192,"-")</f>
        <v>7.8817733990147784E-2</v>
      </c>
      <c r="S207" s="58">
        <f t="shared" si="48"/>
        <v>5343</v>
      </c>
      <c r="T207" s="311"/>
      <c r="U207" s="311"/>
      <c r="V207" s="210" t="s">
        <v>164</v>
      </c>
      <c r="W207" s="59">
        <v>130655</v>
      </c>
      <c r="X207" s="57">
        <f>IFERROR(W207/T192,"-")</f>
        <v>1.4806392717142767E-3</v>
      </c>
      <c r="Y207" s="59">
        <v>7</v>
      </c>
      <c r="Z207" s="57">
        <f>IFERROR(Y207/U192,"-")</f>
        <v>6.1403508771929821E-2</v>
      </c>
      <c r="AA207" s="58">
        <f t="shared" si="49"/>
        <v>18665</v>
      </c>
      <c r="AB207" s="311"/>
      <c r="AC207" s="311"/>
      <c r="AD207" s="210" t="s">
        <v>164</v>
      </c>
      <c r="AE207" s="59">
        <v>251548</v>
      </c>
      <c r="AF207" s="57">
        <f>IFERROR(AE207/AB192,"-")</f>
        <v>1.170502670098121E-3</v>
      </c>
      <c r="AG207" s="59">
        <v>27</v>
      </c>
      <c r="AH207" s="57">
        <f>IFERROR(AG207/AC192,"-")</f>
        <v>0.15254237288135594</v>
      </c>
      <c r="AI207" s="58">
        <f t="shared" si="50"/>
        <v>9316.5925925925931</v>
      </c>
      <c r="AJ207" s="311"/>
      <c r="AK207" s="324"/>
      <c r="AL207" s="210" t="s">
        <v>164</v>
      </c>
      <c r="AM207" s="59">
        <f t="shared" si="45"/>
        <v>1688103</v>
      </c>
      <c r="AN207" s="57">
        <f>IFERROR(AM207/AJ192,"-")</f>
        <v>1.3972807529599107E-3</v>
      </c>
      <c r="AO207" s="59">
        <f t="shared" si="46"/>
        <v>134</v>
      </c>
      <c r="AP207" s="57">
        <f>IFERROR(AO207/AK192,"-")</f>
        <v>8.2360172095881992E-2</v>
      </c>
      <c r="AQ207" s="58">
        <f t="shared" si="51"/>
        <v>12597.783582089553</v>
      </c>
      <c r="AW207" s="175"/>
      <c r="AX207" s="175"/>
    </row>
    <row r="208" spans="2:50" s="20" customFormat="1">
      <c r="B208" s="326"/>
      <c r="C208" s="309"/>
      <c r="D208" s="312"/>
      <c r="E208" s="312"/>
      <c r="F208" s="211" t="s">
        <v>86</v>
      </c>
      <c r="G208" s="60">
        <f>SUM(G192:G207)</f>
        <v>164213268</v>
      </c>
      <c r="H208" s="57">
        <f>IFERROR(G208/D192,"-")</f>
        <v>0.21260351915843773</v>
      </c>
      <c r="I208" s="59">
        <v>934</v>
      </c>
      <c r="J208" s="57">
        <f>IFERROR(I208/E192,"-")</f>
        <v>0.82436010591350395</v>
      </c>
      <c r="K208" s="58">
        <f t="shared" si="47"/>
        <v>175817.20342612421</v>
      </c>
      <c r="L208" s="312"/>
      <c r="M208" s="312"/>
      <c r="N208" s="211" t="s">
        <v>86</v>
      </c>
      <c r="O208" s="60">
        <f>SUM(O192:O207)</f>
        <v>32006902</v>
      </c>
      <c r="P208" s="57">
        <f>IFERROR(O208/L192,"-")</f>
        <v>0.24139001919692679</v>
      </c>
      <c r="Q208" s="59">
        <v>170</v>
      </c>
      <c r="R208" s="57">
        <f>IFERROR(Q208/M192,"-")</f>
        <v>0.83743842364532017</v>
      </c>
      <c r="S208" s="58">
        <f t="shared" si="48"/>
        <v>188275.89411764705</v>
      </c>
      <c r="T208" s="312"/>
      <c r="U208" s="312"/>
      <c r="V208" s="211" t="s">
        <v>86</v>
      </c>
      <c r="W208" s="60">
        <f>SUM(W192:W207)</f>
        <v>17564159</v>
      </c>
      <c r="X208" s="57">
        <f>IFERROR(W208/T192,"-")</f>
        <v>0.19904468707691064</v>
      </c>
      <c r="Y208" s="59">
        <v>97</v>
      </c>
      <c r="Z208" s="57">
        <f>IFERROR(Y208/U192,"-")</f>
        <v>0.85087719298245612</v>
      </c>
      <c r="AA208" s="58">
        <f t="shared" si="49"/>
        <v>181073.80412371134</v>
      </c>
      <c r="AB208" s="312"/>
      <c r="AC208" s="312"/>
      <c r="AD208" s="211" t="s">
        <v>86</v>
      </c>
      <c r="AE208" s="60">
        <f>SUM(AE192:AE207)</f>
        <v>51870015</v>
      </c>
      <c r="AF208" s="57">
        <f>IFERROR(AE208/AB192,"-")</f>
        <v>0.24136145409834142</v>
      </c>
      <c r="AG208" s="59">
        <v>157</v>
      </c>
      <c r="AH208" s="57">
        <f>IFERROR(AG208/AC192,"-")</f>
        <v>0.88700564971751417</v>
      </c>
      <c r="AI208" s="58">
        <f t="shared" si="50"/>
        <v>330382.26114649681</v>
      </c>
      <c r="AJ208" s="312"/>
      <c r="AK208" s="325"/>
      <c r="AL208" s="211" t="s">
        <v>86</v>
      </c>
      <c r="AM208" s="60">
        <f>SUM(AM192:AM207)</f>
        <v>265654344</v>
      </c>
      <c r="AN208" s="57">
        <f>IFERROR(AM208/AJ192,"-")</f>
        <v>0.21988806477530762</v>
      </c>
      <c r="AO208" s="59">
        <f>SUM(I208,Q208,Y208,AG208)</f>
        <v>1358</v>
      </c>
      <c r="AP208" s="57">
        <f>IFERROR(AO208/AK192,"-")</f>
        <v>0.83466502765826678</v>
      </c>
      <c r="AQ208" s="58">
        <f t="shared" si="51"/>
        <v>195621.75552282768</v>
      </c>
      <c r="AW208" s="175"/>
      <c r="AX208" s="175"/>
    </row>
    <row r="209" spans="2:50" s="20" customFormat="1">
      <c r="B209" s="326">
        <v>13</v>
      </c>
      <c r="C209" s="307" t="s">
        <v>138</v>
      </c>
      <c r="D209" s="310">
        <v>1152700580</v>
      </c>
      <c r="E209" s="310">
        <v>1651</v>
      </c>
      <c r="F209" s="207" t="s">
        <v>150</v>
      </c>
      <c r="G209" s="50">
        <v>18345192</v>
      </c>
      <c r="H209" s="48">
        <f>IFERROR(G209/D209,"-")</f>
        <v>1.5914967267562231E-2</v>
      </c>
      <c r="I209" s="50">
        <v>329</v>
      </c>
      <c r="J209" s="48">
        <f>IFERROR(I209/E209,"-")</f>
        <v>0.1992731677771048</v>
      </c>
      <c r="K209" s="49">
        <f t="shared" si="47"/>
        <v>55760.462006079026</v>
      </c>
      <c r="L209" s="310">
        <v>170050810</v>
      </c>
      <c r="M209" s="310">
        <v>226</v>
      </c>
      <c r="N209" s="207" t="s">
        <v>150</v>
      </c>
      <c r="O209" s="50">
        <v>4776821</v>
      </c>
      <c r="P209" s="48">
        <f>IFERROR(O209/L209,"-")</f>
        <v>2.8090551288758932E-2</v>
      </c>
      <c r="Q209" s="50">
        <v>52</v>
      </c>
      <c r="R209" s="48">
        <f>IFERROR(Q209/M209,"-")</f>
        <v>0.23008849557522124</v>
      </c>
      <c r="S209" s="49">
        <f t="shared" si="48"/>
        <v>91861.942307692312</v>
      </c>
      <c r="T209" s="310">
        <v>125487260</v>
      </c>
      <c r="U209" s="310">
        <v>148</v>
      </c>
      <c r="V209" s="207" t="s">
        <v>150</v>
      </c>
      <c r="W209" s="50">
        <v>2835028</v>
      </c>
      <c r="X209" s="48">
        <f>IFERROR(W209/T209,"-")</f>
        <v>2.2592157960895792E-2</v>
      </c>
      <c r="Y209" s="50">
        <v>26</v>
      </c>
      <c r="Z209" s="48">
        <f>IFERROR(Y209/U209,"-")</f>
        <v>0.17567567567567569</v>
      </c>
      <c r="AA209" s="49">
        <f t="shared" si="49"/>
        <v>109039.53846153847</v>
      </c>
      <c r="AB209" s="310">
        <v>292228060</v>
      </c>
      <c r="AC209" s="310">
        <v>321</v>
      </c>
      <c r="AD209" s="207" t="s">
        <v>150</v>
      </c>
      <c r="AE209" s="50">
        <v>3665423</v>
      </c>
      <c r="AF209" s="48">
        <f>IFERROR(AE209/AB209,"-")</f>
        <v>1.2543022049285753E-2</v>
      </c>
      <c r="AG209" s="50">
        <v>93</v>
      </c>
      <c r="AH209" s="48">
        <f>IFERROR(AG209/AC209,"-")</f>
        <v>0.28971962616822428</v>
      </c>
      <c r="AI209" s="49">
        <f t="shared" si="50"/>
        <v>39413.150537634407</v>
      </c>
      <c r="AJ209" s="310">
        <f>SUM(D209,L209,T209,AB209)</f>
        <v>1740466710</v>
      </c>
      <c r="AK209" s="323">
        <f>SUM(E209,M209,U209,AC209)</f>
        <v>2346</v>
      </c>
      <c r="AL209" s="207" t="s">
        <v>150</v>
      </c>
      <c r="AM209" s="50">
        <f t="shared" ref="AM209:AM224" si="52">SUM(G209,O209,W209,AE209)</f>
        <v>29622464</v>
      </c>
      <c r="AN209" s="48">
        <f>IFERROR(AM209/AJ209,"-")</f>
        <v>1.7019839465932676E-2</v>
      </c>
      <c r="AO209" s="50">
        <f t="shared" ref="AO209:AO224" si="53">SUM(I209,Q209,Y209,AG209)</f>
        <v>500</v>
      </c>
      <c r="AP209" s="48">
        <f>IFERROR(AO209/AK209,"-")</f>
        <v>0.21312872975277067</v>
      </c>
      <c r="AQ209" s="49">
        <f t="shared" si="51"/>
        <v>59244.928</v>
      </c>
      <c r="AW209" s="175"/>
      <c r="AX209" s="175"/>
    </row>
    <row r="210" spans="2:50" s="20" customFormat="1">
      <c r="B210" s="326"/>
      <c r="C210" s="308"/>
      <c r="D210" s="311"/>
      <c r="E210" s="311"/>
      <c r="F210" s="208" t="s">
        <v>151</v>
      </c>
      <c r="G210" s="54">
        <v>32504435</v>
      </c>
      <c r="H210" s="52">
        <f>IFERROR(G210/D209,"-")</f>
        <v>2.8198506675514989E-2</v>
      </c>
      <c r="I210" s="54">
        <v>465</v>
      </c>
      <c r="J210" s="52">
        <f>IFERROR(I210/E209,"-")</f>
        <v>0.28164748637189579</v>
      </c>
      <c r="K210" s="53">
        <f t="shared" si="47"/>
        <v>69902.010752688177</v>
      </c>
      <c r="L210" s="311"/>
      <c r="M210" s="311"/>
      <c r="N210" s="208" t="s">
        <v>151</v>
      </c>
      <c r="O210" s="54">
        <v>2059819</v>
      </c>
      <c r="P210" s="52">
        <f>IFERROR(O210/L209,"-")</f>
        <v>1.2112962002356824E-2</v>
      </c>
      <c r="Q210" s="54">
        <v>61</v>
      </c>
      <c r="R210" s="52">
        <f>IFERROR(Q210/M209,"-")</f>
        <v>0.26991150442477874</v>
      </c>
      <c r="S210" s="53">
        <f t="shared" si="48"/>
        <v>33767.524590163935</v>
      </c>
      <c r="T210" s="311"/>
      <c r="U210" s="311"/>
      <c r="V210" s="208" t="s">
        <v>151</v>
      </c>
      <c r="W210" s="54">
        <v>5961364</v>
      </c>
      <c r="X210" s="52">
        <f>IFERROR(W210/T209,"-")</f>
        <v>4.750573086064673E-2</v>
      </c>
      <c r="Y210" s="54">
        <v>45</v>
      </c>
      <c r="Z210" s="52">
        <f>IFERROR(Y210/U209,"-")</f>
        <v>0.30405405405405406</v>
      </c>
      <c r="AA210" s="53">
        <f t="shared" si="49"/>
        <v>132474.75555555554</v>
      </c>
      <c r="AB210" s="311"/>
      <c r="AC210" s="311"/>
      <c r="AD210" s="208" t="s">
        <v>151</v>
      </c>
      <c r="AE210" s="54">
        <v>6167486</v>
      </c>
      <c r="AF210" s="52">
        <f>IFERROR(AE210/AB209,"-")</f>
        <v>2.1105043779847836E-2</v>
      </c>
      <c r="AG210" s="54">
        <v>122</v>
      </c>
      <c r="AH210" s="52">
        <f>IFERROR(AG210/AC209,"-")</f>
        <v>0.38006230529595014</v>
      </c>
      <c r="AI210" s="53">
        <f t="shared" si="50"/>
        <v>50553.163934426229</v>
      </c>
      <c r="AJ210" s="311"/>
      <c r="AK210" s="324"/>
      <c r="AL210" s="208" t="s">
        <v>151</v>
      </c>
      <c r="AM210" s="54">
        <f t="shared" si="52"/>
        <v>46693104</v>
      </c>
      <c r="AN210" s="52">
        <f>IFERROR(AM210/AJ209,"-")</f>
        <v>2.6827921345303984E-2</v>
      </c>
      <c r="AO210" s="54">
        <f t="shared" si="53"/>
        <v>693</v>
      </c>
      <c r="AP210" s="52">
        <f>IFERROR(AO210/AK209,"-")</f>
        <v>0.29539641943734013</v>
      </c>
      <c r="AQ210" s="53">
        <f t="shared" si="51"/>
        <v>67378.216450216452</v>
      </c>
      <c r="AW210" s="175"/>
      <c r="AX210" s="175"/>
    </row>
    <row r="211" spans="2:50" s="20" customFormat="1">
      <c r="B211" s="326"/>
      <c r="C211" s="308"/>
      <c r="D211" s="311"/>
      <c r="E211" s="311"/>
      <c r="F211" s="209" t="s">
        <v>152</v>
      </c>
      <c r="G211" s="54">
        <v>27448625</v>
      </c>
      <c r="H211" s="52">
        <f>IFERROR(G211/D209,"-")</f>
        <v>2.3812450064005345E-2</v>
      </c>
      <c r="I211" s="54">
        <v>572</v>
      </c>
      <c r="J211" s="52">
        <f>IFERROR(I211/E209,"-")</f>
        <v>0.34645669291338582</v>
      </c>
      <c r="K211" s="53">
        <f t="shared" si="47"/>
        <v>47987.106643356645</v>
      </c>
      <c r="L211" s="311"/>
      <c r="M211" s="311"/>
      <c r="N211" s="209" t="s">
        <v>152</v>
      </c>
      <c r="O211" s="54">
        <v>4467604</v>
      </c>
      <c r="P211" s="52">
        <f>IFERROR(O211/L209,"-")</f>
        <v>2.6272171241054364E-2</v>
      </c>
      <c r="Q211" s="54">
        <v>106</v>
      </c>
      <c r="R211" s="52">
        <f>IFERROR(Q211/M209,"-")</f>
        <v>0.46902654867256638</v>
      </c>
      <c r="S211" s="53">
        <f t="shared" si="48"/>
        <v>42147.207547169812</v>
      </c>
      <c r="T211" s="311"/>
      <c r="U211" s="311"/>
      <c r="V211" s="209" t="s">
        <v>152</v>
      </c>
      <c r="W211" s="54">
        <v>2841694</v>
      </c>
      <c r="X211" s="52">
        <f>IFERROR(W211/T209,"-")</f>
        <v>2.2645278891259561E-2</v>
      </c>
      <c r="Y211" s="54">
        <v>57</v>
      </c>
      <c r="Z211" s="52">
        <f>IFERROR(Y211/U209,"-")</f>
        <v>0.38513513513513514</v>
      </c>
      <c r="AA211" s="53">
        <f t="shared" si="49"/>
        <v>49854.280701754389</v>
      </c>
      <c r="AB211" s="311"/>
      <c r="AC211" s="311"/>
      <c r="AD211" s="209" t="s">
        <v>152</v>
      </c>
      <c r="AE211" s="54">
        <v>5583705</v>
      </c>
      <c r="AF211" s="52">
        <f>IFERROR(AE211/AB209,"-")</f>
        <v>1.9107354030273478E-2</v>
      </c>
      <c r="AG211" s="54">
        <v>118</v>
      </c>
      <c r="AH211" s="52">
        <f>IFERROR(AG211/AC209,"-")</f>
        <v>0.36760124610591899</v>
      </c>
      <c r="AI211" s="53">
        <f t="shared" si="50"/>
        <v>47319.533898305082</v>
      </c>
      <c r="AJ211" s="311"/>
      <c r="AK211" s="324"/>
      <c r="AL211" s="209" t="s">
        <v>152</v>
      </c>
      <c r="AM211" s="54">
        <f t="shared" si="52"/>
        <v>40341628</v>
      </c>
      <c r="AN211" s="52">
        <f>IFERROR(AM211/AJ209,"-")</f>
        <v>2.3178626611019753E-2</v>
      </c>
      <c r="AO211" s="54">
        <f t="shared" si="53"/>
        <v>853</v>
      </c>
      <c r="AP211" s="52">
        <f>IFERROR(AO211/AK209,"-")</f>
        <v>0.36359761295822679</v>
      </c>
      <c r="AQ211" s="53">
        <f t="shared" si="51"/>
        <v>47293.819460726845</v>
      </c>
      <c r="AW211" s="175"/>
      <c r="AX211" s="175"/>
    </row>
    <row r="212" spans="2:50" s="20" customFormat="1">
      <c r="B212" s="326"/>
      <c r="C212" s="308"/>
      <c r="D212" s="311"/>
      <c r="E212" s="311"/>
      <c r="F212" s="209" t="s">
        <v>153</v>
      </c>
      <c r="G212" s="54">
        <v>1240793</v>
      </c>
      <c r="H212" s="52">
        <f>IFERROR(G212/D209,"-")</f>
        <v>1.0764226387393681E-3</v>
      </c>
      <c r="I212" s="54">
        <v>63</v>
      </c>
      <c r="J212" s="52">
        <f>IFERROR(I212/E209,"-")</f>
        <v>3.8158691701998787E-2</v>
      </c>
      <c r="K212" s="53">
        <f t="shared" si="47"/>
        <v>19695.126984126986</v>
      </c>
      <c r="L212" s="311"/>
      <c r="M212" s="311"/>
      <c r="N212" s="209" t="s">
        <v>153</v>
      </c>
      <c r="O212" s="54">
        <v>128333</v>
      </c>
      <c r="P212" s="52">
        <f>IFERROR(O212/L209,"-")</f>
        <v>7.5467444112733127E-4</v>
      </c>
      <c r="Q212" s="54">
        <v>7</v>
      </c>
      <c r="R212" s="52">
        <f>IFERROR(Q212/M209,"-")</f>
        <v>3.0973451327433628E-2</v>
      </c>
      <c r="S212" s="53">
        <f t="shared" si="48"/>
        <v>18333.285714285714</v>
      </c>
      <c r="T212" s="311"/>
      <c r="U212" s="311"/>
      <c r="V212" s="209" t="s">
        <v>153</v>
      </c>
      <c r="W212" s="54">
        <v>51459</v>
      </c>
      <c r="X212" s="52">
        <f>IFERROR(W212/T209,"-")</f>
        <v>4.1007350068843641E-4</v>
      </c>
      <c r="Y212" s="54">
        <v>4</v>
      </c>
      <c r="Z212" s="52">
        <f>IFERROR(Y212/U209,"-")</f>
        <v>2.7027027027027029E-2</v>
      </c>
      <c r="AA212" s="53">
        <f t="shared" si="49"/>
        <v>12864.75</v>
      </c>
      <c r="AB212" s="311"/>
      <c r="AC212" s="311"/>
      <c r="AD212" s="209" t="s">
        <v>153</v>
      </c>
      <c r="AE212" s="54">
        <v>166788</v>
      </c>
      <c r="AF212" s="52">
        <f>IFERROR(AE212/AB209,"-")</f>
        <v>5.7074601254923976E-4</v>
      </c>
      <c r="AG212" s="54">
        <v>8</v>
      </c>
      <c r="AH212" s="52">
        <f>IFERROR(AG212/AC209,"-")</f>
        <v>2.4922118380062305E-2</v>
      </c>
      <c r="AI212" s="53">
        <f t="shared" si="50"/>
        <v>20848.5</v>
      </c>
      <c r="AJ212" s="311"/>
      <c r="AK212" s="324"/>
      <c r="AL212" s="209" t="s">
        <v>153</v>
      </c>
      <c r="AM212" s="54">
        <f t="shared" si="52"/>
        <v>1587373</v>
      </c>
      <c r="AN212" s="52">
        <f>IFERROR(AM212/AJ209,"-")</f>
        <v>9.1203870253858514E-4</v>
      </c>
      <c r="AO212" s="54">
        <f t="shared" si="53"/>
        <v>82</v>
      </c>
      <c r="AP212" s="52">
        <f>IFERROR(AO212/AK209,"-")</f>
        <v>3.4953111679454391E-2</v>
      </c>
      <c r="AQ212" s="53">
        <f t="shared" si="51"/>
        <v>19358.207317073171</v>
      </c>
      <c r="AW212" s="175"/>
      <c r="AX212" s="175"/>
    </row>
    <row r="213" spans="2:50" s="20" customFormat="1">
      <c r="B213" s="326"/>
      <c r="C213" s="308"/>
      <c r="D213" s="311"/>
      <c r="E213" s="311"/>
      <c r="F213" s="209" t="s">
        <v>154</v>
      </c>
      <c r="G213" s="54">
        <v>30430652</v>
      </c>
      <c r="H213" s="52">
        <f>IFERROR(G213/D209,"-")</f>
        <v>2.6399441908843319E-2</v>
      </c>
      <c r="I213" s="54">
        <v>589</v>
      </c>
      <c r="J213" s="52">
        <f>IFERROR(I213/E209,"-")</f>
        <v>0.35675348273773472</v>
      </c>
      <c r="K213" s="53">
        <f t="shared" si="47"/>
        <v>51664.943972835317</v>
      </c>
      <c r="L213" s="311"/>
      <c r="M213" s="311"/>
      <c r="N213" s="209" t="s">
        <v>154</v>
      </c>
      <c r="O213" s="54">
        <v>5288519</v>
      </c>
      <c r="P213" s="52">
        <f>IFERROR(O213/L209,"-")</f>
        <v>3.1099640160490855E-2</v>
      </c>
      <c r="Q213" s="54">
        <v>99</v>
      </c>
      <c r="R213" s="52">
        <f>IFERROR(Q213/M209,"-")</f>
        <v>0.43805309734513276</v>
      </c>
      <c r="S213" s="53">
        <f t="shared" si="48"/>
        <v>53419.383838383837</v>
      </c>
      <c r="T213" s="311"/>
      <c r="U213" s="311"/>
      <c r="V213" s="209" t="s">
        <v>154</v>
      </c>
      <c r="W213" s="54">
        <v>2124158</v>
      </c>
      <c r="X213" s="52">
        <f>IFERROR(W213/T209,"-")</f>
        <v>1.6927280107956775E-2</v>
      </c>
      <c r="Y213" s="54">
        <v>60</v>
      </c>
      <c r="Z213" s="52">
        <f>IFERROR(Y213/U209,"-")</f>
        <v>0.40540540540540543</v>
      </c>
      <c r="AA213" s="53">
        <f t="shared" si="49"/>
        <v>35402.633333333331</v>
      </c>
      <c r="AB213" s="311"/>
      <c r="AC213" s="311"/>
      <c r="AD213" s="209" t="s">
        <v>154</v>
      </c>
      <c r="AE213" s="54">
        <v>9653575</v>
      </c>
      <c r="AF213" s="52">
        <f>IFERROR(AE213/AB209,"-")</f>
        <v>3.3034387594401443E-2</v>
      </c>
      <c r="AG213" s="54">
        <v>155</v>
      </c>
      <c r="AH213" s="52">
        <f>IFERROR(AG213/AC209,"-")</f>
        <v>0.48286604361370716</v>
      </c>
      <c r="AI213" s="53">
        <f t="shared" si="50"/>
        <v>62281.129032258068</v>
      </c>
      <c r="AJ213" s="311"/>
      <c r="AK213" s="324"/>
      <c r="AL213" s="209" t="s">
        <v>154</v>
      </c>
      <c r="AM213" s="54">
        <f t="shared" si="52"/>
        <v>47496904</v>
      </c>
      <c r="AN213" s="52">
        <f>IFERROR(AM213/AJ209,"-")</f>
        <v>2.7289751494298905E-2</v>
      </c>
      <c r="AO213" s="54">
        <f t="shared" si="53"/>
        <v>903</v>
      </c>
      <c r="AP213" s="52">
        <f>IFERROR(AO213/AK209,"-")</f>
        <v>0.38491048593350385</v>
      </c>
      <c r="AQ213" s="53">
        <f t="shared" si="51"/>
        <v>52599.007751937985</v>
      </c>
      <c r="AW213" s="175"/>
      <c r="AX213" s="175"/>
    </row>
    <row r="214" spans="2:50" s="20" customFormat="1">
      <c r="B214" s="326"/>
      <c r="C214" s="308"/>
      <c r="D214" s="311"/>
      <c r="E214" s="311"/>
      <c r="F214" s="209" t="s">
        <v>155</v>
      </c>
      <c r="G214" s="54">
        <v>54904340</v>
      </c>
      <c r="H214" s="52">
        <f>IFERROR(G214/D209,"-")</f>
        <v>4.7631050901353757E-2</v>
      </c>
      <c r="I214" s="54">
        <v>731</v>
      </c>
      <c r="J214" s="52">
        <f>IFERROR(I214/E209,"-")</f>
        <v>0.44276196244700183</v>
      </c>
      <c r="K214" s="53">
        <f t="shared" si="47"/>
        <v>75108.536251709986</v>
      </c>
      <c r="L214" s="311"/>
      <c r="M214" s="311"/>
      <c r="N214" s="209" t="s">
        <v>155</v>
      </c>
      <c r="O214" s="54">
        <v>8574477</v>
      </c>
      <c r="P214" s="52">
        <f>IFERROR(O214/L209,"-")</f>
        <v>5.0423029446316665E-2</v>
      </c>
      <c r="Q214" s="54">
        <v>108</v>
      </c>
      <c r="R214" s="52">
        <f>IFERROR(Q214/M209,"-")</f>
        <v>0.47787610619469029</v>
      </c>
      <c r="S214" s="53">
        <f t="shared" si="48"/>
        <v>79393.305555555562</v>
      </c>
      <c r="T214" s="311"/>
      <c r="U214" s="311"/>
      <c r="V214" s="209" t="s">
        <v>155</v>
      </c>
      <c r="W214" s="54">
        <v>4727716</v>
      </c>
      <c r="X214" s="52">
        <f>IFERROR(W214/T209,"-")</f>
        <v>3.767486834918541E-2</v>
      </c>
      <c r="Y214" s="54">
        <v>66</v>
      </c>
      <c r="Z214" s="52">
        <f>IFERROR(Y214/U209,"-")</f>
        <v>0.44594594594594594</v>
      </c>
      <c r="AA214" s="53">
        <f t="shared" si="49"/>
        <v>71632.060606060608</v>
      </c>
      <c r="AB214" s="311"/>
      <c r="AC214" s="311"/>
      <c r="AD214" s="209" t="s">
        <v>155</v>
      </c>
      <c r="AE214" s="54">
        <v>14595645</v>
      </c>
      <c r="AF214" s="52">
        <f>IFERROR(AE214/AB209,"-")</f>
        <v>4.9946076362413661E-2</v>
      </c>
      <c r="AG214" s="54">
        <v>168</v>
      </c>
      <c r="AH214" s="52">
        <f>IFERROR(AG214/AC209,"-")</f>
        <v>0.52336448598130836</v>
      </c>
      <c r="AI214" s="53">
        <f t="shared" si="50"/>
        <v>86878.83928571429</v>
      </c>
      <c r="AJ214" s="311"/>
      <c r="AK214" s="324"/>
      <c r="AL214" s="209" t="s">
        <v>155</v>
      </c>
      <c r="AM214" s="54">
        <f t="shared" si="52"/>
        <v>82802178</v>
      </c>
      <c r="AN214" s="52">
        <f>IFERROR(AM214/AJ209,"-")</f>
        <v>4.7574697938347815E-2</v>
      </c>
      <c r="AO214" s="54">
        <f t="shared" si="53"/>
        <v>1073</v>
      </c>
      <c r="AP214" s="52">
        <f>IFERROR(AO214/AK209,"-")</f>
        <v>0.45737425404944587</v>
      </c>
      <c r="AQ214" s="53">
        <f t="shared" si="51"/>
        <v>77168.85181733458</v>
      </c>
      <c r="AW214" s="175"/>
      <c r="AX214" s="175"/>
    </row>
    <row r="215" spans="2:50" s="20" customFormat="1">
      <c r="B215" s="326"/>
      <c r="C215" s="308"/>
      <c r="D215" s="311"/>
      <c r="E215" s="311"/>
      <c r="F215" s="209" t="s">
        <v>156</v>
      </c>
      <c r="G215" s="54">
        <v>16332891</v>
      </c>
      <c r="H215" s="52">
        <f>IFERROR(G215/D209,"-")</f>
        <v>1.4169239855852245E-2</v>
      </c>
      <c r="I215" s="54">
        <v>175</v>
      </c>
      <c r="J215" s="52">
        <f>IFERROR(I215/E209,"-")</f>
        <v>0.10599636583888553</v>
      </c>
      <c r="K215" s="53">
        <f t="shared" si="47"/>
        <v>93330.805714285714</v>
      </c>
      <c r="L215" s="311"/>
      <c r="M215" s="311"/>
      <c r="N215" s="209" t="s">
        <v>156</v>
      </c>
      <c r="O215" s="54">
        <v>3035501</v>
      </c>
      <c r="P215" s="52">
        <f>IFERROR(O215/L209,"-")</f>
        <v>1.7850553020006196E-2</v>
      </c>
      <c r="Q215" s="54">
        <v>28</v>
      </c>
      <c r="R215" s="52">
        <f>IFERROR(Q215/M209,"-")</f>
        <v>0.12389380530973451</v>
      </c>
      <c r="S215" s="53">
        <f t="shared" si="48"/>
        <v>108410.75</v>
      </c>
      <c r="T215" s="311"/>
      <c r="U215" s="311"/>
      <c r="V215" s="209" t="s">
        <v>156</v>
      </c>
      <c r="W215" s="54">
        <v>1681238</v>
      </c>
      <c r="X215" s="52">
        <f>IFERROR(W215/T209,"-")</f>
        <v>1.3397678776315619E-2</v>
      </c>
      <c r="Y215" s="54">
        <v>19</v>
      </c>
      <c r="Z215" s="52">
        <f>IFERROR(Y215/U209,"-")</f>
        <v>0.12837837837837837</v>
      </c>
      <c r="AA215" s="53">
        <f t="shared" si="49"/>
        <v>88486.210526315786</v>
      </c>
      <c r="AB215" s="311"/>
      <c r="AC215" s="311"/>
      <c r="AD215" s="209" t="s">
        <v>156</v>
      </c>
      <c r="AE215" s="54">
        <v>3996107</v>
      </c>
      <c r="AF215" s="52">
        <f>IFERROR(AE215/AB209,"-")</f>
        <v>1.3674617694139296E-2</v>
      </c>
      <c r="AG215" s="54">
        <v>47</v>
      </c>
      <c r="AH215" s="52">
        <f>IFERROR(AG215/AC209,"-")</f>
        <v>0.14641744548286603</v>
      </c>
      <c r="AI215" s="53">
        <f t="shared" si="50"/>
        <v>85023.553191489365</v>
      </c>
      <c r="AJ215" s="311"/>
      <c r="AK215" s="324"/>
      <c r="AL215" s="209" t="s">
        <v>156</v>
      </c>
      <c r="AM215" s="54">
        <f t="shared" si="52"/>
        <v>25045737</v>
      </c>
      <c r="AN215" s="52">
        <f>IFERROR(AM215/AJ209,"-")</f>
        <v>1.4390241913905954E-2</v>
      </c>
      <c r="AO215" s="54">
        <f t="shared" si="53"/>
        <v>269</v>
      </c>
      <c r="AP215" s="52">
        <f>IFERROR(AO215/AK209,"-")</f>
        <v>0.11466325660699062</v>
      </c>
      <c r="AQ215" s="53">
        <f t="shared" si="51"/>
        <v>93106.828996282522</v>
      </c>
      <c r="AW215" s="175"/>
      <c r="AX215" s="175"/>
    </row>
    <row r="216" spans="2:50" s="20" customFormat="1">
      <c r="B216" s="326"/>
      <c r="C216" s="308"/>
      <c r="D216" s="311"/>
      <c r="E216" s="311"/>
      <c r="F216" s="209" t="s">
        <v>166</v>
      </c>
      <c r="G216" s="54">
        <v>0</v>
      </c>
      <c r="H216" s="52">
        <f>IFERROR(G216/D209,"-")</f>
        <v>0</v>
      </c>
      <c r="I216" s="54">
        <v>0</v>
      </c>
      <c r="J216" s="52">
        <f>IFERROR(I216/E209,"-")</f>
        <v>0</v>
      </c>
      <c r="K216" s="53" t="str">
        <f t="shared" si="47"/>
        <v>-</v>
      </c>
      <c r="L216" s="311"/>
      <c r="M216" s="311"/>
      <c r="N216" s="209" t="s">
        <v>166</v>
      </c>
      <c r="O216" s="54">
        <v>0</v>
      </c>
      <c r="P216" s="52">
        <f>IFERROR(O216/L209,"-")</f>
        <v>0</v>
      </c>
      <c r="Q216" s="54">
        <v>0</v>
      </c>
      <c r="R216" s="52">
        <f>IFERROR(Q216/M209,"-")</f>
        <v>0</v>
      </c>
      <c r="S216" s="53" t="str">
        <f t="shared" si="48"/>
        <v>-</v>
      </c>
      <c r="T216" s="311"/>
      <c r="U216" s="311"/>
      <c r="V216" s="209" t="s">
        <v>166</v>
      </c>
      <c r="W216" s="54">
        <v>0</v>
      </c>
      <c r="X216" s="52">
        <f>IFERROR(W216/T209,"-")</f>
        <v>0</v>
      </c>
      <c r="Y216" s="54">
        <v>0</v>
      </c>
      <c r="Z216" s="52">
        <f>IFERROR(Y216/U209,"-")</f>
        <v>0</v>
      </c>
      <c r="AA216" s="53" t="str">
        <f t="shared" si="49"/>
        <v>-</v>
      </c>
      <c r="AB216" s="311"/>
      <c r="AC216" s="311"/>
      <c r="AD216" s="209" t="s">
        <v>166</v>
      </c>
      <c r="AE216" s="54">
        <v>0</v>
      </c>
      <c r="AF216" s="52">
        <f>IFERROR(AE216/AB209,"-")</f>
        <v>0</v>
      </c>
      <c r="AG216" s="54">
        <v>0</v>
      </c>
      <c r="AH216" s="52">
        <f>IFERROR(AG216/AC209,"-")</f>
        <v>0</v>
      </c>
      <c r="AI216" s="53" t="str">
        <f t="shared" si="50"/>
        <v>-</v>
      </c>
      <c r="AJ216" s="311"/>
      <c r="AK216" s="324"/>
      <c r="AL216" s="209" t="s">
        <v>166</v>
      </c>
      <c r="AM216" s="54">
        <f t="shared" si="52"/>
        <v>0</v>
      </c>
      <c r="AN216" s="52">
        <f>IFERROR(AM216/AJ209,"-")</f>
        <v>0</v>
      </c>
      <c r="AO216" s="54">
        <f t="shared" si="53"/>
        <v>0</v>
      </c>
      <c r="AP216" s="52">
        <f>IFERROR(AO216/AK209,"-")</f>
        <v>0</v>
      </c>
      <c r="AQ216" s="53" t="str">
        <f t="shared" si="51"/>
        <v>-</v>
      </c>
      <c r="AW216" s="175"/>
      <c r="AX216" s="175"/>
    </row>
    <row r="217" spans="2:50" s="20" customFormat="1">
      <c r="B217" s="326"/>
      <c r="C217" s="308"/>
      <c r="D217" s="311"/>
      <c r="E217" s="311"/>
      <c r="F217" s="209" t="s">
        <v>157</v>
      </c>
      <c r="G217" s="54">
        <v>403939</v>
      </c>
      <c r="H217" s="52">
        <f>IFERROR(G217/D209,"-")</f>
        <v>3.5042838271149304E-4</v>
      </c>
      <c r="I217" s="54">
        <v>22</v>
      </c>
      <c r="J217" s="52">
        <f>IFERROR(I217/E209,"-")</f>
        <v>1.3325257419745608E-2</v>
      </c>
      <c r="K217" s="53">
        <f t="shared" si="47"/>
        <v>18360.863636363636</v>
      </c>
      <c r="L217" s="311"/>
      <c r="M217" s="311"/>
      <c r="N217" s="209" t="s">
        <v>157</v>
      </c>
      <c r="O217" s="54">
        <v>117331</v>
      </c>
      <c r="P217" s="52">
        <f>IFERROR(O217/L209,"-")</f>
        <v>6.8997613125159479E-4</v>
      </c>
      <c r="Q217" s="54">
        <v>4</v>
      </c>
      <c r="R217" s="52">
        <f>IFERROR(Q217/M209,"-")</f>
        <v>1.7699115044247787E-2</v>
      </c>
      <c r="S217" s="53">
        <f t="shared" si="48"/>
        <v>29332.75</v>
      </c>
      <c r="T217" s="311"/>
      <c r="U217" s="311"/>
      <c r="V217" s="209" t="s">
        <v>157</v>
      </c>
      <c r="W217" s="54">
        <v>47022</v>
      </c>
      <c r="X217" s="52">
        <f>IFERROR(W217/T209,"-")</f>
        <v>3.7471532966772885E-4</v>
      </c>
      <c r="Y217" s="54">
        <v>2</v>
      </c>
      <c r="Z217" s="52">
        <f>IFERROR(Y217/U209,"-")</f>
        <v>1.3513513513513514E-2</v>
      </c>
      <c r="AA217" s="53">
        <f t="shared" si="49"/>
        <v>23511</v>
      </c>
      <c r="AB217" s="311"/>
      <c r="AC217" s="311"/>
      <c r="AD217" s="209" t="s">
        <v>157</v>
      </c>
      <c r="AE217" s="54">
        <v>199228</v>
      </c>
      <c r="AF217" s="52">
        <f>IFERROR(AE217/AB209,"-")</f>
        <v>6.8175520174209138E-4</v>
      </c>
      <c r="AG217" s="54">
        <v>4</v>
      </c>
      <c r="AH217" s="52">
        <f>IFERROR(AG217/AC209,"-")</f>
        <v>1.2461059190031152E-2</v>
      </c>
      <c r="AI217" s="53">
        <f t="shared" si="50"/>
        <v>49807</v>
      </c>
      <c r="AJ217" s="311"/>
      <c r="AK217" s="324"/>
      <c r="AL217" s="209" t="s">
        <v>157</v>
      </c>
      <c r="AM217" s="54">
        <f t="shared" si="52"/>
        <v>767520</v>
      </c>
      <c r="AN217" s="52">
        <f>IFERROR(AM217/AJ209,"-")</f>
        <v>4.4098516541002961E-4</v>
      </c>
      <c r="AO217" s="54">
        <f t="shared" si="53"/>
        <v>32</v>
      </c>
      <c r="AP217" s="52">
        <f>IFERROR(AO217/AK209,"-")</f>
        <v>1.3640238704177323E-2</v>
      </c>
      <c r="AQ217" s="53">
        <f t="shared" si="51"/>
        <v>23985</v>
      </c>
      <c r="AW217" s="175"/>
      <c r="AX217" s="175"/>
    </row>
    <row r="218" spans="2:50" s="20" customFormat="1">
      <c r="B218" s="326"/>
      <c r="C218" s="308"/>
      <c r="D218" s="311"/>
      <c r="E218" s="311"/>
      <c r="F218" s="209" t="s">
        <v>158</v>
      </c>
      <c r="G218" s="54">
        <v>816414</v>
      </c>
      <c r="H218" s="52">
        <f>IFERROR(G218/D209,"-")</f>
        <v>7.0826198421796577E-4</v>
      </c>
      <c r="I218" s="54">
        <v>56</v>
      </c>
      <c r="J218" s="52">
        <f>IFERROR(I218/E209,"-")</f>
        <v>3.3918837068443369E-2</v>
      </c>
      <c r="K218" s="53">
        <f t="shared" si="47"/>
        <v>14578.821428571429</v>
      </c>
      <c r="L218" s="311"/>
      <c r="M218" s="311"/>
      <c r="N218" s="209" t="s">
        <v>158</v>
      </c>
      <c r="O218" s="54">
        <v>137806</v>
      </c>
      <c r="P218" s="52">
        <f>IFERROR(O218/L209,"-")</f>
        <v>8.1038132073584358E-4</v>
      </c>
      <c r="Q218" s="54">
        <v>10</v>
      </c>
      <c r="R218" s="52">
        <f>IFERROR(Q218/M209,"-")</f>
        <v>4.4247787610619468E-2</v>
      </c>
      <c r="S218" s="53">
        <f t="shared" si="48"/>
        <v>13780.6</v>
      </c>
      <c r="T218" s="311"/>
      <c r="U218" s="311"/>
      <c r="V218" s="209" t="s">
        <v>158</v>
      </c>
      <c r="W218" s="54">
        <v>17879</v>
      </c>
      <c r="X218" s="52">
        <f>IFERROR(W218/T209,"-")</f>
        <v>1.4247661475754592E-4</v>
      </c>
      <c r="Y218" s="54">
        <v>3</v>
      </c>
      <c r="Z218" s="52">
        <f>IFERROR(Y218/U209,"-")</f>
        <v>2.0270270270270271E-2</v>
      </c>
      <c r="AA218" s="53">
        <f t="shared" si="49"/>
        <v>5959.666666666667</v>
      </c>
      <c r="AB218" s="311"/>
      <c r="AC218" s="311"/>
      <c r="AD218" s="209" t="s">
        <v>158</v>
      </c>
      <c r="AE218" s="54">
        <v>296524</v>
      </c>
      <c r="AF218" s="52">
        <f>IFERROR(AE218/AB209,"-")</f>
        <v>1.014700641683759E-3</v>
      </c>
      <c r="AG218" s="54">
        <v>19</v>
      </c>
      <c r="AH218" s="52">
        <f>IFERROR(AG218/AC209,"-")</f>
        <v>5.9190031152647975E-2</v>
      </c>
      <c r="AI218" s="53">
        <f t="shared" si="50"/>
        <v>15606.526315789473</v>
      </c>
      <c r="AJ218" s="311"/>
      <c r="AK218" s="324"/>
      <c r="AL218" s="209" t="s">
        <v>158</v>
      </c>
      <c r="AM218" s="54">
        <f t="shared" si="52"/>
        <v>1268623</v>
      </c>
      <c r="AN218" s="52">
        <f>IFERROR(AM218/AJ209,"-")</f>
        <v>7.2889817007761092E-4</v>
      </c>
      <c r="AO218" s="54">
        <f t="shared" si="53"/>
        <v>88</v>
      </c>
      <c r="AP218" s="52">
        <f>IFERROR(AO218/AK209,"-")</f>
        <v>3.7510656436487641E-2</v>
      </c>
      <c r="AQ218" s="53">
        <f t="shared" si="51"/>
        <v>14416.170454545454</v>
      </c>
      <c r="AW218" s="175"/>
      <c r="AX218" s="175"/>
    </row>
    <row r="219" spans="2:50" s="20" customFormat="1">
      <c r="B219" s="326"/>
      <c r="C219" s="308"/>
      <c r="D219" s="311"/>
      <c r="E219" s="311"/>
      <c r="F219" s="209" t="s">
        <v>159</v>
      </c>
      <c r="G219" s="54">
        <v>78012</v>
      </c>
      <c r="H219" s="52">
        <f>IFERROR(G219/D209,"-")</f>
        <v>6.767759238917013E-5</v>
      </c>
      <c r="I219" s="54">
        <v>4</v>
      </c>
      <c r="J219" s="52">
        <f>IFERROR(I219/E209,"-")</f>
        <v>2.4227740763173833E-3</v>
      </c>
      <c r="K219" s="53">
        <f t="shared" si="47"/>
        <v>19503</v>
      </c>
      <c r="L219" s="311"/>
      <c r="M219" s="311"/>
      <c r="N219" s="209" t="s">
        <v>159</v>
      </c>
      <c r="O219" s="54">
        <v>28867</v>
      </c>
      <c r="P219" s="52">
        <f>IFERROR(O219/L209,"-")</f>
        <v>1.6975514553561961E-4</v>
      </c>
      <c r="Q219" s="54">
        <v>2</v>
      </c>
      <c r="R219" s="52">
        <f>IFERROR(Q219/M209,"-")</f>
        <v>8.8495575221238937E-3</v>
      </c>
      <c r="S219" s="53">
        <f t="shared" si="48"/>
        <v>14433.5</v>
      </c>
      <c r="T219" s="311"/>
      <c r="U219" s="311"/>
      <c r="V219" s="209" t="s">
        <v>159</v>
      </c>
      <c r="W219" s="54">
        <v>0</v>
      </c>
      <c r="X219" s="52">
        <f>IFERROR(W219/T209,"-")</f>
        <v>0</v>
      </c>
      <c r="Y219" s="54">
        <v>0</v>
      </c>
      <c r="Z219" s="52">
        <f>IFERROR(Y219/U209,"-")</f>
        <v>0</v>
      </c>
      <c r="AA219" s="53" t="str">
        <f t="shared" si="49"/>
        <v>-</v>
      </c>
      <c r="AB219" s="311"/>
      <c r="AC219" s="311"/>
      <c r="AD219" s="209" t="s">
        <v>159</v>
      </c>
      <c r="AE219" s="54">
        <v>1028</v>
      </c>
      <c r="AF219" s="52">
        <f>IFERROR(AE219/AB209,"-")</f>
        <v>3.517800446678529E-6</v>
      </c>
      <c r="AG219" s="54">
        <v>1</v>
      </c>
      <c r="AH219" s="52">
        <f>IFERROR(AG219/AC209,"-")</f>
        <v>3.1152647975077881E-3</v>
      </c>
      <c r="AI219" s="53">
        <f t="shared" si="50"/>
        <v>1028</v>
      </c>
      <c r="AJ219" s="311"/>
      <c r="AK219" s="324"/>
      <c r="AL219" s="209" t="s">
        <v>159</v>
      </c>
      <c r="AM219" s="54">
        <f t="shared" si="52"/>
        <v>107907</v>
      </c>
      <c r="AN219" s="52">
        <f>IFERROR(AM219/AJ209,"-")</f>
        <v>6.1998887643188537E-5</v>
      </c>
      <c r="AO219" s="54">
        <f t="shared" si="53"/>
        <v>7</v>
      </c>
      <c r="AP219" s="52">
        <f>IFERROR(AO219/AK209,"-")</f>
        <v>2.9838022165387893E-3</v>
      </c>
      <c r="AQ219" s="53">
        <f t="shared" si="51"/>
        <v>15415.285714285714</v>
      </c>
      <c r="AW219" s="175"/>
      <c r="AX219" s="175"/>
    </row>
    <row r="220" spans="2:50" s="20" customFormat="1">
      <c r="B220" s="326"/>
      <c r="C220" s="308"/>
      <c r="D220" s="311"/>
      <c r="E220" s="311"/>
      <c r="F220" s="209" t="s">
        <v>160</v>
      </c>
      <c r="G220" s="54">
        <v>1137114</v>
      </c>
      <c r="H220" s="52">
        <f>IFERROR(G220/D209,"-")</f>
        <v>9.8647820581473119E-4</v>
      </c>
      <c r="I220" s="54">
        <v>10</v>
      </c>
      <c r="J220" s="52">
        <f>IFERROR(I220/E209,"-")</f>
        <v>6.0569351907934586E-3</v>
      </c>
      <c r="K220" s="53">
        <f t="shared" si="47"/>
        <v>113711.4</v>
      </c>
      <c r="L220" s="311"/>
      <c r="M220" s="311"/>
      <c r="N220" s="209" t="s">
        <v>160</v>
      </c>
      <c r="O220" s="54">
        <v>659021</v>
      </c>
      <c r="P220" s="52">
        <f>IFERROR(O220/L209,"-")</f>
        <v>3.8754358182710217E-3</v>
      </c>
      <c r="Q220" s="54">
        <v>5</v>
      </c>
      <c r="R220" s="52">
        <f>IFERROR(Q220/M209,"-")</f>
        <v>2.2123893805309734E-2</v>
      </c>
      <c r="S220" s="53">
        <f t="shared" si="48"/>
        <v>131804.20000000001</v>
      </c>
      <c r="T220" s="311"/>
      <c r="U220" s="311"/>
      <c r="V220" s="209" t="s">
        <v>160</v>
      </c>
      <c r="W220" s="54">
        <v>0</v>
      </c>
      <c r="X220" s="52">
        <f>IFERROR(W220/T209,"-")</f>
        <v>0</v>
      </c>
      <c r="Y220" s="54">
        <v>0</v>
      </c>
      <c r="Z220" s="52">
        <f>IFERROR(Y220/U209,"-")</f>
        <v>0</v>
      </c>
      <c r="AA220" s="53" t="str">
        <f t="shared" si="49"/>
        <v>-</v>
      </c>
      <c r="AB220" s="311"/>
      <c r="AC220" s="311"/>
      <c r="AD220" s="209" t="s">
        <v>160</v>
      </c>
      <c r="AE220" s="54">
        <v>803782</v>
      </c>
      <c r="AF220" s="52">
        <f>IFERROR(AE220/AB209,"-")</f>
        <v>2.7505298430273942E-3</v>
      </c>
      <c r="AG220" s="54">
        <v>7</v>
      </c>
      <c r="AH220" s="52">
        <f>IFERROR(AG220/AC209,"-")</f>
        <v>2.1806853582554516E-2</v>
      </c>
      <c r="AI220" s="53">
        <f t="shared" si="50"/>
        <v>114826</v>
      </c>
      <c r="AJ220" s="311"/>
      <c r="AK220" s="324"/>
      <c r="AL220" s="209" t="s">
        <v>160</v>
      </c>
      <c r="AM220" s="54">
        <f t="shared" si="52"/>
        <v>2599917</v>
      </c>
      <c r="AN220" s="52">
        <f>IFERROR(AM220/AJ209,"-")</f>
        <v>1.4938044979900822E-3</v>
      </c>
      <c r="AO220" s="54">
        <f t="shared" si="53"/>
        <v>22</v>
      </c>
      <c r="AP220" s="52">
        <f>IFERROR(AO220/AK209,"-")</f>
        <v>9.3776641091219103E-3</v>
      </c>
      <c r="AQ220" s="53">
        <f t="shared" si="51"/>
        <v>118178.04545454546</v>
      </c>
      <c r="AW220" s="175"/>
      <c r="AX220" s="175"/>
    </row>
    <row r="221" spans="2:50" s="20" customFormat="1">
      <c r="B221" s="326"/>
      <c r="C221" s="308"/>
      <c r="D221" s="311"/>
      <c r="E221" s="311"/>
      <c r="F221" s="209" t="s">
        <v>161</v>
      </c>
      <c r="G221" s="54">
        <v>7348192</v>
      </c>
      <c r="H221" s="52">
        <f>IFERROR(G221/D209,"-")</f>
        <v>6.3747621259980626E-3</v>
      </c>
      <c r="I221" s="54">
        <v>183</v>
      </c>
      <c r="J221" s="52">
        <f>IFERROR(I221/E209,"-")</f>
        <v>0.1108419139915203</v>
      </c>
      <c r="K221" s="53">
        <f t="shared" si="47"/>
        <v>40154.054644808741</v>
      </c>
      <c r="L221" s="311"/>
      <c r="M221" s="311"/>
      <c r="N221" s="209" t="s">
        <v>161</v>
      </c>
      <c r="O221" s="54">
        <v>3293267</v>
      </c>
      <c r="P221" s="52">
        <f>IFERROR(O221/L209,"-")</f>
        <v>1.9366370557129368E-2</v>
      </c>
      <c r="Q221" s="54">
        <v>39</v>
      </c>
      <c r="R221" s="52">
        <f>IFERROR(Q221/M209,"-")</f>
        <v>0.17256637168141592</v>
      </c>
      <c r="S221" s="53">
        <f t="shared" si="48"/>
        <v>84442.743589743593</v>
      </c>
      <c r="T221" s="311"/>
      <c r="U221" s="311"/>
      <c r="V221" s="209" t="s">
        <v>161</v>
      </c>
      <c r="W221" s="54">
        <v>897623</v>
      </c>
      <c r="X221" s="52">
        <f>IFERROR(W221/T209,"-")</f>
        <v>7.1531006414515706E-3</v>
      </c>
      <c r="Y221" s="54">
        <v>27</v>
      </c>
      <c r="Z221" s="52">
        <f>IFERROR(Y221/U209,"-")</f>
        <v>0.18243243243243243</v>
      </c>
      <c r="AA221" s="53">
        <f t="shared" si="49"/>
        <v>33245.296296296299</v>
      </c>
      <c r="AB221" s="311"/>
      <c r="AC221" s="311"/>
      <c r="AD221" s="209" t="s">
        <v>161</v>
      </c>
      <c r="AE221" s="54">
        <v>2987131</v>
      </c>
      <c r="AF221" s="52">
        <f>IFERROR(AE221/AB209,"-")</f>
        <v>1.0221917087633542E-2</v>
      </c>
      <c r="AG221" s="54">
        <v>54</v>
      </c>
      <c r="AH221" s="52">
        <f>IFERROR(AG221/AC209,"-")</f>
        <v>0.16822429906542055</v>
      </c>
      <c r="AI221" s="53">
        <f t="shared" si="50"/>
        <v>55317.240740740737</v>
      </c>
      <c r="AJ221" s="311"/>
      <c r="AK221" s="324"/>
      <c r="AL221" s="209" t="s">
        <v>161</v>
      </c>
      <c r="AM221" s="54">
        <f t="shared" si="52"/>
        <v>14526213</v>
      </c>
      <c r="AN221" s="52">
        <f>IFERROR(AM221/AJ209,"-")</f>
        <v>8.3461596343891008E-3</v>
      </c>
      <c r="AO221" s="54">
        <f t="shared" si="53"/>
        <v>303</v>
      </c>
      <c r="AP221" s="52">
        <f>IFERROR(AO221/AK209,"-")</f>
        <v>0.12915601023017903</v>
      </c>
      <c r="AQ221" s="53">
        <f t="shared" si="51"/>
        <v>47941.297029702968</v>
      </c>
      <c r="AW221" s="175"/>
      <c r="AX221" s="175"/>
    </row>
    <row r="222" spans="2:50" s="20" customFormat="1">
      <c r="B222" s="326"/>
      <c r="C222" s="308"/>
      <c r="D222" s="311"/>
      <c r="E222" s="311"/>
      <c r="F222" s="209" t="s">
        <v>162</v>
      </c>
      <c r="G222" s="54">
        <v>14998954</v>
      </c>
      <c r="H222" s="52">
        <f>IFERROR(G222/D209,"-")</f>
        <v>1.3012012191405334E-2</v>
      </c>
      <c r="I222" s="54">
        <v>148</v>
      </c>
      <c r="J222" s="52">
        <f>IFERROR(I222/E209,"-")</f>
        <v>8.964264082374318E-2</v>
      </c>
      <c r="K222" s="53">
        <f t="shared" si="47"/>
        <v>101344.28378378379</v>
      </c>
      <c r="L222" s="311"/>
      <c r="M222" s="311"/>
      <c r="N222" s="209" t="s">
        <v>162</v>
      </c>
      <c r="O222" s="54">
        <v>2075564</v>
      </c>
      <c r="P222" s="52">
        <f>IFERROR(O222/L209,"-")</f>
        <v>1.2205551975906495E-2</v>
      </c>
      <c r="Q222" s="54">
        <v>26</v>
      </c>
      <c r="R222" s="52">
        <f>IFERROR(Q222/M209,"-")</f>
        <v>0.11504424778761062</v>
      </c>
      <c r="S222" s="53">
        <f t="shared" si="48"/>
        <v>79829.38461538461</v>
      </c>
      <c r="T222" s="311"/>
      <c r="U222" s="311"/>
      <c r="V222" s="209" t="s">
        <v>162</v>
      </c>
      <c r="W222" s="54">
        <v>529464</v>
      </c>
      <c r="X222" s="52">
        <f>IFERROR(W222/T209,"-")</f>
        <v>4.2192649676150388E-3</v>
      </c>
      <c r="Y222" s="54">
        <v>10</v>
      </c>
      <c r="Z222" s="52">
        <f>IFERROR(Y222/U209,"-")</f>
        <v>6.7567567567567571E-2</v>
      </c>
      <c r="AA222" s="53">
        <f t="shared" si="49"/>
        <v>52946.400000000001</v>
      </c>
      <c r="AB222" s="311"/>
      <c r="AC222" s="311"/>
      <c r="AD222" s="209" t="s">
        <v>162</v>
      </c>
      <c r="AE222" s="54">
        <v>6447661</v>
      </c>
      <c r="AF222" s="52">
        <f>IFERROR(AE222/AB209,"-")</f>
        <v>2.2063798390886898E-2</v>
      </c>
      <c r="AG222" s="54">
        <v>57</v>
      </c>
      <c r="AH222" s="52">
        <f>IFERROR(AG222/AC209,"-")</f>
        <v>0.17757009345794392</v>
      </c>
      <c r="AI222" s="53">
        <f t="shared" si="50"/>
        <v>113116.85964912281</v>
      </c>
      <c r="AJ222" s="311"/>
      <c r="AK222" s="324"/>
      <c r="AL222" s="209" t="s">
        <v>162</v>
      </c>
      <c r="AM222" s="54">
        <f t="shared" si="52"/>
        <v>24051643</v>
      </c>
      <c r="AN222" s="52">
        <f>IFERROR(AM222/AJ209,"-")</f>
        <v>1.3819076723392198E-2</v>
      </c>
      <c r="AO222" s="54">
        <f t="shared" si="53"/>
        <v>241</v>
      </c>
      <c r="AP222" s="52">
        <f>IFERROR(AO222/AK209,"-")</f>
        <v>0.10272804774083547</v>
      </c>
      <c r="AQ222" s="53">
        <f t="shared" si="51"/>
        <v>99799.348547717847</v>
      </c>
      <c r="AW222" s="175"/>
      <c r="AX222" s="175"/>
    </row>
    <row r="223" spans="2:50" s="20" customFormat="1">
      <c r="B223" s="326"/>
      <c r="C223" s="308"/>
      <c r="D223" s="311"/>
      <c r="E223" s="311"/>
      <c r="F223" s="209" t="s">
        <v>163</v>
      </c>
      <c r="G223" s="54">
        <v>9261289</v>
      </c>
      <c r="H223" s="52">
        <f>IFERROR(G223/D209,"-")</f>
        <v>8.0344272924717363E-3</v>
      </c>
      <c r="I223" s="54">
        <v>132</v>
      </c>
      <c r="J223" s="52">
        <f>IFERROR(I223/E209,"-")</f>
        <v>7.9951544518473652E-2</v>
      </c>
      <c r="K223" s="53">
        <f t="shared" si="47"/>
        <v>70161.280303030304</v>
      </c>
      <c r="L223" s="311"/>
      <c r="M223" s="311"/>
      <c r="N223" s="209" t="s">
        <v>163</v>
      </c>
      <c r="O223" s="54">
        <v>907009</v>
      </c>
      <c r="P223" s="52">
        <f>IFERROR(O223/L209,"-")</f>
        <v>5.3337528942085013E-3</v>
      </c>
      <c r="Q223" s="54">
        <v>23</v>
      </c>
      <c r="R223" s="52">
        <f>IFERROR(Q223/M209,"-")</f>
        <v>0.10176991150442478</v>
      </c>
      <c r="S223" s="53">
        <f t="shared" si="48"/>
        <v>39435.17391304348</v>
      </c>
      <c r="T223" s="311"/>
      <c r="U223" s="311"/>
      <c r="V223" s="209" t="s">
        <v>163</v>
      </c>
      <c r="W223" s="54">
        <v>378072</v>
      </c>
      <c r="X223" s="52">
        <f>IFERROR(W223/T209,"-")</f>
        <v>3.0128317408476368E-3</v>
      </c>
      <c r="Y223" s="54">
        <v>11</v>
      </c>
      <c r="Z223" s="52">
        <f>IFERROR(Y223/U209,"-")</f>
        <v>7.4324324324324328E-2</v>
      </c>
      <c r="AA223" s="53">
        <f t="shared" si="49"/>
        <v>34370.181818181816</v>
      </c>
      <c r="AB223" s="311"/>
      <c r="AC223" s="311"/>
      <c r="AD223" s="209" t="s">
        <v>163</v>
      </c>
      <c r="AE223" s="54">
        <v>2454302</v>
      </c>
      <c r="AF223" s="52">
        <f>IFERROR(AE223/AB209,"-")</f>
        <v>8.3985843111712127E-3</v>
      </c>
      <c r="AG223" s="54">
        <v>59</v>
      </c>
      <c r="AH223" s="52">
        <f>IFERROR(AG223/AC209,"-")</f>
        <v>0.18380062305295949</v>
      </c>
      <c r="AI223" s="53">
        <f t="shared" si="50"/>
        <v>41598.338983050846</v>
      </c>
      <c r="AJ223" s="311"/>
      <c r="AK223" s="324"/>
      <c r="AL223" s="209" t="s">
        <v>163</v>
      </c>
      <c r="AM223" s="54">
        <f t="shared" si="52"/>
        <v>13000672</v>
      </c>
      <c r="AN223" s="52">
        <f>IFERROR(AM223/AJ209,"-")</f>
        <v>7.4696470350760109E-3</v>
      </c>
      <c r="AO223" s="54">
        <f t="shared" si="53"/>
        <v>225</v>
      </c>
      <c r="AP223" s="52">
        <f>IFERROR(AO223/AK209,"-")</f>
        <v>9.5907928388746802E-2</v>
      </c>
      <c r="AQ223" s="53">
        <f t="shared" si="51"/>
        <v>57780.764444444445</v>
      </c>
      <c r="AW223" s="175"/>
      <c r="AX223" s="175"/>
    </row>
    <row r="224" spans="2:50" s="20" customFormat="1">
      <c r="B224" s="326"/>
      <c r="C224" s="308"/>
      <c r="D224" s="311"/>
      <c r="E224" s="311"/>
      <c r="F224" s="210" t="s">
        <v>164</v>
      </c>
      <c r="G224" s="59">
        <v>1842088</v>
      </c>
      <c r="H224" s="57">
        <f>IFERROR(G224/D209,"-")</f>
        <v>1.5980628724937399E-3</v>
      </c>
      <c r="I224" s="59">
        <v>134</v>
      </c>
      <c r="J224" s="57">
        <f>IFERROR(I224/E209,"-")</f>
        <v>8.1162931556632345E-2</v>
      </c>
      <c r="K224" s="58">
        <f t="shared" si="47"/>
        <v>13746.925373134329</v>
      </c>
      <c r="L224" s="311"/>
      <c r="M224" s="311"/>
      <c r="N224" s="210" t="s">
        <v>164</v>
      </c>
      <c r="O224" s="59">
        <v>766469</v>
      </c>
      <c r="P224" s="57">
        <f>IFERROR(O224/L209,"-")</f>
        <v>4.5072940258267516E-3</v>
      </c>
      <c r="Q224" s="59">
        <v>21</v>
      </c>
      <c r="R224" s="57">
        <f>IFERROR(Q224/M209,"-")</f>
        <v>9.2920353982300891E-2</v>
      </c>
      <c r="S224" s="58">
        <f t="shared" si="48"/>
        <v>36498.523809523809</v>
      </c>
      <c r="T224" s="311"/>
      <c r="U224" s="311"/>
      <c r="V224" s="210" t="s">
        <v>164</v>
      </c>
      <c r="W224" s="59">
        <v>407074</v>
      </c>
      <c r="X224" s="57">
        <f>IFERROR(W224/T209,"-")</f>
        <v>3.2439468357186221E-3</v>
      </c>
      <c r="Y224" s="59">
        <v>13</v>
      </c>
      <c r="Z224" s="57">
        <f>IFERROR(Y224/U209,"-")</f>
        <v>8.7837837837837843E-2</v>
      </c>
      <c r="AA224" s="58">
        <f t="shared" si="49"/>
        <v>31313.384615384617</v>
      </c>
      <c r="AB224" s="311"/>
      <c r="AC224" s="311"/>
      <c r="AD224" s="210" t="s">
        <v>164</v>
      </c>
      <c r="AE224" s="59">
        <v>266050</v>
      </c>
      <c r="AF224" s="57">
        <f>IFERROR(AE224/AB209,"-")</f>
        <v>9.1041907474593642E-4</v>
      </c>
      <c r="AG224" s="59">
        <v>42</v>
      </c>
      <c r="AH224" s="57">
        <f>IFERROR(AG224/AC209,"-")</f>
        <v>0.13084112149532709</v>
      </c>
      <c r="AI224" s="58">
        <f t="shared" si="50"/>
        <v>6334.5238095238092</v>
      </c>
      <c r="AJ224" s="311"/>
      <c r="AK224" s="324"/>
      <c r="AL224" s="210" t="s">
        <v>164</v>
      </c>
      <c r="AM224" s="59">
        <f t="shared" si="52"/>
        <v>3281681</v>
      </c>
      <c r="AN224" s="57">
        <f>IFERROR(AM224/AJ209,"-")</f>
        <v>1.8855178218260779E-3</v>
      </c>
      <c r="AO224" s="59">
        <f t="shared" si="53"/>
        <v>210</v>
      </c>
      <c r="AP224" s="57">
        <f>IFERROR(AO224/AK209,"-")</f>
        <v>8.9514066496163683E-2</v>
      </c>
      <c r="AQ224" s="58">
        <f t="shared" si="51"/>
        <v>15627.05238095238</v>
      </c>
      <c r="AW224" s="175"/>
      <c r="AX224" s="175"/>
    </row>
    <row r="225" spans="2:50" s="20" customFormat="1">
      <c r="B225" s="326"/>
      <c r="C225" s="309"/>
      <c r="D225" s="312"/>
      <c r="E225" s="312"/>
      <c r="F225" s="211" t="s">
        <v>86</v>
      </c>
      <c r="G225" s="60">
        <f>SUM(G209:G224)</f>
        <v>217092930</v>
      </c>
      <c r="H225" s="57">
        <f>IFERROR(G225/D209,"-")</f>
        <v>0.18833418995937348</v>
      </c>
      <c r="I225" s="59">
        <v>1376</v>
      </c>
      <c r="J225" s="57">
        <f>IFERROR(I225/E209,"-")</f>
        <v>0.83343428225317984</v>
      </c>
      <c r="K225" s="58">
        <f t="shared" si="47"/>
        <v>157771.02470930232</v>
      </c>
      <c r="L225" s="312"/>
      <c r="M225" s="312"/>
      <c r="N225" s="211" t="s">
        <v>86</v>
      </c>
      <c r="O225" s="60">
        <f>SUM(O209:O224)</f>
        <v>36316408</v>
      </c>
      <c r="P225" s="57">
        <f>IFERROR(O225/L209,"-")</f>
        <v>0.21356209946897636</v>
      </c>
      <c r="Q225" s="59">
        <v>195</v>
      </c>
      <c r="R225" s="57">
        <f>IFERROR(Q225/M209,"-")</f>
        <v>0.86283185840707965</v>
      </c>
      <c r="S225" s="58">
        <f t="shared" si="48"/>
        <v>186237.98974358974</v>
      </c>
      <c r="T225" s="312"/>
      <c r="U225" s="312"/>
      <c r="V225" s="211" t="s">
        <v>86</v>
      </c>
      <c r="W225" s="60">
        <f>SUM(W209:W224)</f>
        <v>22499791</v>
      </c>
      <c r="X225" s="57">
        <f>IFERROR(W225/T209,"-")</f>
        <v>0.17929940457700647</v>
      </c>
      <c r="Y225" s="59">
        <v>126</v>
      </c>
      <c r="Z225" s="57">
        <f>IFERROR(Y225/U209,"-")</f>
        <v>0.85135135135135132</v>
      </c>
      <c r="AA225" s="58">
        <f t="shared" si="49"/>
        <v>178569.76984126985</v>
      </c>
      <c r="AB225" s="312"/>
      <c r="AC225" s="312"/>
      <c r="AD225" s="211" t="s">
        <v>86</v>
      </c>
      <c r="AE225" s="60">
        <f>SUM(AE209:AE224)</f>
        <v>57284435</v>
      </c>
      <c r="AF225" s="57">
        <f>IFERROR(AE225/AB209,"-")</f>
        <v>0.19602646987424821</v>
      </c>
      <c r="AG225" s="59">
        <v>292</v>
      </c>
      <c r="AH225" s="57">
        <f>IFERROR(AG225/AC209,"-")</f>
        <v>0.90965732087227413</v>
      </c>
      <c r="AI225" s="58">
        <f t="shared" si="50"/>
        <v>196179.57191780821</v>
      </c>
      <c r="AJ225" s="312"/>
      <c r="AK225" s="325"/>
      <c r="AL225" s="211" t="s">
        <v>86</v>
      </c>
      <c r="AM225" s="60">
        <f>SUM(AM209:AM224)</f>
        <v>333193564</v>
      </c>
      <c r="AN225" s="57">
        <f>IFERROR(AM225/AJ209,"-")</f>
        <v>0.19143920540715198</v>
      </c>
      <c r="AO225" s="59">
        <f>SUM(I225,Q225,Y225,AG225)</f>
        <v>1989</v>
      </c>
      <c r="AP225" s="57">
        <f>IFERROR(AO225/AK209,"-")</f>
        <v>0.84782608695652173</v>
      </c>
      <c r="AQ225" s="58">
        <f t="shared" si="51"/>
        <v>167518.13172448467</v>
      </c>
      <c r="AW225" s="175"/>
      <c r="AX225" s="175"/>
    </row>
    <row r="226" spans="2:50" s="20" customFormat="1">
      <c r="B226" s="326">
        <v>14</v>
      </c>
      <c r="C226" s="307" t="s">
        <v>139</v>
      </c>
      <c r="D226" s="310">
        <v>820052510</v>
      </c>
      <c r="E226" s="310">
        <v>1261</v>
      </c>
      <c r="F226" s="207" t="s">
        <v>150</v>
      </c>
      <c r="G226" s="50">
        <v>9463682</v>
      </c>
      <c r="H226" s="48">
        <f>IFERROR(G226/D226,"-")</f>
        <v>1.1540336606005876E-2</v>
      </c>
      <c r="I226" s="50">
        <v>223</v>
      </c>
      <c r="J226" s="48">
        <f>IFERROR(I226/E226,"-")</f>
        <v>0.17684377478191912</v>
      </c>
      <c r="K226" s="49">
        <f t="shared" si="47"/>
        <v>42438.035874439462</v>
      </c>
      <c r="L226" s="310">
        <v>133587900</v>
      </c>
      <c r="M226" s="310">
        <v>209</v>
      </c>
      <c r="N226" s="207" t="s">
        <v>150</v>
      </c>
      <c r="O226" s="50">
        <v>714241</v>
      </c>
      <c r="P226" s="48">
        <f>IFERROR(O226/L226,"-")</f>
        <v>5.3465995048952789E-3</v>
      </c>
      <c r="Q226" s="50">
        <v>38</v>
      </c>
      <c r="R226" s="48">
        <f>IFERROR(Q226/M226,"-")</f>
        <v>0.18181818181818182</v>
      </c>
      <c r="S226" s="49">
        <f t="shared" si="48"/>
        <v>18795.815789473683</v>
      </c>
      <c r="T226" s="310">
        <v>84183860</v>
      </c>
      <c r="U226" s="310">
        <v>111</v>
      </c>
      <c r="V226" s="207" t="s">
        <v>150</v>
      </c>
      <c r="W226" s="50">
        <v>475741</v>
      </c>
      <c r="X226" s="48">
        <f>IFERROR(W226/T226,"-")</f>
        <v>5.6512139025224079E-3</v>
      </c>
      <c r="Y226" s="50">
        <v>28</v>
      </c>
      <c r="Z226" s="48">
        <f>IFERROR(Y226/U226,"-")</f>
        <v>0.25225225225225223</v>
      </c>
      <c r="AA226" s="49">
        <f t="shared" si="49"/>
        <v>16990.75</v>
      </c>
      <c r="AB226" s="310">
        <v>156789100</v>
      </c>
      <c r="AC226" s="310">
        <v>181</v>
      </c>
      <c r="AD226" s="207" t="s">
        <v>150</v>
      </c>
      <c r="AE226" s="50">
        <v>5299953</v>
      </c>
      <c r="AF226" s="48">
        <f>IFERROR(AE226/AB226,"-")</f>
        <v>3.3803070494058576E-2</v>
      </c>
      <c r="AG226" s="50">
        <v>38</v>
      </c>
      <c r="AH226" s="48">
        <f>IFERROR(AG226/AC226,"-")</f>
        <v>0.20994475138121546</v>
      </c>
      <c r="AI226" s="49">
        <f t="shared" si="50"/>
        <v>139472.44736842104</v>
      </c>
      <c r="AJ226" s="310">
        <f>SUM(D226,L226,T226,AB226)</f>
        <v>1194613370</v>
      </c>
      <c r="AK226" s="323">
        <f>SUM(E226,M226,U226,AC226)</f>
        <v>1762</v>
      </c>
      <c r="AL226" s="207" t="s">
        <v>150</v>
      </c>
      <c r="AM226" s="50">
        <f t="shared" ref="AM226:AM241" si="54">SUM(G226,O226,W226,AE226)</f>
        <v>15953617</v>
      </c>
      <c r="AN226" s="48">
        <f>IFERROR(AM226/AJ226,"-")</f>
        <v>1.3354627865917824E-2</v>
      </c>
      <c r="AO226" s="50">
        <f t="shared" ref="AO226:AO241" si="55">SUM(I226,Q226,Y226,AG226)</f>
        <v>327</v>
      </c>
      <c r="AP226" s="48">
        <f>IFERROR(AO226/AK226,"-")</f>
        <v>0.18558456299659479</v>
      </c>
      <c r="AQ226" s="49">
        <f t="shared" si="51"/>
        <v>48787.819571865446</v>
      </c>
      <c r="AW226" s="175"/>
      <c r="AX226" s="175"/>
    </row>
    <row r="227" spans="2:50" s="20" customFormat="1">
      <c r="B227" s="326"/>
      <c r="C227" s="308"/>
      <c r="D227" s="311"/>
      <c r="E227" s="311"/>
      <c r="F227" s="208" t="s">
        <v>151</v>
      </c>
      <c r="G227" s="54">
        <v>16694621</v>
      </c>
      <c r="H227" s="52">
        <f>IFERROR(G227/D226,"-")</f>
        <v>2.0357990246258742E-2</v>
      </c>
      <c r="I227" s="54">
        <v>358</v>
      </c>
      <c r="J227" s="52">
        <f>IFERROR(I227/E226,"-")</f>
        <v>0.2839016653449643</v>
      </c>
      <c r="K227" s="53">
        <f t="shared" si="47"/>
        <v>46633.019553072627</v>
      </c>
      <c r="L227" s="311"/>
      <c r="M227" s="311"/>
      <c r="N227" s="208" t="s">
        <v>151</v>
      </c>
      <c r="O227" s="54">
        <v>3268059</v>
      </c>
      <c r="P227" s="52">
        <f>IFERROR(O227/L226,"-")</f>
        <v>2.4463735113734102E-2</v>
      </c>
      <c r="Q227" s="54">
        <v>66</v>
      </c>
      <c r="R227" s="52">
        <f>IFERROR(Q227/M226,"-")</f>
        <v>0.31578947368421051</v>
      </c>
      <c r="S227" s="53">
        <f t="shared" si="48"/>
        <v>49516.045454545456</v>
      </c>
      <c r="T227" s="311"/>
      <c r="U227" s="311"/>
      <c r="V227" s="208" t="s">
        <v>151</v>
      </c>
      <c r="W227" s="54">
        <v>3291476</v>
      </c>
      <c r="X227" s="52">
        <f>IFERROR(W227/T226,"-")</f>
        <v>3.909865857897226E-2</v>
      </c>
      <c r="Y227" s="54">
        <v>40</v>
      </c>
      <c r="Z227" s="52">
        <f>IFERROR(Y227/U226,"-")</f>
        <v>0.36036036036036034</v>
      </c>
      <c r="AA227" s="53">
        <f t="shared" si="49"/>
        <v>82286.899999999994</v>
      </c>
      <c r="AB227" s="311"/>
      <c r="AC227" s="311"/>
      <c r="AD227" s="208" t="s">
        <v>151</v>
      </c>
      <c r="AE227" s="54">
        <v>1616782</v>
      </c>
      <c r="AF227" s="52">
        <f>IFERROR(AE227/AB226,"-")</f>
        <v>1.0311826523655025E-2</v>
      </c>
      <c r="AG227" s="54">
        <v>65</v>
      </c>
      <c r="AH227" s="52">
        <f>IFERROR(AG227/AC226,"-")</f>
        <v>0.35911602209944754</v>
      </c>
      <c r="AI227" s="53">
        <f t="shared" si="50"/>
        <v>24873.56923076923</v>
      </c>
      <c r="AJ227" s="311"/>
      <c r="AK227" s="324"/>
      <c r="AL227" s="208" t="s">
        <v>151</v>
      </c>
      <c r="AM227" s="54">
        <f t="shared" si="54"/>
        <v>24870938</v>
      </c>
      <c r="AN227" s="52">
        <f>IFERROR(AM227/AJ226,"-")</f>
        <v>2.0819236268885891E-2</v>
      </c>
      <c r="AO227" s="54">
        <f t="shared" si="55"/>
        <v>529</v>
      </c>
      <c r="AP227" s="52">
        <f>IFERROR(AO227/AK226,"-")</f>
        <v>0.30022701475595914</v>
      </c>
      <c r="AQ227" s="53">
        <f t="shared" si="51"/>
        <v>47015.005671077502</v>
      </c>
      <c r="AW227" s="175"/>
      <c r="AX227" s="175"/>
    </row>
    <row r="228" spans="2:50" s="20" customFormat="1">
      <c r="B228" s="326"/>
      <c r="C228" s="308"/>
      <c r="D228" s="311"/>
      <c r="E228" s="311"/>
      <c r="F228" s="209" t="s">
        <v>152</v>
      </c>
      <c r="G228" s="54">
        <v>26051493</v>
      </c>
      <c r="H228" s="52">
        <f>IFERROR(G228/D226,"-")</f>
        <v>3.1768079095325252E-2</v>
      </c>
      <c r="I228" s="54">
        <v>413</v>
      </c>
      <c r="J228" s="52">
        <f>IFERROR(I228/E226,"-")</f>
        <v>0.32751784298176051</v>
      </c>
      <c r="K228" s="53">
        <f t="shared" si="47"/>
        <v>63078.675544794191</v>
      </c>
      <c r="L228" s="311"/>
      <c r="M228" s="311"/>
      <c r="N228" s="209" t="s">
        <v>152</v>
      </c>
      <c r="O228" s="54">
        <v>3011499</v>
      </c>
      <c r="P228" s="52">
        <f>IFERROR(O228/L226,"-")</f>
        <v>2.2543201891788104E-2</v>
      </c>
      <c r="Q228" s="54">
        <v>64</v>
      </c>
      <c r="R228" s="52">
        <f>IFERROR(Q228/M226,"-")</f>
        <v>0.30622009569377989</v>
      </c>
      <c r="S228" s="53">
        <f t="shared" si="48"/>
        <v>47054.671875</v>
      </c>
      <c r="T228" s="311"/>
      <c r="U228" s="311"/>
      <c r="V228" s="209" t="s">
        <v>152</v>
      </c>
      <c r="W228" s="54">
        <v>2215268</v>
      </c>
      <c r="X228" s="52">
        <f>IFERROR(W228/T226,"-")</f>
        <v>2.6314640359802938E-2</v>
      </c>
      <c r="Y228" s="54">
        <v>44</v>
      </c>
      <c r="Z228" s="52">
        <f>IFERROR(Y228/U226,"-")</f>
        <v>0.3963963963963964</v>
      </c>
      <c r="AA228" s="53">
        <f t="shared" si="49"/>
        <v>50347</v>
      </c>
      <c r="AB228" s="311"/>
      <c r="AC228" s="311"/>
      <c r="AD228" s="209" t="s">
        <v>152</v>
      </c>
      <c r="AE228" s="54">
        <v>3063795</v>
      </c>
      <c r="AF228" s="52">
        <f>IFERROR(AE228/AB226,"-")</f>
        <v>1.9540867317944934E-2</v>
      </c>
      <c r="AG228" s="54">
        <v>62</v>
      </c>
      <c r="AH228" s="52">
        <f>IFERROR(AG228/AC226,"-")</f>
        <v>0.34254143646408841</v>
      </c>
      <c r="AI228" s="53">
        <f t="shared" si="50"/>
        <v>49416.048387096773</v>
      </c>
      <c r="AJ228" s="311"/>
      <c r="AK228" s="324"/>
      <c r="AL228" s="209" t="s">
        <v>152</v>
      </c>
      <c r="AM228" s="54">
        <f t="shared" si="54"/>
        <v>34342055</v>
      </c>
      <c r="AN228" s="52">
        <f>IFERROR(AM228/AJ226,"-")</f>
        <v>2.8747422272697318E-2</v>
      </c>
      <c r="AO228" s="54">
        <f t="shared" si="55"/>
        <v>583</v>
      </c>
      <c r="AP228" s="52">
        <f>IFERROR(AO228/AK226,"-")</f>
        <v>0.33087400681044266</v>
      </c>
      <c r="AQ228" s="53">
        <f t="shared" si="51"/>
        <v>58905.75471698113</v>
      </c>
      <c r="AW228" s="175"/>
      <c r="AX228" s="175"/>
    </row>
    <row r="229" spans="2:50" s="20" customFormat="1">
      <c r="B229" s="326"/>
      <c r="C229" s="308"/>
      <c r="D229" s="311"/>
      <c r="E229" s="311"/>
      <c r="F229" s="209" t="s">
        <v>153</v>
      </c>
      <c r="G229" s="54">
        <v>7423640</v>
      </c>
      <c r="H229" s="52">
        <f>IFERROR(G229/D226,"-")</f>
        <v>9.0526398120530111E-3</v>
      </c>
      <c r="I229" s="54">
        <v>86</v>
      </c>
      <c r="J229" s="52">
        <f>IFERROR(I229/E226,"-")</f>
        <v>6.8199841395717678E-2</v>
      </c>
      <c r="K229" s="53">
        <f t="shared" si="47"/>
        <v>86321.395348837206</v>
      </c>
      <c r="L229" s="311"/>
      <c r="M229" s="311"/>
      <c r="N229" s="209" t="s">
        <v>153</v>
      </c>
      <c r="O229" s="54">
        <v>342968</v>
      </c>
      <c r="P229" s="52">
        <f>IFERROR(O229/L226,"-")</f>
        <v>2.5673582712206718E-3</v>
      </c>
      <c r="Q229" s="54">
        <v>14</v>
      </c>
      <c r="R229" s="52">
        <f>IFERROR(Q229/M226,"-")</f>
        <v>6.6985645933014357E-2</v>
      </c>
      <c r="S229" s="53">
        <f t="shared" si="48"/>
        <v>24497.714285714286</v>
      </c>
      <c r="T229" s="311"/>
      <c r="U229" s="311"/>
      <c r="V229" s="209" t="s">
        <v>153</v>
      </c>
      <c r="W229" s="54">
        <v>52624</v>
      </c>
      <c r="X229" s="52">
        <f>IFERROR(W229/T226,"-")</f>
        <v>6.2510794824566132E-4</v>
      </c>
      <c r="Y229" s="54">
        <v>6</v>
      </c>
      <c r="Z229" s="52">
        <f>IFERROR(Y229/U226,"-")</f>
        <v>5.4054054054054057E-2</v>
      </c>
      <c r="AA229" s="53">
        <f t="shared" si="49"/>
        <v>8770.6666666666661</v>
      </c>
      <c r="AB229" s="311"/>
      <c r="AC229" s="311"/>
      <c r="AD229" s="209" t="s">
        <v>153</v>
      </c>
      <c r="AE229" s="54">
        <v>58262</v>
      </c>
      <c r="AF229" s="52">
        <f>IFERROR(AE229/AB226,"-")</f>
        <v>3.7159470907097494E-4</v>
      </c>
      <c r="AG229" s="54">
        <v>8</v>
      </c>
      <c r="AH229" s="52">
        <f>IFERROR(AG229/AC226,"-")</f>
        <v>4.4198895027624308E-2</v>
      </c>
      <c r="AI229" s="53">
        <f t="shared" si="50"/>
        <v>7282.75</v>
      </c>
      <c r="AJ229" s="311"/>
      <c r="AK229" s="324"/>
      <c r="AL229" s="209" t="s">
        <v>153</v>
      </c>
      <c r="AM229" s="54">
        <f t="shared" si="54"/>
        <v>7877494</v>
      </c>
      <c r="AN229" s="52">
        <f>IFERROR(AM229/AJ226,"-")</f>
        <v>6.5941786671950605E-3</v>
      </c>
      <c r="AO229" s="54">
        <f t="shared" si="55"/>
        <v>114</v>
      </c>
      <c r="AP229" s="52">
        <f>IFERROR(AO229/AK226,"-")</f>
        <v>6.4699205448354141E-2</v>
      </c>
      <c r="AQ229" s="53">
        <f t="shared" si="51"/>
        <v>69100.824561403511</v>
      </c>
      <c r="AW229" s="175"/>
      <c r="AX229" s="175"/>
    </row>
    <row r="230" spans="2:50" s="20" customFormat="1">
      <c r="B230" s="326"/>
      <c r="C230" s="308"/>
      <c r="D230" s="311"/>
      <c r="E230" s="311"/>
      <c r="F230" s="209" t="s">
        <v>154</v>
      </c>
      <c r="G230" s="54">
        <v>37643553</v>
      </c>
      <c r="H230" s="52">
        <f>IFERROR(G230/D226,"-")</f>
        <v>4.5903832426535708E-2</v>
      </c>
      <c r="I230" s="54">
        <v>475</v>
      </c>
      <c r="J230" s="52">
        <f>IFERROR(I230/E226,"-")</f>
        <v>0.37668517049960348</v>
      </c>
      <c r="K230" s="53">
        <f t="shared" si="47"/>
        <v>79249.585263157889</v>
      </c>
      <c r="L230" s="311"/>
      <c r="M230" s="311"/>
      <c r="N230" s="209" t="s">
        <v>154</v>
      </c>
      <c r="O230" s="54">
        <v>2445856</v>
      </c>
      <c r="P230" s="52">
        <f>IFERROR(O230/L226,"-")</f>
        <v>1.8308963611225269E-2</v>
      </c>
      <c r="Q230" s="54">
        <v>75</v>
      </c>
      <c r="R230" s="52">
        <f>IFERROR(Q230/M226,"-")</f>
        <v>0.35885167464114831</v>
      </c>
      <c r="S230" s="53">
        <f t="shared" si="48"/>
        <v>32611.413333333334</v>
      </c>
      <c r="T230" s="311"/>
      <c r="U230" s="311"/>
      <c r="V230" s="209" t="s">
        <v>154</v>
      </c>
      <c r="W230" s="54">
        <v>2790517</v>
      </c>
      <c r="X230" s="52">
        <f>IFERROR(W230/T226,"-")</f>
        <v>3.3147886067471842E-2</v>
      </c>
      <c r="Y230" s="54">
        <v>48</v>
      </c>
      <c r="Z230" s="52">
        <f>IFERROR(Y230/U226,"-")</f>
        <v>0.43243243243243246</v>
      </c>
      <c r="AA230" s="53">
        <f t="shared" si="49"/>
        <v>58135.770833333336</v>
      </c>
      <c r="AB230" s="311"/>
      <c r="AC230" s="311"/>
      <c r="AD230" s="209" t="s">
        <v>154</v>
      </c>
      <c r="AE230" s="54">
        <v>3090048</v>
      </c>
      <c r="AF230" s="52">
        <f>IFERROR(AE230/AB226,"-")</f>
        <v>1.9708308804629912E-2</v>
      </c>
      <c r="AG230" s="54">
        <v>73</v>
      </c>
      <c r="AH230" s="52">
        <f>IFERROR(AG230/AC226,"-")</f>
        <v>0.40331491712707185</v>
      </c>
      <c r="AI230" s="53">
        <f t="shared" si="50"/>
        <v>42329.424657534248</v>
      </c>
      <c r="AJ230" s="311"/>
      <c r="AK230" s="324"/>
      <c r="AL230" s="209" t="s">
        <v>154</v>
      </c>
      <c r="AM230" s="54">
        <f t="shared" si="54"/>
        <v>45969974</v>
      </c>
      <c r="AN230" s="52">
        <f>IFERROR(AM230/AJ226,"-")</f>
        <v>3.8481047638032041E-2</v>
      </c>
      <c r="AO230" s="54">
        <f t="shared" si="55"/>
        <v>671</v>
      </c>
      <c r="AP230" s="52">
        <f>IFERROR(AO230/AK226,"-")</f>
        <v>0.38081725312145287</v>
      </c>
      <c r="AQ230" s="53">
        <f t="shared" si="51"/>
        <v>68509.648286140087</v>
      </c>
      <c r="AW230" s="175"/>
      <c r="AX230" s="175"/>
    </row>
    <row r="231" spans="2:50" s="20" customFormat="1">
      <c r="B231" s="326"/>
      <c r="C231" s="308"/>
      <c r="D231" s="311"/>
      <c r="E231" s="311"/>
      <c r="F231" s="209" t="s">
        <v>155</v>
      </c>
      <c r="G231" s="54">
        <v>44371652</v>
      </c>
      <c r="H231" s="52">
        <f>IFERROR(G231/D226,"-")</f>
        <v>5.4108305820562634E-2</v>
      </c>
      <c r="I231" s="54">
        <v>575</v>
      </c>
      <c r="J231" s="52">
        <f>IFERROR(I231/E226,"-")</f>
        <v>0.45598731165741474</v>
      </c>
      <c r="K231" s="53">
        <f t="shared" si="47"/>
        <v>77168.090434782614</v>
      </c>
      <c r="L231" s="311"/>
      <c r="M231" s="311"/>
      <c r="N231" s="209" t="s">
        <v>155</v>
      </c>
      <c r="O231" s="54">
        <v>7626948</v>
      </c>
      <c r="P231" s="52">
        <f>IFERROR(O231/L226,"-")</f>
        <v>5.7093104989299183E-2</v>
      </c>
      <c r="Q231" s="54">
        <v>94</v>
      </c>
      <c r="R231" s="52">
        <f>IFERROR(Q231/M226,"-")</f>
        <v>0.44976076555023925</v>
      </c>
      <c r="S231" s="53">
        <f t="shared" si="48"/>
        <v>81137.744680851058</v>
      </c>
      <c r="T231" s="311"/>
      <c r="U231" s="311"/>
      <c r="V231" s="209" t="s">
        <v>155</v>
      </c>
      <c r="W231" s="54">
        <v>3447637</v>
      </c>
      <c r="X231" s="52">
        <f>IFERROR(W231/T226,"-")</f>
        <v>4.0953657862682943E-2</v>
      </c>
      <c r="Y231" s="54">
        <v>51</v>
      </c>
      <c r="Z231" s="52">
        <f>IFERROR(Y231/U226,"-")</f>
        <v>0.45945945945945948</v>
      </c>
      <c r="AA231" s="53">
        <f t="shared" si="49"/>
        <v>67600.725490196084</v>
      </c>
      <c r="AB231" s="311"/>
      <c r="AC231" s="311"/>
      <c r="AD231" s="209" t="s">
        <v>155</v>
      </c>
      <c r="AE231" s="54">
        <v>6072907</v>
      </c>
      <c r="AF231" s="52">
        <f>IFERROR(AE231/AB226,"-")</f>
        <v>3.8732966768735839E-2</v>
      </c>
      <c r="AG231" s="54">
        <v>85</v>
      </c>
      <c r="AH231" s="52">
        <f>IFERROR(AG231/AC226,"-")</f>
        <v>0.46961325966850831</v>
      </c>
      <c r="AI231" s="53">
        <f t="shared" si="50"/>
        <v>71445.964705882347</v>
      </c>
      <c r="AJ231" s="311"/>
      <c r="AK231" s="324"/>
      <c r="AL231" s="209" t="s">
        <v>155</v>
      </c>
      <c r="AM231" s="54">
        <f t="shared" si="54"/>
        <v>61519144</v>
      </c>
      <c r="AN231" s="52">
        <f>IFERROR(AM231/AJ226,"-")</f>
        <v>5.1497116594300299E-2</v>
      </c>
      <c r="AO231" s="54">
        <f t="shared" si="55"/>
        <v>805</v>
      </c>
      <c r="AP231" s="52">
        <f>IFERROR(AO231/AK226,"-")</f>
        <v>0.45686719636776391</v>
      </c>
      <c r="AQ231" s="53">
        <f t="shared" si="51"/>
        <v>76421.296894409941</v>
      </c>
      <c r="AW231" s="175"/>
      <c r="AX231" s="175"/>
    </row>
    <row r="232" spans="2:50" s="20" customFormat="1">
      <c r="B232" s="326"/>
      <c r="C232" s="308"/>
      <c r="D232" s="311"/>
      <c r="E232" s="311"/>
      <c r="F232" s="209" t="s">
        <v>156</v>
      </c>
      <c r="G232" s="54">
        <v>25774859</v>
      </c>
      <c r="H232" s="52">
        <f>IFERROR(G232/D226,"-")</f>
        <v>3.14307421606453E-2</v>
      </c>
      <c r="I232" s="54">
        <v>130</v>
      </c>
      <c r="J232" s="52">
        <f>IFERROR(I232/E226,"-")</f>
        <v>0.10309278350515463</v>
      </c>
      <c r="K232" s="53">
        <f t="shared" si="47"/>
        <v>198268.14615384614</v>
      </c>
      <c r="L232" s="311"/>
      <c r="M232" s="311"/>
      <c r="N232" s="209" t="s">
        <v>156</v>
      </c>
      <c r="O232" s="54">
        <v>1603795</v>
      </c>
      <c r="P232" s="52">
        <f>IFERROR(O232/L226,"-")</f>
        <v>1.2005540920996587E-2</v>
      </c>
      <c r="Q232" s="54">
        <v>26</v>
      </c>
      <c r="R232" s="52">
        <f>IFERROR(Q232/M226,"-")</f>
        <v>0.12440191387559808</v>
      </c>
      <c r="S232" s="53">
        <f t="shared" si="48"/>
        <v>61684.423076923078</v>
      </c>
      <c r="T232" s="311"/>
      <c r="U232" s="311"/>
      <c r="V232" s="209" t="s">
        <v>156</v>
      </c>
      <c r="W232" s="54">
        <v>1482080</v>
      </c>
      <c r="X232" s="52">
        <f>IFERROR(W232/T226,"-")</f>
        <v>1.7605274930372641E-2</v>
      </c>
      <c r="Y232" s="54">
        <v>13</v>
      </c>
      <c r="Z232" s="52">
        <f>IFERROR(Y232/U226,"-")</f>
        <v>0.11711711711711711</v>
      </c>
      <c r="AA232" s="53">
        <f t="shared" si="49"/>
        <v>114006.15384615384</v>
      </c>
      <c r="AB232" s="311"/>
      <c r="AC232" s="311"/>
      <c r="AD232" s="209" t="s">
        <v>156</v>
      </c>
      <c r="AE232" s="54">
        <v>6749306</v>
      </c>
      <c r="AF232" s="52">
        <f>IFERROR(AE232/AB226,"-")</f>
        <v>4.304703579521791E-2</v>
      </c>
      <c r="AG232" s="54">
        <v>30</v>
      </c>
      <c r="AH232" s="52">
        <f>IFERROR(AG232/AC226,"-")</f>
        <v>0.16574585635359115</v>
      </c>
      <c r="AI232" s="53">
        <f t="shared" si="50"/>
        <v>224976.86666666667</v>
      </c>
      <c r="AJ232" s="311"/>
      <c r="AK232" s="324"/>
      <c r="AL232" s="209" t="s">
        <v>156</v>
      </c>
      <c r="AM232" s="54">
        <f t="shared" si="54"/>
        <v>35610040</v>
      </c>
      <c r="AN232" s="52">
        <f>IFERROR(AM232/AJ226,"-")</f>
        <v>2.9808840997652655E-2</v>
      </c>
      <c r="AO232" s="54">
        <f t="shared" si="55"/>
        <v>199</v>
      </c>
      <c r="AP232" s="52">
        <f>IFERROR(AO232/AK226,"-")</f>
        <v>0.11293984108967083</v>
      </c>
      <c r="AQ232" s="53">
        <f t="shared" si="51"/>
        <v>178944.92462311557</v>
      </c>
      <c r="AW232" s="175"/>
      <c r="AX232" s="175"/>
    </row>
    <row r="233" spans="2:50" s="20" customFormat="1">
      <c r="B233" s="326"/>
      <c r="C233" s="308"/>
      <c r="D233" s="311"/>
      <c r="E233" s="311"/>
      <c r="F233" s="209" t="s">
        <v>166</v>
      </c>
      <c r="G233" s="54">
        <v>2797</v>
      </c>
      <c r="H233" s="52">
        <f>IFERROR(G233/D226,"-")</f>
        <v>3.4107571965117207E-6</v>
      </c>
      <c r="I233" s="54">
        <v>1</v>
      </c>
      <c r="J233" s="52">
        <f>IFERROR(I233/E226,"-")</f>
        <v>7.9302141157811261E-4</v>
      </c>
      <c r="K233" s="53">
        <f t="shared" si="47"/>
        <v>2797</v>
      </c>
      <c r="L233" s="311"/>
      <c r="M233" s="311"/>
      <c r="N233" s="209" t="s">
        <v>166</v>
      </c>
      <c r="O233" s="54">
        <v>0</v>
      </c>
      <c r="P233" s="52">
        <f>IFERROR(O233/L226,"-")</f>
        <v>0</v>
      </c>
      <c r="Q233" s="54">
        <v>0</v>
      </c>
      <c r="R233" s="52">
        <f>IFERROR(Q233/M226,"-")</f>
        <v>0</v>
      </c>
      <c r="S233" s="53" t="str">
        <f t="shared" si="48"/>
        <v>-</v>
      </c>
      <c r="T233" s="311"/>
      <c r="U233" s="311"/>
      <c r="V233" s="209" t="s">
        <v>166</v>
      </c>
      <c r="W233" s="54">
        <v>2791</v>
      </c>
      <c r="X233" s="52">
        <f>IFERROR(W233/T226,"-")</f>
        <v>3.3153623509304516E-5</v>
      </c>
      <c r="Y233" s="54">
        <v>1</v>
      </c>
      <c r="Z233" s="52">
        <f>IFERROR(Y233/U226,"-")</f>
        <v>9.0090090090090089E-3</v>
      </c>
      <c r="AA233" s="53">
        <f t="shared" si="49"/>
        <v>2791</v>
      </c>
      <c r="AB233" s="311"/>
      <c r="AC233" s="311"/>
      <c r="AD233" s="209" t="s">
        <v>166</v>
      </c>
      <c r="AE233" s="54">
        <v>0</v>
      </c>
      <c r="AF233" s="52">
        <f>IFERROR(AE233/AB226,"-")</f>
        <v>0</v>
      </c>
      <c r="AG233" s="54">
        <v>0</v>
      </c>
      <c r="AH233" s="52">
        <f>IFERROR(AG233/AC226,"-")</f>
        <v>0</v>
      </c>
      <c r="AI233" s="53" t="str">
        <f t="shared" si="50"/>
        <v>-</v>
      </c>
      <c r="AJ233" s="311"/>
      <c r="AK233" s="324"/>
      <c r="AL233" s="209" t="s">
        <v>166</v>
      </c>
      <c r="AM233" s="54">
        <f t="shared" si="54"/>
        <v>5588</v>
      </c>
      <c r="AN233" s="52">
        <f>IFERROR(AM233/AJ226,"-")</f>
        <v>4.6776640378635645E-6</v>
      </c>
      <c r="AO233" s="54">
        <f t="shared" si="55"/>
        <v>2</v>
      </c>
      <c r="AP233" s="52">
        <f>IFERROR(AO233/AK226,"-")</f>
        <v>1.1350737797956867E-3</v>
      </c>
      <c r="AQ233" s="53">
        <f t="shared" si="51"/>
        <v>2794</v>
      </c>
      <c r="AW233" s="175"/>
      <c r="AX233" s="175"/>
    </row>
    <row r="234" spans="2:50" s="20" customFormat="1">
      <c r="B234" s="326"/>
      <c r="C234" s="308"/>
      <c r="D234" s="311"/>
      <c r="E234" s="311"/>
      <c r="F234" s="209" t="s">
        <v>157</v>
      </c>
      <c r="G234" s="54">
        <v>527090</v>
      </c>
      <c r="H234" s="52">
        <f>IFERROR(G234/D226,"-")</f>
        <v>6.427515233140375E-4</v>
      </c>
      <c r="I234" s="54">
        <v>6</v>
      </c>
      <c r="J234" s="52">
        <f>IFERROR(I234/E226,"-")</f>
        <v>4.7581284694686752E-3</v>
      </c>
      <c r="K234" s="53">
        <f t="shared" si="47"/>
        <v>87848.333333333328</v>
      </c>
      <c r="L234" s="311"/>
      <c r="M234" s="311"/>
      <c r="N234" s="209" t="s">
        <v>157</v>
      </c>
      <c r="O234" s="54">
        <v>60302</v>
      </c>
      <c r="P234" s="52">
        <f>IFERROR(O234/L226,"-")</f>
        <v>4.5140315851959644E-4</v>
      </c>
      <c r="Q234" s="54">
        <v>2</v>
      </c>
      <c r="R234" s="52">
        <f>IFERROR(Q234/M226,"-")</f>
        <v>9.5693779904306216E-3</v>
      </c>
      <c r="S234" s="53">
        <f t="shared" si="48"/>
        <v>30151</v>
      </c>
      <c r="T234" s="311"/>
      <c r="U234" s="311"/>
      <c r="V234" s="209" t="s">
        <v>157</v>
      </c>
      <c r="W234" s="54">
        <v>3791</v>
      </c>
      <c r="X234" s="52">
        <f>IFERROR(W234/T226,"-")</f>
        <v>4.503238506763648E-5</v>
      </c>
      <c r="Y234" s="54">
        <v>1</v>
      </c>
      <c r="Z234" s="52">
        <f>IFERROR(Y234/U226,"-")</f>
        <v>9.0090090090090089E-3</v>
      </c>
      <c r="AA234" s="53">
        <f t="shared" si="49"/>
        <v>3791</v>
      </c>
      <c r="AB234" s="311"/>
      <c r="AC234" s="311"/>
      <c r="AD234" s="209" t="s">
        <v>157</v>
      </c>
      <c r="AE234" s="54">
        <v>96611</v>
      </c>
      <c r="AF234" s="52">
        <f>IFERROR(AE234/AB226,"-")</f>
        <v>6.1618441588095086E-4</v>
      </c>
      <c r="AG234" s="54">
        <v>1</v>
      </c>
      <c r="AH234" s="52">
        <f>IFERROR(AG234/AC226,"-")</f>
        <v>5.5248618784530384E-3</v>
      </c>
      <c r="AI234" s="53">
        <f t="shared" si="50"/>
        <v>96611</v>
      </c>
      <c r="AJ234" s="311"/>
      <c r="AK234" s="324"/>
      <c r="AL234" s="209" t="s">
        <v>157</v>
      </c>
      <c r="AM234" s="54">
        <f t="shared" si="54"/>
        <v>687794</v>
      </c>
      <c r="AN234" s="52">
        <f>IFERROR(AM234/AJ226,"-")</f>
        <v>5.7574610938767581E-4</v>
      </c>
      <c r="AO234" s="54">
        <f t="shared" si="55"/>
        <v>10</v>
      </c>
      <c r="AP234" s="52">
        <f>IFERROR(AO234/AK226,"-")</f>
        <v>5.6753688989784334E-3</v>
      </c>
      <c r="AQ234" s="53">
        <f t="shared" si="51"/>
        <v>68779.399999999994</v>
      </c>
      <c r="AW234" s="175"/>
      <c r="AX234" s="175"/>
    </row>
    <row r="235" spans="2:50" s="20" customFormat="1">
      <c r="B235" s="326"/>
      <c r="C235" s="308"/>
      <c r="D235" s="311"/>
      <c r="E235" s="311"/>
      <c r="F235" s="209" t="s">
        <v>158</v>
      </c>
      <c r="G235" s="54">
        <v>597483</v>
      </c>
      <c r="H235" s="52">
        <f>IFERROR(G235/D226,"-")</f>
        <v>7.2859114838877816E-4</v>
      </c>
      <c r="I235" s="54">
        <v>49</v>
      </c>
      <c r="J235" s="52">
        <f>IFERROR(I235/E226,"-")</f>
        <v>3.8858049167327519E-2</v>
      </c>
      <c r="K235" s="53">
        <f t="shared" si="47"/>
        <v>12193.530612244898</v>
      </c>
      <c r="L235" s="311"/>
      <c r="M235" s="311"/>
      <c r="N235" s="209" t="s">
        <v>158</v>
      </c>
      <c r="O235" s="54">
        <v>49940</v>
      </c>
      <c r="P235" s="52">
        <f>IFERROR(O235/L226,"-")</f>
        <v>3.7383625313370448E-4</v>
      </c>
      <c r="Q235" s="54">
        <v>7</v>
      </c>
      <c r="R235" s="52">
        <f>IFERROR(Q235/M226,"-")</f>
        <v>3.3492822966507178E-2</v>
      </c>
      <c r="S235" s="53">
        <f t="shared" si="48"/>
        <v>7134.2857142857147</v>
      </c>
      <c r="T235" s="311"/>
      <c r="U235" s="311"/>
      <c r="V235" s="209" t="s">
        <v>158</v>
      </c>
      <c r="W235" s="54">
        <v>240088</v>
      </c>
      <c r="X235" s="52">
        <f>IFERROR(W235/T226,"-")</f>
        <v>2.8519481050168047E-3</v>
      </c>
      <c r="Y235" s="54">
        <v>3</v>
      </c>
      <c r="Z235" s="52">
        <f>IFERROR(Y235/U226,"-")</f>
        <v>2.7027027027027029E-2</v>
      </c>
      <c r="AA235" s="53">
        <f t="shared" si="49"/>
        <v>80029.333333333328</v>
      </c>
      <c r="AB235" s="311"/>
      <c r="AC235" s="311"/>
      <c r="AD235" s="209" t="s">
        <v>158</v>
      </c>
      <c r="AE235" s="54">
        <v>156187</v>
      </c>
      <c r="AF235" s="52">
        <f>IFERROR(AE235/AB226,"-")</f>
        <v>9.9615980957859962E-4</v>
      </c>
      <c r="AG235" s="54">
        <v>11</v>
      </c>
      <c r="AH235" s="52">
        <f>IFERROR(AG235/AC226,"-")</f>
        <v>6.0773480662983423E-2</v>
      </c>
      <c r="AI235" s="53">
        <f t="shared" si="50"/>
        <v>14198.818181818182</v>
      </c>
      <c r="AJ235" s="311"/>
      <c r="AK235" s="324"/>
      <c r="AL235" s="209" t="s">
        <v>158</v>
      </c>
      <c r="AM235" s="54">
        <f t="shared" si="54"/>
        <v>1043698</v>
      </c>
      <c r="AN235" s="52">
        <f>IFERROR(AM235/AJ226,"-")</f>
        <v>8.7367011470832606E-4</v>
      </c>
      <c r="AO235" s="54">
        <f t="shared" si="55"/>
        <v>70</v>
      </c>
      <c r="AP235" s="52">
        <f>IFERROR(AO235/AK226,"-")</f>
        <v>3.9727582292849034E-2</v>
      </c>
      <c r="AQ235" s="53">
        <f t="shared" si="51"/>
        <v>14909.971428571429</v>
      </c>
      <c r="AW235" s="175"/>
      <c r="AX235" s="175"/>
    </row>
    <row r="236" spans="2:50" s="20" customFormat="1">
      <c r="B236" s="326"/>
      <c r="C236" s="308"/>
      <c r="D236" s="311"/>
      <c r="E236" s="311"/>
      <c r="F236" s="209" t="s">
        <v>159</v>
      </c>
      <c r="G236" s="54">
        <v>8602</v>
      </c>
      <c r="H236" s="52">
        <f>IFERROR(G236/D226,"-")</f>
        <v>1.048957218605428E-5</v>
      </c>
      <c r="I236" s="54">
        <v>2</v>
      </c>
      <c r="J236" s="52">
        <f>IFERROR(I236/E226,"-")</f>
        <v>1.5860428231562252E-3</v>
      </c>
      <c r="K236" s="53">
        <f t="shared" si="47"/>
        <v>4301</v>
      </c>
      <c r="L236" s="311"/>
      <c r="M236" s="311"/>
      <c r="N236" s="209" t="s">
        <v>159</v>
      </c>
      <c r="O236" s="54">
        <v>0</v>
      </c>
      <c r="P236" s="52">
        <f>IFERROR(O236/L226,"-")</f>
        <v>0</v>
      </c>
      <c r="Q236" s="54">
        <v>0</v>
      </c>
      <c r="R236" s="52">
        <f>IFERROR(Q236/M226,"-")</f>
        <v>0</v>
      </c>
      <c r="S236" s="53" t="str">
        <f t="shared" si="48"/>
        <v>-</v>
      </c>
      <c r="T236" s="311"/>
      <c r="U236" s="311"/>
      <c r="V236" s="209" t="s">
        <v>159</v>
      </c>
      <c r="W236" s="54">
        <v>0</v>
      </c>
      <c r="X236" s="52">
        <f>IFERROR(W236/T226,"-")</f>
        <v>0</v>
      </c>
      <c r="Y236" s="54">
        <v>0</v>
      </c>
      <c r="Z236" s="52">
        <f>IFERROR(Y236/U226,"-")</f>
        <v>0</v>
      </c>
      <c r="AA236" s="53" t="str">
        <f t="shared" si="49"/>
        <v>-</v>
      </c>
      <c r="AB236" s="311"/>
      <c r="AC236" s="311"/>
      <c r="AD236" s="209" t="s">
        <v>159</v>
      </c>
      <c r="AE236" s="54">
        <v>112091</v>
      </c>
      <c r="AF236" s="52">
        <f>IFERROR(AE236/AB226,"-")</f>
        <v>7.1491576901710639E-4</v>
      </c>
      <c r="AG236" s="54">
        <v>4</v>
      </c>
      <c r="AH236" s="52">
        <f>IFERROR(AG236/AC226,"-")</f>
        <v>2.2099447513812154E-2</v>
      </c>
      <c r="AI236" s="53">
        <f t="shared" si="50"/>
        <v>28022.75</v>
      </c>
      <c r="AJ236" s="311"/>
      <c r="AK236" s="324"/>
      <c r="AL236" s="209" t="s">
        <v>159</v>
      </c>
      <c r="AM236" s="54">
        <f t="shared" si="54"/>
        <v>120693</v>
      </c>
      <c r="AN236" s="52">
        <f>IFERROR(AM236/AJ226,"-")</f>
        <v>1.0103101390870923E-4</v>
      </c>
      <c r="AO236" s="54">
        <f t="shared" si="55"/>
        <v>6</v>
      </c>
      <c r="AP236" s="52">
        <f>IFERROR(AO236/AK226,"-")</f>
        <v>3.4052213393870601E-3</v>
      </c>
      <c r="AQ236" s="53">
        <f t="shared" si="51"/>
        <v>20115.5</v>
      </c>
      <c r="AW236" s="175"/>
      <c r="AX236" s="175"/>
    </row>
    <row r="237" spans="2:50" s="20" customFormat="1">
      <c r="B237" s="326"/>
      <c r="C237" s="308"/>
      <c r="D237" s="311"/>
      <c r="E237" s="311"/>
      <c r="F237" s="209" t="s">
        <v>160</v>
      </c>
      <c r="G237" s="54">
        <v>2945305</v>
      </c>
      <c r="H237" s="52">
        <f>IFERROR(G237/D226,"-")</f>
        <v>3.5916053717096725E-3</v>
      </c>
      <c r="I237" s="54">
        <v>9</v>
      </c>
      <c r="J237" s="52">
        <f>IFERROR(I237/E226,"-")</f>
        <v>7.1371927042030133E-3</v>
      </c>
      <c r="K237" s="53">
        <f t="shared" si="47"/>
        <v>327256.11111111112</v>
      </c>
      <c r="L237" s="311"/>
      <c r="M237" s="311"/>
      <c r="N237" s="209" t="s">
        <v>160</v>
      </c>
      <c r="O237" s="54">
        <v>17595</v>
      </c>
      <c r="P237" s="52">
        <f>IFERROR(O237/L226,"-")</f>
        <v>1.3171103071460814E-4</v>
      </c>
      <c r="Q237" s="54">
        <v>1</v>
      </c>
      <c r="R237" s="52">
        <f>IFERROR(Q237/M226,"-")</f>
        <v>4.7846889952153108E-3</v>
      </c>
      <c r="S237" s="53">
        <f t="shared" si="48"/>
        <v>17595</v>
      </c>
      <c r="T237" s="311"/>
      <c r="U237" s="311"/>
      <c r="V237" s="209" t="s">
        <v>160</v>
      </c>
      <c r="W237" s="54">
        <v>10441</v>
      </c>
      <c r="X237" s="52">
        <f>IFERROR(W237/T226,"-")</f>
        <v>1.2402614943054404E-4</v>
      </c>
      <c r="Y237" s="54">
        <v>2</v>
      </c>
      <c r="Z237" s="52">
        <f>IFERROR(Y237/U226,"-")</f>
        <v>1.8018018018018018E-2</v>
      </c>
      <c r="AA237" s="53">
        <f t="shared" si="49"/>
        <v>5220.5</v>
      </c>
      <c r="AB237" s="311"/>
      <c r="AC237" s="311"/>
      <c r="AD237" s="209" t="s">
        <v>160</v>
      </c>
      <c r="AE237" s="54">
        <v>8760</v>
      </c>
      <c r="AF237" s="52">
        <f>IFERROR(AE237/AB226,"-")</f>
        <v>5.58712308444911E-5</v>
      </c>
      <c r="AG237" s="54">
        <v>1</v>
      </c>
      <c r="AH237" s="52">
        <f>IFERROR(AG237/AC226,"-")</f>
        <v>5.5248618784530384E-3</v>
      </c>
      <c r="AI237" s="53">
        <f t="shared" si="50"/>
        <v>8760</v>
      </c>
      <c r="AJ237" s="311"/>
      <c r="AK237" s="324"/>
      <c r="AL237" s="209" t="s">
        <v>160</v>
      </c>
      <c r="AM237" s="54">
        <f t="shared" si="54"/>
        <v>2982101</v>
      </c>
      <c r="AN237" s="52">
        <f>IFERROR(AM237/AJ226,"-")</f>
        <v>2.4962896572972393E-3</v>
      </c>
      <c r="AO237" s="54">
        <f t="shared" si="55"/>
        <v>13</v>
      </c>
      <c r="AP237" s="52">
        <f>IFERROR(AO237/AK226,"-")</f>
        <v>7.3779795686719635E-3</v>
      </c>
      <c r="AQ237" s="53">
        <f t="shared" si="51"/>
        <v>229392.38461538462</v>
      </c>
      <c r="AW237" s="175"/>
      <c r="AX237" s="175"/>
    </row>
    <row r="238" spans="2:50" s="20" customFormat="1">
      <c r="B238" s="326"/>
      <c r="C238" s="308"/>
      <c r="D238" s="311"/>
      <c r="E238" s="311"/>
      <c r="F238" s="209" t="s">
        <v>161</v>
      </c>
      <c r="G238" s="54">
        <v>4116882</v>
      </c>
      <c r="H238" s="52">
        <f>IFERROR(G238/D226,"-")</f>
        <v>5.0202663241650219E-3</v>
      </c>
      <c r="I238" s="54">
        <v>146</v>
      </c>
      <c r="J238" s="52">
        <f>IFERROR(I238/E226,"-")</f>
        <v>0.11578112609040445</v>
      </c>
      <c r="K238" s="53">
        <f t="shared" si="47"/>
        <v>28197.821917808218</v>
      </c>
      <c r="L238" s="311"/>
      <c r="M238" s="311"/>
      <c r="N238" s="209" t="s">
        <v>161</v>
      </c>
      <c r="O238" s="54">
        <v>713534</v>
      </c>
      <c r="P238" s="52">
        <f>IFERROR(O238/L226,"-")</f>
        <v>5.3413071094013751E-3</v>
      </c>
      <c r="Q238" s="54">
        <v>20</v>
      </c>
      <c r="R238" s="52">
        <f>IFERROR(Q238/M226,"-")</f>
        <v>9.569377990430622E-2</v>
      </c>
      <c r="S238" s="53">
        <f t="shared" si="48"/>
        <v>35676.699999999997</v>
      </c>
      <c r="T238" s="311"/>
      <c r="U238" s="311"/>
      <c r="V238" s="209" t="s">
        <v>161</v>
      </c>
      <c r="W238" s="54">
        <v>631789</v>
      </c>
      <c r="X238" s="52">
        <f>IFERROR(W238/T226,"-")</f>
        <v>7.5048708861769941E-3</v>
      </c>
      <c r="Y238" s="54">
        <v>18</v>
      </c>
      <c r="Z238" s="52">
        <f>IFERROR(Y238/U226,"-")</f>
        <v>0.16216216216216217</v>
      </c>
      <c r="AA238" s="53">
        <f t="shared" si="49"/>
        <v>35099.388888888891</v>
      </c>
      <c r="AB238" s="311"/>
      <c r="AC238" s="311"/>
      <c r="AD238" s="209" t="s">
        <v>161</v>
      </c>
      <c r="AE238" s="54">
        <v>2920642</v>
      </c>
      <c r="AF238" s="52">
        <f>IFERROR(AE238/AB226,"-")</f>
        <v>1.8627838287227874E-2</v>
      </c>
      <c r="AG238" s="54">
        <v>32</v>
      </c>
      <c r="AH238" s="52">
        <f>IFERROR(AG238/AC226,"-")</f>
        <v>0.17679558011049723</v>
      </c>
      <c r="AI238" s="53">
        <f t="shared" si="50"/>
        <v>91270.0625</v>
      </c>
      <c r="AJ238" s="311"/>
      <c r="AK238" s="324"/>
      <c r="AL238" s="209" t="s">
        <v>161</v>
      </c>
      <c r="AM238" s="54">
        <f t="shared" si="54"/>
        <v>8382847</v>
      </c>
      <c r="AN238" s="52">
        <f>IFERROR(AM238/AJ226,"-")</f>
        <v>7.0172050728010858E-3</v>
      </c>
      <c r="AO238" s="54">
        <f t="shared" si="55"/>
        <v>216</v>
      </c>
      <c r="AP238" s="52">
        <f>IFERROR(AO238/AK226,"-")</f>
        <v>0.12258796821793416</v>
      </c>
      <c r="AQ238" s="53">
        <f t="shared" si="51"/>
        <v>38809.476851851854</v>
      </c>
      <c r="AW238" s="175"/>
      <c r="AX238" s="175"/>
    </row>
    <row r="239" spans="2:50" s="20" customFormat="1">
      <c r="B239" s="326"/>
      <c r="C239" s="308"/>
      <c r="D239" s="311"/>
      <c r="E239" s="311"/>
      <c r="F239" s="209" t="s">
        <v>162</v>
      </c>
      <c r="G239" s="54">
        <v>8662931</v>
      </c>
      <c r="H239" s="52">
        <f>IFERROR(G239/D226,"-")</f>
        <v>1.0563873525611183E-2</v>
      </c>
      <c r="I239" s="54">
        <v>94</v>
      </c>
      <c r="J239" s="52">
        <f>IFERROR(I239/E226,"-")</f>
        <v>7.4544012688342584E-2</v>
      </c>
      <c r="K239" s="53">
        <f t="shared" si="47"/>
        <v>92158.840425531918</v>
      </c>
      <c r="L239" s="311"/>
      <c r="M239" s="311"/>
      <c r="N239" s="209" t="s">
        <v>162</v>
      </c>
      <c r="O239" s="54">
        <v>1891170</v>
      </c>
      <c r="P239" s="52">
        <f>IFERROR(O239/L226,"-")</f>
        <v>1.4156746232256065E-2</v>
      </c>
      <c r="Q239" s="54">
        <v>11</v>
      </c>
      <c r="R239" s="52">
        <f>IFERROR(Q239/M226,"-")</f>
        <v>5.2631578947368418E-2</v>
      </c>
      <c r="S239" s="53">
        <f t="shared" si="48"/>
        <v>171924.54545454544</v>
      </c>
      <c r="T239" s="311"/>
      <c r="U239" s="311"/>
      <c r="V239" s="209" t="s">
        <v>162</v>
      </c>
      <c r="W239" s="54">
        <v>2095271</v>
      </c>
      <c r="X239" s="52">
        <f>IFERROR(W239/T226,"-")</f>
        <v>2.4889224609087775E-2</v>
      </c>
      <c r="Y239" s="54">
        <v>10</v>
      </c>
      <c r="Z239" s="52">
        <f>IFERROR(Y239/U226,"-")</f>
        <v>9.0090090090090086E-2</v>
      </c>
      <c r="AA239" s="53">
        <f t="shared" si="49"/>
        <v>209527.1</v>
      </c>
      <c r="AB239" s="311"/>
      <c r="AC239" s="311"/>
      <c r="AD239" s="209" t="s">
        <v>162</v>
      </c>
      <c r="AE239" s="54">
        <v>2917517</v>
      </c>
      <c r="AF239" s="52">
        <f>IFERROR(AE239/AB226,"-")</f>
        <v>1.8607907054763374E-2</v>
      </c>
      <c r="AG239" s="54">
        <v>26</v>
      </c>
      <c r="AH239" s="52">
        <f>IFERROR(AG239/AC226,"-")</f>
        <v>0.143646408839779</v>
      </c>
      <c r="AI239" s="53">
        <f t="shared" si="50"/>
        <v>112212.19230769231</v>
      </c>
      <c r="AJ239" s="311"/>
      <c r="AK239" s="324"/>
      <c r="AL239" s="209" t="s">
        <v>162</v>
      </c>
      <c r="AM239" s="54">
        <f t="shared" si="54"/>
        <v>15566889</v>
      </c>
      <c r="AN239" s="52">
        <f>IFERROR(AM239/AJ226,"-")</f>
        <v>1.3030901370206497E-2</v>
      </c>
      <c r="AO239" s="54">
        <f t="shared" si="55"/>
        <v>141</v>
      </c>
      <c r="AP239" s="52">
        <f>IFERROR(AO239/AK226,"-")</f>
        <v>8.0022701475595912E-2</v>
      </c>
      <c r="AQ239" s="53">
        <f t="shared" si="51"/>
        <v>110403.46808510639</v>
      </c>
      <c r="AW239" s="175"/>
      <c r="AX239" s="175"/>
    </row>
    <row r="240" spans="2:50" s="20" customFormat="1">
      <c r="B240" s="326"/>
      <c r="C240" s="308"/>
      <c r="D240" s="311"/>
      <c r="E240" s="311"/>
      <c r="F240" s="209" t="s">
        <v>163</v>
      </c>
      <c r="G240" s="54">
        <v>5718560</v>
      </c>
      <c r="H240" s="52">
        <f>IFERROR(G240/D226,"-")</f>
        <v>6.9734071053571926E-3</v>
      </c>
      <c r="I240" s="54">
        <v>81</v>
      </c>
      <c r="J240" s="52">
        <f>IFERROR(I240/E226,"-")</f>
        <v>6.4234734337827115E-2</v>
      </c>
      <c r="K240" s="53">
        <f t="shared" si="47"/>
        <v>70599.506172839509</v>
      </c>
      <c r="L240" s="311"/>
      <c r="M240" s="311"/>
      <c r="N240" s="209" t="s">
        <v>163</v>
      </c>
      <c r="O240" s="54">
        <v>309668</v>
      </c>
      <c r="P240" s="52">
        <f>IFERROR(O240/L226,"-")</f>
        <v>2.3180841977454543E-3</v>
      </c>
      <c r="Q240" s="54">
        <v>10</v>
      </c>
      <c r="R240" s="52">
        <f>IFERROR(Q240/M226,"-")</f>
        <v>4.784688995215311E-2</v>
      </c>
      <c r="S240" s="53">
        <f t="shared" si="48"/>
        <v>30966.799999999999</v>
      </c>
      <c r="T240" s="311"/>
      <c r="U240" s="311"/>
      <c r="V240" s="209" t="s">
        <v>163</v>
      </c>
      <c r="W240" s="54">
        <v>662582</v>
      </c>
      <c r="X240" s="52">
        <f>IFERROR(W240/T226,"-")</f>
        <v>7.8706535908427099E-3</v>
      </c>
      <c r="Y240" s="54">
        <v>11</v>
      </c>
      <c r="Z240" s="52">
        <f>IFERROR(Y240/U226,"-")</f>
        <v>9.90990990990991E-2</v>
      </c>
      <c r="AA240" s="53">
        <f t="shared" si="49"/>
        <v>60234.727272727272</v>
      </c>
      <c r="AB240" s="311"/>
      <c r="AC240" s="311"/>
      <c r="AD240" s="209" t="s">
        <v>163</v>
      </c>
      <c r="AE240" s="54">
        <v>892792</v>
      </c>
      <c r="AF240" s="52">
        <f>IFERROR(AE240/AB226,"-")</f>
        <v>5.6942223662231626E-3</v>
      </c>
      <c r="AG240" s="54">
        <v>19</v>
      </c>
      <c r="AH240" s="52">
        <f>IFERROR(AG240/AC226,"-")</f>
        <v>0.10497237569060773</v>
      </c>
      <c r="AI240" s="53">
        <f t="shared" si="50"/>
        <v>46989.052631578947</v>
      </c>
      <c r="AJ240" s="311"/>
      <c r="AK240" s="324"/>
      <c r="AL240" s="209" t="s">
        <v>163</v>
      </c>
      <c r="AM240" s="54">
        <f t="shared" si="54"/>
        <v>7583602</v>
      </c>
      <c r="AN240" s="52">
        <f>IFERROR(AM240/AJ226,"-")</f>
        <v>6.348164343749141E-3</v>
      </c>
      <c r="AO240" s="54">
        <f t="shared" si="55"/>
        <v>121</v>
      </c>
      <c r="AP240" s="52">
        <f>IFERROR(AO240/AK226,"-")</f>
        <v>6.8671963677639045E-2</v>
      </c>
      <c r="AQ240" s="53">
        <f t="shared" si="51"/>
        <v>62674.396694214876</v>
      </c>
      <c r="AW240" s="175"/>
      <c r="AX240" s="175"/>
    </row>
    <row r="241" spans="2:50" s="20" customFormat="1">
      <c r="B241" s="326"/>
      <c r="C241" s="308"/>
      <c r="D241" s="311"/>
      <c r="E241" s="311"/>
      <c r="F241" s="210" t="s">
        <v>164</v>
      </c>
      <c r="G241" s="59">
        <v>2406690</v>
      </c>
      <c r="H241" s="57">
        <f>IFERROR(G241/D226,"-")</f>
        <v>2.9347998703156217E-3</v>
      </c>
      <c r="I241" s="59">
        <v>118</v>
      </c>
      <c r="J241" s="57">
        <f>IFERROR(I241/E226,"-")</f>
        <v>9.3576526566217288E-2</v>
      </c>
      <c r="K241" s="58">
        <f t="shared" si="47"/>
        <v>20395.677966101695</v>
      </c>
      <c r="L241" s="311"/>
      <c r="M241" s="311"/>
      <c r="N241" s="210" t="s">
        <v>164</v>
      </c>
      <c r="O241" s="59">
        <v>133791</v>
      </c>
      <c r="P241" s="57">
        <f>IFERROR(O241/L226,"-")</f>
        <v>1.0015203472769614E-3</v>
      </c>
      <c r="Q241" s="59">
        <v>18</v>
      </c>
      <c r="R241" s="57">
        <f>IFERROR(Q241/M226,"-")</f>
        <v>8.6124401913875603E-2</v>
      </c>
      <c r="S241" s="58">
        <f t="shared" si="48"/>
        <v>7432.833333333333</v>
      </c>
      <c r="T241" s="311"/>
      <c r="U241" s="311"/>
      <c r="V241" s="210" t="s">
        <v>164</v>
      </c>
      <c r="W241" s="59">
        <v>517800</v>
      </c>
      <c r="X241" s="57">
        <f>IFERROR(W241/T226,"-")</f>
        <v>6.1508227349042913E-3</v>
      </c>
      <c r="Y241" s="59">
        <v>7</v>
      </c>
      <c r="Z241" s="57">
        <f>IFERROR(Y241/U226,"-")</f>
        <v>6.3063063063063057E-2</v>
      </c>
      <c r="AA241" s="58">
        <f t="shared" si="49"/>
        <v>73971.428571428565</v>
      </c>
      <c r="AB241" s="311"/>
      <c r="AC241" s="311"/>
      <c r="AD241" s="210" t="s">
        <v>164</v>
      </c>
      <c r="AE241" s="59">
        <v>294103</v>
      </c>
      <c r="AF241" s="57">
        <f>IFERROR(AE241/AB226,"-")</f>
        <v>1.8757872836823479E-3</v>
      </c>
      <c r="AG241" s="59">
        <v>29</v>
      </c>
      <c r="AH241" s="57">
        <f>IFERROR(AG241/AC226,"-")</f>
        <v>0.16022099447513813</v>
      </c>
      <c r="AI241" s="58">
        <f t="shared" si="50"/>
        <v>10141.48275862069</v>
      </c>
      <c r="AJ241" s="311"/>
      <c r="AK241" s="324"/>
      <c r="AL241" s="210" t="s">
        <v>164</v>
      </c>
      <c r="AM241" s="59">
        <f t="shared" si="54"/>
        <v>3352384</v>
      </c>
      <c r="AN241" s="57">
        <f>IFERROR(AM241/AJ226,"-")</f>
        <v>2.8062501928971381E-3</v>
      </c>
      <c r="AO241" s="59">
        <f t="shared" si="55"/>
        <v>172</v>
      </c>
      <c r="AP241" s="57">
        <f>IFERROR(AO241/AK226,"-")</f>
        <v>9.7616345062429055E-2</v>
      </c>
      <c r="AQ241" s="58">
        <f t="shared" si="51"/>
        <v>19490.60465116279</v>
      </c>
      <c r="AW241" s="175"/>
      <c r="AX241" s="175"/>
    </row>
    <row r="242" spans="2:50" s="20" customFormat="1">
      <c r="B242" s="326"/>
      <c r="C242" s="309"/>
      <c r="D242" s="312"/>
      <c r="E242" s="312"/>
      <c r="F242" s="211" t="s">
        <v>86</v>
      </c>
      <c r="G242" s="60">
        <f>SUM(G226:G241)</f>
        <v>192409840</v>
      </c>
      <c r="H242" s="57">
        <f>IFERROR(G242/D226,"-")</f>
        <v>0.23463112136563061</v>
      </c>
      <c r="I242" s="59">
        <v>1018</v>
      </c>
      <c r="J242" s="57">
        <f>IFERROR(I242/E226,"-")</f>
        <v>0.80729579698651865</v>
      </c>
      <c r="K242" s="58">
        <f t="shared" si="47"/>
        <v>189007.70137524558</v>
      </c>
      <c r="L242" s="312"/>
      <c r="M242" s="312"/>
      <c r="N242" s="211" t="s">
        <v>86</v>
      </c>
      <c r="O242" s="60">
        <f>SUM(O226:O241)</f>
        <v>22189366</v>
      </c>
      <c r="P242" s="57">
        <f>IFERROR(O242/L226,"-")</f>
        <v>0.16610311263220695</v>
      </c>
      <c r="Q242" s="59">
        <v>169</v>
      </c>
      <c r="R242" s="57">
        <f>IFERROR(Q242/M226,"-")</f>
        <v>0.80861244019138756</v>
      </c>
      <c r="S242" s="58">
        <f t="shared" si="48"/>
        <v>131298.02366863904</v>
      </c>
      <c r="T242" s="312"/>
      <c r="U242" s="312"/>
      <c r="V242" s="211" t="s">
        <v>86</v>
      </c>
      <c r="W242" s="60">
        <f>SUM(W226:W241)</f>
        <v>17919896</v>
      </c>
      <c r="X242" s="57">
        <f>IFERROR(W242/T226,"-")</f>
        <v>0.21286617173410674</v>
      </c>
      <c r="Y242" s="59">
        <v>99</v>
      </c>
      <c r="Z242" s="57">
        <f>IFERROR(Y242/U226,"-")</f>
        <v>0.89189189189189189</v>
      </c>
      <c r="AA242" s="58">
        <f t="shared" si="49"/>
        <v>181009.05050505052</v>
      </c>
      <c r="AB242" s="312"/>
      <c r="AC242" s="312"/>
      <c r="AD242" s="211" t="s">
        <v>86</v>
      </c>
      <c r="AE242" s="60">
        <f>SUM(AE226:AE241)</f>
        <v>33349756</v>
      </c>
      <c r="AF242" s="57">
        <f>IFERROR(AE242/AB226,"-")</f>
        <v>0.21270455663053109</v>
      </c>
      <c r="AG242" s="59">
        <v>154</v>
      </c>
      <c r="AH242" s="57">
        <f>IFERROR(AG242/AC226,"-")</f>
        <v>0.850828729281768</v>
      </c>
      <c r="AI242" s="58">
        <f t="shared" si="50"/>
        <v>216556.85714285713</v>
      </c>
      <c r="AJ242" s="312"/>
      <c r="AK242" s="325"/>
      <c r="AL242" s="211" t="s">
        <v>86</v>
      </c>
      <c r="AM242" s="60">
        <f>SUM(AM226:AM241)</f>
        <v>265868858</v>
      </c>
      <c r="AN242" s="57">
        <f>IFERROR(AM242/AJ226,"-")</f>
        <v>0.22255640584367475</v>
      </c>
      <c r="AO242" s="59">
        <f>SUM(I242,Q242,Y242,AG242)</f>
        <v>1440</v>
      </c>
      <c r="AP242" s="57">
        <f>IFERROR(AO242/AK226,"-")</f>
        <v>0.81725312145289442</v>
      </c>
      <c r="AQ242" s="58">
        <f t="shared" si="51"/>
        <v>184631.15138888889</v>
      </c>
      <c r="AW242" s="175"/>
      <c r="AX242" s="175"/>
    </row>
    <row r="243" spans="2:50" s="20" customFormat="1">
      <c r="B243" s="326">
        <v>15</v>
      </c>
      <c r="C243" s="307" t="s">
        <v>140</v>
      </c>
      <c r="D243" s="310">
        <v>954230080</v>
      </c>
      <c r="E243" s="310">
        <v>1535</v>
      </c>
      <c r="F243" s="207" t="s">
        <v>150</v>
      </c>
      <c r="G243" s="50">
        <v>11803216</v>
      </c>
      <c r="H243" s="48">
        <f>IFERROR(G243/D243,"-")</f>
        <v>1.2369360647277018E-2</v>
      </c>
      <c r="I243" s="50">
        <v>271</v>
      </c>
      <c r="J243" s="48">
        <f>IFERROR(I243/E243,"-")</f>
        <v>0.17654723127035832</v>
      </c>
      <c r="K243" s="49">
        <f t="shared" si="47"/>
        <v>43554.302583025834</v>
      </c>
      <c r="L243" s="310">
        <v>213562360</v>
      </c>
      <c r="M243" s="310">
        <v>256</v>
      </c>
      <c r="N243" s="207" t="s">
        <v>150</v>
      </c>
      <c r="O243" s="50">
        <v>4261059</v>
      </c>
      <c r="P243" s="48">
        <f>IFERROR(O243/L243,"-")</f>
        <v>1.9952294027842734E-2</v>
      </c>
      <c r="Q243" s="50">
        <v>43</v>
      </c>
      <c r="R243" s="48">
        <f>IFERROR(Q243/M243,"-")</f>
        <v>0.16796875</v>
      </c>
      <c r="S243" s="49">
        <f t="shared" si="48"/>
        <v>99094.395348837206</v>
      </c>
      <c r="T243" s="310">
        <v>136065680</v>
      </c>
      <c r="U243" s="310">
        <v>166</v>
      </c>
      <c r="V243" s="207" t="s">
        <v>150</v>
      </c>
      <c r="W243" s="50">
        <v>1878227</v>
      </c>
      <c r="X243" s="48">
        <f>IFERROR(W243/T243,"-")</f>
        <v>1.3803826210988693E-2</v>
      </c>
      <c r="Y243" s="50">
        <v>30</v>
      </c>
      <c r="Z243" s="48">
        <f>IFERROR(Y243/U243,"-")</f>
        <v>0.18072289156626506</v>
      </c>
      <c r="AA243" s="49">
        <f t="shared" si="49"/>
        <v>62607.566666666666</v>
      </c>
      <c r="AB243" s="310">
        <v>238185380</v>
      </c>
      <c r="AC243" s="310">
        <v>287</v>
      </c>
      <c r="AD243" s="207" t="s">
        <v>150</v>
      </c>
      <c r="AE243" s="50">
        <v>6473302</v>
      </c>
      <c r="AF243" s="48">
        <f>IFERROR(AE243/AB243,"-")</f>
        <v>2.7177579077271662E-2</v>
      </c>
      <c r="AG243" s="50">
        <v>79</v>
      </c>
      <c r="AH243" s="48">
        <f>IFERROR(AG243/AC243,"-")</f>
        <v>0.27526132404181186</v>
      </c>
      <c r="AI243" s="49">
        <f t="shared" si="50"/>
        <v>81940.531645569616</v>
      </c>
      <c r="AJ243" s="310">
        <f>SUM(D243,L243,T243,AB243)</f>
        <v>1542043500</v>
      </c>
      <c r="AK243" s="323">
        <f>SUM(E243,M243,U243,AC243)</f>
        <v>2244</v>
      </c>
      <c r="AL243" s="207" t="s">
        <v>150</v>
      </c>
      <c r="AM243" s="50">
        <f t="shared" ref="AM243:AM258" si="56">SUM(G243,O243,W243,AE243)</f>
        <v>24415804</v>
      </c>
      <c r="AN243" s="48">
        <f>IFERROR(AM243/AJ243,"-")</f>
        <v>1.583340807182158E-2</v>
      </c>
      <c r="AO243" s="50">
        <f t="shared" ref="AO243:AO258" si="57">SUM(I243,Q243,Y243,AG243)</f>
        <v>423</v>
      </c>
      <c r="AP243" s="48">
        <f>IFERROR(AO243/AK243,"-")</f>
        <v>0.18850267379679145</v>
      </c>
      <c r="AQ243" s="49">
        <f t="shared" si="51"/>
        <v>57720.576832151302</v>
      </c>
      <c r="AW243" s="175"/>
      <c r="AX243" s="175"/>
    </row>
    <row r="244" spans="2:50" s="20" customFormat="1">
      <c r="B244" s="326"/>
      <c r="C244" s="308"/>
      <c r="D244" s="311"/>
      <c r="E244" s="311"/>
      <c r="F244" s="208" t="s">
        <v>151</v>
      </c>
      <c r="G244" s="54">
        <v>18985842</v>
      </c>
      <c r="H244" s="52">
        <f>IFERROR(G244/D243,"-")</f>
        <v>1.98965033674059E-2</v>
      </c>
      <c r="I244" s="54">
        <v>397</v>
      </c>
      <c r="J244" s="52">
        <f>IFERROR(I244/E243,"-")</f>
        <v>0.25863192182410422</v>
      </c>
      <c r="K244" s="53">
        <f t="shared" si="47"/>
        <v>47823.279596977329</v>
      </c>
      <c r="L244" s="311"/>
      <c r="M244" s="311"/>
      <c r="N244" s="208" t="s">
        <v>151</v>
      </c>
      <c r="O244" s="54">
        <v>2982111</v>
      </c>
      <c r="P244" s="52">
        <f>IFERROR(O244/L243,"-")</f>
        <v>1.3963654456712316E-2</v>
      </c>
      <c r="Q244" s="54">
        <v>82</v>
      </c>
      <c r="R244" s="52">
        <f>IFERROR(Q244/M243,"-")</f>
        <v>0.3203125</v>
      </c>
      <c r="S244" s="53">
        <f t="shared" si="48"/>
        <v>36367.207317073167</v>
      </c>
      <c r="T244" s="311"/>
      <c r="U244" s="311"/>
      <c r="V244" s="208" t="s">
        <v>151</v>
      </c>
      <c r="W244" s="54">
        <v>4007762</v>
      </c>
      <c r="X244" s="52">
        <f>IFERROR(W244/T243,"-")</f>
        <v>2.9454613389651232E-2</v>
      </c>
      <c r="Y244" s="54">
        <v>55</v>
      </c>
      <c r="Z244" s="52">
        <f>IFERROR(Y244/U243,"-")</f>
        <v>0.33132530120481929</v>
      </c>
      <c r="AA244" s="53">
        <f t="shared" si="49"/>
        <v>72868.399999999994</v>
      </c>
      <c r="AB244" s="311"/>
      <c r="AC244" s="311"/>
      <c r="AD244" s="208" t="s">
        <v>151</v>
      </c>
      <c r="AE244" s="54">
        <v>5933421</v>
      </c>
      <c r="AF244" s="52">
        <f>IFERROR(AE244/AB243,"-")</f>
        <v>2.4910937018888395E-2</v>
      </c>
      <c r="AG244" s="54">
        <v>90</v>
      </c>
      <c r="AH244" s="52">
        <f>IFERROR(AG244/AC243,"-")</f>
        <v>0.31358885017421601</v>
      </c>
      <c r="AI244" s="53">
        <f t="shared" si="50"/>
        <v>65926.899999999994</v>
      </c>
      <c r="AJ244" s="311"/>
      <c r="AK244" s="324"/>
      <c r="AL244" s="208" t="s">
        <v>151</v>
      </c>
      <c r="AM244" s="54">
        <f t="shared" si="56"/>
        <v>31909136</v>
      </c>
      <c r="AN244" s="52">
        <f>IFERROR(AM244/AJ243,"-")</f>
        <v>2.0692759964294132E-2</v>
      </c>
      <c r="AO244" s="54">
        <f t="shared" si="57"/>
        <v>624</v>
      </c>
      <c r="AP244" s="52">
        <f>IFERROR(AO244/AK243,"-")</f>
        <v>0.27807486631016043</v>
      </c>
      <c r="AQ244" s="53">
        <f t="shared" si="51"/>
        <v>51136.435897435898</v>
      </c>
      <c r="AW244" s="175"/>
      <c r="AX244" s="175"/>
    </row>
    <row r="245" spans="2:50" s="20" customFormat="1">
      <c r="B245" s="326"/>
      <c r="C245" s="308"/>
      <c r="D245" s="311"/>
      <c r="E245" s="311"/>
      <c r="F245" s="209" t="s">
        <v>152</v>
      </c>
      <c r="G245" s="54">
        <v>22956941</v>
      </c>
      <c r="H245" s="52">
        <f>IFERROR(G245/D243,"-")</f>
        <v>2.405807727209773E-2</v>
      </c>
      <c r="I245" s="54">
        <v>454</v>
      </c>
      <c r="J245" s="52">
        <f>IFERROR(I245/E243,"-")</f>
        <v>0.29576547231270356</v>
      </c>
      <c r="K245" s="53">
        <f t="shared" si="47"/>
        <v>50565.949339207051</v>
      </c>
      <c r="L245" s="311"/>
      <c r="M245" s="311"/>
      <c r="N245" s="209" t="s">
        <v>152</v>
      </c>
      <c r="O245" s="54">
        <v>4633527</v>
      </c>
      <c r="P245" s="52">
        <f>IFERROR(O245/L243,"-")</f>
        <v>2.1696365408211446E-2</v>
      </c>
      <c r="Q245" s="54">
        <v>89</v>
      </c>
      <c r="R245" s="52">
        <f>IFERROR(Q245/M243,"-")</f>
        <v>0.34765625</v>
      </c>
      <c r="S245" s="53">
        <f t="shared" si="48"/>
        <v>52062.101123595508</v>
      </c>
      <c r="T245" s="311"/>
      <c r="U245" s="311"/>
      <c r="V245" s="209" t="s">
        <v>152</v>
      </c>
      <c r="W245" s="54">
        <v>1974173</v>
      </c>
      <c r="X245" s="52">
        <f>IFERROR(W245/T243,"-")</f>
        <v>1.4508970961670864E-2</v>
      </c>
      <c r="Y245" s="54">
        <v>45</v>
      </c>
      <c r="Z245" s="52">
        <f>IFERROR(Y245/U243,"-")</f>
        <v>0.27108433734939757</v>
      </c>
      <c r="AA245" s="53">
        <f t="shared" si="49"/>
        <v>43870.511111111111</v>
      </c>
      <c r="AB245" s="311"/>
      <c r="AC245" s="311"/>
      <c r="AD245" s="209" t="s">
        <v>152</v>
      </c>
      <c r="AE245" s="54">
        <v>3012812</v>
      </c>
      <c r="AF245" s="52">
        <f>IFERROR(AE245/AB243,"-")</f>
        <v>1.2649021531044432E-2</v>
      </c>
      <c r="AG245" s="54">
        <v>88</v>
      </c>
      <c r="AH245" s="52">
        <f>IFERROR(AG245/AC243,"-")</f>
        <v>0.30662020905923343</v>
      </c>
      <c r="AI245" s="53">
        <f t="shared" si="50"/>
        <v>34236.5</v>
      </c>
      <c r="AJ245" s="311"/>
      <c r="AK245" s="324"/>
      <c r="AL245" s="209" t="s">
        <v>152</v>
      </c>
      <c r="AM245" s="54">
        <f t="shared" si="56"/>
        <v>32577453</v>
      </c>
      <c r="AN245" s="52">
        <f>IFERROR(AM245/AJ243,"-")</f>
        <v>2.1126156946934375E-2</v>
      </c>
      <c r="AO245" s="54">
        <f t="shared" si="57"/>
        <v>676</v>
      </c>
      <c r="AP245" s="52">
        <f>IFERROR(AO245/AK243,"-")</f>
        <v>0.30124777183600715</v>
      </c>
      <c r="AQ245" s="53">
        <f t="shared" si="51"/>
        <v>48191.498520710062</v>
      </c>
      <c r="AW245" s="175"/>
      <c r="AX245" s="175"/>
    </row>
    <row r="246" spans="2:50" s="20" customFormat="1">
      <c r="B246" s="326"/>
      <c r="C246" s="308"/>
      <c r="D246" s="311"/>
      <c r="E246" s="311"/>
      <c r="F246" s="209" t="s">
        <v>153</v>
      </c>
      <c r="G246" s="54">
        <v>1271087</v>
      </c>
      <c r="H246" s="52">
        <f>IFERROR(G246/D243,"-")</f>
        <v>1.3320550532215458E-3</v>
      </c>
      <c r="I246" s="54">
        <v>78</v>
      </c>
      <c r="J246" s="52">
        <f>IFERROR(I246/E243,"-")</f>
        <v>5.0814332247557006E-2</v>
      </c>
      <c r="K246" s="53">
        <f t="shared" si="47"/>
        <v>16295.98717948718</v>
      </c>
      <c r="L246" s="311"/>
      <c r="M246" s="311"/>
      <c r="N246" s="209" t="s">
        <v>153</v>
      </c>
      <c r="O246" s="54">
        <v>570571</v>
      </c>
      <c r="P246" s="52">
        <f>IFERROR(O246/L243,"-")</f>
        <v>2.6716833434505967E-3</v>
      </c>
      <c r="Q246" s="54">
        <v>15</v>
      </c>
      <c r="R246" s="52">
        <f>IFERROR(Q246/M243,"-")</f>
        <v>5.859375E-2</v>
      </c>
      <c r="S246" s="53">
        <f t="shared" si="48"/>
        <v>38038.066666666666</v>
      </c>
      <c r="T246" s="311"/>
      <c r="U246" s="311"/>
      <c r="V246" s="209" t="s">
        <v>153</v>
      </c>
      <c r="W246" s="54">
        <v>107405</v>
      </c>
      <c r="X246" s="52">
        <f>IFERROR(W246/T243,"-")</f>
        <v>7.8936143192023149E-4</v>
      </c>
      <c r="Y246" s="54">
        <v>9</v>
      </c>
      <c r="Z246" s="52">
        <f>IFERROR(Y246/U243,"-")</f>
        <v>5.4216867469879519E-2</v>
      </c>
      <c r="AA246" s="53">
        <f t="shared" si="49"/>
        <v>11933.888888888889</v>
      </c>
      <c r="AB246" s="311"/>
      <c r="AC246" s="311"/>
      <c r="AD246" s="209" t="s">
        <v>153</v>
      </c>
      <c r="AE246" s="54">
        <v>823658</v>
      </c>
      <c r="AF246" s="52">
        <f>IFERROR(AE246/AB243,"-")</f>
        <v>3.4580543944384831E-3</v>
      </c>
      <c r="AG246" s="54">
        <v>22</v>
      </c>
      <c r="AH246" s="52">
        <f>IFERROR(AG246/AC243,"-")</f>
        <v>7.6655052264808357E-2</v>
      </c>
      <c r="AI246" s="53">
        <f t="shared" si="50"/>
        <v>37439</v>
      </c>
      <c r="AJ246" s="311"/>
      <c r="AK246" s="324"/>
      <c r="AL246" s="209" t="s">
        <v>153</v>
      </c>
      <c r="AM246" s="54">
        <f t="shared" si="56"/>
        <v>2772721</v>
      </c>
      <c r="AN246" s="52">
        <f>IFERROR(AM246/AJ243,"-")</f>
        <v>1.7980822201189525E-3</v>
      </c>
      <c r="AO246" s="54">
        <f t="shared" si="57"/>
        <v>124</v>
      </c>
      <c r="AP246" s="52">
        <f>IFERROR(AO246/AK243,"-")</f>
        <v>5.5258467023172907E-2</v>
      </c>
      <c r="AQ246" s="53">
        <f t="shared" si="51"/>
        <v>22360.653225806451</v>
      </c>
      <c r="AW246" s="175"/>
      <c r="AX246" s="175"/>
    </row>
    <row r="247" spans="2:50" s="20" customFormat="1">
      <c r="B247" s="326"/>
      <c r="C247" s="308"/>
      <c r="D247" s="311"/>
      <c r="E247" s="311"/>
      <c r="F247" s="209" t="s">
        <v>154</v>
      </c>
      <c r="G247" s="54">
        <v>27595944</v>
      </c>
      <c r="H247" s="52">
        <f>IFERROR(G247/D243,"-")</f>
        <v>2.8919591384082129E-2</v>
      </c>
      <c r="I247" s="54">
        <v>514</v>
      </c>
      <c r="J247" s="52">
        <f>IFERROR(I247/E243,"-")</f>
        <v>0.33485342019543973</v>
      </c>
      <c r="K247" s="53">
        <f t="shared" si="47"/>
        <v>53688.607003891047</v>
      </c>
      <c r="L247" s="311"/>
      <c r="M247" s="311"/>
      <c r="N247" s="209" t="s">
        <v>154</v>
      </c>
      <c r="O247" s="54">
        <v>8855131</v>
      </c>
      <c r="P247" s="52">
        <f>IFERROR(O247/L243,"-")</f>
        <v>4.1463912460978608E-2</v>
      </c>
      <c r="Q247" s="54">
        <v>113</v>
      </c>
      <c r="R247" s="52">
        <f>IFERROR(Q247/M243,"-")</f>
        <v>0.44140625</v>
      </c>
      <c r="S247" s="53">
        <f t="shared" si="48"/>
        <v>78363.991150442482</v>
      </c>
      <c r="T247" s="311"/>
      <c r="U247" s="311"/>
      <c r="V247" s="209" t="s">
        <v>154</v>
      </c>
      <c r="W247" s="54">
        <v>1751880</v>
      </c>
      <c r="X247" s="52">
        <f>IFERROR(W247/T243,"-")</f>
        <v>1.2875252598597972E-2</v>
      </c>
      <c r="Y247" s="54">
        <v>54</v>
      </c>
      <c r="Z247" s="52">
        <f>IFERROR(Y247/U243,"-")</f>
        <v>0.3253012048192771</v>
      </c>
      <c r="AA247" s="53">
        <f t="shared" si="49"/>
        <v>32442.222222222223</v>
      </c>
      <c r="AB247" s="311"/>
      <c r="AC247" s="311"/>
      <c r="AD247" s="209" t="s">
        <v>154</v>
      </c>
      <c r="AE247" s="54">
        <v>10234508</v>
      </c>
      <c r="AF247" s="52">
        <f>IFERROR(AE247/AB243,"-")</f>
        <v>4.2968665834989539E-2</v>
      </c>
      <c r="AG247" s="54">
        <v>125</v>
      </c>
      <c r="AH247" s="52">
        <f>IFERROR(AG247/AC243,"-")</f>
        <v>0.43554006968641112</v>
      </c>
      <c r="AI247" s="53">
        <f t="shared" si="50"/>
        <v>81876.063999999998</v>
      </c>
      <c r="AJ247" s="311"/>
      <c r="AK247" s="324"/>
      <c r="AL247" s="209" t="s">
        <v>154</v>
      </c>
      <c r="AM247" s="54">
        <f t="shared" si="56"/>
        <v>48437463</v>
      </c>
      <c r="AN247" s="52">
        <f>IFERROR(AM247/AJ243,"-")</f>
        <v>3.1411216998742254E-2</v>
      </c>
      <c r="AO247" s="54">
        <f t="shared" si="57"/>
        <v>806</v>
      </c>
      <c r="AP247" s="52">
        <f>IFERROR(AO247/AK243,"-")</f>
        <v>0.3591800356506239</v>
      </c>
      <c r="AQ247" s="53">
        <f t="shared" si="51"/>
        <v>60096.107940446651</v>
      </c>
      <c r="AW247" s="175"/>
      <c r="AX247" s="175"/>
    </row>
    <row r="248" spans="2:50" s="20" customFormat="1">
      <c r="B248" s="326"/>
      <c r="C248" s="308"/>
      <c r="D248" s="311"/>
      <c r="E248" s="311"/>
      <c r="F248" s="209" t="s">
        <v>155</v>
      </c>
      <c r="G248" s="54">
        <v>40937967</v>
      </c>
      <c r="H248" s="52">
        <f>IFERROR(G248/D243,"-")</f>
        <v>4.290156835131418E-2</v>
      </c>
      <c r="I248" s="54">
        <v>612</v>
      </c>
      <c r="J248" s="52">
        <f>IFERROR(I248/E243,"-")</f>
        <v>0.39869706840390878</v>
      </c>
      <c r="K248" s="53">
        <f t="shared" si="47"/>
        <v>66892.102941176476</v>
      </c>
      <c r="L248" s="311"/>
      <c r="M248" s="311"/>
      <c r="N248" s="209" t="s">
        <v>155</v>
      </c>
      <c r="O248" s="54">
        <v>6883543</v>
      </c>
      <c r="P248" s="52">
        <f>IFERROR(O248/L243,"-")</f>
        <v>3.2232004740910335E-2</v>
      </c>
      <c r="Q248" s="54">
        <v>109</v>
      </c>
      <c r="R248" s="52">
        <f>IFERROR(Q248/M243,"-")</f>
        <v>0.42578125</v>
      </c>
      <c r="S248" s="53">
        <f t="shared" si="48"/>
        <v>63151.770642201838</v>
      </c>
      <c r="T248" s="311"/>
      <c r="U248" s="311"/>
      <c r="V248" s="209" t="s">
        <v>155</v>
      </c>
      <c r="W248" s="54">
        <v>3592665</v>
      </c>
      <c r="X248" s="52">
        <f>IFERROR(W248/T243,"-")</f>
        <v>2.6403902879844499E-2</v>
      </c>
      <c r="Y248" s="54">
        <v>65</v>
      </c>
      <c r="Z248" s="52">
        <f>IFERROR(Y248/U243,"-")</f>
        <v>0.39156626506024095</v>
      </c>
      <c r="AA248" s="53">
        <f t="shared" si="49"/>
        <v>55271.769230769234</v>
      </c>
      <c r="AB248" s="311"/>
      <c r="AC248" s="311"/>
      <c r="AD248" s="209" t="s">
        <v>155</v>
      </c>
      <c r="AE248" s="54">
        <v>8467831</v>
      </c>
      <c r="AF248" s="52">
        <f>IFERROR(AE248/AB243,"-")</f>
        <v>3.5551430570591694E-2</v>
      </c>
      <c r="AG248" s="54">
        <v>125</v>
      </c>
      <c r="AH248" s="52">
        <f>IFERROR(AG248/AC243,"-")</f>
        <v>0.43554006968641112</v>
      </c>
      <c r="AI248" s="53">
        <f t="shared" si="50"/>
        <v>67742.648000000001</v>
      </c>
      <c r="AJ248" s="311"/>
      <c r="AK248" s="324"/>
      <c r="AL248" s="209" t="s">
        <v>155</v>
      </c>
      <c r="AM248" s="54">
        <f t="shared" si="56"/>
        <v>59882006</v>
      </c>
      <c r="AN248" s="52">
        <f>IFERROR(AM248/AJ243,"-")</f>
        <v>3.8832890252447481E-2</v>
      </c>
      <c r="AO248" s="54">
        <f t="shared" si="57"/>
        <v>911</v>
      </c>
      <c r="AP248" s="52">
        <f>IFERROR(AO248/AK243,"-")</f>
        <v>0.40597147950089124</v>
      </c>
      <c r="AQ248" s="53">
        <f t="shared" si="51"/>
        <v>65732.169045005488</v>
      </c>
      <c r="AW248" s="175"/>
      <c r="AX248" s="175"/>
    </row>
    <row r="249" spans="2:50" s="20" customFormat="1">
      <c r="B249" s="326"/>
      <c r="C249" s="308"/>
      <c r="D249" s="311"/>
      <c r="E249" s="311"/>
      <c r="F249" s="209" t="s">
        <v>156</v>
      </c>
      <c r="G249" s="54">
        <v>22138547</v>
      </c>
      <c r="H249" s="52">
        <f>IFERROR(G249/D243,"-")</f>
        <v>2.3200428768709532E-2</v>
      </c>
      <c r="I249" s="54">
        <v>126</v>
      </c>
      <c r="J249" s="52">
        <f>IFERROR(I249/E243,"-")</f>
        <v>8.2084690553745926E-2</v>
      </c>
      <c r="K249" s="53">
        <f t="shared" si="47"/>
        <v>175702.75396825396</v>
      </c>
      <c r="L249" s="311"/>
      <c r="M249" s="311"/>
      <c r="N249" s="209" t="s">
        <v>156</v>
      </c>
      <c r="O249" s="54">
        <v>2990933</v>
      </c>
      <c r="P249" s="52">
        <f>IFERROR(O249/L243,"-")</f>
        <v>1.400496323415793E-2</v>
      </c>
      <c r="Q249" s="54">
        <v>25</v>
      </c>
      <c r="R249" s="52">
        <f>IFERROR(Q249/M243,"-")</f>
        <v>9.765625E-2</v>
      </c>
      <c r="S249" s="53">
        <f t="shared" si="48"/>
        <v>119637.32</v>
      </c>
      <c r="T249" s="311"/>
      <c r="U249" s="311"/>
      <c r="V249" s="209" t="s">
        <v>156</v>
      </c>
      <c r="W249" s="54">
        <v>3265195</v>
      </c>
      <c r="X249" s="52">
        <f>IFERROR(W249/T243,"-")</f>
        <v>2.3997197529898796E-2</v>
      </c>
      <c r="Y249" s="54">
        <v>18</v>
      </c>
      <c r="Z249" s="52">
        <f>IFERROR(Y249/U243,"-")</f>
        <v>0.10843373493975904</v>
      </c>
      <c r="AA249" s="53">
        <f t="shared" si="49"/>
        <v>181399.72222222222</v>
      </c>
      <c r="AB249" s="311"/>
      <c r="AC249" s="311"/>
      <c r="AD249" s="209" t="s">
        <v>156</v>
      </c>
      <c r="AE249" s="54">
        <v>4342256</v>
      </c>
      <c r="AF249" s="52">
        <f>IFERROR(AE249/AB243,"-")</f>
        <v>1.8230573177917132E-2</v>
      </c>
      <c r="AG249" s="54">
        <v>42</v>
      </c>
      <c r="AH249" s="52">
        <f>IFERROR(AG249/AC243,"-")</f>
        <v>0.14634146341463414</v>
      </c>
      <c r="AI249" s="53">
        <f t="shared" si="50"/>
        <v>103387.04761904762</v>
      </c>
      <c r="AJ249" s="311"/>
      <c r="AK249" s="324"/>
      <c r="AL249" s="209" t="s">
        <v>156</v>
      </c>
      <c r="AM249" s="54">
        <f t="shared" si="56"/>
        <v>32736931</v>
      </c>
      <c r="AN249" s="52">
        <f>IFERROR(AM249/AJ243,"-")</f>
        <v>2.1229576856943402E-2</v>
      </c>
      <c r="AO249" s="54">
        <f t="shared" si="57"/>
        <v>211</v>
      </c>
      <c r="AP249" s="52">
        <f>IFERROR(AO249/AK243,"-")</f>
        <v>9.4028520499108731E-2</v>
      </c>
      <c r="AQ249" s="53">
        <f t="shared" si="51"/>
        <v>155151.33175355449</v>
      </c>
      <c r="AW249" s="175"/>
      <c r="AX249" s="175"/>
    </row>
    <row r="250" spans="2:50" s="20" customFormat="1">
      <c r="B250" s="326"/>
      <c r="C250" s="308"/>
      <c r="D250" s="311"/>
      <c r="E250" s="311"/>
      <c r="F250" s="209" t="s">
        <v>166</v>
      </c>
      <c r="G250" s="54">
        <v>0</v>
      </c>
      <c r="H250" s="52">
        <f>IFERROR(G250/D243,"-")</f>
        <v>0</v>
      </c>
      <c r="I250" s="54">
        <v>0</v>
      </c>
      <c r="J250" s="52">
        <f>IFERROR(I250/E243,"-")</f>
        <v>0</v>
      </c>
      <c r="K250" s="53" t="str">
        <f t="shared" si="47"/>
        <v>-</v>
      </c>
      <c r="L250" s="311"/>
      <c r="M250" s="311"/>
      <c r="N250" s="209" t="s">
        <v>166</v>
      </c>
      <c r="O250" s="54">
        <v>0</v>
      </c>
      <c r="P250" s="52">
        <f>IFERROR(O250/L243,"-")</f>
        <v>0</v>
      </c>
      <c r="Q250" s="54">
        <v>0</v>
      </c>
      <c r="R250" s="52">
        <f>IFERROR(Q250/M243,"-")</f>
        <v>0</v>
      </c>
      <c r="S250" s="53" t="str">
        <f t="shared" si="48"/>
        <v>-</v>
      </c>
      <c r="T250" s="311"/>
      <c r="U250" s="311"/>
      <c r="V250" s="209" t="s">
        <v>166</v>
      </c>
      <c r="W250" s="54">
        <v>0</v>
      </c>
      <c r="X250" s="52">
        <f>IFERROR(W250/T243,"-")</f>
        <v>0</v>
      </c>
      <c r="Y250" s="54">
        <v>0</v>
      </c>
      <c r="Z250" s="52">
        <f>IFERROR(Y250/U243,"-")</f>
        <v>0</v>
      </c>
      <c r="AA250" s="53" t="str">
        <f t="shared" si="49"/>
        <v>-</v>
      </c>
      <c r="AB250" s="311"/>
      <c r="AC250" s="311"/>
      <c r="AD250" s="209" t="s">
        <v>166</v>
      </c>
      <c r="AE250" s="54">
        <v>2351</v>
      </c>
      <c r="AF250" s="52">
        <f>IFERROR(AE250/AB243,"-")</f>
        <v>9.8704630821589469E-6</v>
      </c>
      <c r="AG250" s="54">
        <v>2</v>
      </c>
      <c r="AH250" s="52">
        <f>IFERROR(AG250/AC243,"-")</f>
        <v>6.9686411149825784E-3</v>
      </c>
      <c r="AI250" s="53">
        <f t="shared" si="50"/>
        <v>1175.5</v>
      </c>
      <c r="AJ250" s="311"/>
      <c r="AK250" s="324"/>
      <c r="AL250" s="209" t="s">
        <v>166</v>
      </c>
      <c r="AM250" s="54">
        <f t="shared" si="56"/>
        <v>2351</v>
      </c>
      <c r="AN250" s="52">
        <f>IFERROR(AM250/AJ243,"-")</f>
        <v>1.5246003112104165E-6</v>
      </c>
      <c r="AO250" s="54">
        <f t="shared" si="57"/>
        <v>2</v>
      </c>
      <c r="AP250" s="52">
        <f>IFERROR(AO250/AK243,"-")</f>
        <v>8.9126559714795004E-4</v>
      </c>
      <c r="AQ250" s="53">
        <f t="shared" si="51"/>
        <v>1175.5</v>
      </c>
      <c r="AW250" s="175"/>
      <c r="AX250" s="175"/>
    </row>
    <row r="251" spans="2:50" s="20" customFormat="1">
      <c r="B251" s="326"/>
      <c r="C251" s="308"/>
      <c r="D251" s="311"/>
      <c r="E251" s="311"/>
      <c r="F251" s="209" t="s">
        <v>157</v>
      </c>
      <c r="G251" s="54">
        <v>548223</v>
      </c>
      <c r="H251" s="52">
        <f>IFERROR(G251/D243,"-")</f>
        <v>5.7451867373537423E-4</v>
      </c>
      <c r="I251" s="54">
        <v>18</v>
      </c>
      <c r="J251" s="52">
        <f>IFERROR(I251/E243,"-")</f>
        <v>1.1726384364820847E-2</v>
      </c>
      <c r="K251" s="53">
        <f t="shared" si="47"/>
        <v>30456.833333333332</v>
      </c>
      <c r="L251" s="311"/>
      <c r="M251" s="311"/>
      <c r="N251" s="209" t="s">
        <v>157</v>
      </c>
      <c r="O251" s="54">
        <v>132755</v>
      </c>
      <c r="P251" s="52">
        <f>IFERROR(O251/L243,"-")</f>
        <v>6.2162171274001657E-4</v>
      </c>
      <c r="Q251" s="54">
        <v>5</v>
      </c>
      <c r="R251" s="52">
        <f>IFERROR(Q251/M243,"-")</f>
        <v>1.953125E-2</v>
      </c>
      <c r="S251" s="53">
        <f t="shared" si="48"/>
        <v>26551</v>
      </c>
      <c r="T251" s="311"/>
      <c r="U251" s="311"/>
      <c r="V251" s="209" t="s">
        <v>157</v>
      </c>
      <c r="W251" s="54">
        <v>34067</v>
      </c>
      <c r="X251" s="52">
        <f>IFERROR(W251/T243,"-")</f>
        <v>2.503717322399006E-4</v>
      </c>
      <c r="Y251" s="54">
        <v>3</v>
      </c>
      <c r="Z251" s="52">
        <f>IFERROR(Y251/U243,"-")</f>
        <v>1.8072289156626505E-2</v>
      </c>
      <c r="AA251" s="53">
        <f t="shared" si="49"/>
        <v>11355.666666666666</v>
      </c>
      <c r="AB251" s="311"/>
      <c r="AC251" s="311"/>
      <c r="AD251" s="209" t="s">
        <v>157</v>
      </c>
      <c r="AE251" s="54">
        <v>275813</v>
      </c>
      <c r="AF251" s="52">
        <f>IFERROR(AE251/AB243,"-")</f>
        <v>1.1579761948445366E-3</v>
      </c>
      <c r="AG251" s="54">
        <v>8</v>
      </c>
      <c r="AH251" s="52">
        <f>IFERROR(AG251/AC243,"-")</f>
        <v>2.7874564459930314E-2</v>
      </c>
      <c r="AI251" s="53">
        <f t="shared" si="50"/>
        <v>34476.625</v>
      </c>
      <c r="AJ251" s="311"/>
      <c r="AK251" s="324"/>
      <c r="AL251" s="209" t="s">
        <v>157</v>
      </c>
      <c r="AM251" s="54">
        <f t="shared" si="56"/>
        <v>990858</v>
      </c>
      <c r="AN251" s="52">
        <f>IFERROR(AM251/AJ243,"-")</f>
        <v>6.4256163979809909E-4</v>
      </c>
      <c r="AO251" s="54">
        <f t="shared" si="57"/>
        <v>34</v>
      </c>
      <c r="AP251" s="52">
        <f>IFERROR(AO251/AK243,"-")</f>
        <v>1.5151515151515152E-2</v>
      </c>
      <c r="AQ251" s="53">
        <f t="shared" si="51"/>
        <v>29142.882352941175</v>
      </c>
      <c r="AW251" s="175"/>
      <c r="AX251" s="175"/>
    </row>
    <row r="252" spans="2:50" s="20" customFormat="1">
      <c r="B252" s="326"/>
      <c r="C252" s="308"/>
      <c r="D252" s="311"/>
      <c r="E252" s="311"/>
      <c r="F252" s="209" t="s">
        <v>158</v>
      </c>
      <c r="G252" s="54">
        <v>872586</v>
      </c>
      <c r="H252" s="52">
        <f>IFERROR(G252/D243,"-")</f>
        <v>9.1443983824110843E-4</v>
      </c>
      <c r="I252" s="54">
        <v>54</v>
      </c>
      <c r="J252" s="52">
        <f>IFERROR(I252/E243,"-")</f>
        <v>3.517915309446254E-2</v>
      </c>
      <c r="K252" s="53">
        <f t="shared" si="47"/>
        <v>16159</v>
      </c>
      <c r="L252" s="311"/>
      <c r="M252" s="311"/>
      <c r="N252" s="209" t="s">
        <v>158</v>
      </c>
      <c r="O252" s="54">
        <v>162562</v>
      </c>
      <c r="P252" s="52">
        <f>IFERROR(O252/L243,"-")</f>
        <v>7.6119218761208673E-4</v>
      </c>
      <c r="Q252" s="54">
        <v>10</v>
      </c>
      <c r="R252" s="52">
        <f>IFERROR(Q252/M243,"-")</f>
        <v>3.90625E-2</v>
      </c>
      <c r="S252" s="53">
        <f t="shared" si="48"/>
        <v>16256.2</v>
      </c>
      <c r="T252" s="311"/>
      <c r="U252" s="311"/>
      <c r="V252" s="209" t="s">
        <v>158</v>
      </c>
      <c r="W252" s="54">
        <v>48431</v>
      </c>
      <c r="X252" s="52">
        <f>IFERROR(W252/T243,"-")</f>
        <v>3.5593839680954083E-4</v>
      </c>
      <c r="Y252" s="54">
        <v>4</v>
      </c>
      <c r="Z252" s="52">
        <f>IFERROR(Y252/U243,"-")</f>
        <v>2.4096385542168676E-2</v>
      </c>
      <c r="AA252" s="53">
        <f t="shared" si="49"/>
        <v>12107.75</v>
      </c>
      <c r="AB252" s="311"/>
      <c r="AC252" s="311"/>
      <c r="AD252" s="209" t="s">
        <v>158</v>
      </c>
      <c r="AE252" s="54">
        <v>353713</v>
      </c>
      <c r="AF252" s="52">
        <f>IFERROR(AE252/AB243,"-")</f>
        <v>1.4850323726838313E-3</v>
      </c>
      <c r="AG252" s="54">
        <v>21</v>
      </c>
      <c r="AH252" s="52">
        <f>IFERROR(AG252/AC243,"-")</f>
        <v>7.3170731707317069E-2</v>
      </c>
      <c r="AI252" s="53">
        <f t="shared" si="50"/>
        <v>16843.476190476191</v>
      </c>
      <c r="AJ252" s="311"/>
      <c r="AK252" s="324"/>
      <c r="AL252" s="209" t="s">
        <v>158</v>
      </c>
      <c r="AM252" s="54">
        <f t="shared" si="56"/>
        <v>1437292</v>
      </c>
      <c r="AN252" s="52">
        <f>IFERROR(AM252/AJ243,"-")</f>
        <v>9.3206968545310172E-4</v>
      </c>
      <c r="AO252" s="54">
        <f t="shared" si="57"/>
        <v>89</v>
      </c>
      <c r="AP252" s="52">
        <f>IFERROR(AO252/AK243,"-")</f>
        <v>3.9661319073083776E-2</v>
      </c>
      <c r="AQ252" s="53">
        <f t="shared" si="51"/>
        <v>16149.348314606741</v>
      </c>
      <c r="AW252" s="175"/>
      <c r="AX252" s="175"/>
    </row>
    <row r="253" spans="2:50" s="20" customFormat="1">
      <c r="B253" s="326"/>
      <c r="C253" s="308"/>
      <c r="D253" s="311"/>
      <c r="E253" s="311"/>
      <c r="F253" s="209" t="s">
        <v>159</v>
      </c>
      <c r="G253" s="54">
        <v>11025</v>
      </c>
      <c r="H253" s="52">
        <f>IFERROR(G253/D243,"-")</f>
        <v>1.1553817293204591E-5</v>
      </c>
      <c r="I253" s="54">
        <v>3</v>
      </c>
      <c r="J253" s="52">
        <f>IFERROR(I253/E243,"-")</f>
        <v>1.9543973941368079E-3</v>
      </c>
      <c r="K253" s="53">
        <f t="shared" si="47"/>
        <v>3675</v>
      </c>
      <c r="L253" s="311"/>
      <c r="M253" s="311"/>
      <c r="N253" s="209" t="s">
        <v>159</v>
      </c>
      <c r="O253" s="54">
        <v>377758</v>
      </c>
      <c r="P253" s="52">
        <f>IFERROR(O253/L243,"-")</f>
        <v>1.7688416629222489E-3</v>
      </c>
      <c r="Q253" s="54">
        <v>2</v>
      </c>
      <c r="R253" s="52">
        <f>IFERROR(Q253/M243,"-")</f>
        <v>7.8125E-3</v>
      </c>
      <c r="S253" s="53">
        <f t="shared" si="48"/>
        <v>188879</v>
      </c>
      <c r="T253" s="311"/>
      <c r="U253" s="311"/>
      <c r="V253" s="209" t="s">
        <v>159</v>
      </c>
      <c r="W253" s="54">
        <v>50085</v>
      </c>
      <c r="X253" s="52">
        <f>IFERROR(W253/T243,"-")</f>
        <v>3.6809429093361381E-4</v>
      </c>
      <c r="Y253" s="54">
        <v>1</v>
      </c>
      <c r="Z253" s="52">
        <f>IFERROR(Y253/U243,"-")</f>
        <v>6.024096385542169E-3</v>
      </c>
      <c r="AA253" s="53">
        <f t="shared" si="49"/>
        <v>50085</v>
      </c>
      <c r="AB253" s="311"/>
      <c r="AC253" s="311"/>
      <c r="AD253" s="209" t="s">
        <v>159</v>
      </c>
      <c r="AE253" s="54">
        <v>1106268</v>
      </c>
      <c r="AF253" s="52">
        <f>IFERROR(AE253/AB243,"-")</f>
        <v>4.6445671854418603E-3</v>
      </c>
      <c r="AG253" s="54">
        <v>8</v>
      </c>
      <c r="AH253" s="52">
        <f>IFERROR(AG253/AC243,"-")</f>
        <v>2.7874564459930314E-2</v>
      </c>
      <c r="AI253" s="53">
        <f t="shared" si="50"/>
        <v>138283.5</v>
      </c>
      <c r="AJ253" s="311"/>
      <c r="AK253" s="324"/>
      <c r="AL253" s="209" t="s">
        <v>159</v>
      </c>
      <c r="AM253" s="54">
        <f t="shared" si="56"/>
        <v>1545136</v>
      </c>
      <c r="AN253" s="52">
        <f>IFERROR(AM253/AJ243,"-")</f>
        <v>1.0020054557475194E-3</v>
      </c>
      <c r="AO253" s="54">
        <f t="shared" si="57"/>
        <v>14</v>
      </c>
      <c r="AP253" s="52">
        <f>IFERROR(AO253/AK243,"-")</f>
        <v>6.2388591800356507E-3</v>
      </c>
      <c r="AQ253" s="53">
        <f t="shared" si="51"/>
        <v>110366.85714285714</v>
      </c>
      <c r="AW253" s="175"/>
      <c r="AX253" s="175"/>
    </row>
    <row r="254" spans="2:50" s="20" customFormat="1">
      <c r="B254" s="326"/>
      <c r="C254" s="308"/>
      <c r="D254" s="311"/>
      <c r="E254" s="311"/>
      <c r="F254" s="209" t="s">
        <v>160</v>
      </c>
      <c r="G254" s="54">
        <v>517909</v>
      </c>
      <c r="H254" s="52">
        <f>IFERROR(G254/D243,"-")</f>
        <v>5.4275065401417652E-4</v>
      </c>
      <c r="I254" s="54">
        <v>5</v>
      </c>
      <c r="J254" s="52">
        <f>IFERROR(I254/E243,"-")</f>
        <v>3.2573289902280132E-3</v>
      </c>
      <c r="K254" s="53">
        <f t="shared" si="47"/>
        <v>103581.8</v>
      </c>
      <c r="L254" s="311"/>
      <c r="M254" s="311"/>
      <c r="N254" s="209" t="s">
        <v>160</v>
      </c>
      <c r="O254" s="54">
        <v>0</v>
      </c>
      <c r="P254" s="52">
        <f>IFERROR(O254/L243,"-")</f>
        <v>0</v>
      </c>
      <c r="Q254" s="54">
        <v>0</v>
      </c>
      <c r="R254" s="52">
        <f>IFERROR(Q254/M243,"-")</f>
        <v>0</v>
      </c>
      <c r="S254" s="53" t="str">
        <f t="shared" si="48"/>
        <v>-</v>
      </c>
      <c r="T254" s="311"/>
      <c r="U254" s="311"/>
      <c r="V254" s="209" t="s">
        <v>160</v>
      </c>
      <c r="W254" s="54">
        <v>1574386</v>
      </c>
      <c r="X254" s="52">
        <f>IFERROR(W254/T243,"-")</f>
        <v>1.1570779641126256E-2</v>
      </c>
      <c r="Y254" s="54">
        <v>2</v>
      </c>
      <c r="Z254" s="52">
        <f>IFERROR(Y254/U243,"-")</f>
        <v>1.2048192771084338E-2</v>
      </c>
      <c r="AA254" s="53">
        <f t="shared" si="49"/>
        <v>787193</v>
      </c>
      <c r="AB254" s="311"/>
      <c r="AC254" s="311"/>
      <c r="AD254" s="209" t="s">
        <v>160</v>
      </c>
      <c r="AE254" s="54">
        <v>1000687</v>
      </c>
      <c r="AF254" s="52">
        <f>IFERROR(AE254/AB243,"-")</f>
        <v>4.2012948065914034E-3</v>
      </c>
      <c r="AG254" s="54">
        <v>8</v>
      </c>
      <c r="AH254" s="52">
        <f>IFERROR(AG254/AC243,"-")</f>
        <v>2.7874564459930314E-2</v>
      </c>
      <c r="AI254" s="53">
        <f t="shared" si="50"/>
        <v>125085.875</v>
      </c>
      <c r="AJ254" s="311"/>
      <c r="AK254" s="324"/>
      <c r="AL254" s="209" t="s">
        <v>160</v>
      </c>
      <c r="AM254" s="54">
        <f t="shared" si="56"/>
        <v>3092982</v>
      </c>
      <c r="AN254" s="52">
        <f>IFERROR(AM254/AJ243,"-")</f>
        <v>2.0057683197652987E-3</v>
      </c>
      <c r="AO254" s="54">
        <f t="shared" si="57"/>
        <v>15</v>
      </c>
      <c r="AP254" s="52">
        <f>IFERROR(AO254/AK243,"-")</f>
        <v>6.6844919786096255E-3</v>
      </c>
      <c r="AQ254" s="53">
        <f t="shared" si="51"/>
        <v>206198.8</v>
      </c>
      <c r="AW254" s="175"/>
      <c r="AX254" s="175"/>
    </row>
    <row r="255" spans="2:50" s="20" customFormat="1">
      <c r="B255" s="326"/>
      <c r="C255" s="308"/>
      <c r="D255" s="311"/>
      <c r="E255" s="311"/>
      <c r="F255" s="209" t="s">
        <v>161</v>
      </c>
      <c r="G255" s="54">
        <v>4609247</v>
      </c>
      <c r="H255" s="52">
        <f>IFERROR(G255/D243,"-")</f>
        <v>4.830330856893549E-3</v>
      </c>
      <c r="I255" s="54">
        <v>153</v>
      </c>
      <c r="J255" s="52">
        <f>IFERROR(I255/E243,"-")</f>
        <v>9.9674267100977196E-2</v>
      </c>
      <c r="K255" s="53">
        <f t="shared" si="47"/>
        <v>30125.797385620914</v>
      </c>
      <c r="L255" s="311"/>
      <c r="M255" s="311"/>
      <c r="N255" s="209" t="s">
        <v>161</v>
      </c>
      <c r="O255" s="54">
        <v>1243064</v>
      </c>
      <c r="P255" s="52">
        <f>IFERROR(O255/L243,"-")</f>
        <v>5.8206137073967528E-3</v>
      </c>
      <c r="Q255" s="54">
        <v>27</v>
      </c>
      <c r="R255" s="52">
        <f>IFERROR(Q255/M243,"-")</f>
        <v>0.10546875</v>
      </c>
      <c r="S255" s="53">
        <f t="shared" si="48"/>
        <v>46039.407407407409</v>
      </c>
      <c r="T255" s="311"/>
      <c r="U255" s="311"/>
      <c r="V255" s="209" t="s">
        <v>161</v>
      </c>
      <c r="W255" s="54">
        <v>2370486</v>
      </c>
      <c r="X255" s="52">
        <f>IFERROR(W255/T243,"-")</f>
        <v>1.7421630494919807E-2</v>
      </c>
      <c r="Y255" s="54">
        <v>19</v>
      </c>
      <c r="Z255" s="52">
        <f>IFERROR(Y255/U243,"-")</f>
        <v>0.1144578313253012</v>
      </c>
      <c r="AA255" s="53">
        <f t="shared" si="49"/>
        <v>124762.42105263157</v>
      </c>
      <c r="AB255" s="311"/>
      <c r="AC255" s="311"/>
      <c r="AD255" s="209" t="s">
        <v>161</v>
      </c>
      <c r="AE255" s="54">
        <v>2330573</v>
      </c>
      <c r="AF255" s="52">
        <f>IFERROR(AE255/AB243,"-")</f>
        <v>9.7847021509044757E-3</v>
      </c>
      <c r="AG255" s="54">
        <v>48</v>
      </c>
      <c r="AH255" s="52">
        <f>IFERROR(AG255/AC243,"-")</f>
        <v>0.1672473867595819</v>
      </c>
      <c r="AI255" s="53">
        <f t="shared" si="50"/>
        <v>48553.604166666664</v>
      </c>
      <c r="AJ255" s="311"/>
      <c r="AK255" s="324"/>
      <c r="AL255" s="209" t="s">
        <v>161</v>
      </c>
      <c r="AM255" s="54">
        <f t="shared" si="56"/>
        <v>10553370</v>
      </c>
      <c r="AN255" s="52">
        <f>IFERROR(AM255/AJ243,"-")</f>
        <v>6.8437563531768076E-3</v>
      </c>
      <c r="AO255" s="54">
        <f t="shared" si="57"/>
        <v>247</v>
      </c>
      <c r="AP255" s="52">
        <f>IFERROR(AO255/AK243,"-")</f>
        <v>0.11007130124777184</v>
      </c>
      <c r="AQ255" s="53">
        <f t="shared" si="51"/>
        <v>42726.194331983803</v>
      </c>
      <c r="AW255" s="175"/>
      <c r="AX255" s="175"/>
    </row>
    <row r="256" spans="2:50" s="20" customFormat="1">
      <c r="B256" s="326"/>
      <c r="C256" s="308"/>
      <c r="D256" s="311"/>
      <c r="E256" s="311"/>
      <c r="F256" s="209" t="s">
        <v>162</v>
      </c>
      <c r="G256" s="54">
        <v>11386624</v>
      </c>
      <c r="H256" s="52">
        <f>IFERROR(G256/D243,"-")</f>
        <v>1.193278669228285E-2</v>
      </c>
      <c r="I256" s="54">
        <v>128</v>
      </c>
      <c r="J256" s="52">
        <f>IFERROR(I256/E243,"-")</f>
        <v>8.3387622149837137E-2</v>
      </c>
      <c r="K256" s="53">
        <f t="shared" si="47"/>
        <v>88958</v>
      </c>
      <c r="L256" s="311"/>
      <c r="M256" s="311"/>
      <c r="N256" s="209" t="s">
        <v>162</v>
      </c>
      <c r="O256" s="54">
        <v>1140683</v>
      </c>
      <c r="P256" s="52">
        <f>IFERROR(O256/L243,"-")</f>
        <v>5.3412174317609149E-3</v>
      </c>
      <c r="Q256" s="54">
        <v>21</v>
      </c>
      <c r="R256" s="52">
        <f>IFERROR(Q256/M243,"-")</f>
        <v>8.203125E-2</v>
      </c>
      <c r="S256" s="53">
        <f t="shared" si="48"/>
        <v>54318.238095238092</v>
      </c>
      <c r="T256" s="311"/>
      <c r="U256" s="311"/>
      <c r="V256" s="209" t="s">
        <v>162</v>
      </c>
      <c r="W256" s="54">
        <v>1588378</v>
      </c>
      <c r="X256" s="52">
        <f>IFERROR(W256/T243,"-")</f>
        <v>1.1673612331926759E-2</v>
      </c>
      <c r="Y256" s="54">
        <v>11</v>
      </c>
      <c r="Z256" s="52">
        <f>IFERROR(Y256/U243,"-")</f>
        <v>6.6265060240963861E-2</v>
      </c>
      <c r="AA256" s="53">
        <f t="shared" si="49"/>
        <v>144398</v>
      </c>
      <c r="AB256" s="311"/>
      <c r="AC256" s="311"/>
      <c r="AD256" s="209" t="s">
        <v>162</v>
      </c>
      <c r="AE256" s="54">
        <v>2848670</v>
      </c>
      <c r="AF256" s="52">
        <f>IFERROR(AE256/AB243,"-")</f>
        <v>1.1959886034986699E-2</v>
      </c>
      <c r="AG256" s="54">
        <v>40</v>
      </c>
      <c r="AH256" s="52">
        <f>IFERROR(AG256/AC243,"-")</f>
        <v>0.13937282229965156</v>
      </c>
      <c r="AI256" s="53">
        <f t="shared" si="50"/>
        <v>71216.75</v>
      </c>
      <c r="AJ256" s="311"/>
      <c r="AK256" s="324"/>
      <c r="AL256" s="209" t="s">
        <v>162</v>
      </c>
      <c r="AM256" s="54">
        <f t="shared" si="56"/>
        <v>16964355</v>
      </c>
      <c r="AN256" s="52">
        <f>IFERROR(AM256/AJ243,"-")</f>
        <v>1.1001216891741382E-2</v>
      </c>
      <c r="AO256" s="54">
        <f t="shared" si="57"/>
        <v>200</v>
      </c>
      <c r="AP256" s="52">
        <f>IFERROR(AO256/AK243,"-")</f>
        <v>8.9126559714795009E-2</v>
      </c>
      <c r="AQ256" s="53">
        <f t="shared" si="51"/>
        <v>84821.774999999994</v>
      </c>
      <c r="AW256" s="175"/>
      <c r="AX256" s="175"/>
    </row>
    <row r="257" spans="2:50" s="20" customFormat="1">
      <c r="B257" s="326"/>
      <c r="C257" s="308"/>
      <c r="D257" s="311"/>
      <c r="E257" s="311"/>
      <c r="F257" s="209" t="s">
        <v>163</v>
      </c>
      <c r="G257" s="54">
        <v>3016953</v>
      </c>
      <c r="H257" s="52">
        <f>IFERROR(G257/D243,"-")</f>
        <v>3.1616620176131943E-3</v>
      </c>
      <c r="I257" s="54">
        <v>68</v>
      </c>
      <c r="J257" s="52">
        <f>IFERROR(I257/E243,"-")</f>
        <v>4.4299674267100977E-2</v>
      </c>
      <c r="K257" s="53">
        <f t="shared" si="47"/>
        <v>44366.955882352944</v>
      </c>
      <c r="L257" s="311"/>
      <c r="M257" s="311"/>
      <c r="N257" s="209" t="s">
        <v>163</v>
      </c>
      <c r="O257" s="54">
        <v>3853291</v>
      </c>
      <c r="P257" s="52">
        <f>IFERROR(O257/L243,"-")</f>
        <v>1.8042931348014699E-2</v>
      </c>
      <c r="Q257" s="54">
        <v>16</v>
      </c>
      <c r="R257" s="52">
        <f>IFERROR(Q257/M243,"-")</f>
        <v>6.25E-2</v>
      </c>
      <c r="S257" s="53">
        <f t="shared" si="48"/>
        <v>240830.6875</v>
      </c>
      <c r="T257" s="311"/>
      <c r="U257" s="311"/>
      <c r="V257" s="209" t="s">
        <v>163</v>
      </c>
      <c r="W257" s="54">
        <v>432682</v>
      </c>
      <c r="X257" s="52">
        <f>IFERROR(W257/T243,"-")</f>
        <v>3.1799495655333511E-3</v>
      </c>
      <c r="Y257" s="54">
        <v>12</v>
      </c>
      <c r="Z257" s="52">
        <f>IFERROR(Y257/U243,"-")</f>
        <v>7.2289156626506021E-2</v>
      </c>
      <c r="AA257" s="53">
        <f t="shared" si="49"/>
        <v>36056.833333333336</v>
      </c>
      <c r="AB257" s="311"/>
      <c r="AC257" s="311"/>
      <c r="AD257" s="209" t="s">
        <v>163</v>
      </c>
      <c r="AE257" s="54">
        <v>1288412</v>
      </c>
      <c r="AF257" s="52">
        <f>IFERROR(AE257/AB243,"-")</f>
        <v>5.4092824672950122E-3</v>
      </c>
      <c r="AG257" s="54">
        <v>27</v>
      </c>
      <c r="AH257" s="52">
        <f>IFERROR(AG257/AC243,"-")</f>
        <v>9.4076655052264813E-2</v>
      </c>
      <c r="AI257" s="53">
        <f t="shared" si="50"/>
        <v>47718.962962962964</v>
      </c>
      <c r="AJ257" s="311"/>
      <c r="AK257" s="324"/>
      <c r="AL257" s="209" t="s">
        <v>163</v>
      </c>
      <c r="AM257" s="54">
        <f t="shared" si="56"/>
        <v>8591338</v>
      </c>
      <c r="AN257" s="52">
        <f>IFERROR(AM257/AJ243,"-")</f>
        <v>5.5713979534299778E-3</v>
      </c>
      <c r="AO257" s="54">
        <f t="shared" si="57"/>
        <v>123</v>
      </c>
      <c r="AP257" s="52">
        <f>IFERROR(AO257/AK243,"-")</f>
        <v>5.4812834224598928E-2</v>
      </c>
      <c r="AQ257" s="53">
        <f t="shared" si="51"/>
        <v>69848.276422764233</v>
      </c>
      <c r="AW257" s="175"/>
      <c r="AX257" s="175"/>
    </row>
    <row r="258" spans="2:50" s="20" customFormat="1">
      <c r="B258" s="326"/>
      <c r="C258" s="308"/>
      <c r="D258" s="311"/>
      <c r="E258" s="311"/>
      <c r="F258" s="210" t="s">
        <v>164</v>
      </c>
      <c r="G258" s="59">
        <v>1216025</v>
      </c>
      <c r="H258" s="57">
        <f>IFERROR(G258/D243,"-")</f>
        <v>1.2743519885686269E-3</v>
      </c>
      <c r="I258" s="59">
        <v>121</v>
      </c>
      <c r="J258" s="57">
        <f>IFERROR(I258/E243,"-")</f>
        <v>7.8827361563517911E-2</v>
      </c>
      <c r="K258" s="58">
        <f t="shared" si="47"/>
        <v>10049.793388429753</v>
      </c>
      <c r="L258" s="311"/>
      <c r="M258" s="311"/>
      <c r="N258" s="210" t="s">
        <v>164</v>
      </c>
      <c r="O258" s="59">
        <v>283374</v>
      </c>
      <c r="P258" s="57">
        <f>IFERROR(O258/L243,"-")</f>
        <v>1.3268911244472107E-3</v>
      </c>
      <c r="Q258" s="59">
        <v>23</v>
      </c>
      <c r="R258" s="57">
        <f>IFERROR(Q258/M243,"-")</f>
        <v>8.984375E-2</v>
      </c>
      <c r="S258" s="58">
        <f t="shared" si="48"/>
        <v>12320.608695652174</v>
      </c>
      <c r="T258" s="311"/>
      <c r="U258" s="311"/>
      <c r="V258" s="210" t="s">
        <v>164</v>
      </c>
      <c r="W258" s="59">
        <v>593672</v>
      </c>
      <c r="X258" s="57">
        <f>IFERROR(W258/T243,"-")</f>
        <v>4.363128159871027E-3</v>
      </c>
      <c r="Y258" s="59">
        <v>20</v>
      </c>
      <c r="Z258" s="57">
        <f>IFERROR(Y258/U243,"-")</f>
        <v>0.12048192771084337</v>
      </c>
      <c r="AA258" s="58">
        <f t="shared" si="49"/>
        <v>29683.599999999999</v>
      </c>
      <c r="AB258" s="311"/>
      <c r="AC258" s="311"/>
      <c r="AD258" s="210" t="s">
        <v>164</v>
      </c>
      <c r="AE258" s="59">
        <v>961000</v>
      </c>
      <c r="AF258" s="57">
        <f>IFERROR(AE258/AB243,"-")</f>
        <v>4.0346724891343038E-3</v>
      </c>
      <c r="AG258" s="59">
        <v>30</v>
      </c>
      <c r="AH258" s="57">
        <f>IFERROR(AG258/AC243,"-")</f>
        <v>0.10452961672473868</v>
      </c>
      <c r="AI258" s="58">
        <f t="shared" si="50"/>
        <v>32033.333333333332</v>
      </c>
      <c r="AJ258" s="311"/>
      <c r="AK258" s="324"/>
      <c r="AL258" s="210" t="s">
        <v>164</v>
      </c>
      <c r="AM258" s="59">
        <f t="shared" si="56"/>
        <v>3054071</v>
      </c>
      <c r="AN258" s="57">
        <f>IFERROR(AM258/AJ243,"-")</f>
        <v>1.9805349200589998E-3</v>
      </c>
      <c r="AO258" s="59">
        <f t="shared" si="57"/>
        <v>194</v>
      </c>
      <c r="AP258" s="57">
        <f>IFERROR(AO258/AK243,"-")</f>
        <v>8.6452762923351162E-2</v>
      </c>
      <c r="AQ258" s="58">
        <f t="shared" si="51"/>
        <v>15742.634020618556</v>
      </c>
      <c r="AW258" s="175"/>
      <c r="AX258" s="175"/>
    </row>
    <row r="259" spans="2:50" s="20" customFormat="1">
      <c r="B259" s="326"/>
      <c r="C259" s="309"/>
      <c r="D259" s="312"/>
      <c r="E259" s="312"/>
      <c r="F259" s="211" t="s">
        <v>86</v>
      </c>
      <c r="G259" s="60">
        <f>SUM(G243:G258)</f>
        <v>167868136</v>
      </c>
      <c r="H259" s="57">
        <f>IFERROR(G259/D243,"-")</f>
        <v>0.17591997938275011</v>
      </c>
      <c r="I259" s="59">
        <v>1198</v>
      </c>
      <c r="J259" s="57">
        <f>IFERROR(I259/E243,"-")</f>
        <v>0.78045602605863196</v>
      </c>
      <c r="K259" s="58">
        <f t="shared" si="47"/>
        <v>140123.65275459099</v>
      </c>
      <c r="L259" s="312"/>
      <c r="M259" s="312"/>
      <c r="N259" s="211" t="s">
        <v>86</v>
      </c>
      <c r="O259" s="60">
        <f>SUM(O243:O258)</f>
        <v>38370362</v>
      </c>
      <c r="P259" s="57">
        <f>IFERROR(O259/L243,"-")</f>
        <v>0.17966818684715791</v>
      </c>
      <c r="Q259" s="59">
        <v>205</v>
      </c>
      <c r="R259" s="57">
        <f>IFERROR(Q259/M243,"-")</f>
        <v>0.80078125</v>
      </c>
      <c r="S259" s="58">
        <f t="shared" si="48"/>
        <v>187172.49756097561</v>
      </c>
      <c r="T259" s="312"/>
      <c r="U259" s="312"/>
      <c r="V259" s="211" t="s">
        <v>86</v>
      </c>
      <c r="W259" s="60">
        <f>SUM(W243:W258)</f>
        <v>23269494</v>
      </c>
      <c r="X259" s="57">
        <f>IFERROR(W259/T243,"-")</f>
        <v>0.17101662961593253</v>
      </c>
      <c r="Y259" s="59">
        <v>136</v>
      </c>
      <c r="Z259" s="57">
        <f>IFERROR(Y259/U243,"-")</f>
        <v>0.81927710843373491</v>
      </c>
      <c r="AA259" s="58">
        <f t="shared" si="49"/>
        <v>171099.2205882353</v>
      </c>
      <c r="AB259" s="312"/>
      <c r="AC259" s="312"/>
      <c r="AD259" s="211" t="s">
        <v>86</v>
      </c>
      <c r="AE259" s="60">
        <f>SUM(AE243:AE258)</f>
        <v>49455275</v>
      </c>
      <c r="AF259" s="57">
        <f>IFERROR(AE259/AB243,"-")</f>
        <v>0.20763354577010562</v>
      </c>
      <c r="AG259" s="59">
        <v>252</v>
      </c>
      <c r="AH259" s="57">
        <f>IFERROR(AG259/AC243,"-")</f>
        <v>0.87804878048780488</v>
      </c>
      <c r="AI259" s="58">
        <f t="shared" si="50"/>
        <v>196251.09126984127</v>
      </c>
      <c r="AJ259" s="312"/>
      <c r="AK259" s="325"/>
      <c r="AL259" s="211" t="s">
        <v>86</v>
      </c>
      <c r="AM259" s="60">
        <f>SUM(AM243:AM258)</f>
        <v>278963267</v>
      </c>
      <c r="AN259" s="57">
        <f>IFERROR(AM259/AJ243,"-")</f>
        <v>0.18090492713078457</v>
      </c>
      <c r="AO259" s="59">
        <f>SUM(I259,Q259,Y259,AG259)</f>
        <v>1791</v>
      </c>
      <c r="AP259" s="57">
        <f>IFERROR(AO259/AK243,"-")</f>
        <v>0.79812834224598928</v>
      </c>
      <c r="AQ259" s="58">
        <f t="shared" si="51"/>
        <v>155758.3847012842</v>
      </c>
      <c r="AW259" s="175"/>
      <c r="AX259" s="175"/>
    </row>
    <row r="260" spans="2:50" s="20" customFormat="1">
      <c r="B260" s="326">
        <v>16</v>
      </c>
      <c r="C260" s="307" t="s">
        <v>61</v>
      </c>
      <c r="D260" s="310">
        <v>986970260</v>
      </c>
      <c r="E260" s="310">
        <v>1380</v>
      </c>
      <c r="F260" s="207" t="s">
        <v>150</v>
      </c>
      <c r="G260" s="50">
        <v>12182564</v>
      </c>
      <c r="H260" s="48">
        <f>IFERROR(G260/D260,"-")</f>
        <v>1.2343395230571588E-2</v>
      </c>
      <c r="I260" s="50">
        <v>325</v>
      </c>
      <c r="J260" s="48">
        <f>IFERROR(I260/E260,"-")</f>
        <v>0.23550724637681159</v>
      </c>
      <c r="K260" s="49">
        <f t="shared" si="47"/>
        <v>37484.812307692308</v>
      </c>
      <c r="L260" s="310">
        <v>178115320</v>
      </c>
      <c r="M260" s="310">
        <v>205</v>
      </c>
      <c r="N260" s="207" t="s">
        <v>150</v>
      </c>
      <c r="O260" s="50">
        <v>1907516</v>
      </c>
      <c r="P260" s="48">
        <f>IFERROR(O260/L260,"-")</f>
        <v>1.0709443746893867E-2</v>
      </c>
      <c r="Q260" s="50">
        <v>53</v>
      </c>
      <c r="R260" s="48">
        <f>IFERROR(Q260/M260,"-")</f>
        <v>0.25853658536585367</v>
      </c>
      <c r="S260" s="49">
        <f t="shared" si="48"/>
        <v>35990.867924528298</v>
      </c>
      <c r="T260" s="310">
        <v>87344190</v>
      </c>
      <c r="U260" s="310">
        <v>118</v>
      </c>
      <c r="V260" s="207" t="s">
        <v>150</v>
      </c>
      <c r="W260" s="50">
        <v>1278071</v>
      </c>
      <c r="X260" s="48">
        <f>IFERROR(W260/T260,"-")</f>
        <v>1.4632581743559589E-2</v>
      </c>
      <c r="Y260" s="50">
        <v>26</v>
      </c>
      <c r="Z260" s="48">
        <f>IFERROR(Y260/U260,"-")</f>
        <v>0.22033898305084745</v>
      </c>
      <c r="AA260" s="49">
        <f t="shared" si="49"/>
        <v>49156.576923076922</v>
      </c>
      <c r="AB260" s="310">
        <v>184880620</v>
      </c>
      <c r="AC260" s="310">
        <v>214</v>
      </c>
      <c r="AD260" s="207" t="s">
        <v>150</v>
      </c>
      <c r="AE260" s="50">
        <v>6473744</v>
      </c>
      <c r="AF260" s="48">
        <f>IFERROR(AE260/AB260,"-")</f>
        <v>3.5015806416053778E-2</v>
      </c>
      <c r="AG260" s="50">
        <v>75</v>
      </c>
      <c r="AH260" s="48">
        <f>IFERROR(AG260/AC260,"-")</f>
        <v>0.35046728971962615</v>
      </c>
      <c r="AI260" s="49">
        <f t="shared" si="50"/>
        <v>86316.58666666667</v>
      </c>
      <c r="AJ260" s="310">
        <f>SUM(D260,L260,T260,AB260)</f>
        <v>1437310390</v>
      </c>
      <c r="AK260" s="323">
        <f>SUM(E260,M260,U260,AC260)</f>
        <v>1917</v>
      </c>
      <c r="AL260" s="207" t="s">
        <v>150</v>
      </c>
      <c r="AM260" s="50">
        <f t="shared" ref="AM260:AM275" si="58">SUM(G260,O260,W260,AE260)</f>
        <v>21841895</v>
      </c>
      <c r="AN260" s="48">
        <f>IFERROR(AM260/AJ260,"-")</f>
        <v>1.5196366179472202E-2</v>
      </c>
      <c r="AO260" s="50">
        <f t="shared" ref="AO260:AO275" si="59">SUM(I260,Q260,Y260,AG260)</f>
        <v>479</v>
      </c>
      <c r="AP260" s="48">
        <f>IFERROR(AO260/AK260,"-")</f>
        <v>0.2498695878977569</v>
      </c>
      <c r="AQ260" s="49">
        <f t="shared" si="51"/>
        <v>45598.945720250522</v>
      </c>
      <c r="AW260" s="175"/>
      <c r="AX260" s="175"/>
    </row>
    <row r="261" spans="2:50" s="20" customFormat="1">
      <c r="B261" s="326"/>
      <c r="C261" s="308"/>
      <c r="D261" s="311"/>
      <c r="E261" s="311"/>
      <c r="F261" s="208" t="s">
        <v>151</v>
      </c>
      <c r="G261" s="54">
        <v>22832840</v>
      </c>
      <c r="H261" s="52">
        <f>IFERROR(G261/D260,"-")</f>
        <v>2.3134273569702091E-2</v>
      </c>
      <c r="I261" s="54">
        <v>407</v>
      </c>
      <c r="J261" s="52">
        <f>IFERROR(I261/E260,"-")</f>
        <v>0.29492753623188406</v>
      </c>
      <c r="K261" s="53">
        <f t="shared" si="47"/>
        <v>56100.343980343983</v>
      </c>
      <c r="L261" s="311"/>
      <c r="M261" s="311"/>
      <c r="N261" s="208" t="s">
        <v>151</v>
      </c>
      <c r="O261" s="54">
        <v>2716766</v>
      </c>
      <c r="P261" s="52">
        <f>IFERROR(O261/L260,"-")</f>
        <v>1.5252848547783537E-2</v>
      </c>
      <c r="Q261" s="54">
        <v>60</v>
      </c>
      <c r="R261" s="52">
        <f>IFERROR(Q261/M260,"-")</f>
        <v>0.29268292682926828</v>
      </c>
      <c r="S261" s="53">
        <f t="shared" si="48"/>
        <v>45279.433333333334</v>
      </c>
      <c r="T261" s="311"/>
      <c r="U261" s="311"/>
      <c r="V261" s="208" t="s">
        <v>151</v>
      </c>
      <c r="W261" s="54">
        <v>1808165</v>
      </c>
      <c r="X261" s="52">
        <f>IFERROR(W261/T260,"-")</f>
        <v>2.0701605911051441E-2</v>
      </c>
      <c r="Y261" s="54">
        <v>43</v>
      </c>
      <c r="Z261" s="52">
        <f>IFERROR(Y261/U260,"-")</f>
        <v>0.36440677966101692</v>
      </c>
      <c r="AA261" s="53">
        <f t="shared" si="49"/>
        <v>42050.348837209305</v>
      </c>
      <c r="AB261" s="311"/>
      <c r="AC261" s="311"/>
      <c r="AD261" s="208" t="s">
        <v>151</v>
      </c>
      <c r="AE261" s="54">
        <v>2047234</v>
      </c>
      <c r="AF261" s="52">
        <f>IFERROR(AE261/AB260,"-")</f>
        <v>1.1073275284342946E-2</v>
      </c>
      <c r="AG261" s="54">
        <v>82</v>
      </c>
      <c r="AH261" s="52">
        <f>IFERROR(AG261/AC260,"-")</f>
        <v>0.38317757009345793</v>
      </c>
      <c r="AI261" s="53">
        <f t="shared" si="50"/>
        <v>24966.268292682926</v>
      </c>
      <c r="AJ261" s="311"/>
      <c r="AK261" s="324"/>
      <c r="AL261" s="208" t="s">
        <v>151</v>
      </c>
      <c r="AM261" s="54">
        <f t="shared" si="58"/>
        <v>29405005</v>
      </c>
      <c r="AN261" s="52">
        <f>IFERROR(AM261/AJ260,"-")</f>
        <v>2.0458354162457559E-2</v>
      </c>
      <c r="AO261" s="54">
        <f t="shared" si="59"/>
        <v>592</v>
      </c>
      <c r="AP261" s="52">
        <f>IFERROR(AO261/AK260,"-")</f>
        <v>0.30881585811163276</v>
      </c>
      <c r="AQ261" s="53">
        <f t="shared" si="51"/>
        <v>49670.616554054053</v>
      </c>
      <c r="AW261" s="175"/>
      <c r="AX261" s="175"/>
    </row>
    <row r="262" spans="2:50" s="20" customFormat="1">
      <c r="B262" s="326"/>
      <c r="C262" s="308"/>
      <c r="D262" s="311"/>
      <c r="E262" s="311"/>
      <c r="F262" s="209" t="s">
        <v>152</v>
      </c>
      <c r="G262" s="54">
        <v>21013502</v>
      </c>
      <c r="H262" s="52">
        <f>IFERROR(G262/D260,"-")</f>
        <v>2.1290917114361683E-2</v>
      </c>
      <c r="I262" s="54">
        <v>488</v>
      </c>
      <c r="J262" s="52">
        <f>IFERROR(I262/E260,"-")</f>
        <v>0.3536231884057971</v>
      </c>
      <c r="K262" s="53">
        <f t="shared" ref="K262:K325" si="60">IFERROR(G262/I262,"-")</f>
        <v>43060.454918032789</v>
      </c>
      <c r="L262" s="311"/>
      <c r="M262" s="311"/>
      <c r="N262" s="209" t="s">
        <v>152</v>
      </c>
      <c r="O262" s="54">
        <v>2651804</v>
      </c>
      <c r="P262" s="52">
        <f>IFERROR(O262/L260,"-")</f>
        <v>1.4888129780189599E-2</v>
      </c>
      <c r="Q262" s="54">
        <v>81</v>
      </c>
      <c r="R262" s="52">
        <f>IFERROR(Q262/M260,"-")</f>
        <v>0.39512195121951221</v>
      </c>
      <c r="S262" s="53">
        <f t="shared" ref="S262:S325" si="61">IFERROR(O262/Q262,"-")</f>
        <v>32738.320987654322</v>
      </c>
      <c r="T262" s="311"/>
      <c r="U262" s="311"/>
      <c r="V262" s="209" t="s">
        <v>152</v>
      </c>
      <c r="W262" s="54">
        <v>1171372</v>
      </c>
      <c r="X262" s="52">
        <f>IFERROR(W262/T260,"-")</f>
        <v>1.3410989328540341E-2</v>
      </c>
      <c r="Y262" s="54">
        <v>38</v>
      </c>
      <c r="Z262" s="52">
        <f>IFERROR(Y262/U260,"-")</f>
        <v>0.32203389830508472</v>
      </c>
      <c r="AA262" s="53">
        <f t="shared" ref="AA262:AA325" si="62">IFERROR(W262/Y262,"-")</f>
        <v>30825.57894736842</v>
      </c>
      <c r="AB262" s="311"/>
      <c r="AC262" s="311"/>
      <c r="AD262" s="209" t="s">
        <v>152</v>
      </c>
      <c r="AE262" s="54">
        <v>3136800</v>
      </c>
      <c r="AF262" s="52">
        <f>IFERROR(AE262/AB260,"-")</f>
        <v>1.6966624192411298E-2</v>
      </c>
      <c r="AG262" s="54">
        <v>87</v>
      </c>
      <c r="AH262" s="52">
        <f>IFERROR(AG262/AC260,"-")</f>
        <v>0.40654205607476634</v>
      </c>
      <c r="AI262" s="53">
        <f t="shared" ref="AI262:AI325" si="63">IFERROR(AE262/AG262,"-")</f>
        <v>36055.172413793101</v>
      </c>
      <c r="AJ262" s="311"/>
      <c r="AK262" s="324"/>
      <c r="AL262" s="209" t="s">
        <v>152</v>
      </c>
      <c r="AM262" s="54">
        <f t="shared" si="58"/>
        <v>27973478</v>
      </c>
      <c r="AN262" s="52">
        <f>IFERROR(AM262/AJ260,"-")</f>
        <v>1.9462377921027899E-2</v>
      </c>
      <c r="AO262" s="54">
        <f t="shared" si="59"/>
        <v>694</v>
      </c>
      <c r="AP262" s="52">
        <f>IFERROR(AO262/AK260,"-")</f>
        <v>0.36202399582681272</v>
      </c>
      <c r="AQ262" s="53">
        <f t="shared" ref="AQ262:AQ325" si="64">IFERROR(AM262/AO262,"-")</f>
        <v>40307.605187319881</v>
      </c>
      <c r="AW262" s="175"/>
      <c r="AX262" s="175"/>
    </row>
    <row r="263" spans="2:50" s="20" customFormat="1">
      <c r="B263" s="326"/>
      <c r="C263" s="308"/>
      <c r="D263" s="311"/>
      <c r="E263" s="311"/>
      <c r="F263" s="209" t="s">
        <v>153</v>
      </c>
      <c r="G263" s="54">
        <v>2482987</v>
      </c>
      <c r="H263" s="52">
        <f>IFERROR(G263/D260,"-")</f>
        <v>2.5157667871370309E-3</v>
      </c>
      <c r="I263" s="54">
        <v>71</v>
      </c>
      <c r="J263" s="52">
        <f>IFERROR(I263/E260,"-")</f>
        <v>5.1449275362318837E-2</v>
      </c>
      <c r="K263" s="53">
        <f t="shared" si="60"/>
        <v>34971.647887323947</v>
      </c>
      <c r="L263" s="311"/>
      <c r="M263" s="311"/>
      <c r="N263" s="209" t="s">
        <v>153</v>
      </c>
      <c r="O263" s="54">
        <v>117212</v>
      </c>
      <c r="P263" s="52">
        <f>IFERROR(O263/L260,"-")</f>
        <v>6.5806804265910426E-4</v>
      </c>
      <c r="Q263" s="54">
        <v>7</v>
      </c>
      <c r="R263" s="52">
        <f>IFERROR(Q263/M260,"-")</f>
        <v>3.4146341463414637E-2</v>
      </c>
      <c r="S263" s="53">
        <f t="shared" si="61"/>
        <v>16744.571428571428</v>
      </c>
      <c r="T263" s="311"/>
      <c r="U263" s="311"/>
      <c r="V263" s="209" t="s">
        <v>153</v>
      </c>
      <c r="W263" s="54">
        <v>41723</v>
      </c>
      <c r="X263" s="52">
        <f>IFERROR(W263/T260,"-")</f>
        <v>4.7768489237807348E-4</v>
      </c>
      <c r="Y263" s="54">
        <v>8</v>
      </c>
      <c r="Z263" s="52">
        <f>IFERROR(Y263/U260,"-")</f>
        <v>6.7796610169491525E-2</v>
      </c>
      <c r="AA263" s="53">
        <f t="shared" si="62"/>
        <v>5215.375</v>
      </c>
      <c r="AB263" s="311"/>
      <c r="AC263" s="311"/>
      <c r="AD263" s="209" t="s">
        <v>153</v>
      </c>
      <c r="AE263" s="54">
        <v>252127</v>
      </c>
      <c r="AF263" s="52">
        <f>IFERROR(AE263/AB260,"-")</f>
        <v>1.3637286590665913E-3</v>
      </c>
      <c r="AG263" s="54">
        <v>18</v>
      </c>
      <c r="AH263" s="52">
        <f>IFERROR(AG263/AC260,"-")</f>
        <v>8.4112149532710276E-2</v>
      </c>
      <c r="AI263" s="53">
        <f t="shared" si="63"/>
        <v>14007.055555555555</v>
      </c>
      <c r="AJ263" s="311"/>
      <c r="AK263" s="324"/>
      <c r="AL263" s="209" t="s">
        <v>153</v>
      </c>
      <c r="AM263" s="54">
        <f t="shared" si="58"/>
        <v>2894049</v>
      </c>
      <c r="AN263" s="52">
        <f>IFERROR(AM263/AJ260,"-")</f>
        <v>2.0135170664145829E-3</v>
      </c>
      <c r="AO263" s="54">
        <f t="shared" si="59"/>
        <v>104</v>
      </c>
      <c r="AP263" s="52">
        <f>IFERROR(AO263/AK260,"-")</f>
        <v>5.4251434533124671E-2</v>
      </c>
      <c r="AQ263" s="53">
        <f t="shared" si="64"/>
        <v>27827.39423076923</v>
      </c>
      <c r="AW263" s="175"/>
      <c r="AX263" s="175"/>
    </row>
    <row r="264" spans="2:50" s="20" customFormat="1">
      <c r="B264" s="326"/>
      <c r="C264" s="308"/>
      <c r="D264" s="311"/>
      <c r="E264" s="311"/>
      <c r="F264" s="209" t="s">
        <v>154</v>
      </c>
      <c r="G264" s="54">
        <v>25676740</v>
      </c>
      <c r="H264" s="52">
        <f>IFERROR(G264/D260,"-")</f>
        <v>2.6015718042000577E-2</v>
      </c>
      <c r="I264" s="54">
        <v>561</v>
      </c>
      <c r="J264" s="52">
        <f>IFERROR(I264/E260,"-")</f>
        <v>0.40652173913043477</v>
      </c>
      <c r="K264" s="53">
        <f t="shared" si="60"/>
        <v>45769.590017825314</v>
      </c>
      <c r="L264" s="311"/>
      <c r="M264" s="311"/>
      <c r="N264" s="209" t="s">
        <v>154</v>
      </c>
      <c r="O264" s="54">
        <v>3350793</v>
      </c>
      <c r="P264" s="52">
        <f>IFERROR(O264/L260,"-")</f>
        <v>1.881249181709917E-2</v>
      </c>
      <c r="Q264" s="54">
        <v>91</v>
      </c>
      <c r="R264" s="52">
        <f>IFERROR(Q264/M260,"-")</f>
        <v>0.44390243902439025</v>
      </c>
      <c r="S264" s="53">
        <f t="shared" si="61"/>
        <v>36821.9010989011</v>
      </c>
      <c r="T264" s="311"/>
      <c r="U264" s="311"/>
      <c r="V264" s="209" t="s">
        <v>154</v>
      </c>
      <c r="W264" s="54">
        <v>2728853</v>
      </c>
      <c r="X264" s="52">
        <f>IFERROR(W264/T260,"-")</f>
        <v>3.1242524545708191E-2</v>
      </c>
      <c r="Y264" s="54">
        <v>57</v>
      </c>
      <c r="Z264" s="52">
        <f>IFERROR(Y264/U260,"-")</f>
        <v>0.48305084745762711</v>
      </c>
      <c r="AA264" s="53">
        <f t="shared" si="62"/>
        <v>47874.614035087718</v>
      </c>
      <c r="AB264" s="311"/>
      <c r="AC264" s="311"/>
      <c r="AD264" s="209" t="s">
        <v>154</v>
      </c>
      <c r="AE264" s="54">
        <v>5598881</v>
      </c>
      <c r="AF264" s="52">
        <f>IFERROR(AE264/AB260,"-")</f>
        <v>3.0283763652458544E-2</v>
      </c>
      <c r="AG264" s="54">
        <v>107</v>
      </c>
      <c r="AH264" s="52">
        <f>IFERROR(AG264/AC260,"-")</f>
        <v>0.5</v>
      </c>
      <c r="AI264" s="53">
        <f t="shared" si="63"/>
        <v>52325.990654205605</v>
      </c>
      <c r="AJ264" s="311"/>
      <c r="AK264" s="324"/>
      <c r="AL264" s="209" t="s">
        <v>154</v>
      </c>
      <c r="AM264" s="54">
        <f t="shared" si="58"/>
        <v>37355267</v>
      </c>
      <c r="AN264" s="52">
        <f>IFERROR(AM264/AJ260,"-")</f>
        <v>2.5989700804987571E-2</v>
      </c>
      <c r="AO264" s="54">
        <f t="shared" si="59"/>
        <v>816</v>
      </c>
      <c r="AP264" s="52">
        <f>IFERROR(AO264/AK260,"-")</f>
        <v>0.42566510172143973</v>
      </c>
      <c r="AQ264" s="53">
        <f t="shared" si="64"/>
        <v>45778.513480392154</v>
      </c>
      <c r="AW264" s="175"/>
      <c r="AX264" s="175"/>
    </row>
    <row r="265" spans="2:50" s="20" customFormat="1">
      <c r="B265" s="326"/>
      <c r="C265" s="308"/>
      <c r="D265" s="311"/>
      <c r="E265" s="311"/>
      <c r="F265" s="209" t="s">
        <v>155</v>
      </c>
      <c r="G265" s="54">
        <v>44610504</v>
      </c>
      <c r="H265" s="52">
        <f>IFERROR(G265/D260,"-")</f>
        <v>4.5199440963905033E-2</v>
      </c>
      <c r="I265" s="54">
        <v>679</v>
      </c>
      <c r="J265" s="52">
        <f>IFERROR(I265/E260,"-")</f>
        <v>0.49202898550724639</v>
      </c>
      <c r="K265" s="53">
        <f t="shared" si="60"/>
        <v>65700.300441826214</v>
      </c>
      <c r="L265" s="311"/>
      <c r="M265" s="311"/>
      <c r="N265" s="209" t="s">
        <v>155</v>
      </c>
      <c r="O265" s="54">
        <v>9542861</v>
      </c>
      <c r="P265" s="52">
        <f>IFERROR(O265/L260,"-")</f>
        <v>5.3576868065026637E-2</v>
      </c>
      <c r="Q265" s="54">
        <v>110</v>
      </c>
      <c r="R265" s="52">
        <f>IFERROR(Q265/M260,"-")</f>
        <v>0.53658536585365857</v>
      </c>
      <c r="S265" s="53">
        <f t="shared" si="61"/>
        <v>86753.281818181815</v>
      </c>
      <c r="T265" s="311"/>
      <c r="U265" s="311"/>
      <c r="V265" s="209" t="s">
        <v>155</v>
      </c>
      <c r="W265" s="54">
        <v>4870898</v>
      </c>
      <c r="X265" s="52">
        <f>IFERROR(W265/T260,"-")</f>
        <v>5.5766708695793046E-2</v>
      </c>
      <c r="Y265" s="54">
        <v>55</v>
      </c>
      <c r="Z265" s="52">
        <f>IFERROR(Y265/U260,"-")</f>
        <v>0.46610169491525422</v>
      </c>
      <c r="AA265" s="53">
        <f t="shared" si="62"/>
        <v>88561.781818181815</v>
      </c>
      <c r="AB265" s="311"/>
      <c r="AC265" s="311"/>
      <c r="AD265" s="209" t="s">
        <v>155</v>
      </c>
      <c r="AE265" s="54">
        <v>8608939</v>
      </c>
      <c r="AF265" s="52">
        <f>IFERROR(AE265/AB260,"-")</f>
        <v>4.6564853579569347E-2</v>
      </c>
      <c r="AG265" s="54">
        <v>128</v>
      </c>
      <c r="AH265" s="52">
        <f>IFERROR(AG265/AC260,"-")</f>
        <v>0.59813084112149528</v>
      </c>
      <c r="AI265" s="53">
        <f t="shared" si="63"/>
        <v>67257.3359375</v>
      </c>
      <c r="AJ265" s="311"/>
      <c r="AK265" s="324"/>
      <c r="AL265" s="209" t="s">
        <v>155</v>
      </c>
      <c r="AM265" s="54">
        <f t="shared" si="58"/>
        <v>67633202</v>
      </c>
      <c r="AN265" s="52">
        <f>IFERROR(AM265/AJ260,"-")</f>
        <v>4.7055390728790322E-2</v>
      </c>
      <c r="AO265" s="54">
        <f t="shared" si="59"/>
        <v>972</v>
      </c>
      <c r="AP265" s="52">
        <f>IFERROR(AO265/AK260,"-")</f>
        <v>0.50704225352112675</v>
      </c>
      <c r="AQ265" s="53">
        <f t="shared" si="64"/>
        <v>69581.483539094654</v>
      </c>
      <c r="AW265" s="175"/>
      <c r="AX265" s="175"/>
    </row>
    <row r="266" spans="2:50" s="20" customFormat="1">
      <c r="B266" s="326"/>
      <c r="C266" s="308"/>
      <c r="D266" s="311"/>
      <c r="E266" s="311"/>
      <c r="F266" s="209" t="s">
        <v>156</v>
      </c>
      <c r="G266" s="54">
        <v>22337783</v>
      </c>
      <c r="H266" s="52">
        <f>IFERROR(G266/D260,"-")</f>
        <v>2.2632680948258765E-2</v>
      </c>
      <c r="I266" s="54">
        <v>142</v>
      </c>
      <c r="J266" s="52">
        <f>IFERROR(I266/E260,"-")</f>
        <v>0.10289855072463767</v>
      </c>
      <c r="K266" s="53">
        <f t="shared" si="60"/>
        <v>157308.3309859155</v>
      </c>
      <c r="L266" s="311"/>
      <c r="M266" s="311"/>
      <c r="N266" s="209" t="s">
        <v>156</v>
      </c>
      <c r="O266" s="54">
        <v>2598695</v>
      </c>
      <c r="P266" s="52">
        <f>IFERROR(O266/L260,"-")</f>
        <v>1.458995778689896E-2</v>
      </c>
      <c r="Q266" s="54">
        <v>27</v>
      </c>
      <c r="R266" s="52">
        <f>IFERROR(Q266/M260,"-")</f>
        <v>0.13170731707317074</v>
      </c>
      <c r="S266" s="53">
        <f t="shared" si="61"/>
        <v>96247.962962962964</v>
      </c>
      <c r="T266" s="311"/>
      <c r="U266" s="311"/>
      <c r="V266" s="209" t="s">
        <v>156</v>
      </c>
      <c r="W266" s="54">
        <v>3154022</v>
      </c>
      <c r="X266" s="52">
        <f>IFERROR(W266/T260,"-")</f>
        <v>3.6110266750427243E-2</v>
      </c>
      <c r="Y266" s="54">
        <v>14</v>
      </c>
      <c r="Z266" s="52">
        <f>IFERROR(Y266/U260,"-")</f>
        <v>0.11864406779661017</v>
      </c>
      <c r="AA266" s="53">
        <f t="shared" si="62"/>
        <v>225287.28571428571</v>
      </c>
      <c r="AB266" s="311"/>
      <c r="AC266" s="311"/>
      <c r="AD266" s="209" t="s">
        <v>156</v>
      </c>
      <c r="AE266" s="54">
        <v>7122574</v>
      </c>
      <c r="AF266" s="52">
        <f>IFERROR(AE266/AB260,"-")</f>
        <v>3.852526024631462E-2</v>
      </c>
      <c r="AG266" s="54">
        <v>34</v>
      </c>
      <c r="AH266" s="52">
        <f>IFERROR(AG266/AC260,"-")</f>
        <v>0.15887850467289719</v>
      </c>
      <c r="AI266" s="53">
        <f t="shared" si="63"/>
        <v>209487.4705882353</v>
      </c>
      <c r="AJ266" s="311"/>
      <c r="AK266" s="324"/>
      <c r="AL266" s="209" t="s">
        <v>156</v>
      </c>
      <c r="AM266" s="54">
        <f t="shared" si="58"/>
        <v>35213074</v>
      </c>
      <c r="AN266" s="52">
        <f>IFERROR(AM266/AJ260,"-")</f>
        <v>2.4499282997599427E-2</v>
      </c>
      <c r="AO266" s="54">
        <f t="shared" si="59"/>
        <v>217</v>
      </c>
      <c r="AP266" s="52">
        <f>IFERROR(AO266/AK260,"-")</f>
        <v>0.11319770474700053</v>
      </c>
      <c r="AQ266" s="53">
        <f t="shared" si="64"/>
        <v>162272.23041474653</v>
      </c>
      <c r="AW266" s="175"/>
      <c r="AX266" s="175"/>
    </row>
    <row r="267" spans="2:50" s="20" customFormat="1">
      <c r="B267" s="326"/>
      <c r="C267" s="308"/>
      <c r="D267" s="311"/>
      <c r="E267" s="311"/>
      <c r="F267" s="209" t="s">
        <v>166</v>
      </c>
      <c r="G267" s="54">
        <v>19155</v>
      </c>
      <c r="H267" s="52">
        <f>IFERROR(G267/D260,"-")</f>
        <v>1.9407879625471189E-5</v>
      </c>
      <c r="I267" s="54">
        <v>2</v>
      </c>
      <c r="J267" s="52">
        <f>IFERROR(I267/E260,"-")</f>
        <v>1.4492753623188406E-3</v>
      </c>
      <c r="K267" s="53">
        <f t="shared" si="60"/>
        <v>9577.5</v>
      </c>
      <c r="L267" s="311"/>
      <c r="M267" s="311"/>
      <c r="N267" s="209" t="s">
        <v>166</v>
      </c>
      <c r="O267" s="54">
        <v>5410</v>
      </c>
      <c r="P267" s="52">
        <f>IFERROR(O267/L260,"-")</f>
        <v>3.0373580442153992E-5</v>
      </c>
      <c r="Q267" s="54">
        <v>1</v>
      </c>
      <c r="R267" s="52">
        <f>IFERROR(Q267/M260,"-")</f>
        <v>4.8780487804878049E-3</v>
      </c>
      <c r="S267" s="53">
        <f t="shared" si="61"/>
        <v>5410</v>
      </c>
      <c r="T267" s="311"/>
      <c r="U267" s="311"/>
      <c r="V267" s="209" t="s">
        <v>166</v>
      </c>
      <c r="W267" s="54">
        <v>0</v>
      </c>
      <c r="X267" s="52">
        <f>IFERROR(W267/T260,"-")</f>
        <v>0</v>
      </c>
      <c r="Y267" s="54">
        <v>0</v>
      </c>
      <c r="Z267" s="52">
        <f>IFERROR(Y267/U260,"-")</f>
        <v>0</v>
      </c>
      <c r="AA267" s="53" t="str">
        <f t="shared" si="62"/>
        <v>-</v>
      </c>
      <c r="AB267" s="311"/>
      <c r="AC267" s="311"/>
      <c r="AD267" s="209" t="s">
        <v>166</v>
      </c>
      <c r="AE267" s="54">
        <v>0</v>
      </c>
      <c r="AF267" s="52">
        <f>IFERROR(AE267/AB260,"-")</f>
        <v>0</v>
      </c>
      <c r="AG267" s="54">
        <v>0</v>
      </c>
      <c r="AH267" s="52">
        <f>IFERROR(AG267/AC260,"-")</f>
        <v>0</v>
      </c>
      <c r="AI267" s="53" t="str">
        <f t="shared" si="63"/>
        <v>-</v>
      </c>
      <c r="AJ267" s="311"/>
      <c r="AK267" s="324"/>
      <c r="AL267" s="209" t="s">
        <v>166</v>
      </c>
      <c r="AM267" s="54">
        <f t="shared" si="58"/>
        <v>24565</v>
      </c>
      <c r="AN267" s="52">
        <f>IFERROR(AM267/AJ260,"-")</f>
        <v>1.7090949993063084E-5</v>
      </c>
      <c r="AO267" s="54">
        <f t="shared" si="59"/>
        <v>3</v>
      </c>
      <c r="AP267" s="52">
        <f>IFERROR(AO267/AK260,"-")</f>
        <v>1.5649452269170579E-3</v>
      </c>
      <c r="AQ267" s="53">
        <f t="shared" si="64"/>
        <v>8188.333333333333</v>
      </c>
      <c r="AW267" s="175"/>
      <c r="AX267" s="175"/>
    </row>
    <row r="268" spans="2:50" s="20" customFormat="1">
      <c r="B268" s="326"/>
      <c r="C268" s="308"/>
      <c r="D268" s="311"/>
      <c r="E268" s="311"/>
      <c r="F268" s="209" t="s">
        <v>157</v>
      </c>
      <c r="G268" s="54">
        <v>303152</v>
      </c>
      <c r="H268" s="52">
        <f>IFERROR(G268/D260,"-")</f>
        <v>3.0715413856543156E-4</v>
      </c>
      <c r="I268" s="54">
        <v>17</v>
      </c>
      <c r="J268" s="52">
        <f>IFERROR(I268/E260,"-")</f>
        <v>1.2318840579710146E-2</v>
      </c>
      <c r="K268" s="53">
        <f t="shared" si="60"/>
        <v>17832.470588235294</v>
      </c>
      <c r="L268" s="311"/>
      <c r="M268" s="311"/>
      <c r="N268" s="209" t="s">
        <v>157</v>
      </c>
      <c r="O268" s="54">
        <v>12083</v>
      </c>
      <c r="P268" s="52">
        <f>IFERROR(O268/L260,"-")</f>
        <v>6.7838072547605669E-5</v>
      </c>
      <c r="Q268" s="54">
        <v>3</v>
      </c>
      <c r="R268" s="52">
        <f>IFERROR(Q268/M260,"-")</f>
        <v>1.4634146341463415E-2</v>
      </c>
      <c r="S268" s="53">
        <f t="shared" si="61"/>
        <v>4027.6666666666665</v>
      </c>
      <c r="T268" s="311"/>
      <c r="U268" s="311"/>
      <c r="V268" s="209" t="s">
        <v>157</v>
      </c>
      <c r="W268" s="54">
        <v>19990</v>
      </c>
      <c r="X268" s="52">
        <f>IFERROR(W268/T260,"-")</f>
        <v>2.2886467892140278E-4</v>
      </c>
      <c r="Y268" s="54">
        <v>1</v>
      </c>
      <c r="Z268" s="52">
        <f>IFERROR(Y268/U260,"-")</f>
        <v>8.4745762711864406E-3</v>
      </c>
      <c r="AA268" s="53">
        <f t="shared" si="62"/>
        <v>19990</v>
      </c>
      <c r="AB268" s="311"/>
      <c r="AC268" s="311"/>
      <c r="AD268" s="209" t="s">
        <v>157</v>
      </c>
      <c r="AE268" s="54">
        <v>117800</v>
      </c>
      <c r="AF268" s="52">
        <f>IFERROR(AE268/AB260,"-")</f>
        <v>6.3716791949313019E-4</v>
      </c>
      <c r="AG268" s="54">
        <v>6</v>
      </c>
      <c r="AH268" s="52">
        <f>IFERROR(AG268/AC260,"-")</f>
        <v>2.8037383177570093E-2</v>
      </c>
      <c r="AI268" s="53">
        <f t="shared" si="63"/>
        <v>19633.333333333332</v>
      </c>
      <c r="AJ268" s="311"/>
      <c r="AK268" s="324"/>
      <c r="AL268" s="209" t="s">
        <v>157</v>
      </c>
      <c r="AM268" s="54">
        <f t="shared" si="58"/>
        <v>453025</v>
      </c>
      <c r="AN268" s="52">
        <f>IFERROR(AM268/AJ260,"-")</f>
        <v>3.151894003911013E-4</v>
      </c>
      <c r="AO268" s="54">
        <f t="shared" si="59"/>
        <v>27</v>
      </c>
      <c r="AP268" s="52">
        <f>IFERROR(AO268/AK260,"-")</f>
        <v>1.4084507042253521E-2</v>
      </c>
      <c r="AQ268" s="53">
        <f t="shared" si="64"/>
        <v>16778.703703703704</v>
      </c>
      <c r="AW268" s="175"/>
      <c r="AX268" s="175"/>
    </row>
    <row r="269" spans="2:50" s="20" customFormat="1">
      <c r="B269" s="326"/>
      <c r="C269" s="308"/>
      <c r="D269" s="311"/>
      <c r="E269" s="311"/>
      <c r="F269" s="209" t="s">
        <v>158</v>
      </c>
      <c r="G269" s="54">
        <v>978935</v>
      </c>
      <c r="H269" s="52">
        <f>IFERROR(G269/D260,"-")</f>
        <v>9.9185866046257566E-4</v>
      </c>
      <c r="I269" s="54">
        <v>77</v>
      </c>
      <c r="J269" s="52">
        <f>IFERROR(I269/E260,"-")</f>
        <v>5.5797101449275362E-2</v>
      </c>
      <c r="K269" s="53">
        <f t="shared" si="60"/>
        <v>12713.441558441558</v>
      </c>
      <c r="L269" s="311"/>
      <c r="M269" s="311"/>
      <c r="N269" s="209" t="s">
        <v>158</v>
      </c>
      <c r="O269" s="54">
        <v>92512</v>
      </c>
      <c r="P269" s="52">
        <f>IFERROR(O269/L260,"-")</f>
        <v>5.1939383990102595E-4</v>
      </c>
      <c r="Q269" s="54">
        <v>11</v>
      </c>
      <c r="R269" s="52">
        <f>IFERROR(Q269/M260,"-")</f>
        <v>5.3658536585365853E-2</v>
      </c>
      <c r="S269" s="53">
        <f t="shared" si="61"/>
        <v>8410.181818181818</v>
      </c>
      <c r="T269" s="311"/>
      <c r="U269" s="311"/>
      <c r="V269" s="209" t="s">
        <v>158</v>
      </c>
      <c r="W269" s="54">
        <v>93746</v>
      </c>
      <c r="X269" s="52">
        <f>IFERROR(W269/T260,"-")</f>
        <v>1.0732940565365595E-3</v>
      </c>
      <c r="Y269" s="54">
        <v>9</v>
      </c>
      <c r="Z269" s="52">
        <f>IFERROR(Y269/U260,"-")</f>
        <v>7.6271186440677971E-2</v>
      </c>
      <c r="AA269" s="53">
        <f t="shared" si="62"/>
        <v>10416.222222222223</v>
      </c>
      <c r="AB269" s="311"/>
      <c r="AC269" s="311"/>
      <c r="AD269" s="209" t="s">
        <v>158</v>
      </c>
      <c r="AE269" s="54">
        <v>204194</v>
      </c>
      <c r="AF269" s="52">
        <f>IFERROR(AE269/AB260,"-")</f>
        <v>1.1044640590236012E-3</v>
      </c>
      <c r="AG269" s="54">
        <v>15</v>
      </c>
      <c r="AH269" s="52">
        <f>IFERROR(AG269/AC260,"-")</f>
        <v>7.0093457943925228E-2</v>
      </c>
      <c r="AI269" s="53">
        <f t="shared" si="63"/>
        <v>13612.933333333332</v>
      </c>
      <c r="AJ269" s="311"/>
      <c r="AK269" s="324"/>
      <c r="AL269" s="209" t="s">
        <v>158</v>
      </c>
      <c r="AM269" s="54">
        <f t="shared" si="58"/>
        <v>1369387</v>
      </c>
      <c r="AN269" s="52">
        <f>IFERROR(AM269/AJ260,"-")</f>
        <v>9.5274271272748545E-4</v>
      </c>
      <c r="AO269" s="54">
        <f t="shared" si="59"/>
        <v>112</v>
      </c>
      <c r="AP269" s="52">
        <f>IFERROR(AO269/AK260,"-")</f>
        <v>5.8424621804903494E-2</v>
      </c>
      <c r="AQ269" s="53">
        <f t="shared" si="64"/>
        <v>12226.669642857143</v>
      </c>
      <c r="AW269" s="175"/>
      <c r="AX269" s="175"/>
    </row>
    <row r="270" spans="2:50" s="20" customFormat="1">
      <c r="B270" s="326"/>
      <c r="C270" s="308"/>
      <c r="D270" s="311"/>
      <c r="E270" s="311"/>
      <c r="F270" s="209" t="s">
        <v>159</v>
      </c>
      <c r="G270" s="54">
        <v>43982</v>
      </c>
      <c r="H270" s="52">
        <f>IFERROR(G270/D260,"-")</f>
        <v>4.4562639607803378E-5</v>
      </c>
      <c r="I270" s="54">
        <v>3</v>
      </c>
      <c r="J270" s="52">
        <f>IFERROR(I270/E260,"-")</f>
        <v>2.1739130434782609E-3</v>
      </c>
      <c r="K270" s="53">
        <f t="shared" si="60"/>
        <v>14660.666666666666</v>
      </c>
      <c r="L270" s="311"/>
      <c r="M270" s="311"/>
      <c r="N270" s="209" t="s">
        <v>159</v>
      </c>
      <c r="O270" s="54">
        <v>44770</v>
      </c>
      <c r="P270" s="52">
        <f>IFERROR(O270/L260,"-")</f>
        <v>2.5135401042425772E-4</v>
      </c>
      <c r="Q270" s="54">
        <v>2</v>
      </c>
      <c r="R270" s="52">
        <f>IFERROR(Q270/M260,"-")</f>
        <v>9.7560975609756097E-3</v>
      </c>
      <c r="S270" s="53">
        <f t="shared" si="61"/>
        <v>22385</v>
      </c>
      <c r="T270" s="311"/>
      <c r="U270" s="311"/>
      <c r="V270" s="209" t="s">
        <v>159</v>
      </c>
      <c r="W270" s="54">
        <v>43377</v>
      </c>
      <c r="X270" s="52">
        <f>IFERROR(W270/T260,"-")</f>
        <v>4.9662146961349115E-4</v>
      </c>
      <c r="Y270" s="54">
        <v>2</v>
      </c>
      <c r="Z270" s="52">
        <f>IFERROR(Y270/U260,"-")</f>
        <v>1.6949152542372881E-2</v>
      </c>
      <c r="AA270" s="53">
        <f t="shared" si="62"/>
        <v>21688.5</v>
      </c>
      <c r="AB270" s="311"/>
      <c r="AC270" s="311"/>
      <c r="AD270" s="209" t="s">
        <v>159</v>
      </c>
      <c r="AE270" s="54">
        <v>9330</v>
      </c>
      <c r="AF270" s="52">
        <f>IFERROR(AE270/AB260,"-")</f>
        <v>5.0464997358836202E-5</v>
      </c>
      <c r="AG270" s="54">
        <v>2</v>
      </c>
      <c r="AH270" s="52">
        <f>IFERROR(AG270/AC260,"-")</f>
        <v>9.3457943925233638E-3</v>
      </c>
      <c r="AI270" s="53">
        <f t="shared" si="63"/>
        <v>4665</v>
      </c>
      <c r="AJ270" s="311"/>
      <c r="AK270" s="324"/>
      <c r="AL270" s="209" t="s">
        <v>159</v>
      </c>
      <c r="AM270" s="54">
        <f t="shared" si="58"/>
        <v>141459</v>
      </c>
      <c r="AN270" s="52">
        <f>IFERROR(AM270/AJ260,"-")</f>
        <v>9.841924262441323E-5</v>
      </c>
      <c r="AO270" s="54">
        <f t="shared" si="59"/>
        <v>9</v>
      </c>
      <c r="AP270" s="52">
        <f>IFERROR(AO270/AK260,"-")</f>
        <v>4.6948356807511738E-3</v>
      </c>
      <c r="AQ270" s="53">
        <f t="shared" si="64"/>
        <v>15717.666666666666</v>
      </c>
      <c r="AW270" s="175"/>
      <c r="AX270" s="175"/>
    </row>
    <row r="271" spans="2:50" s="20" customFormat="1">
      <c r="B271" s="326"/>
      <c r="C271" s="308"/>
      <c r="D271" s="311"/>
      <c r="E271" s="311"/>
      <c r="F271" s="209" t="s">
        <v>160</v>
      </c>
      <c r="G271" s="54">
        <v>2376207</v>
      </c>
      <c r="H271" s="52">
        <f>IFERROR(G271/D260,"-")</f>
        <v>2.4075771036910472E-3</v>
      </c>
      <c r="I271" s="54">
        <v>3</v>
      </c>
      <c r="J271" s="52">
        <f>IFERROR(I271/E260,"-")</f>
        <v>2.1739130434782609E-3</v>
      </c>
      <c r="K271" s="53">
        <f t="shared" si="60"/>
        <v>792069</v>
      </c>
      <c r="L271" s="311"/>
      <c r="M271" s="311"/>
      <c r="N271" s="209" t="s">
        <v>160</v>
      </c>
      <c r="O271" s="54">
        <v>165003</v>
      </c>
      <c r="P271" s="52">
        <f>IFERROR(O271/L260,"-")</f>
        <v>9.2638297480531157E-4</v>
      </c>
      <c r="Q271" s="54">
        <v>1</v>
      </c>
      <c r="R271" s="52">
        <f>IFERROR(Q271/M260,"-")</f>
        <v>4.8780487804878049E-3</v>
      </c>
      <c r="S271" s="53">
        <f t="shared" si="61"/>
        <v>165003</v>
      </c>
      <c r="T271" s="311"/>
      <c r="U271" s="311"/>
      <c r="V271" s="209" t="s">
        <v>160</v>
      </c>
      <c r="W271" s="54">
        <v>17898</v>
      </c>
      <c r="X271" s="52">
        <f>IFERROR(W271/T260,"-")</f>
        <v>2.0491345789571121E-4</v>
      </c>
      <c r="Y271" s="54">
        <v>2</v>
      </c>
      <c r="Z271" s="52">
        <f>IFERROR(Y271/U260,"-")</f>
        <v>1.6949152542372881E-2</v>
      </c>
      <c r="AA271" s="53">
        <f t="shared" si="62"/>
        <v>8949</v>
      </c>
      <c r="AB271" s="311"/>
      <c r="AC271" s="311"/>
      <c r="AD271" s="209" t="s">
        <v>160</v>
      </c>
      <c r="AE271" s="54">
        <v>640776</v>
      </c>
      <c r="AF271" s="52">
        <f>IFERROR(AE271/AB260,"-")</f>
        <v>3.4658905838805603E-3</v>
      </c>
      <c r="AG271" s="54">
        <v>3</v>
      </c>
      <c r="AH271" s="52">
        <f>IFERROR(AG271/AC260,"-")</f>
        <v>1.4018691588785047E-2</v>
      </c>
      <c r="AI271" s="53">
        <f t="shared" si="63"/>
        <v>213592</v>
      </c>
      <c r="AJ271" s="311"/>
      <c r="AK271" s="324"/>
      <c r="AL271" s="209" t="s">
        <v>160</v>
      </c>
      <c r="AM271" s="54">
        <f t="shared" si="58"/>
        <v>3199884</v>
      </c>
      <c r="AN271" s="52">
        <f>IFERROR(AM271/AJ260,"-")</f>
        <v>2.2262999156361764E-3</v>
      </c>
      <c r="AO271" s="54">
        <f t="shared" si="59"/>
        <v>9</v>
      </c>
      <c r="AP271" s="52">
        <f>IFERROR(AO271/AK260,"-")</f>
        <v>4.6948356807511738E-3</v>
      </c>
      <c r="AQ271" s="53">
        <f t="shared" si="64"/>
        <v>355542.66666666669</v>
      </c>
      <c r="AW271" s="175"/>
      <c r="AX271" s="175"/>
    </row>
    <row r="272" spans="2:50" s="20" customFormat="1">
      <c r="B272" s="326"/>
      <c r="C272" s="308"/>
      <c r="D272" s="311"/>
      <c r="E272" s="311"/>
      <c r="F272" s="209" t="s">
        <v>161</v>
      </c>
      <c r="G272" s="54">
        <v>5477044</v>
      </c>
      <c r="H272" s="52">
        <f>IFERROR(G272/D260,"-")</f>
        <v>5.5493505954272628E-3</v>
      </c>
      <c r="I272" s="54">
        <v>167</v>
      </c>
      <c r="J272" s="52">
        <f>IFERROR(I272/E260,"-")</f>
        <v>0.12101449275362319</v>
      </c>
      <c r="K272" s="53">
        <f t="shared" si="60"/>
        <v>32796.670658682633</v>
      </c>
      <c r="L272" s="311"/>
      <c r="M272" s="311"/>
      <c r="N272" s="209" t="s">
        <v>161</v>
      </c>
      <c r="O272" s="54">
        <v>1010608</v>
      </c>
      <c r="P272" s="52">
        <f>IFERROR(O272/L260,"-")</f>
        <v>5.6738971133982186E-3</v>
      </c>
      <c r="Q272" s="54">
        <v>23</v>
      </c>
      <c r="R272" s="52">
        <f>IFERROR(Q272/M260,"-")</f>
        <v>0.11219512195121951</v>
      </c>
      <c r="S272" s="53">
        <f t="shared" si="61"/>
        <v>43939.478260869568</v>
      </c>
      <c r="T272" s="311"/>
      <c r="U272" s="311"/>
      <c r="V272" s="209" t="s">
        <v>161</v>
      </c>
      <c r="W272" s="54">
        <v>383260</v>
      </c>
      <c r="X272" s="52">
        <f>IFERROR(W272/T260,"-")</f>
        <v>4.3879278060738785E-3</v>
      </c>
      <c r="Y272" s="54">
        <v>14</v>
      </c>
      <c r="Z272" s="52">
        <f>IFERROR(Y272/U260,"-")</f>
        <v>0.11864406779661017</v>
      </c>
      <c r="AA272" s="53">
        <f t="shared" si="62"/>
        <v>27375.714285714286</v>
      </c>
      <c r="AB272" s="311"/>
      <c r="AC272" s="311"/>
      <c r="AD272" s="209" t="s">
        <v>161</v>
      </c>
      <c r="AE272" s="54">
        <v>1916494</v>
      </c>
      <c r="AF272" s="52">
        <f>IFERROR(AE272/AB260,"-")</f>
        <v>1.0366116253829093E-2</v>
      </c>
      <c r="AG272" s="54">
        <v>30</v>
      </c>
      <c r="AH272" s="52">
        <f>IFERROR(AG272/AC260,"-")</f>
        <v>0.14018691588785046</v>
      </c>
      <c r="AI272" s="53">
        <f t="shared" si="63"/>
        <v>63883.133333333331</v>
      </c>
      <c r="AJ272" s="311"/>
      <c r="AK272" s="324"/>
      <c r="AL272" s="209" t="s">
        <v>161</v>
      </c>
      <c r="AM272" s="54">
        <f t="shared" si="58"/>
        <v>8787406</v>
      </c>
      <c r="AN272" s="52">
        <f>IFERROR(AM272/AJ260,"-")</f>
        <v>6.1137845110825362E-3</v>
      </c>
      <c r="AO272" s="54">
        <f t="shared" si="59"/>
        <v>234</v>
      </c>
      <c r="AP272" s="52">
        <f>IFERROR(AO272/AK260,"-")</f>
        <v>0.12206572769953052</v>
      </c>
      <c r="AQ272" s="53">
        <f t="shared" si="64"/>
        <v>37553.017094017094</v>
      </c>
      <c r="AW272" s="175"/>
      <c r="AX272" s="175"/>
    </row>
    <row r="273" spans="2:50" s="20" customFormat="1">
      <c r="B273" s="326"/>
      <c r="C273" s="308"/>
      <c r="D273" s="311"/>
      <c r="E273" s="311"/>
      <c r="F273" s="209" t="s">
        <v>162</v>
      </c>
      <c r="G273" s="54">
        <v>8561612</v>
      </c>
      <c r="H273" s="52">
        <f>IFERROR(G273/D260,"-")</f>
        <v>8.6746403078042083E-3</v>
      </c>
      <c r="I273" s="54">
        <v>119</v>
      </c>
      <c r="J273" s="52">
        <f>IFERROR(I273/E260,"-")</f>
        <v>8.6231884057971012E-2</v>
      </c>
      <c r="K273" s="53">
        <f t="shared" si="60"/>
        <v>71946.319327731093</v>
      </c>
      <c r="L273" s="311"/>
      <c r="M273" s="311"/>
      <c r="N273" s="209" t="s">
        <v>162</v>
      </c>
      <c r="O273" s="54">
        <v>1508055</v>
      </c>
      <c r="P273" s="52">
        <f>IFERROR(O273/L260,"-")</f>
        <v>8.4667337992037975E-3</v>
      </c>
      <c r="Q273" s="54">
        <v>15</v>
      </c>
      <c r="R273" s="52">
        <f>IFERROR(Q273/M260,"-")</f>
        <v>7.3170731707317069E-2</v>
      </c>
      <c r="S273" s="53">
        <f t="shared" si="61"/>
        <v>100537</v>
      </c>
      <c r="T273" s="311"/>
      <c r="U273" s="311"/>
      <c r="V273" s="209" t="s">
        <v>162</v>
      </c>
      <c r="W273" s="54">
        <v>220996</v>
      </c>
      <c r="X273" s="52">
        <f>IFERROR(W273/T260,"-")</f>
        <v>2.5301740161537932E-3</v>
      </c>
      <c r="Y273" s="54">
        <v>9</v>
      </c>
      <c r="Z273" s="52">
        <f>IFERROR(Y273/U260,"-")</f>
        <v>7.6271186440677971E-2</v>
      </c>
      <c r="AA273" s="53">
        <f t="shared" si="62"/>
        <v>24555.111111111109</v>
      </c>
      <c r="AB273" s="311"/>
      <c r="AC273" s="311"/>
      <c r="AD273" s="209" t="s">
        <v>162</v>
      </c>
      <c r="AE273" s="54">
        <v>3165907</v>
      </c>
      <c r="AF273" s="52">
        <f>IFERROR(AE273/AB260,"-")</f>
        <v>1.7124060921041913E-2</v>
      </c>
      <c r="AG273" s="54">
        <v>27</v>
      </c>
      <c r="AH273" s="52">
        <f>IFERROR(AG273/AC260,"-")</f>
        <v>0.12616822429906541</v>
      </c>
      <c r="AI273" s="53">
        <f t="shared" si="63"/>
        <v>117255.81481481482</v>
      </c>
      <c r="AJ273" s="311"/>
      <c r="AK273" s="324"/>
      <c r="AL273" s="209" t="s">
        <v>162</v>
      </c>
      <c r="AM273" s="54">
        <f t="shared" si="58"/>
        <v>13456570</v>
      </c>
      <c r="AN273" s="52">
        <f>IFERROR(AM273/AJ260,"-")</f>
        <v>9.3623270892795821E-3</v>
      </c>
      <c r="AO273" s="54">
        <f t="shared" si="59"/>
        <v>170</v>
      </c>
      <c r="AP273" s="52">
        <f>IFERROR(AO273/AK260,"-")</f>
        <v>8.8680229525299942E-2</v>
      </c>
      <c r="AQ273" s="53">
        <f t="shared" si="64"/>
        <v>79156.294117647063</v>
      </c>
      <c r="AW273" s="175"/>
      <c r="AX273" s="175"/>
    </row>
    <row r="274" spans="2:50" s="20" customFormat="1">
      <c r="B274" s="326"/>
      <c r="C274" s="308"/>
      <c r="D274" s="311"/>
      <c r="E274" s="311"/>
      <c r="F274" s="209" t="s">
        <v>163</v>
      </c>
      <c r="G274" s="54">
        <v>2522954</v>
      </c>
      <c r="H274" s="52">
        <f>IFERROR(G274/D260,"-")</f>
        <v>2.5562614216967389E-3</v>
      </c>
      <c r="I274" s="54">
        <v>83</v>
      </c>
      <c r="J274" s="52">
        <f>IFERROR(I274/E260,"-")</f>
        <v>6.0144927536231886E-2</v>
      </c>
      <c r="K274" s="53">
        <f t="shared" si="60"/>
        <v>30397.036144578313</v>
      </c>
      <c r="L274" s="311"/>
      <c r="M274" s="311"/>
      <c r="N274" s="209" t="s">
        <v>163</v>
      </c>
      <c r="O274" s="54">
        <v>1857386</v>
      </c>
      <c r="P274" s="52">
        <f>IFERROR(O274/L260,"-")</f>
        <v>1.0427996873037085E-2</v>
      </c>
      <c r="Q274" s="54">
        <v>22</v>
      </c>
      <c r="R274" s="52">
        <f>IFERROR(Q274/M260,"-")</f>
        <v>0.10731707317073171</v>
      </c>
      <c r="S274" s="53">
        <f t="shared" si="61"/>
        <v>84426.636363636368</v>
      </c>
      <c r="T274" s="311"/>
      <c r="U274" s="311"/>
      <c r="V274" s="209" t="s">
        <v>163</v>
      </c>
      <c r="W274" s="54">
        <v>296764</v>
      </c>
      <c r="X274" s="52">
        <f>IFERROR(W274/T260,"-")</f>
        <v>3.3976386981206192E-3</v>
      </c>
      <c r="Y274" s="54">
        <v>8</v>
      </c>
      <c r="Z274" s="52">
        <f>IFERROR(Y274/U260,"-")</f>
        <v>6.7796610169491525E-2</v>
      </c>
      <c r="AA274" s="53">
        <f t="shared" si="62"/>
        <v>37095.5</v>
      </c>
      <c r="AB274" s="311"/>
      <c r="AC274" s="311"/>
      <c r="AD274" s="209" t="s">
        <v>163</v>
      </c>
      <c r="AE274" s="54">
        <v>1203545</v>
      </c>
      <c r="AF274" s="52">
        <f>IFERROR(AE274/AB260,"-")</f>
        <v>6.5098494368960903E-3</v>
      </c>
      <c r="AG274" s="54">
        <v>30</v>
      </c>
      <c r="AH274" s="52">
        <f>IFERROR(AG274/AC260,"-")</f>
        <v>0.14018691588785046</v>
      </c>
      <c r="AI274" s="53">
        <f t="shared" si="63"/>
        <v>40118.166666666664</v>
      </c>
      <c r="AJ274" s="311"/>
      <c r="AK274" s="324"/>
      <c r="AL274" s="209" t="s">
        <v>163</v>
      </c>
      <c r="AM274" s="54">
        <f t="shared" si="58"/>
        <v>5880649</v>
      </c>
      <c r="AN274" s="52">
        <f>IFERROR(AM274/AJ260,"-")</f>
        <v>4.0914259306230995E-3</v>
      </c>
      <c r="AO274" s="54">
        <f t="shared" si="59"/>
        <v>143</v>
      </c>
      <c r="AP274" s="52">
        <f>IFERROR(AO274/AK260,"-")</f>
        <v>7.4595722483046425E-2</v>
      </c>
      <c r="AQ274" s="53">
        <f t="shared" si="64"/>
        <v>41123.419580419577</v>
      </c>
      <c r="AW274" s="175"/>
      <c r="AX274" s="175"/>
    </row>
    <row r="275" spans="2:50" s="20" customFormat="1">
      <c r="B275" s="326"/>
      <c r="C275" s="308"/>
      <c r="D275" s="311"/>
      <c r="E275" s="311"/>
      <c r="F275" s="210" t="s">
        <v>164</v>
      </c>
      <c r="G275" s="59">
        <v>1256946</v>
      </c>
      <c r="H275" s="57">
        <f>IFERROR(G275/D260,"-")</f>
        <v>1.2735398936944665E-3</v>
      </c>
      <c r="I275" s="59">
        <v>121</v>
      </c>
      <c r="J275" s="57">
        <f>IFERROR(I275/E260,"-")</f>
        <v>8.7681159420289853E-2</v>
      </c>
      <c r="K275" s="58">
        <f t="shared" si="60"/>
        <v>10387.98347107438</v>
      </c>
      <c r="L275" s="311"/>
      <c r="M275" s="311"/>
      <c r="N275" s="210" t="s">
        <v>164</v>
      </c>
      <c r="O275" s="59">
        <v>153520</v>
      </c>
      <c r="P275" s="57">
        <f>IFERROR(O275/L260,"-")</f>
        <v>8.6191350637328668E-4</v>
      </c>
      <c r="Q275" s="59">
        <v>17</v>
      </c>
      <c r="R275" s="57">
        <f>IFERROR(Q275/M260,"-")</f>
        <v>8.2926829268292687E-2</v>
      </c>
      <c r="S275" s="58">
        <f t="shared" si="61"/>
        <v>9030.5882352941171</v>
      </c>
      <c r="T275" s="311"/>
      <c r="U275" s="311"/>
      <c r="V275" s="210" t="s">
        <v>164</v>
      </c>
      <c r="W275" s="59">
        <v>59221</v>
      </c>
      <c r="X275" s="57">
        <f>IFERROR(W275/T260,"-")</f>
        <v>6.780187669036716E-4</v>
      </c>
      <c r="Y275" s="59">
        <v>7</v>
      </c>
      <c r="Z275" s="57">
        <f>IFERROR(Y275/U260,"-")</f>
        <v>5.9322033898305086E-2</v>
      </c>
      <c r="AA275" s="58">
        <f t="shared" si="62"/>
        <v>8460.1428571428569</v>
      </c>
      <c r="AB275" s="311"/>
      <c r="AC275" s="311"/>
      <c r="AD275" s="210" t="s">
        <v>164</v>
      </c>
      <c r="AE275" s="59">
        <v>499829</v>
      </c>
      <c r="AF275" s="57">
        <f>IFERROR(AE275/AB260,"-")</f>
        <v>2.703522954434056E-3</v>
      </c>
      <c r="AG275" s="59">
        <v>24</v>
      </c>
      <c r="AH275" s="57">
        <f>IFERROR(AG275/AC260,"-")</f>
        <v>0.11214953271028037</v>
      </c>
      <c r="AI275" s="58">
        <f t="shared" si="63"/>
        <v>20826.208333333332</v>
      </c>
      <c r="AJ275" s="311"/>
      <c r="AK275" s="324"/>
      <c r="AL275" s="210" t="s">
        <v>164</v>
      </c>
      <c r="AM275" s="59">
        <f t="shared" si="58"/>
        <v>1969516</v>
      </c>
      <c r="AN275" s="57">
        <f>IFERROR(AM275/AJ260,"-")</f>
        <v>1.37027883030888E-3</v>
      </c>
      <c r="AO275" s="59">
        <f t="shared" si="59"/>
        <v>169</v>
      </c>
      <c r="AP275" s="57">
        <f>IFERROR(AO275/AK260,"-")</f>
        <v>8.81585811163276E-2</v>
      </c>
      <c r="AQ275" s="58">
        <f t="shared" si="64"/>
        <v>11653.940828402367</v>
      </c>
      <c r="AW275" s="175"/>
      <c r="AX275" s="175"/>
    </row>
    <row r="276" spans="2:50" s="20" customFormat="1">
      <c r="B276" s="326"/>
      <c r="C276" s="309"/>
      <c r="D276" s="312"/>
      <c r="E276" s="312"/>
      <c r="F276" s="211" t="s">
        <v>86</v>
      </c>
      <c r="G276" s="60">
        <f>SUM(G260:G275)</f>
        <v>172676907</v>
      </c>
      <c r="H276" s="57">
        <f>IFERROR(G276/D260,"-")</f>
        <v>0.17495654529651178</v>
      </c>
      <c r="I276" s="59">
        <v>1154</v>
      </c>
      <c r="J276" s="57">
        <f>IFERROR(I276/E260,"-")</f>
        <v>0.836231884057971</v>
      </c>
      <c r="K276" s="58">
        <f t="shared" si="60"/>
        <v>149633.36828422878</v>
      </c>
      <c r="L276" s="312"/>
      <c r="M276" s="312"/>
      <c r="N276" s="211" t="s">
        <v>86</v>
      </c>
      <c r="O276" s="60">
        <f>SUM(O260:O275)</f>
        <v>27734994</v>
      </c>
      <c r="P276" s="57">
        <f>IFERROR(O276/L260,"-")</f>
        <v>0.1557136915566836</v>
      </c>
      <c r="Q276" s="59">
        <v>171</v>
      </c>
      <c r="R276" s="57">
        <f>IFERROR(Q276/M260,"-")</f>
        <v>0.8341463414634146</v>
      </c>
      <c r="S276" s="58">
        <f t="shared" si="61"/>
        <v>162192.94736842104</v>
      </c>
      <c r="T276" s="312"/>
      <c r="U276" s="312"/>
      <c r="V276" s="211" t="s">
        <v>86</v>
      </c>
      <c r="W276" s="60">
        <f>SUM(W260:W275)</f>
        <v>16188356</v>
      </c>
      <c r="X276" s="57">
        <f>IFERROR(W276/T260,"-")</f>
        <v>0.18533981481767706</v>
      </c>
      <c r="Y276" s="59">
        <v>102</v>
      </c>
      <c r="Z276" s="57">
        <f>IFERROR(Y276/U260,"-")</f>
        <v>0.86440677966101698</v>
      </c>
      <c r="AA276" s="58">
        <f t="shared" si="62"/>
        <v>158709.37254901961</v>
      </c>
      <c r="AB276" s="312"/>
      <c r="AC276" s="312"/>
      <c r="AD276" s="211" t="s">
        <v>86</v>
      </c>
      <c r="AE276" s="60">
        <f>SUM(AE260:AE275)</f>
        <v>40998174</v>
      </c>
      <c r="AF276" s="57">
        <f>IFERROR(AE276/AB260,"-")</f>
        <v>0.22175484915617441</v>
      </c>
      <c r="AG276" s="59">
        <v>196</v>
      </c>
      <c r="AH276" s="57">
        <f>IFERROR(AG276/AC260,"-")</f>
        <v>0.91588785046728971</v>
      </c>
      <c r="AI276" s="58">
        <f t="shared" si="63"/>
        <v>209174.35714285713</v>
      </c>
      <c r="AJ276" s="312"/>
      <c r="AK276" s="325"/>
      <c r="AL276" s="211" t="s">
        <v>86</v>
      </c>
      <c r="AM276" s="60">
        <f>SUM(AM260:AM275)</f>
        <v>257598431</v>
      </c>
      <c r="AN276" s="57">
        <f>IFERROR(AM276/AJ260,"-")</f>
        <v>0.1792225484434159</v>
      </c>
      <c r="AO276" s="59">
        <f>SUM(I276,Q276,Y276,AG276)</f>
        <v>1623</v>
      </c>
      <c r="AP276" s="57">
        <f>IFERROR(AO276/AK260,"-")</f>
        <v>0.84663536776212833</v>
      </c>
      <c r="AQ276" s="58">
        <f t="shared" si="64"/>
        <v>158717.45594577942</v>
      </c>
      <c r="AW276" s="175"/>
      <c r="AX276" s="175"/>
    </row>
    <row r="277" spans="2:50" s="20" customFormat="1">
      <c r="B277" s="326">
        <v>17</v>
      </c>
      <c r="C277" s="307" t="s">
        <v>141</v>
      </c>
      <c r="D277" s="310">
        <v>1524738390</v>
      </c>
      <c r="E277" s="310">
        <v>2104</v>
      </c>
      <c r="F277" s="207" t="s">
        <v>150</v>
      </c>
      <c r="G277" s="50">
        <v>32081683</v>
      </c>
      <c r="H277" s="48">
        <f>IFERROR(G277/D277,"-")</f>
        <v>2.1040778674169803E-2</v>
      </c>
      <c r="I277" s="50">
        <v>529</v>
      </c>
      <c r="J277" s="48">
        <f>IFERROR(I277/E277,"-")</f>
        <v>0.25142585551330798</v>
      </c>
      <c r="K277" s="49">
        <f t="shared" si="60"/>
        <v>60645.903591682421</v>
      </c>
      <c r="L277" s="310">
        <v>251473500</v>
      </c>
      <c r="M277" s="310">
        <v>342</v>
      </c>
      <c r="N277" s="207" t="s">
        <v>150</v>
      </c>
      <c r="O277" s="50">
        <v>5718784</v>
      </c>
      <c r="P277" s="48">
        <f>IFERROR(O277/L277,"-")</f>
        <v>2.2741099956854301E-2</v>
      </c>
      <c r="Q277" s="50">
        <v>100</v>
      </c>
      <c r="R277" s="48">
        <f>IFERROR(Q277/M277,"-")</f>
        <v>0.29239766081871343</v>
      </c>
      <c r="S277" s="49">
        <f t="shared" si="61"/>
        <v>57187.839999999997</v>
      </c>
      <c r="T277" s="310">
        <v>159684530</v>
      </c>
      <c r="U277" s="310">
        <v>216</v>
      </c>
      <c r="V277" s="207" t="s">
        <v>150</v>
      </c>
      <c r="W277" s="50">
        <v>2994990</v>
      </c>
      <c r="X277" s="48">
        <f>IFERROR(W277/T277,"-")</f>
        <v>1.8755667815786539E-2</v>
      </c>
      <c r="Y277" s="50">
        <v>63</v>
      </c>
      <c r="Z277" s="48">
        <f>IFERROR(Y277/U277,"-")</f>
        <v>0.29166666666666669</v>
      </c>
      <c r="AA277" s="49">
        <f t="shared" si="62"/>
        <v>47539.523809523809</v>
      </c>
      <c r="AB277" s="310">
        <v>322845070</v>
      </c>
      <c r="AC277" s="310">
        <v>342</v>
      </c>
      <c r="AD277" s="207" t="s">
        <v>150</v>
      </c>
      <c r="AE277" s="50">
        <v>7919224</v>
      </c>
      <c r="AF277" s="48">
        <f>IFERROR(AE277/AB277,"-")</f>
        <v>2.4529487162371723E-2</v>
      </c>
      <c r="AG277" s="50">
        <v>136</v>
      </c>
      <c r="AH277" s="48">
        <f>IFERROR(AG277/AC277,"-")</f>
        <v>0.39766081871345027</v>
      </c>
      <c r="AI277" s="49">
        <f t="shared" si="63"/>
        <v>58229.588235294119</v>
      </c>
      <c r="AJ277" s="310">
        <f>SUM(D277,L277,T277,AB277)</f>
        <v>2258741490</v>
      </c>
      <c r="AK277" s="323">
        <f>SUM(E277,M277,U277,AC277)</f>
        <v>3004</v>
      </c>
      <c r="AL277" s="207" t="s">
        <v>150</v>
      </c>
      <c r="AM277" s="50">
        <f t="shared" ref="AM277:AM292" si="65">SUM(G277,O277,W277,AE277)</f>
        <v>48714681</v>
      </c>
      <c r="AN277" s="48">
        <f>IFERROR(AM277/AJ277,"-")</f>
        <v>2.1567178544190109E-2</v>
      </c>
      <c r="AO277" s="50">
        <f t="shared" ref="AO277:AO292" si="66">SUM(I277,Q277,Y277,AG277)</f>
        <v>828</v>
      </c>
      <c r="AP277" s="48">
        <f>IFERROR(AO277/AK277,"-")</f>
        <v>0.27563249001331558</v>
      </c>
      <c r="AQ277" s="49">
        <f t="shared" si="64"/>
        <v>58834.155797101448</v>
      </c>
      <c r="AW277" s="175"/>
      <c r="AX277" s="175"/>
    </row>
    <row r="278" spans="2:50" s="20" customFormat="1">
      <c r="B278" s="326"/>
      <c r="C278" s="308"/>
      <c r="D278" s="311"/>
      <c r="E278" s="311"/>
      <c r="F278" s="208" t="s">
        <v>151</v>
      </c>
      <c r="G278" s="54">
        <v>42299117</v>
      </c>
      <c r="H278" s="52">
        <f>IFERROR(G278/D277,"-")</f>
        <v>2.7741884953785417E-2</v>
      </c>
      <c r="I278" s="54">
        <v>708</v>
      </c>
      <c r="J278" s="52">
        <f>IFERROR(I278/E277,"-")</f>
        <v>0.3365019011406844</v>
      </c>
      <c r="K278" s="53">
        <f t="shared" si="60"/>
        <v>59744.515536723164</v>
      </c>
      <c r="L278" s="311"/>
      <c r="M278" s="311"/>
      <c r="N278" s="208" t="s">
        <v>151</v>
      </c>
      <c r="O278" s="54">
        <v>8400298</v>
      </c>
      <c r="P278" s="52">
        <f>IFERROR(O278/L277,"-")</f>
        <v>3.3404307014456791E-2</v>
      </c>
      <c r="Q278" s="54">
        <v>122</v>
      </c>
      <c r="R278" s="52">
        <f>IFERROR(Q278/M277,"-")</f>
        <v>0.35672514619883039</v>
      </c>
      <c r="S278" s="53">
        <f t="shared" si="61"/>
        <v>68854.901639344258</v>
      </c>
      <c r="T278" s="311"/>
      <c r="U278" s="311"/>
      <c r="V278" s="208" t="s">
        <v>151</v>
      </c>
      <c r="W278" s="54">
        <v>5189103</v>
      </c>
      <c r="X278" s="52">
        <f>IFERROR(W278/T277,"-")</f>
        <v>3.2495965639251341E-2</v>
      </c>
      <c r="Y278" s="54">
        <v>86</v>
      </c>
      <c r="Z278" s="52">
        <f>IFERROR(Y278/U277,"-")</f>
        <v>0.39814814814814814</v>
      </c>
      <c r="AA278" s="53">
        <f t="shared" si="62"/>
        <v>60338.406976744183</v>
      </c>
      <c r="AB278" s="311"/>
      <c r="AC278" s="311"/>
      <c r="AD278" s="208" t="s">
        <v>151</v>
      </c>
      <c r="AE278" s="54">
        <v>4606151</v>
      </c>
      <c r="AF278" s="52">
        <f>IFERROR(AE278/AB277,"-")</f>
        <v>1.4267372891895174E-2</v>
      </c>
      <c r="AG278" s="54">
        <v>128</v>
      </c>
      <c r="AH278" s="52">
        <f>IFERROR(AG278/AC277,"-")</f>
        <v>0.3742690058479532</v>
      </c>
      <c r="AI278" s="53">
        <f t="shared" si="63"/>
        <v>35985.5546875</v>
      </c>
      <c r="AJ278" s="311"/>
      <c r="AK278" s="324"/>
      <c r="AL278" s="208" t="s">
        <v>151</v>
      </c>
      <c r="AM278" s="54">
        <f t="shared" si="65"/>
        <v>60494669</v>
      </c>
      <c r="AN278" s="52">
        <f>IFERROR(AM278/AJ277,"-")</f>
        <v>2.6782466815182114E-2</v>
      </c>
      <c r="AO278" s="54">
        <f t="shared" si="66"/>
        <v>1044</v>
      </c>
      <c r="AP278" s="52">
        <f>IFERROR(AO278/AK277,"-")</f>
        <v>0.34753661784287615</v>
      </c>
      <c r="AQ278" s="53">
        <f t="shared" si="64"/>
        <v>57945.085249042146</v>
      </c>
      <c r="AW278" s="175"/>
      <c r="AX278" s="175"/>
    </row>
    <row r="279" spans="2:50" s="20" customFormat="1">
      <c r="B279" s="326"/>
      <c r="C279" s="308"/>
      <c r="D279" s="311"/>
      <c r="E279" s="311"/>
      <c r="F279" s="209" t="s">
        <v>152</v>
      </c>
      <c r="G279" s="54">
        <v>27244947</v>
      </c>
      <c r="H279" s="52">
        <f>IFERROR(G279/D277,"-")</f>
        <v>1.7868604331527326E-2</v>
      </c>
      <c r="I279" s="54">
        <v>613</v>
      </c>
      <c r="J279" s="52">
        <f>IFERROR(I279/E277,"-")</f>
        <v>0.29134980988593157</v>
      </c>
      <c r="K279" s="53">
        <f t="shared" si="60"/>
        <v>44445.264274061992</v>
      </c>
      <c r="L279" s="311"/>
      <c r="M279" s="311"/>
      <c r="N279" s="209" t="s">
        <v>152</v>
      </c>
      <c r="O279" s="54">
        <v>4752911</v>
      </c>
      <c r="P279" s="52">
        <f>IFERROR(O279/L277,"-")</f>
        <v>1.8900245950368526E-2</v>
      </c>
      <c r="Q279" s="54">
        <v>115</v>
      </c>
      <c r="R279" s="52">
        <f>IFERROR(Q279/M277,"-")</f>
        <v>0.33625730994152048</v>
      </c>
      <c r="S279" s="53">
        <f t="shared" si="61"/>
        <v>41329.660869565218</v>
      </c>
      <c r="T279" s="311"/>
      <c r="U279" s="311"/>
      <c r="V279" s="209" t="s">
        <v>152</v>
      </c>
      <c r="W279" s="54">
        <v>3209591</v>
      </c>
      <c r="X279" s="52">
        <f>IFERROR(W279/T277,"-")</f>
        <v>2.0099573828472928E-2</v>
      </c>
      <c r="Y279" s="54">
        <v>64</v>
      </c>
      <c r="Z279" s="52">
        <f>IFERROR(Y279/U277,"-")</f>
        <v>0.29629629629629628</v>
      </c>
      <c r="AA279" s="53">
        <f t="shared" si="62"/>
        <v>50149.859375</v>
      </c>
      <c r="AB279" s="311"/>
      <c r="AC279" s="311"/>
      <c r="AD279" s="209" t="s">
        <v>152</v>
      </c>
      <c r="AE279" s="54">
        <v>4424103</v>
      </c>
      <c r="AF279" s="52">
        <f>IFERROR(AE279/AB277,"-")</f>
        <v>1.3703486319304799E-2</v>
      </c>
      <c r="AG279" s="54">
        <v>112</v>
      </c>
      <c r="AH279" s="52">
        <f>IFERROR(AG279/AC277,"-")</f>
        <v>0.32748538011695905</v>
      </c>
      <c r="AI279" s="53">
        <f t="shared" si="63"/>
        <v>39500.919642857145</v>
      </c>
      <c r="AJ279" s="311"/>
      <c r="AK279" s="324"/>
      <c r="AL279" s="209" t="s">
        <v>152</v>
      </c>
      <c r="AM279" s="54">
        <f t="shared" si="65"/>
        <v>39631552</v>
      </c>
      <c r="AN279" s="52">
        <f>IFERROR(AM279/AJ277,"-")</f>
        <v>1.7545855590583765E-2</v>
      </c>
      <c r="AO279" s="54">
        <f t="shared" si="66"/>
        <v>904</v>
      </c>
      <c r="AP279" s="52">
        <f>IFERROR(AO279/AK277,"-")</f>
        <v>0.30093209054593872</v>
      </c>
      <c r="AQ279" s="53">
        <f t="shared" si="64"/>
        <v>43840.212389380533</v>
      </c>
      <c r="AW279" s="175"/>
      <c r="AX279" s="175"/>
    </row>
    <row r="280" spans="2:50" s="20" customFormat="1">
      <c r="B280" s="326"/>
      <c r="C280" s="308"/>
      <c r="D280" s="311"/>
      <c r="E280" s="311"/>
      <c r="F280" s="209" t="s">
        <v>153</v>
      </c>
      <c r="G280" s="54">
        <v>2007074</v>
      </c>
      <c r="H280" s="52">
        <f>IFERROR(G280/D277,"-")</f>
        <v>1.3163399132358699E-3</v>
      </c>
      <c r="I280" s="54">
        <v>107</v>
      </c>
      <c r="J280" s="52">
        <f>IFERROR(I280/E277,"-")</f>
        <v>5.0855513307984788E-2</v>
      </c>
      <c r="K280" s="53">
        <f t="shared" si="60"/>
        <v>18757.700934579439</v>
      </c>
      <c r="L280" s="311"/>
      <c r="M280" s="311"/>
      <c r="N280" s="209" t="s">
        <v>153</v>
      </c>
      <c r="O280" s="54">
        <v>511452</v>
      </c>
      <c r="P280" s="52">
        <f>IFERROR(O280/L277,"-")</f>
        <v>2.0338206610239248E-3</v>
      </c>
      <c r="Q280" s="54">
        <v>21</v>
      </c>
      <c r="R280" s="52">
        <f>IFERROR(Q280/M277,"-")</f>
        <v>6.1403508771929821E-2</v>
      </c>
      <c r="S280" s="53">
        <f t="shared" si="61"/>
        <v>24354.857142857141</v>
      </c>
      <c r="T280" s="311"/>
      <c r="U280" s="311"/>
      <c r="V280" s="209" t="s">
        <v>153</v>
      </c>
      <c r="W280" s="54">
        <v>138407</v>
      </c>
      <c r="X280" s="52">
        <f>IFERROR(W280/T277,"-")</f>
        <v>8.6675271549473197E-4</v>
      </c>
      <c r="Y280" s="54">
        <v>11</v>
      </c>
      <c r="Z280" s="52">
        <f>IFERROR(Y280/U277,"-")</f>
        <v>5.0925925925925923E-2</v>
      </c>
      <c r="AA280" s="53">
        <f t="shared" si="62"/>
        <v>12582.454545454546</v>
      </c>
      <c r="AB280" s="311"/>
      <c r="AC280" s="311"/>
      <c r="AD280" s="209" t="s">
        <v>153</v>
      </c>
      <c r="AE280" s="54">
        <v>534082</v>
      </c>
      <c r="AF280" s="52">
        <f>IFERROR(AE280/AB277,"-")</f>
        <v>1.65429814368855E-3</v>
      </c>
      <c r="AG280" s="54">
        <v>24</v>
      </c>
      <c r="AH280" s="52">
        <f>IFERROR(AG280/AC277,"-")</f>
        <v>7.0175438596491224E-2</v>
      </c>
      <c r="AI280" s="53">
        <f t="shared" si="63"/>
        <v>22253.416666666668</v>
      </c>
      <c r="AJ280" s="311"/>
      <c r="AK280" s="324"/>
      <c r="AL280" s="209" t="s">
        <v>153</v>
      </c>
      <c r="AM280" s="54">
        <f t="shared" si="65"/>
        <v>3191015</v>
      </c>
      <c r="AN280" s="52">
        <f>IFERROR(AM280/AJ277,"-")</f>
        <v>1.4127402423550471E-3</v>
      </c>
      <c r="AO280" s="54">
        <f t="shared" si="66"/>
        <v>163</v>
      </c>
      <c r="AP280" s="52">
        <f>IFERROR(AO280/AK277,"-")</f>
        <v>5.4260985352862848E-2</v>
      </c>
      <c r="AQ280" s="53">
        <f t="shared" si="64"/>
        <v>19576.779141104296</v>
      </c>
      <c r="AW280" s="175"/>
      <c r="AX280" s="175"/>
    </row>
    <row r="281" spans="2:50" s="20" customFormat="1">
      <c r="B281" s="326"/>
      <c r="C281" s="308"/>
      <c r="D281" s="311"/>
      <c r="E281" s="311"/>
      <c r="F281" s="209" t="s">
        <v>154</v>
      </c>
      <c r="G281" s="54">
        <v>39008110</v>
      </c>
      <c r="H281" s="52">
        <f>IFERROR(G281/D277,"-")</f>
        <v>2.5583477307212027E-2</v>
      </c>
      <c r="I281" s="54">
        <v>803</v>
      </c>
      <c r="J281" s="52">
        <f>IFERROR(I281/E277,"-")</f>
        <v>0.38165399239543724</v>
      </c>
      <c r="K281" s="53">
        <f t="shared" si="60"/>
        <v>48577.970112079704</v>
      </c>
      <c r="L281" s="311"/>
      <c r="M281" s="311"/>
      <c r="N281" s="209" t="s">
        <v>154</v>
      </c>
      <c r="O281" s="54">
        <v>6926339</v>
      </c>
      <c r="P281" s="52">
        <f>IFERROR(O281/L277,"-")</f>
        <v>2.7543017455119525E-2</v>
      </c>
      <c r="Q281" s="54">
        <v>150</v>
      </c>
      <c r="R281" s="52">
        <f>IFERROR(Q281/M277,"-")</f>
        <v>0.43859649122807015</v>
      </c>
      <c r="S281" s="53">
        <f t="shared" si="61"/>
        <v>46175.593333333331</v>
      </c>
      <c r="T281" s="311"/>
      <c r="U281" s="311"/>
      <c r="V281" s="209" t="s">
        <v>154</v>
      </c>
      <c r="W281" s="54">
        <v>4764883</v>
      </c>
      <c r="X281" s="52">
        <f>IFERROR(W281/T277,"-")</f>
        <v>2.9839352628585874E-2</v>
      </c>
      <c r="Y281" s="54">
        <v>97</v>
      </c>
      <c r="Z281" s="52">
        <f>IFERROR(Y281/U277,"-")</f>
        <v>0.44907407407407407</v>
      </c>
      <c r="AA281" s="53">
        <f t="shared" si="62"/>
        <v>49122.505154639177</v>
      </c>
      <c r="AB281" s="311"/>
      <c r="AC281" s="311"/>
      <c r="AD281" s="209" t="s">
        <v>154</v>
      </c>
      <c r="AE281" s="54">
        <v>10244284</v>
      </c>
      <c r="AF281" s="52">
        <f>IFERROR(AE281/AB277,"-")</f>
        <v>3.173126973876355E-2</v>
      </c>
      <c r="AG281" s="54">
        <v>142</v>
      </c>
      <c r="AH281" s="52">
        <f>IFERROR(AG281/AC277,"-")</f>
        <v>0.41520467836257308</v>
      </c>
      <c r="AI281" s="53">
        <f t="shared" si="63"/>
        <v>72142.84507042254</v>
      </c>
      <c r="AJ281" s="311"/>
      <c r="AK281" s="324"/>
      <c r="AL281" s="209" t="s">
        <v>154</v>
      </c>
      <c r="AM281" s="54">
        <f t="shared" si="65"/>
        <v>60943616</v>
      </c>
      <c r="AN281" s="52">
        <f>IFERROR(AM281/AJ277,"-")</f>
        <v>2.698122661216977E-2</v>
      </c>
      <c r="AO281" s="54">
        <f t="shared" si="66"/>
        <v>1192</v>
      </c>
      <c r="AP281" s="52">
        <f>IFERROR(AO281/AK277,"-")</f>
        <v>0.39680426098535287</v>
      </c>
      <c r="AQ281" s="53">
        <f t="shared" si="64"/>
        <v>51127.19463087248</v>
      </c>
      <c r="AW281" s="175"/>
      <c r="AX281" s="175"/>
    </row>
    <row r="282" spans="2:50" s="20" customFormat="1">
      <c r="B282" s="326"/>
      <c r="C282" s="308"/>
      <c r="D282" s="311"/>
      <c r="E282" s="311"/>
      <c r="F282" s="209" t="s">
        <v>155</v>
      </c>
      <c r="G282" s="54">
        <v>62727757</v>
      </c>
      <c r="H282" s="52">
        <f>IFERROR(G282/D277,"-")</f>
        <v>4.1140012877881299E-2</v>
      </c>
      <c r="I282" s="54">
        <v>959</v>
      </c>
      <c r="J282" s="52">
        <f>IFERROR(I282/E277,"-")</f>
        <v>0.45579847908745247</v>
      </c>
      <c r="K282" s="53">
        <f t="shared" si="60"/>
        <v>65409.548488008339</v>
      </c>
      <c r="L282" s="311"/>
      <c r="M282" s="311"/>
      <c r="N282" s="209" t="s">
        <v>155</v>
      </c>
      <c r="O282" s="54">
        <v>11154352</v>
      </c>
      <c r="P282" s="52">
        <f>IFERROR(O282/L277,"-")</f>
        <v>4.4355973889892972E-2</v>
      </c>
      <c r="Q282" s="54">
        <v>176</v>
      </c>
      <c r="R282" s="52">
        <f>IFERROR(Q282/M277,"-")</f>
        <v>0.51461988304093564</v>
      </c>
      <c r="S282" s="53">
        <f t="shared" si="61"/>
        <v>63377</v>
      </c>
      <c r="T282" s="311"/>
      <c r="U282" s="311"/>
      <c r="V282" s="209" t="s">
        <v>155</v>
      </c>
      <c r="W282" s="54">
        <v>5837888</v>
      </c>
      <c r="X282" s="52">
        <f>IFERROR(W282/T277,"-")</f>
        <v>3.6558882692017819E-2</v>
      </c>
      <c r="Y282" s="54">
        <v>95</v>
      </c>
      <c r="Z282" s="52">
        <f>IFERROR(Y282/U277,"-")</f>
        <v>0.43981481481481483</v>
      </c>
      <c r="AA282" s="53">
        <f t="shared" si="62"/>
        <v>61451.452631578948</v>
      </c>
      <c r="AB282" s="311"/>
      <c r="AC282" s="311"/>
      <c r="AD282" s="209" t="s">
        <v>155</v>
      </c>
      <c r="AE282" s="54">
        <v>10346851</v>
      </c>
      <c r="AF282" s="52">
        <f>IFERROR(AE282/AB277,"-")</f>
        <v>3.2048967016903802E-2</v>
      </c>
      <c r="AG282" s="54">
        <v>156</v>
      </c>
      <c r="AH282" s="52">
        <f>IFERROR(AG282/AC277,"-")</f>
        <v>0.45614035087719296</v>
      </c>
      <c r="AI282" s="53">
        <f t="shared" si="63"/>
        <v>66325.967948717953</v>
      </c>
      <c r="AJ282" s="311"/>
      <c r="AK282" s="324"/>
      <c r="AL282" s="209" t="s">
        <v>155</v>
      </c>
      <c r="AM282" s="54">
        <f t="shared" si="65"/>
        <v>90066848</v>
      </c>
      <c r="AN282" s="52">
        <f>IFERROR(AM282/AJ277,"-")</f>
        <v>3.9874792400435344E-2</v>
      </c>
      <c r="AO282" s="54">
        <f t="shared" si="66"/>
        <v>1386</v>
      </c>
      <c r="AP282" s="52">
        <f>IFERROR(AO282/AK277,"-")</f>
        <v>0.46138482023968042</v>
      </c>
      <c r="AQ282" s="53">
        <f t="shared" si="64"/>
        <v>64983.295815295816</v>
      </c>
      <c r="AW282" s="175"/>
      <c r="AX282" s="175"/>
    </row>
    <row r="283" spans="2:50" s="20" customFormat="1">
      <c r="B283" s="326"/>
      <c r="C283" s="308"/>
      <c r="D283" s="311"/>
      <c r="E283" s="311"/>
      <c r="F283" s="209" t="s">
        <v>156</v>
      </c>
      <c r="G283" s="54">
        <v>47734974</v>
      </c>
      <c r="H283" s="52">
        <f>IFERROR(G283/D277,"-")</f>
        <v>3.1306992932735166E-2</v>
      </c>
      <c r="I283" s="54">
        <v>248</v>
      </c>
      <c r="J283" s="52">
        <f>IFERROR(I283/E277,"-")</f>
        <v>0.11787072243346007</v>
      </c>
      <c r="K283" s="53">
        <f t="shared" si="60"/>
        <v>192479.73387096773</v>
      </c>
      <c r="L283" s="311"/>
      <c r="M283" s="311"/>
      <c r="N283" s="209" t="s">
        <v>156</v>
      </c>
      <c r="O283" s="54">
        <v>5969978</v>
      </c>
      <c r="P283" s="52">
        <f>IFERROR(O283/L277,"-")</f>
        <v>2.3739988507735406E-2</v>
      </c>
      <c r="Q283" s="54">
        <v>36</v>
      </c>
      <c r="R283" s="52">
        <f>IFERROR(Q283/M277,"-")</f>
        <v>0.10526315789473684</v>
      </c>
      <c r="S283" s="53">
        <f t="shared" si="61"/>
        <v>165832.72222222222</v>
      </c>
      <c r="T283" s="311"/>
      <c r="U283" s="311"/>
      <c r="V283" s="209" t="s">
        <v>156</v>
      </c>
      <c r="W283" s="54">
        <v>4894952</v>
      </c>
      <c r="X283" s="52">
        <f>IFERROR(W283/T277,"-")</f>
        <v>3.0653889891525496E-2</v>
      </c>
      <c r="Y283" s="54">
        <v>26</v>
      </c>
      <c r="Z283" s="52">
        <f>IFERROR(Y283/U277,"-")</f>
        <v>0.12037037037037036</v>
      </c>
      <c r="AA283" s="53">
        <f t="shared" si="62"/>
        <v>188267.38461538462</v>
      </c>
      <c r="AB283" s="311"/>
      <c r="AC283" s="311"/>
      <c r="AD283" s="209" t="s">
        <v>156</v>
      </c>
      <c r="AE283" s="54">
        <v>7568211</v>
      </c>
      <c r="AF283" s="52">
        <f>IFERROR(AE283/AB277,"-")</f>
        <v>2.3442238098912275E-2</v>
      </c>
      <c r="AG283" s="54">
        <v>45</v>
      </c>
      <c r="AH283" s="52">
        <f>IFERROR(AG283/AC277,"-")</f>
        <v>0.13157894736842105</v>
      </c>
      <c r="AI283" s="53">
        <f t="shared" si="63"/>
        <v>168182.46666666667</v>
      </c>
      <c r="AJ283" s="311"/>
      <c r="AK283" s="324"/>
      <c r="AL283" s="209" t="s">
        <v>156</v>
      </c>
      <c r="AM283" s="54">
        <f t="shared" si="65"/>
        <v>66168115</v>
      </c>
      <c r="AN283" s="52">
        <f>IFERROR(AM283/AJ277,"-")</f>
        <v>2.9294239864518536E-2</v>
      </c>
      <c r="AO283" s="54">
        <f t="shared" si="66"/>
        <v>355</v>
      </c>
      <c r="AP283" s="52">
        <f>IFERROR(AO283/AK277,"-")</f>
        <v>0.11817576564580559</v>
      </c>
      <c r="AQ283" s="53">
        <f t="shared" si="64"/>
        <v>186389.05633802817</v>
      </c>
      <c r="AW283" s="175"/>
      <c r="AX283" s="175"/>
    </row>
    <row r="284" spans="2:50" s="20" customFormat="1">
      <c r="B284" s="326"/>
      <c r="C284" s="308"/>
      <c r="D284" s="311"/>
      <c r="E284" s="311"/>
      <c r="F284" s="209" t="s">
        <v>166</v>
      </c>
      <c r="G284" s="54">
        <v>0</v>
      </c>
      <c r="H284" s="52">
        <f>IFERROR(G284/D277,"-")</f>
        <v>0</v>
      </c>
      <c r="I284" s="54">
        <v>0</v>
      </c>
      <c r="J284" s="52">
        <f>IFERROR(I284/E277,"-")</f>
        <v>0</v>
      </c>
      <c r="K284" s="53" t="str">
        <f t="shared" si="60"/>
        <v>-</v>
      </c>
      <c r="L284" s="311"/>
      <c r="M284" s="311"/>
      <c r="N284" s="209" t="s">
        <v>166</v>
      </c>
      <c r="O284" s="54">
        <v>0</v>
      </c>
      <c r="P284" s="52">
        <f>IFERROR(O284/L277,"-")</f>
        <v>0</v>
      </c>
      <c r="Q284" s="54">
        <v>0</v>
      </c>
      <c r="R284" s="52">
        <f>IFERROR(Q284/M277,"-")</f>
        <v>0</v>
      </c>
      <c r="S284" s="53" t="str">
        <f t="shared" si="61"/>
        <v>-</v>
      </c>
      <c r="T284" s="311"/>
      <c r="U284" s="311"/>
      <c r="V284" s="209" t="s">
        <v>166</v>
      </c>
      <c r="W284" s="54">
        <v>0</v>
      </c>
      <c r="X284" s="52">
        <f>IFERROR(W284/T277,"-")</f>
        <v>0</v>
      </c>
      <c r="Y284" s="54">
        <v>0</v>
      </c>
      <c r="Z284" s="52">
        <f>IFERROR(Y284/U277,"-")</f>
        <v>0</v>
      </c>
      <c r="AA284" s="53" t="str">
        <f t="shared" si="62"/>
        <v>-</v>
      </c>
      <c r="AB284" s="311"/>
      <c r="AC284" s="311"/>
      <c r="AD284" s="209" t="s">
        <v>166</v>
      </c>
      <c r="AE284" s="54">
        <v>0</v>
      </c>
      <c r="AF284" s="52">
        <f>IFERROR(AE284/AB277,"-")</f>
        <v>0</v>
      </c>
      <c r="AG284" s="54">
        <v>0</v>
      </c>
      <c r="AH284" s="52">
        <f>IFERROR(AG284/AC277,"-")</f>
        <v>0</v>
      </c>
      <c r="AI284" s="53" t="str">
        <f t="shared" si="63"/>
        <v>-</v>
      </c>
      <c r="AJ284" s="311"/>
      <c r="AK284" s="324"/>
      <c r="AL284" s="209" t="s">
        <v>166</v>
      </c>
      <c r="AM284" s="54">
        <f t="shared" si="65"/>
        <v>0</v>
      </c>
      <c r="AN284" s="52">
        <f>IFERROR(AM284/AJ277,"-")</f>
        <v>0</v>
      </c>
      <c r="AO284" s="54">
        <f t="shared" si="66"/>
        <v>0</v>
      </c>
      <c r="AP284" s="52">
        <f>IFERROR(AO284/AK277,"-")</f>
        <v>0</v>
      </c>
      <c r="AQ284" s="53" t="str">
        <f t="shared" si="64"/>
        <v>-</v>
      </c>
      <c r="AW284" s="175"/>
      <c r="AX284" s="175"/>
    </row>
    <row r="285" spans="2:50" s="20" customFormat="1">
      <c r="B285" s="326"/>
      <c r="C285" s="308"/>
      <c r="D285" s="311"/>
      <c r="E285" s="311"/>
      <c r="F285" s="209" t="s">
        <v>157</v>
      </c>
      <c r="G285" s="54">
        <v>299186</v>
      </c>
      <c r="H285" s="52">
        <f>IFERROR(G285/D277,"-")</f>
        <v>1.962212022483411E-4</v>
      </c>
      <c r="I285" s="54">
        <v>16</v>
      </c>
      <c r="J285" s="52">
        <f>IFERROR(I285/E277,"-")</f>
        <v>7.6045627376425855E-3</v>
      </c>
      <c r="K285" s="53">
        <f t="shared" si="60"/>
        <v>18699.125</v>
      </c>
      <c r="L285" s="311"/>
      <c r="M285" s="311"/>
      <c r="N285" s="209" t="s">
        <v>157</v>
      </c>
      <c r="O285" s="54">
        <v>98537</v>
      </c>
      <c r="P285" s="52">
        <f>IFERROR(O285/L277,"-")</f>
        <v>3.9183850385825941E-4</v>
      </c>
      <c r="Q285" s="54">
        <v>9</v>
      </c>
      <c r="R285" s="52">
        <f>IFERROR(Q285/M277,"-")</f>
        <v>2.6315789473684209E-2</v>
      </c>
      <c r="S285" s="53">
        <f t="shared" si="61"/>
        <v>10948.555555555555</v>
      </c>
      <c r="T285" s="311"/>
      <c r="U285" s="311"/>
      <c r="V285" s="209" t="s">
        <v>157</v>
      </c>
      <c r="W285" s="54">
        <v>47018</v>
      </c>
      <c r="X285" s="52">
        <f>IFERROR(W285/T277,"-")</f>
        <v>2.9444304968051694E-4</v>
      </c>
      <c r="Y285" s="54">
        <v>3</v>
      </c>
      <c r="Z285" s="52">
        <f>IFERROR(Y285/U277,"-")</f>
        <v>1.3888888888888888E-2</v>
      </c>
      <c r="AA285" s="53">
        <f t="shared" si="62"/>
        <v>15672.666666666666</v>
      </c>
      <c r="AB285" s="311"/>
      <c r="AC285" s="311"/>
      <c r="AD285" s="209" t="s">
        <v>157</v>
      </c>
      <c r="AE285" s="54">
        <v>17706</v>
      </c>
      <c r="AF285" s="52">
        <f>IFERROR(AE285/AB277,"-")</f>
        <v>5.4843643732890205E-5</v>
      </c>
      <c r="AG285" s="54">
        <v>3</v>
      </c>
      <c r="AH285" s="52">
        <f>IFERROR(AG285/AC277,"-")</f>
        <v>8.771929824561403E-3</v>
      </c>
      <c r="AI285" s="53">
        <f t="shared" si="63"/>
        <v>5902</v>
      </c>
      <c r="AJ285" s="311"/>
      <c r="AK285" s="324"/>
      <c r="AL285" s="209" t="s">
        <v>157</v>
      </c>
      <c r="AM285" s="54">
        <f t="shared" si="65"/>
        <v>462447</v>
      </c>
      <c r="AN285" s="52">
        <f>IFERROR(AM285/AJ277,"-")</f>
        <v>2.0473657656149043E-4</v>
      </c>
      <c r="AO285" s="54">
        <f t="shared" si="66"/>
        <v>31</v>
      </c>
      <c r="AP285" s="52">
        <f>IFERROR(AO285/AK277,"-")</f>
        <v>1.0319573901464714E-2</v>
      </c>
      <c r="AQ285" s="53">
        <f t="shared" si="64"/>
        <v>14917.645161290322</v>
      </c>
      <c r="AW285" s="175"/>
      <c r="AX285" s="175"/>
    </row>
    <row r="286" spans="2:50" s="20" customFormat="1">
      <c r="B286" s="326"/>
      <c r="C286" s="308"/>
      <c r="D286" s="311"/>
      <c r="E286" s="311"/>
      <c r="F286" s="209" t="s">
        <v>158</v>
      </c>
      <c r="G286" s="54">
        <v>722516</v>
      </c>
      <c r="H286" s="52">
        <f>IFERROR(G286/D277,"-")</f>
        <v>4.7386227351434369E-4</v>
      </c>
      <c r="I286" s="54">
        <v>79</v>
      </c>
      <c r="J286" s="52">
        <f>IFERROR(I286/E277,"-")</f>
        <v>3.7547528517110268E-2</v>
      </c>
      <c r="K286" s="53">
        <f t="shared" si="60"/>
        <v>9145.7721518987346</v>
      </c>
      <c r="L286" s="311"/>
      <c r="M286" s="311"/>
      <c r="N286" s="209" t="s">
        <v>158</v>
      </c>
      <c r="O286" s="54">
        <v>136411</v>
      </c>
      <c r="P286" s="52">
        <f>IFERROR(O286/L277,"-")</f>
        <v>5.4244681845204369E-4</v>
      </c>
      <c r="Q286" s="54">
        <v>17</v>
      </c>
      <c r="R286" s="52">
        <f>IFERROR(Q286/M277,"-")</f>
        <v>4.9707602339181284E-2</v>
      </c>
      <c r="S286" s="53">
        <f t="shared" si="61"/>
        <v>8024.1764705882351</v>
      </c>
      <c r="T286" s="311"/>
      <c r="U286" s="311"/>
      <c r="V286" s="209" t="s">
        <v>158</v>
      </c>
      <c r="W286" s="54">
        <v>71942</v>
      </c>
      <c r="X286" s="52">
        <f>IFERROR(W286/T277,"-")</f>
        <v>4.5052579608055961E-4</v>
      </c>
      <c r="Y286" s="54">
        <v>9</v>
      </c>
      <c r="Z286" s="52">
        <f>IFERROR(Y286/U277,"-")</f>
        <v>4.1666666666666664E-2</v>
      </c>
      <c r="AA286" s="53">
        <f t="shared" si="62"/>
        <v>7993.5555555555557</v>
      </c>
      <c r="AB286" s="311"/>
      <c r="AC286" s="311"/>
      <c r="AD286" s="209" t="s">
        <v>158</v>
      </c>
      <c r="AE286" s="54">
        <v>193092</v>
      </c>
      <c r="AF286" s="52">
        <f>IFERROR(AE286/AB277,"-")</f>
        <v>5.9809493141710357E-4</v>
      </c>
      <c r="AG286" s="54">
        <v>18</v>
      </c>
      <c r="AH286" s="52">
        <f>IFERROR(AG286/AC277,"-")</f>
        <v>5.2631578947368418E-2</v>
      </c>
      <c r="AI286" s="53">
        <f t="shared" si="63"/>
        <v>10727.333333333334</v>
      </c>
      <c r="AJ286" s="311"/>
      <c r="AK286" s="324"/>
      <c r="AL286" s="209" t="s">
        <v>158</v>
      </c>
      <c r="AM286" s="54">
        <f t="shared" si="65"/>
        <v>1123961</v>
      </c>
      <c r="AN286" s="52">
        <f>IFERROR(AM286/AJ277,"-")</f>
        <v>4.9760497382106352E-4</v>
      </c>
      <c r="AO286" s="54">
        <f t="shared" si="66"/>
        <v>123</v>
      </c>
      <c r="AP286" s="52">
        <f>IFERROR(AO286/AK277,"-")</f>
        <v>4.0945406125166443E-2</v>
      </c>
      <c r="AQ286" s="53">
        <f t="shared" si="64"/>
        <v>9137.8943089430886</v>
      </c>
      <c r="AW286" s="175"/>
      <c r="AX286" s="175"/>
    </row>
    <row r="287" spans="2:50" s="20" customFormat="1">
      <c r="B287" s="326"/>
      <c r="C287" s="308"/>
      <c r="D287" s="311"/>
      <c r="E287" s="311"/>
      <c r="F287" s="209" t="s">
        <v>159</v>
      </c>
      <c r="G287" s="54">
        <v>48406</v>
      </c>
      <c r="H287" s="52">
        <f>IFERROR(G287/D277,"-")</f>
        <v>3.1747085478709566E-5</v>
      </c>
      <c r="I287" s="54">
        <v>4</v>
      </c>
      <c r="J287" s="52">
        <f>IFERROR(I287/E277,"-")</f>
        <v>1.9011406844106464E-3</v>
      </c>
      <c r="K287" s="53">
        <f t="shared" si="60"/>
        <v>12101.5</v>
      </c>
      <c r="L287" s="311"/>
      <c r="M287" s="311"/>
      <c r="N287" s="209" t="s">
        <v>159</v>
      </c>
      <c r="O287" s="54">
        <v>6133</v>
      </c>
      <c r="P287" s="52">
        <f>IFERROR(O287/L277,"-")</f>
        <v>2.4388255621367658E-5</v>
      </c>
      <c r="Q287" s="54">
        <v>3</v>
      </c>
      <c r="R287" s="52">
        <f>IFERROR(Q287/M277,"-")</f>
        <v>8.771929824561403E-3</v>
      </c>
      <c r="S287" s="53">
        <f t="shared" si="61"/>
        <v>2044.3333333333333</v>
      </c>
      <c r="T287" s="311"/>
      <c r="U287" s="311"/>
      <c r="V287" s="209" t="s">
        <v>159</v>
      </c>
      <c r="W287" s="54">
        <v>191750</v>
      </c>
      <c r="X287" s="52">
        <f>IFERROR(W287/T277,"-")</f>
        <v>1.2008051124301146E-3</v>
      </c>
      <c r="Y287" s="54">
        <v>1</v>
      </c>
      <c r="Z287" s="52">
        <f>IFERROR(Y287/U277,"-")</f>
        <v>4.6296296296296294E-3</v>
      </c>
      <c r="AA287" s="53">
        <f t="shared" si="62"/>
        <v>191750</v>
      </c>
      <c r="AB287" s="311"/>
      <c r="AC287" s="311"/>
      <c r="AD287" s="209" t="s">
        <v>159</v>
      </c>
      <c r="AE287" s="54">
        <v>32984</v>
      </c>
      <c r="AF287" s="52">
        <f>IFERROR(AE287/AB277,"-")</f>
        <v>1.0216665225831077E-4</v>
      </c>
      <c r="AG287" s="54">
        <v>5</v>
      </c>
      <c r="AH287" s="52">
        <f>IFERROR(AG287/AC277,"-")</f>
        <v>1.4619883040935672E-2</v>
      </c>
      <c r="AI287" s="53">
        <f t="shared" si="63"/>
        <v>6596.8</v>
      </c>
      <c r="AJ287" s="311"/>
      <c r="AK287" s="324"/>
      <c r="AL287" s="209" t="s">
        <v>159</v>
      </c>
      <c r="AM287" s="54">
        <f t="shared" si="65"/>
        <v>279273</v>
      </c>
      <c r="AN287" s="52">
        <f>IFERROR(AM287/AJ277,"-")</f>
        <v>1.2364097495725374E-4</v>
      </c>
      <c r="AO287" s="54">
        <f t="shared" si="66"/>
        <v>13</v>
      </c>
      <c r="AP287" s="52">
        <f>IFERROR(AO287/AK277,"-")</f>
        <v>4.3275632490013313E-3</v>
      </c>
      <c r="AQ287" s="53">
        <f t="shared" si="64"/>
        <v>21482.538461538461</v>
      </c>
      <c r="AW287" s="175"/>
      <c r="AX287" s="175"/>
    </row>
    <row r="288" spans="2:50" s="20" customFormat="1">
      <c r="B288" s="326"/>
      <c r="C288" s="308"/>
      <c r="D288" s="311"/>
      <c r="E288" s="311"/>
      <c r="F288" s="209" t="s">
        <v>160</v>
      </c>
      <c r="G288" s="54">
        <v>1710607</v>
      </c>
      <c r="H288" s="52">
        <f>IFERROR(G288/D277,"-")</f>
        <v>1.1219019677205083E-3</v>
      </c>
      <c r="I288" s="54">
        <v>7</v>
      </c>
      <c r="J288" s="52">
        <f>IFERROR(I288/E277,"-")</f>
        <v>3.326996197718631E-3</v>
      </c>
      <c r="K288" s="53">
        <f t="shared" si="60"/>
        <v>244372.42857142858</v>
      </c>
      <c r="L288" s="311"/>
      <c r="M288" s="311"/>
      <c r="N288" s="209" t="s">
        <v>160</v>
      </c>
      <c r="O288" s="54">
        <v>402785</v>
      </c>
      <c r="P288" s="52">
        <f>IFERROR(O288/L277,"-")</f>
        <v>1.601699582659803E-3</v>
      </c>
      <c r="Q288" s="54">
        <v>1</v>
      </c>
      <c r="R288" s="52">
        <f>IFERROR(Q288/M277,"-")</f>
        <v>2.9239766081871343E-3</v>
      </c>
      <c r="S288" s="53">
        <f t="shared" si="61"/>
        <v>402785</v>
      </c>
      <c r="T288" s="311"/>
      <c r="U288" s="311"/>
      <c r="V288" s="209" t="s">
        <v>160</v>
      </c>
      <c r="W288" s="54">
        <v>138377</v>
      </c>
      <c r="X288" s="52">
        <f>IFERROR(W288/T277,"-")</f>
        <v>8.6656484507296983E-4</v>
      </c>
      <c r="Y288" s="54">
        <v>4</v>
      </c>
      <c r="Z288" s="52">
        <f>IFERROR(Y288/U277,"-")</f>
        <v>1.8518518518518517E-2</v>
      </c>
      <c r="AA288" s="53">
        <f t="shared" si="62"/>
        <v>34594.25</v>
      </c>
      <c r="AB288" s="311"/>
      <c r="AC288" s="311"/>
      <c r="AD288" s="209" t="s">
        <v>160</v>
      </c>
      <c r="AE288" s="54">
        <v>402897</v>
      </c>
      <c r="AF288" s="52">
        <f>IFERROR(AE288/AB277,"-")</f>
        <v>1.2479577278352121E-3</v>
      </c>
      <c r="AG288" s="54">
        <v>5</v>
      </c>
      <c r="AH288" s="52">
        <f>IFERROR(AG288/AC277,"-")</f>
        <v>1.4619883040935672E-2</v>
      </c>
      <c r="AI288" s="53">
        <f t="shared" si="63"/>
        <v>80579.399999999994</v>
      </c>
      <c r="AJ288" s="311"/>
      <c r="AK288" s="324"/>
      <c r="AL288" s="209" t="s">
        <v>160</v>
      </c>
      <c r="AM288" s="54">
        <f t="shared" si="65"/>
        <v>2654666</v>
      </c>
      <c r="AN288" s="52">
        <f>IFERROR(AM288/AJ277,"-")</f>
        <v>1.1752854462331588E-3</v>
      </c>
      <c r="AO288" s="54">
        <f t="shared" si="66"/>
        <v>17</v>
      </c>
      <c r="AP288" s="52">
        <f>IFERROR(AO288/AK277,"-")</f>
        <v>5.659121171770972E-3</v>
      </c>
      <c r="AQ288" s="53">
        <f t="shared" si="64"/>
        <v>156156.82352941178</v>
      </c>
      <c r="AW288" s="175"/>
      <c r="AX288" s="175"/>
    </row>
    <row r="289" spans="2:50" s="20" customFormat="1">
      <c r="B289" s="326"/>
      <c r="C289" s="308"/>
      <c r="D289" s="311"/>
      <c r="E289" s="311"/>
      <c r="F289" s="209" t="s">
        <v>161</v>
      </c>
      <c r="G289" s="54">
        <v>11845344</v>
      </c>
      <c r="H289" s="52">
        <f>IFERROR(G289/D277,"-")</f>
        <v>7.7687714021550938E-3</v>
      </c>
      <c r="I289" s="54">
        <v>255</v>
      </c>
      <c r="J289" s="52">
        <f>IFERROR(I289/E277,"-")</f>
        <v>0.1211977186311787</v>
      </c>
      <c r="K289" s="53">
        <f t="shared" si="60"/>
        <v>46452.329411764709</v>
      </c>
      <c r="L289" s="311"/>
      <c r="M289" s="311"/>
      <c r="N289" s="209" t="s">
        <v>161</v>
      </c>
      <c r="O289" s="54">
        <v>1173745</v>
      </c>
      <c r="P289" s="52">
        <f>IFERROR(O289/L277,"-")</f>
        <v>4.6674699322194983E-3</v>
      </c>
      <c r="Q289" s="54">
        <v>51</v>
      </c>
      <c r="R289" s="52">
        <f>IFERROR(Q289/M277,"-")</f>
        <v>0.14912280701754385</v>
      </c>
      <c r="S289" s="53">
        <f t="shared" si="61"/>
        <v>23014.607843137255</v>
      </c>
      <c r="T289" s="311"/>
      <c r="U289" s="311"/>
      <c r="V289" s="209" t="s">
        <v>161</v>
      </c>
      <c r="W289" s="54">
        <v>618947</v>
      </c>
      <c r="X289" s="52">
        <f>IFERROR(W289/T277,"-")</f>
        <v>3.8760611312817841E-3</v>
      </c>
      <c r="Y289" s="54">
        <v>29</v>
      </c>
      <c r="Z289" s="52">
        <f>IFERROR(Y289/U277,"-")</f>
        <v>0.13425925925925927</v>
      </c>
      <c r="AA289" s="53">
        <f t="shared" si="62"/>
        <v>21343</v>
      </c>
      <c r="AB289" s="311"/>
      <c r="AC289" s="311"/>
      <c r="AD289" s="209" t="s">
        <v>161</v>
      </c>
      <c r="AE289" s="54">
        <v>2928653</v>
      </c>
      <c r="AF289" s="52">
        <f>IFERROR(AE289/AB277,"-")</f>
        <v>9.0713883287733034E-3</v>
      </c>
      <c r="AG289" s="54">
        <v>65</v>
      </c>
      <c r="AH289" s="52">
        <f>IFERROR(AG289/AC277,"-")</f>
        <v>0.19005847953216373</v>
      </c>
      <c r="AI289" s="53">
        <f t="shared" si="63"/>
        <v>45056.2</v>
      </c>
      <c r="AJ289" s="311"/>
      <c r="AK289" s="324"/>
      <c r="AL289" s="209" t="s">
        <v>161</v>
      </c>
      <c r="AM289" s="54">
        <f t="shared" si="65"/>
        <v>16566689</v>
      </c>
      <c r="AN289" s="52">
        <f>IFERROR(AM289/AJ277,"-")</f>
        <v>7.3344776608322716E-3</v>
      </c>
      <c r="AO289" s="54">
        <f t="shared" si="66"/>
        <v>400</v>
      </c>
      <c r="AP289" s="52">
        <f>IFERROR(AO289/AK277,"-")</f>
        <v>0.13315579227696406</v>
      </c>
      <c r="AQ289" s="53">
        <f t="shared" si="64"/>
        <v>41416.722500000003</v>
      </c>
      <c r="AW289" s="175"/>
      <c r="AX289" s="175"/>
    </row>
    <row r="290" spans="2:50" s="20" customFormat="1">
      <c r="B290" s="326"/>
      <c r="C290" s="308"/>
      <c r="D290" s="311"/>
      <c r="E290" s="311"/>
      <c r="F290" s="209" t="s">
        <v>162</v>
      </c>
      <c r="G290" s="54">
        <v>20583418</v>
      </c>
      <c r="H290" s="52">
        <f>IFERROR(G290/D277,"-")</f>
        <v>1.3499639108581768E-2</v>
      </c>
      <c r="I290" s="54">
        <v>218</v>
      </c>
      <c r="J290" s="52">
        <f>IFERROR(I290/E277,"-")</f>
        <v>0.10361216730038023</v>
      </c>
      <c r="K290" s="53">
        <f t="shared" si="60"/>
        <v>94419.348623853206</v>
      </c>
      <c r="L290" s="311"/>
      <c r="M290" s="311"/>
      <c r="N290" s="209" t="s">
        <v>162</v>
      </c>
      <c r="O290" s="54">
        <v>3428288</v>
      </c>
      <c r="P290" s="52">
        <f>IFERROR(O290/L277,"-")</f>
        <v>1.36328002751781E-2</v>
      </c>
      <c r="Q290" s="54">
        <v>43</v>
      </c>
      <c r="R290" s="52">
        <f>IFERROR(Q290/M277,"-")</f>
        <v>0.12573099415204678</v>
      </c>
      <c r="S290" s="53">
        <f t="shared" si="61"/>
        <v>79727.627906976748</v>
      </c>
      <c r="T290" s="311"/>
      <c r="U290" s="311"/>
      <c r="V290" s="209" t="s">
        <v>162</v>
      </c>
      <c r="W290" s="54">
        <v>1016867</v>
      </c>
      <c r="X290" s="52">
        <f>IFERROR(W290/T277,"-")</f>
        <v>6.3679744055357146E-3</v>
      </c>
      <c r="Y290" s="54">
        <v>27</v>
      </c>
      <c r="Z290" s="52">
        <f>IFERROR(Y290/U277,"-")</f>
        <v>0.125</v>
      </c>
      <c r="AA290" s="53">
        <f t="shared" si="62"/>
        <v>37661.740740740737</v>
      </c>
      <c r="AB290" s="311"/>
      <c r="AC290" s="311"/>
      <c r="AD290" s="209" t="s">
        <v>162</v>
      </c>
      <c r="AE290" s="54">
        <v>6519506</v>
      </c>
      <c r="AF290" s="52">
        <f>IFERROR(AE290/AB277,"-")</f>
        <v>2.0193915304328482E-2</v>
      </c>
      <c r="AG290" s="54">
        <v>60</v>
      </c>
      <c r="AH290" s="52">
        <f>IFERROR(AG290/AC277,"-")</f>
        <v>0.17543859649122806</v>
      </c>
      <c r="AI290" s="53">
        <f t="shared" si="63"/>
        <v>108658.43333333333</v>
      </c>
      <c r="AJ290" s="311"/>
      <c r="AK290" s="324"/>
      <c r="AL290" s="209" t="s">
        <v>162</v>
      </c>
      <c r="AM290" s="54">
        <f t="shared" si="65"/>
        <v>31548079</v>
      </c>
      <c r="AN290" s="52">
        <f>IFERROR(AM290/AJ277,"-")</f>
        <v>1.3967104752655869E-2</v>
      </c>
      <c r="AO290" s="54">
        <f t="shared" si="66"/>
        <v>348</v>
      </c>
      <c r="AP290" s="52">
        <f>IFERROR(AO290/AK277,"-")</f>
        <v>0.11584553928095873</v>
      </c>
      <c r="AQ290" s="53">
        <f t="shared" si="64"/>
        <v>90655.399425287353</v>
      </c>
      <c r="AW290" s="175"/>
      <c r="AX290" s="175"/>
    </row>
    <row r="291" spans="2:50" s="20" customFormat="1">
      <c r="B291" s="326"/>
      <c r="C291" s="308"/>
      <c r="D291" s="311"/>
      <c r="E291" s="311"/>
      <c r="F291" s="209" t="s">
        <v>163</v>
      </c>
      <c r="G291" s="54">
        <v>8411247</v>
      </c>
      <c r="H291" s="52">
        <f>IFERROR(G291/D277,"-")</f>
        <v>5.5165181484018383E-3</v>
      </c>
      <c r="I291" s="54">
        <v>132</v>
      </c>
      <c r="J291" s="52">
        <f>IFERROR(I291/E277,"-")</f>
        <v>6.2737642585551326E-2</v>
      </c>
      <c r="K291" s="53">
        <f t="shared" si="60"/>
        <v>63721.568181818184</v>
      </c>
      <c r="L291" s="311"/>
      <c r="M291" s="311"/>
      <c r="N291" s="209" t="s">
        <v>163</v>
      </c>
      <c r="O291" s="54">
        <v>904090</v>
      </c>
      <c r="P291" s="52">
        <f>IFERROR(O291/L277,"-")</f>
        <v>3.5951700676214392E-3</v>
      </c>
      <c r="Q291" s="54">
        <v>30</v>
      </c>
      <c r="R291" s="52">
        <f>IFERROR(Q291/M277,"-")</f>
        <v>8.771929824561403E-2</v>
      </c>
      <c r="S291" s="53">
        <f t="shared" si="61"/>
        <v>30136.333333333332</v>
      </c>
      <c r="T291" s="311"/>
      <c r="U291" s="311"/>
      <c r="V291" s="209" t="s">
        <v>163</v>
      </c>
      <c r="W291" s="54">
        <v>763619</v>
      </c>
      <c r="X291" s="52">
        <f>IFERROR(W291/T277,"-")</f>
        <v>4.7820474531878572E-3</v>
      </c>
      <c r="Y291" s="54">
        <v>22</v>
      </c>
      <c r="Z291" s="52">
        <f>IFERROR(Y291/U277,"-")</f>
        <v>0.10185185185185185</v>
      </c>
      <c r="AA291" s="53">
        <f t="shared" si="62"/>
        <v>34709.954545454544</v>
      </c>
      <c r="AB291" s="311"/>
      <c r="AC291" s="311"/>
      <c r="AD291" s="209" t="s">
        <v>163</v>
      </c>
      <c r="AE291" s="54">
        <v>1112974</v>
      </c>
      <c r="AF291" s="52">
        <f>IFERROR(AE291/AB277,"-")</f>
        <v>3.44739351293176E-3</v>
      </c>
      <c r="AG291" s="54">
        <v>32</v>
      </c>
      <c r="AH291" s="52">
        <f>IFERROR(AG291/AC277,"-")</f>
        <v>9.3567251461988299E-2</v>
      </c>
      <c r="AI291" s="53">
        <f t="shared" si="63"/>
        <v>34780.4375</v>
      </c>
      <c r="AJ291" s="311"/>
      <c r="AK291" s="324"/>
      <c r="AL291" s="209" t="s">
        <v>163</v>
      </c>
      <c r="AM291" s="54">
        <f t="shared" si="65"/>
        <v>11191930</v>
      </c>
      <c r="AN291" s="52">
        <f>IFERROR(AM291/AJ277,"-")</f>
        <v>4.9549406382046841E-3</v>
      </c>
      <c r="AO291" s="54">
        <f t="shared" si="66"/>
        <v>216</v>
      </c>
      <c r="AP291" s="52">
        <f>IFERROR(AO291/AK277,"-")</f>
        <v>7.1904127829560585E-2</v>
      </c>
      <c r="AQ291" s="53">
        <f t="shared" si="64"/>
        <v>51814.490740740737</v>
      </c>
      <c r="AW291" s="175"/>
      <c r="AX291" s="175"/>
    </row>
    <row r="292" spans="2:50" s="20" customFormat="1">
      <c r="B292" s="326"/>
      <c r="C292" s="308"/>
      <c r="D292" s="311"/>
      <c r="E292" s="311"/>
      <c r="F292" s="210" t="s">
        <v>164</v>
      </c>
      <c r="G292" s="59">
        <v>4642216</v>
      </c>
      <c r="H292" s="57">
        <f>IFERROR(G292/D277,"-")</f>
        <v>3.0445983589355288E-3</v>
      </c>
      <c r="I292" s="59">
        <v>197</v>
      </c>
      <c r="J292" s="57">
        <f>IFERROR(I292/E277,"-")</f>
        <v>9.363117870722433E-2</v>
      </c>
      <c r="K292" s="58">
        <f t="shared" si="60"/>
        <v>23564.548223350255</v>
      </c>
      <c r="L292" s="311"/>
      <c r="M292" s="311"/>
      <c r="N292" s="210" t="s">
        <v>164</v>
      </c>
      <c r="O292" s="59">
        <v>256926</v>
      </c>
      <c r="P292" s="57">
        <f>IFERROR(O292/L277,"-")</f>
        <v>1.0216822050832393E-3</v>
      </c>
      <c r="Q292" s="59">
        <v>37</v>
      </c>
      <c r="R292" s="57">
        <f>IFERROR(Q292/M277,"-")</f>
        <v>0.10818713450292397</v>
      </c>
      <c r="S292" s="58">
        <f t="shared" si="61"/>
        <v>6943.9459459459458</v>
      </c>
      <c r="T292" s="311"/>
      <c r="U292" s="311"/>
      <c r="V292" s="210" t="s">
        <v>164</v>
      </c>
      <c r="W292" s="59">
        <v>243335</v>
      </c>
      <c r="X292" s="57">
        <f>IFERROR(W292/T277,"-")</f>
        <v>1.5238483026502317E-3</v>
      </c>
      <c r="Y292" s="59">
        <v>18</v>
      </c>
      <c r="Z292" s="57">
        <f>IFERROR(Y292/U277,"-")</f>
        <v>8.3333333333333329E-2</v>
      </c>
      <c r="AA292" s="58">
        <f t="shared" si="62"/>
        <v>13518.611111111111</v>
      </c>
      <c r="AB292" s="311"/>
      <c r="AC292" s="311"/>
      <c r="AD292" s="210" t="s">
        <v>164</v>
      </c>
      <c r="AE292" s="59">
        <v>744511</v>
      </c>
      <c r="AF292" s="57">
        <f>IFERROR(AE292/AB277,"-")</f>
        <v>2.3060937557448221E-3</v>
      </c>
      <c r="AG292" s="59">
        <v>36</v>
      </c>
      <c r="AH292" s="57">
        <f>IFERROR(AG292/AC277,"-")</f>
        <v>0.10526315789473684</v>
      </c>
      <c r="AI292" s="58">
        <f t="shared" si="63"/>
        <v>20680.861111111109</v>
      </c>
      <c r="AJ292" s="311"/>
      <c r="AK292" s="324"/>
      <c r="AL292" s="210" t="s">
        <v>164</v>
      </c>
      <c r="AM292" s="59">
        <f t="shared" si="65"/>
        <v>5886988</v>
      </c>
      <c r="AN292" s="57">
        <f>IFERROR(AM292/AJ277,"-")</f>
        <v>2.6063133059108946E-3</v>
      </c>
      <c r="AO292" s="59">
        <f t="shared" si="66"/>
        <v>288</v>
      </c>
      <c r="AP292" s="57">
        <f>IFERROR(AO292/AK277,"-")</f>
        <v>9.5872170439414109E-2</v>
      </c>
      <c r="AQ292" s="58">
        <f t="shared" si="64"/>
        <v>20440.930555555555</v>
      </c>
      <c r="AW292" s="175"/>
      <c r="AX292" s="175"/>
    </row>
    <row r="293" spans="2:50" s="20" customFormat="1">
      <c r="B293" s="326"/>
      <c r="C293" s="309"/>
      <c r="D293" s="312"/>
      <c r="E293" s="312"/>
      <c r="F293" s="211" t="s">
        <v>86</v>
      </c>
      <c r="G293" s="60">
        <f>SUM(G277:G292)</f>
        <v>301366602</v>
      </c>
      <c r="H293" s="57">
        <f>IFERROR(G293/D277,"-")</f>
        <v>0.19765135053758304</v>
      </c>
      <c r="I293" s="59">
        <v>1770</v>
      </c>
      <c r="J293" s="57">
        <f>IFERROR(I293/E277,"-")</f>
        <v>0.84125475285171103</v>
      </c>
      <c r="K293" s="58">
        <f t="shared" si="60"/>
        <v>170263.61694915255</v>
      </c>
      <c r="L293" s="312"/>
      <c r="M293" s="312"/>
      <c r="N293" s="211" t="s">
        <v>86</v>
      </c>
      <c r="O293" s="60">
        <f>SUM(O277:O292)</f>
        <v>49841029</v>
      </c>
      <c r="P293" s="57">
        <f>IFERROR(O293/L277,"-")</f>
        <v>0.19819594907614521</v>
      </c>
      <c r="Q293" s="59">
        <v>301</v>
      </c>
      <c r="R293" s="57">
        <f>IFERROR(Q293/M277,"-")</f>
        <v>0.88011695906432752</v>
      </c>
      <c r="S293" s="58">
        <f t="shared" si="61"/>
        <v>165584.81395348837</v>
      </c>
      <c r="T293" s="312"/>
      <c r="U293" s="312"/>
      <c r="V293" s="211" t="s">
        <v>86</v>
      </c>
      <c r="W293" s="60">
        <f>SUM(W277:W292)</f>
        <v>30121669</v>
      </c>
      <c r="X293" s="57">
        <f>IFERROR(W293/T277,"-")</f>
        <v>0.18863235530705447</v>
      </c>
      <c r="Y293" s="59">
        <v>174</v>
      </c>
      <c r="Z293" s="57">
        <f>IFERROR(Y293/U277,"-")</f>
        <v>0.80555555555555558</v>
      </c>
      <c r="AA293" s="58">
        <f t="shared" si="62"/>
        <v>173113.04022988505</v>
      </c>
      <c r="AB293" s="312"/>
      <c r="AC293" s="312"/>
      <c r="AD293" s="211" t="s">
        <v>86</v>
      </c>
      <c r="AE293" s="60">
        <f>SUM(AE277:AE292)</f>
        <v>57595229</v>
      </c>
      <c r="AF293" s="57">
        <f>IFERROR(AE293/AB277,"-")</f>
        <v>0.17839897322886175</v>
      </c>
      <c r="AG293" s="59">
        <v>305</v>
      </c>
      <c r="AH293" s="57">
        <f>IFERROR(AG293/AC277,"-")</f>
        <v>0.89181286549707606</v>
      </c>
      <c r="AI293" s="58">
        <f t="shared" si="63"/>
        <v>188836.81639344263</v>
      </c>
      <c r="AJ293" s="312"/>
      <c r="AK293" s="325"/>
      <c r="AL293" s="211" t="s">
        <v>86</v>
      </c>
      <c r="AM293" s="60">
        <f>SUM(AM277:AM292)</f>
        <v>438924529</v>
      </c>
      <c r="AN293" s="57">
        <f>IFERROR(AM293/AJ277,"-")</f>
        <v>0.19432260439861138</v>
      </c>
      <c r="AO293" s="59">
        <f>SUM(I293,Q293,Y293,AG293)</f>
        <v>2550</v>
      </c>
      <c r="AP293" s="57">
        <f>IFERROR(AO293/AK277,"-")</f>
        <v>0.84886817576564577</v>
      </c>
      <c r="AQ293" s="58">
        <f t="shared" si="64"/>
        <v>172127.26627450981</v>
      </c>
      <c r="AW293" s="175"/>
      <c r="AX293" s="175"/>
    </row>
    <row r="294" spans="2:50" s="20" customFormat="1">
      <c r="B294" s="326">
        <v>18</v>
      </c>
      <c r="C294" s="307" t="s">
        <v>62</v>
      </c>
      <c r="D294" s="310">
        <v>1332740130</v>
      </c>
      <c r="E294" s="310">
        <v>1957</v>
      </c>
      <c r="F294" s="207" t="s">
        <v>150</v>
      </c>
      <c r="G294" s="50">
        <v>25297763</v>
      </c>
      <c r="H294" s="48">
        <f>IFERROR(G294/D294,"-")</f>
        <v>1.8981767285719833E-2</v>
      </c>
      <c r="I294" s="50">
        <v>456</v>
      </c>
      <c r="J294" s="48">
        <f>IFERROR(I294/E294,"-")</f>
        <v>0.23300970873786409</v>
      </c>
      <c r="K294" s="49">
        <f t="shared" si="60"/>
        <v>55477.550438596489</v>
      </c>
      <c r="L294" s="310">
        <v>211614190</v>
      </c>
      <c r="M294" s="310">
        <v>257</v>
      </c>
      <c r="N294" s="207" t="s">
        <v>150</v>
      </c>
      <c r="O294" s="50">
        <v>4588521</v>
      </c>
      <c r="P294" s="48">
        <f>IFERROR(O294/L294,"-")</f>
        <v>2.1683427751229726E-2</v>
      </c>
      <c r="Q294" s="50">
        <v>60</v>
      </c>
      <c r="R294" s="48">
        <f>IFERROR(Q294/M294,"-")</f>
        <v>0.23346303501945526</v>
      </c>
      <c r="S294" s="49">
        <f t="shared" si="61"/>
        <v>76475.350000000006</v>
      </c>
      <c r="T294" s="310">
        <v>140096410</v>
      </c>
      <c r="U294" s="310">
        <v>172</v>
      </c>
      <c r="V294" s="207" t="s">
        <v>150</v>
      </c>
      <c r="W294" s="50">
        <v>2409014</v>
      </c>
      <c r="X294" s="48">
        <f>IFERROR(W294/T294,"-")</f>
        <v>1.7195401366815896E-2</v>
      </c>
      <c r="Y294" s="50">
        <v>36</v>
      </c>
      <c r="Z294" s="48">
        <f>IFERROR(Y294/U294,"-")</f>
        <v>0.20930232558139536</v>
      </c>
      <c r="AA294" s="49">
        <f t="shared" si="62"/>
        <v>66917.055555555562</v>
      </c>
      <c r="AB294" s="310">
        <v>239890540</v>
      </c>
      <c r="AC294" s="310">
        <v>286</v>
      </c>
      <c r="AD294" s="207" t="s">
        <v>150</v>
      </c>
      <c r="AE294" s="50">
        <v>4627702</v>
      </c>
      <c r="AF294" s="48">
        <f>IFERROR(AE294/AB294,"-")</f>
        <v>1.9290889920044366E-2</v>
      </c>
      <c r="AG294" s="50">
        <v>82</v>
      </c>
      <c r="AH294" s="48">
        <f>IFERROR(AG294/AC294,"-")</f>
        <v>0.28671328671328672</v>
      </c>
      <c r="AI294" s="49">
        <f t="shared" si="63"/>
        <v>56435.390243902439</v>
      </c>
      <c r="AJ294" s="310">
        <f>SUM(D294,L294,T294,AB294)</f>
        <v>1924341270</v>
      </c>
      <c r="AK294" s="323">
        <f>SUM(E294,M294,U294,AC294)</f>
        <v>2672</v>
      </c>
      <c r="AL294" s="207" t="s">
        <v>150</v>
      </c>
      <c r="AM294" s="50">
        <f t="shared" ref="AM294:AM309" si="67">SUM(G294,O294,W294,AE294)</f>
        <v>36923000</v>
      </c>
      <c r="AN294" s="48">
        <f>IFERROR(AM294/AJ294,"-")</f>
        <v>1.9187345080428485E-2</v>
      </c>
      <c r="AO294" s="50">
        <f t="shared" ref="AO294:AO309" si="68">SUM(I294,Q294,Y294,AG294)</f>
        <v>634</v>
      </c>
      <c r="AP294" s="48">
        <f>IFERROR(AO294/AK294,"-")</f>
        <v>0.2372754491017964</v>
      </c>
      <c r="AQ294" s="49">
        <f t="shared" si="64"/>
        <v>58238.170347003157</v>
      </c>
      <c r="AW294" s="175"/>
      <c r="AX294" s="175"/>
    </row>
    <row r="295" spans="2:50" s="20" customFormat="1">
      <c r="B295" s="326"/>
      <c r="C295" s="308"/>
      <c r="D295" s="311"/>
      <c r="E295" s="311"/>
      <c r="F295" s="208" t="s">
        <v>151</v>
      </c>
      <c r="G295" s="54">
        <v>24040203</v>
      </c>
      <c r="H295" s="52">
        <f>IFERROR(G295/D294,"-")</f>
        <v>1.803817748025641E-2</v>
      </c>
      <c r="I295" s="54">
        <v>524</v>
      </c>
      <c r="J295" s="52">
        <f>IFERROR(I295/E294,"-")</f>
        <v>0.26775677056719471</v>
      </c>
      <c r="K295" s="53">
        <f t="shared" si="60"/>
        <v>45878.25</v>
      </c>
      <c r="L295" s="311"/>
      <c r="M295" s="311"/>
      <c r="N295" s="208" t="s">
        <v>151</v>
      </c>
      <c r="O295" s="54">
        <v>2465334</v>
      </c>
      <c r="P295" s="52">
        <f>IFERROR(O295/L294,"-")</f>
        <v>1.1650135560379953E-2</v>
      </c>
      <c r="Q295" s="54">
        <v>83</v>
      </c>
      <c r="R295" s="52">
        <f>IFERROR(Q295/M294,"-")</f>
        <v>0.32295719844357978</v>
      </c>
      <c r="S295" s="53">
        <f t="shared" si="61"/>
        <v>29702.819277108432</v>
      </c>
      <c r="T295" s="311"/>
      <c r="U295" s="311"/>
      <c r="V295" s="208" t="s">
        <v>151</v>
      </c>
      <c r="W295" s="54">
        <v>4166289</v>
      </c>
      <c r="X295" s="52">
        <f>IFERROR(W295/T294,"-")</f>
        <v>2.9738727780390661E-2</v>
      </c>
      <c r="Y295" s="54">
        <v>58</v>
      </c>
      <c r="Z295" s="52">
        <f>IFERROR(Y295/U294,"-")</f>
        <v>0.33720930232558138</v>
      </c>
      <c r="AA295" s="53">
        <f t="shared" si="62"/>
        <v>71832.568965517246</v>
      </c>
      <c r="AB295" s="311"/>
      <c r="AC295" s="311"/>
      <c r="AD295" s="208" t="s">
        <v>151</v>
      </c>
      <c r="AE295" s="54">
        <v>7952375</v>
      </c>
      <c r="AF295" s="52">
        <f>IFERROR(AE295/AB294,"-")</f>
        <v>3.3150015002675802E-2</v>
      </c>
      <c r="AG295" s="54">
        <v>107</v>
      </c>
      <c r="AH295" s="52">
        <f>IFERROR(AG295/AC294,"-")</f>
        <v>0.37412587412587411</v>
      </c>
      <c r="AI295" s="53">
        <f t="shared" si="63"/>
        <v>74321.261682242985</v>
      </c>
      <c r="AJ295" s="311"/>
      <c r="AK295" s="324"/>
      <c r="AL295" s="208" t="s">
        <v>151</v>
      </c>
      <c r="AM295" s="54">
        <f t="shared" si="67"/>
        <v>38624201</v>
      </c>
      <c r="AN295" s="52">
        <f>IFERROR(AM295/AJ294,"-")</f>
        <v>2.0071388376969122E-2</v>
      </c>
      <c r="AO295" s="54">
        <f t="shared" si="68"/>
        <v>772</v>
      </c>
      <c r="AP295" s="52">
        <f>IFERROR(AO295/AK294,"-")</f>
        <v>0.28892215568862273</v>
      </c>
      <c r="AQ295" s="53">
        <f t="shared" si="64"/>
        <v>50031.348445595853</v>
      </c>
      <c r="AW295" s="175"/>
      <c r="AX295" s="175"/>
    </row>
    <row r="296" spans="2:50" s="20" customFormat="1">
      <c r="B296" s="326"/>
      <c r="C296" s="308"/>
      <c r="D296" s="311"/>
      <c r="E296" s="311"/>
      <c r="F296" s="209" t="s">
        <v>152</v>
      </c>
      <c r="G296" s="54">
        <v>25321349</v>
      </c>
      <c r="H296" s="52">
        <f>IFERROR(G296/D294,"-")</f>
        <v>1.8999464659325595E-2</v>
      </c>
      <c r="I296" s="54">
        <v>654</v>
      </c>
      <c r="J296" s="52">
        <f>IFERROR(I296/E294,"-")</f>
        <v>0.33418497700562083</v>
      </c>
      <c r="K296" s="53">
        <f t="shared" si="60"/>
        <v>38717.659021406726</v>
      </c>
      <c r="L296" s="311"/>
      <c r="M296" s="311"/>
      <c r="N296" s="209" t="s">
        <v>152</v>
      </c>
      <c r="O296" s="54">
        <v>3545167</v>
      </c>
      <c r="P296" s="52">
        <f>IFERROR(O296/L294,"-")</f>
        <v>1.6752973890834071E-2</v>
      </c>
      <c r="Q296" s="54">
        <v>97</v>
      </c>
      <c r="R296" s="52">
        <f>IFERROR(Q296/M294,"-")</f>
        <v>0.37743190661478598</v>
      </c>
      <c r="S296" s="53">
        <f t="shared" si="61"/>
        <v>36548.113402061856</v>
      </c>
      <c r="T296" s="311"/>
      <c r="U296" s="311"/>
      <c r="V296" s="209" t="s">
        <v>152</v>
      </c>
      <c r="W296" s="54">
        <v>3429328</v>
      </c>
      <c r="X296" s="52">
        <f>IFERROR(W296/T294,"-")</f>
        <v>2.447834316382554E-2</v>
      </c>
      <c r="Y296" s="54">
        <v>72</v>
      </c>
      <c r="Z296" s="52">
        <f>IFERROR(Y296/U294,"-")</f>
        <v>0.41860465116279072</v>
      </c>
      <c r="AA296" s="53">
        <f t="shared" si="62"/>
        <v>47629.555555555555</v>
      </c>
      <c r="AB296" s="311"/>
      <c r="AC296" s="311"/>
      <c r="AD296" s="209" t="s">
        <v>152</v>
      </c>
      <c r="AE296" s="54">
        <v>2817899</v>
      </c>
      <c r="AF296" s="52">
        <f>IFERROR(AE296/AB294,"-")</f>
        <v>1.1746603263305006E-2</v>
      </c>
      <c r="AG296" s="54">
        <v>107</v>
      </c>
      <c r="AH296" s="52">
        <f>IFERROR(AG296/AC294,"-")</f>
        <v>0.37412587412587411</v>
      </c>
      <c r="AI296" s="53">
        <f t="shared" si="63"/>
        <v>26335.504672897197</v>
      </c>
      <c r="AJ296" s="311"/>
      <c r="AK296" s="324"/>
      <c r="AL296" s="209" t="s">
        <v>152</v>
      </c>
      <c r="AM296" s="54">
        <f t="shared" si="67"/>
        <v>35113743</v>
      </c>
      <c r="AN296" s="52">
        <f>IFERROR(AM296/AJ294,"-")</f>
        <v>1.8247149581737131E-2</v>
      </c>
      <c r="AO296" s="54">
        <f t="shared" si="68"/>
        <v>930</v>
      </c>
      <c r="AP296" s="52">
        <f>IFERROR(AO296/AK294,"-")</f>
        <v>0.34805389221556887</v>
      </c>
      <c r="AQ296" s="53">
        <f t="shared" si="64"/>
        <v>37756.712903225809</v>
      </c>
      <c r="AW296" s="175"/>
      <c r="AX296" s="175"/>
    </row>
    <row r="297" spans="2:50" s="20" customFormat="1">
      <c r="B297" s="326"/>
      <c r="C297" s="308"/>
      <c r="D297" s="311"/>
      <c r="E297" s="311"/>
      <c r="F297" s="209" t="s">
        <v>153</v>
      </c>
      <c r="G297" s="54">
        <v>4697832</v>
      </c>
      <c r="H297" s="52">
        <f>IFERROR(G297/D294,"-")</f>
        <v>3.5249422556218818E-3</v>
      </c>
      <c r="I297" s="54">
        <v>104</v>
      </c>
      <c r="J297" s="52">
        <f>IFERROR(I297/E294,"-")</f>
        <v>5.3142565150740929E-2</v>
      </c>
      <c r="K297" s="53">
        <f t="shared" si="60"/>
        <v>45171.461538461539</v>
      </c>
      <c r="L297" s="311"/>
      <c r="M297" s="311"/>
      <c r="N297" s="209" t="s">
        <v>153</v>
      </c>
      <c r="O297" s="54">
        <v>69006</v>
      </c>
      <c r="P297" s="52">
        <f>IFERROR(O297/L294,"-")</f>
        <v>3.2609344392264052E-4</v>
      </c>
      <c r="Q297" s="54">
        <v>7</v>
      </c>
      <c r="R297" s="52">
        <f>IFERROR(Q297/M294,"-")</f>
        <v>2.7237354085603113E-2</v>
      </c>
      <c r="S297" s="53">
        <f t="shared" si="61"/>
        <v>9858</v>
      </c>
      <c r="T297" s="311"/>
      <c r="U297" s="311"/>
      <c r="V297" s="209" t="s">
        <v>153</v>
      </c>
      <c r="W297" s="54">
        <v>147431</v>
      </c>
      <c r="X297" s="52">
        <f>IFERROR(W297/T294,"-")</f>
        <v>1.0523538754490568E-3</v>
      </c>
      <c r="Y297" s="54">
        <v>11</v>
      </c>
      <c r="Z297" s="52">
        <f>IFERROR(Y297/U294,"-")</f>
        <v>6.3953488372093026E-2</v>
      </c>
      <c r="AA297" s="53">
        <f t="shared" si="62"/>
        <v>13402.818181818182</v>
      </c>
      <c r="AB297" s="311"/>
      <c r="AC297" s="311"/>
      <c r="AD297" s="209" t="s">
        <v>153</v>
      </c>
      <c r="AE297" s="54">
        <v>466131</v>
      </c>
      <c r="AF297" s="52">
        <f>IFERROR(AE297/AB294,"-")</f>
        <v>1.943098714938905E-3</v>
      </c>
      <c r="AG297" s="54">
        <v>15</v>
      </c>
      <c r="AH297" s="52">
        <f>IFERROR(AG297/AC294,"-")</f>
        <v>5.2447552447552448E-2</v>
      </c>
      <c r="AI297" s="53">
        <f t="shared" si="63"/>
        <v>31075.4</v>
      </c>
      <c r="AJ297" s="311"/>
      <c r="AK297" s="324"/>
      <c r="AL297" s="209" t="s">
        <v>153</v>
      </c>
      <c r="AM297" s="54">
        <f t="shared" si="67"/>
        <v>5380400</v>
      </c>
      <c r="AN297" s="52">
        <f>IFERROR(AM297/AJ294,"-")</f>
        <v>2.7959697606028061E-3</v>
      </c>
      <c r="AO297" s="54">
        <f t="shared" si="68"/>
        <v>137</v>
      </c>
      <c r="AP297" s="52">
        <f>IFERROR(AO297/AK294,"-")</f>
        <v>5.1272455089820361E-2</v>
      </c>
      <c r="AQ297" s="53">
        <f t="shared" si="64"/>
        <v>39272.992700729927</v>
      </c>
      <c r="AW297" s="175"/>
      <c r="AX297" s="175"/>
    </row>
    <row r="298" spans="2:50" s="20" customFormat="1">
      <c r="B298" s="326"/>
      <c r="C298" s="308"/>
      <c r="D298" s="311"/>
      <c r="E298" s="311"/>
      <c r="F298" s="209" t="s">
        <v>154</v>
      </c>
      <c r="G298" s="54">
        <v>30585060</v>
      </c>
      <c r="H298" s="52">
        <f>IFERROR(G298/D294,"-")</f>
        <v>2.2949005069728034E-2</v>
      </c>
      <c r="I298" s="54">
        <v>806</v>
      </c>
      <c r="J298" s="52">
        <f>IFERROR(I298/E294,"-")</f>
        <v>0.41185487991824221</v>
      </c>
      <c r="K298" s="53">
        <f t="shared" si="60"/>
        <v>37946.724565756827</v>
      </c>
      <c r="L298" s="311"/>
      <c r="M298" s="311"/>
      <c r="N298" s="209" t="s">
        <v>154</v>
      </c>
      <c r="O298" s="54">
        <v>7859591</v>
      </c>
      <c r="P298" s="52">
        <f>IFERROR(O298/L294,"-")</f>
        <v>3.714113406100035E-2</v>
      </c>
      <c r="Q298" s="54">
        <v>125</v>
      </c>
      <c r="R298" s="52">
        <f>IFERROR(Q298/M294,"-")</f>
        <v>0.48638132295719844</v>
      </c>
      <c r="S298" s="53">
        <f t="shared" si="61"/>
        <v>62876.728000000003</v>
      </c>
      <c r="T298" s="311"/>
      <c r="U298" s="311"/>
      <c r="V298" s="209" t="s">
        <v>154</v>
      </c>
      <c r="W298" s="54">
        <v>2050493</v>
      </c>
      <c r="X298" s="52">
        <f>IFERROR(W298/T294,"-")</f>
        <v>1.4636299388399745E-2</v>
      </c>
      <c r="Y298" s="54">
        <v>82</v>
      </c>
      <c r="Z298" s="52">
        <f>IFERROR(Y298/U294,"-")</f>
        <v>0.47674418604651164</v>
      </c>
      <c r="AA298" s="53">
        <f t="shared" si="62"/>
        <v>25006.012195121952</v>
      </c>
      <c r="AB298" s="311"/>
      <c r="AC298" s="311"/>
      <c r="AD298" s="209" t="s">
        <v>154</v>
      </c>
      <c r="AE298" s="54">
        <v>6107459</v>
      </c>
      <c r="AF298" s="52">
        <f>IFERROR(AE298/AB294,"-")</f>
        <v>2.5459357421930853E-2</v>
      </c>
      <c r="AG298" s="54">
        <v>129</v>
      </c>
      <c r="AH298" s="52">
        <f>IFERROR(AG298/AC294,"-")</f>
        <v>0.45104895104895104</v>
      </c>
      <c r="AI298" s="53">
        <f t="shared" si="63"/>
        <v>47344.64341085271</v>
      </c>
      <c r="AJ298" s="311"/>
      <c r="AK298" s="324"/>
      <c r="AL298" s="209" t="s">
        <v>154</v>
      </c>
      <c r="AM298" s="54">
        <f t="shared" si="67"/>
        <v>46602603</v>
      </c>
      <c r="AN298" s="52">
        <f>IFERROR(AM298/AJ294,"-")</f>
        <v>2.4217431557761061E-2</v>
      </c>
      <c r="AO298" s="54">
        <f t="shared" si="68"/>
        <v>1142</v>
      </c>
      <c r="AP298" s="52">
        <f>IFERROR(AO298/AK294,"-")</f>
        <v>0.42739520958083832</v>
      </c>
      <c r="AQ298" s="53">
        <f t="shared" si="64"/>
        <v>40807.883537653237</v>
      </c>
      <c r="AW298" s="175"/>
      <c r="AX298" s="175"/>
    </row>
    <row r="299" spans="2:50" s="20" customFormat="1">
      <c r="B299" s="326"/>
      <c r="C299" s="308"/>
      <c r="D299" s="311"/>
      <c r="E299" s="311"/>
      <c r="F299" s="209" t="s">
        <v>155</v>
      </c>
      <c r="G299" s="54">
        <v>61653664</v>
      </c>
      <c r="H299" s="52">
        <f>IFERROR(G299/D294,"-")</f>
        <v>4.6260829558722752E-2</v>
      </c>
      <c r="I299" s="54">
        <v>895</v>
      </c>
      <c r="J299" s="52">
        <f>IFERROR(I299/E294,"-")</f>
        <v>0.45733265201839551</v>
      </c>
      <c r="K299" s="53">
        <f t="shared" si="60"/>
        <v>68886.77541899441</v>
      </c>
      <c r="L299" s="311"/>
      <c r="M299" s="311"/>
      <c r="N299" s="209" t="s">
        <v>155</v>
      </c>
      <c r="O299" s="54">
        <v>12055441</v>
      </c>
      <c r="P299" s="52">
        <f>IFERROR(O299/L294,"-")</f>
        <v>5.6968963187204034E-2</v>
      </c>
      <c r="Q299" s="54">
        <v>150</v>
      </c>
      <c r="R299" s="52">
        <f>IFERROR(Q299/M294,"-")</f>
        <v>0.58365758754863817</v>
      </c>
      <c r="S299" s="53">
        <f t="shared" si="61"/>
        <v>80369.606666666674</v>
      </c>
      <c r="T299" s="311"/>
      <c r="U299" s="311"/>
      <c r="V299" s="209" t="s">
        <v>155</v>
      </c>
      <c r="W299" s="54">
        <v>6071523</v>
      </c>
      <c r="X299" s="52">
        <f>IFERROR(W299/T294,"-")</f>
        <v>4.3338176902605857E-2</v>
      </c>
      <c r="Y299" s="54">
        <v>89</v>
      </c>
      <c r="Z299" s="52">
        <f>IFERROR(Y299/U294,"-")</f>
        <v>0.51744186046511631</v>
      </c>
      <c r="AA299" s="53">
        <f t="shared" si="62"/>
        <v>68219.3595505618</v>
      </c>
      <c r="AB299" s="311"/>
      <c r="AC299" s="311"/>
      <c r="AD299" s="209" t="s">
        <v>155</v>
      </c>
      <c r="AE299" s="54">
        <v>9724025</v>
      </c>
      <c r="AF299" s="52">
        <f>IFERROR(AE299/AB294,"-")</f>
        <v>4.0535258289051329E-2</v>
      </c>
      <c r="AG299" s="54">
        <v>137</v>
      </c>
      <c r="AH299" s="52">
        <f>IFERROR(AG299/AC294,"-")</f>
        <v>0.47902097902097901</v>
      </c>
      <c r="AI299" s="53">
        <f t="shared" si="63"/>
        <v>70978.284671532849</v>
      </c>
      <c r="AJ299" s="311"/>
      <c r="AK299" s="324"/>
      <c r="AL299" s="209" t="s">
        <v>155</v>
      </c>
      <c r="AM299" s="54">
        <f t="shared" si="67"/>
        <v>89504653</v>
      </c>
      <c r="AN299" s="52">
        <f>IFERROR(AM299/AJ294,"-")</f>
        <v>4.65118398671562E-2</v>
      </c>
      <c r="AO299" s="54">
        <f t="shared" si="68"/>
        <v>1271</v>
      </c>
      <c r="AP299" s="52">
        <f>IFERROR(AO299/AK294,"-")</f>
        <v>0.47567365269461076</v>
      </c>
      <c r="AQ299" s="53">
        <f t="shared" si="64"/>
        <v>70420.655389457126</v>
      </c>
      <c r="AW299" s="175"/>
      <c r="AX299" s="175"/>
    </row>
    <row r="300" spans="2:50" s="20" customFormat="1">
      <c r="B300" s="326"/>
      <c r="C300" s="308"/>
      <c r="D300" s="311"/>
      <c r="E300" s="311"/>
      <c r="F300" s="209" t="s">
        <v>156</v>
      </c>
      <c r="G300" s="54">
        <v>34892287</v>
      </c>
      <c r="H300" s="52">
        <f>IFERROR(G300/D294,"-")</f>
        <v>2.6180863181481599E-2</v>
      </c>
      <c r="I300" s="54">
        <v>221</v>
      </c>
      <c r="J300" s="52">
        <f>IFERROR(I300/E294,"-")</f>
        <v>0.11292795094532447</v>
      </c>
      <c r="K300" s="53">
        <f t="shared" si="60"/>
        <v>157883.65158371039</v>
      </c>
      <c r="L300" s="311"/>
      <c r="M300" s="311"/>
      <c r="N300" s="209" t="s">
        <v>156</v>
      </c>
      <c r="O300" s="54">
        <v>5245461</v>
      </c>
      <c r="P300" s="52">
        <f>IFERROR(O300/L294,"-")</f>
        <v>2.4787850947046604E-2</v>
      </c>
      <c r="Q300" s="54">
        <v>46</v>
      </c>
      <c r="R300" s="52">
        <f>IFERROR(Q300/M294,"-")</f>
        <v>0.17898832684824903</v>
      </c>
      <c r="S300" s="53">
        <f t="shared" si="61"/>
        <v>114031.76086956522</v>
      </c>
      <c r="T300" s="311"/>
      <c r="U300" s="311"/>
      <c r="V300" s="209" t="s">
        <v>156</v>
      </c>
      <c r="W300" s="54">
        <v>4013358</v>
      </c>
      <c r="X300" s="52">
        <f>IFERROR(W300/T294,"-")</f>
        <v>2.8647115225864817E-2</v>
      </c>
      <c r="Y300" s="54">
        <v>21</v>
      </c>
      <c r="Z300" s="52">
        <f>IFERROR(Y300/U294,"-")</f>
        <v>0.12209302325581395</v>
      </c>
      <c r="AA300" s="53">
        <f t="shared" si="62"/>
        <v>191112.28571428571</v>
      </c>
      <c r="AB300" s="311"/>
      <c r="AC300" s="311"/>
      <c r="AD300" s="209" t="s">
        <v>156</v>
      </c>
      <c r="AE300" s="54">
        <v>3296519</v>
      </c>
      <c r="AF300" s="52">
        <f>IFERROR(AE300/AB294,"-")</f>
        <v>1.3741763222509733E-2</v>
      </c>
      <c r="AG300" s="54">
        <v>42</v>
      </c>
      <c r="AH300" s="52">
        <f>IFERROR(AG300/AC294,"-")</f>
        <v>0.14685314685314685</v>
      </c>
      <c r="AI300" s="53">
        <f t="shared" si="63"/>
        <v>78488.547619047618</v>
      </c>
      <c r="AJ300" s="311"/>
      <c r="AK300" s="324"/>
      <c r="AL300" s="209" t="s">
        <v>156</v>
      </c>
      <c r="AM300" s="54">
        <f t="shared" si="67"/>
        <v>47447625</v>
      </c>
      <c r="AN300" s="52">
        <f>IFERROR(AM300/AJ294,"-")</f>
        <v>2.4656554291952591E-2</v>
      </c>
      <c r="AO300" s="54">
        <f t="shared" si="68"/>
        <v>330</v>
      </c>
      <c r="AP300" s="52">
        <f>IFERROR(AO300/AK294,"-")</f>
        <v>0.12350299401197605</v>
      </c>
      <c r="AQ300" s="53">
        <f t="shared" si="64"/>
        <v>143780.68181818182</v>
      </c>
      <c r="AW300" s="175"/>
      <c r="AX300" s="175"/>
    </row>
    <row r="301" spans="2:50" s="20" customFormat="1">
      <c r="B301" s="326"/>
      <c r="C301" s="308"/>
      <c r="D301" s="311"/>
      <c r="E301" s="311"/>
      <c r="F301" s="209" t="s">
        <v>166</v>
      </c>
      <c r="G301" s="54">
        <v>0</v>
      </c>
      <c r="H301" s="52">
        <f>IFERROR(G301/D294,"-")</f>
        <v>0</v>
      </c>
      <c r="I301" s="54">
        <v>0</v>
      </c>
      <c r="J301" s="52">
        <f>IFERROR(I301/E294,"-")</f>
        <v>0</v>
      </c>
      <c r="K301" s="53" t="str">
        <f t="shared" si="60"/>
        <v>-</v>
      </c>
      <c r="L301" s="311"/>
      <c r="M301" s="311"/>
      <c r="N301" s="209" t="s">
        <v>166</v>
      </c>
      <c r="O301" s="54">
        <v>0</v>
      </c>
      <c r="P301" s="52">
        <f>IFERROR(O301/L294,"-")</f>
        <v>0</v>
      </c>
      <c r="Q301" s="54">
        <v>0</v>
      </c>
      <c r="R301" s="52">
        <f>IFERROR(Q301/M294,"-")</f>
        <v>0</v>
      </c>
      <c r="S301" s="53" t="str">
        <f t="shared" si="61"/>
        <v>-</v>
      </c>
      <c r="T301" s="311"/>
      <c r="U301" s="311"/>
      <c r="V301" s="209" t="s">
        <v>166</v>
      </c>
      <c r="W301" s="54">
        <v>0</v>
      </c>
      <c r="X301" s="52">
        <f>IFERROR(W301/T294,"-")</f>
        <v>0</v>
      </c>
      <c r="Y301" s="54">
        <v>0</v>
      </c>
      <c r="Z301" s="52">
        <f>IFERROR(Y301/U294,"-")</f>
        <v>0</v>
      </c>
      <c r="AA301" s="53" t="str">
        <f t="shared" si="62"/>
        <v>-</v>
      </c>
      <c r="AB301" s="311"/>
      <c r="AC301" s="311"/>
      <c r="AD301" s="209" t="s">
        <v>166</v>
      </c>
      <c r="AE301" s="54">
        <v>0</v>
      </c>
      <c r="AF301" s="52">
        <f>IFERROR(AE301/AB294,"-")</f>
        <v>0</v>
      </c>
      <c r="AG301" s="54">
        <v>0</v>
      </c>
      <c r="AH301" s="52">
        <f>IFERROR(AG301/AC294,"-")</f>
        <v>0</v>
      </c>
      <c r="AI301" s="53" t="str">
        <f t="shared" si="63"/>
        <v>-</v>
      </c>
      <c r="AJ301" s="311"/>
      <c r="AK301" s="324"/>
      <c r="AL301" s="209" t="s">
        <v>166</v>
      </c>
      <c r="AM301" s="54">
        <f t="shared" si="67"/>
        <v>0</v>
      </c>
      <c r="AN301" s="52">
        <f>IFERROR(AM301/AJ294,"-")</f>
        <v>0</v>
      </c>
      <c r="AO301" s="54">
        <f t="shared" si="68"/>
        <v>0</v>
      </c>
      <c r="AP301" s="52">
        <f>IFERROR(AO301/AK294,"-")</f>
        <v>0</v>
      </c>
      <c r="AQ301" s="53" t="str">
        <f t="shared" si="64"/>
        <v>-</v>
      </c>
      <c r="AW301" s="175"/>
      <c r="AX301" s="175"/>
    </row>
    <row r="302" spans="2:50" s="20" customFormat="1">
      <c r="B302" s="326"/>
      <c r="C302" s="308"/>
      <c r="D302" s="311"/>
      <c r="E302" s="311"/>
      <c r="F302" s="209" t="s">
        <v>157</v>
      </c>
      <c r="G302" s="54">
        <v>69132</v>
      </c>
      <c r="H302" s="52">
        <f>IFERROR(G302/D294,"-")</f>
        <v>5.187207801719004E-5</v>
      </c>
      <c r="I302" s="54">
        <v>8</v>
      </c>
      <c r="J302" s="52">
        <f>IFERROR(I302/E294,"-")</f>
        <v>4.087889626980072E-3</v>
      </c>
      <c r="K302" s="53">
        <f t="shared" si="60"/>
        <v>8641.5</v>
      </c>
      <c r="L302" s="311"/>
      <c r="M302" s="311"/>
      <c r="N302" s="209" t="s">
        <v>157</v>
      </c>
      <c r="O302" s="54">
        <v>0</v>
      </c>
      <c r="P302" s="52">
        <f>IFERROR(O302/L294,"-")</f>
        <v>0</v>
      </c>
      <c r="Q302" s="54">
        <v>0</v>
      </c>
      <c r="R302" s="52">
        <f>IFERROR(Q302/M294,"-")</f>
        <v>0</v>
      </c>
      <c r="S302" s="53" t="str">
        <f t="shared" si="61"/>
        <v>-</v>
      </c>
      <c r="T302" s="311"/>
      <c r="U302" s="311"/>
      <c r="V302" s="209" t="s">
        <v>157</v>
      </c>
      <c r="W302" s="54">
        <v>26884</v>
      </c>
      <c r="X302" s="52">
        <f>IFERROR(W302/T294,"-")</f>
        <v>1.918964233273358E-4</v>
      </c>
      <c r="Y302" s="54">
        <v>3</v>
      </c>
      <c r="Z302" s="52">
        <f>IFERROR(Y302/U294,"-")</f>
        <v>1.7441860465116279E-2</v>
      </c>
      <c r="AA302" s="53">
        <f t="shared" si="62"/>
        <v>8961.3333333333339</v>
      </c>
      <c r="AB302" s="311"/>
      <c r="AC302" s="311"/>
      <c r="AD302" s="209" t="s">
        <v>157</v>
      </c>
      <c r="AE302" s="54">
        <v>0</v>
      </c>
      <c r="AF302" s="52">
        <f>IFERROR(AE302/AB294,"-")</f>
        <v>0</v>
      </c>
      <c r="AG302" s="54">
        <v>0</v>
      </c>
      <c r="AH302" s="52">
        <f>IFERROR(AG302/AC294,"-")</f>
        <v>0</v>
      </c>
      <c r="AI302" s="53" t="str">
        <f t="shared" si="63"/>
        <v>-</v>
      </c>
      <c r="AJ302" s="311"/>
      <c r="AK302" s="324"/>
      <c r="AL302" s="209" t="s">
        <v>157</v>
      </c>
      <c r="AM302" s="54">
        <f t="shared" si="67"/>
        <v>96016</v>
      </c>
      <c r="AN302" s="52">
        <f>IFERROR(AM302/AJ294,"-")</f>
        <v>4.9895515674306563E-5</v>
      </c>
      <c r="AO302" s="54">
        <f t="shared" si="68"/>
        <v>11</v>
      </c>
      <c r="AP302" s="52">
        <f>IFERROR(AO302/AK294,"-")</f>
        <v>4.1167664670658686E-3</v>
      </c>
      <c r="AQ302" s="53">
        <f t="shared" si="64"/>
        <v>8728.7272727272721</v>
      </c>
      <c r="AW302" s="175"/>
      <c r="AX302" s="175"/>
    </row>
    <row r="303" spans="2:50" s="20" customFormat="1">
      <c r="B303" s="326"/>
      <c r="C303" s="308"/>
      <c r="D303" s="311"/>
      <c r="E303" s="311"/>
      <c r="F303" s="209" t="s">
        <v>158</v>
      </c>
      <c r="G303" s="54">
        <v>747832</v>
      </c>
      <c r="H303" s="52">
        <f>IFERROR(G303/D294,"-")</f>
        <v>5.6112364531260865E-4</v>
      </c>
      <c r="I303" s="54">
        <v>87</v>
      </c>
      <c r="J303" s="52">
        <f>IFERROR(I303/E294,"-")</f>
        <v>4.4455799693408279E-2</v>
      </c>
      <c r="K303" s="53">
        <f t="shared" si="60"/>
        <v>8595.7701149425284</v>
      </c>
      <c r="L303" s="311"/>
      <c r="M303" s="311"/>
      <c r="N303" s="209" t="s">
        <v>158</v>
      </c>
      <c r="O303" s="54">
        <v>66437</v>
      </c>
      <c r="P303" s="52">
        <f>IFERROR(O303/L294,"-")</f>
        <v>3.1395342628015636E-4</v>
      </c>
      <c r="Q303" s="54">
        <v>11</v>
      </c>
      <c r="R303" s="52">
        <f>IFERROR(Q303/M294,"-")</f>
        <v>4.2801556420233464E-2</v>
      </c>
      <c r="S303" s="53">
        <f t="shared" si="61"/>
        <v>6039.727272727273</v>
      </c>
      <c r="T303" s="311"/>
      <c r="U303" s="311"/>
      <c r="V303" s="209" t="s">
        <v>158</v>
      </c>
      <c r="W303" s="54">
        <v>71714</v>
      </c>
      <c r="X303" s="52">
        <f>IFERROR(W303/T294,"-")</f>
        <v>5.1189034751140299E-4</v>
      </c>
      <c r="Y303" s="54">
        <v>8</v>
      </c>
      <c r="Z303" s="52">
        <f>IFERROR(Y303/U294,"-")</f>
        <v>4.6511627906976744E-2</v>
      </c>
      <c r="AA303" s="53">
        <f t="shared" si="62"/>
        <v>8964.25</v>
      </c>
      <c r="AB303" s="311"/>
      <c r="AC303" s="311"/>
      <c r="AD303" s="209" t="s">
        <v>158</v>
      </c>
      <c r="AE303" s="54">
        <v>205976</v>
      </c>
      <c r="AF303" s="52">
        <f>IFERROR(AE303/AB294,"-")</f>
        <v>8.5862493785707433E-4</v>
      </c>
      <c r="AG303" s="54">
        <v>21</v>
      </c>
      <c r="AH303" s="52">
        <f>IFERROR(AG303/AC294,"-")</f>
        <v>7.3426573426573424E-2</v>
      </c>
      <c r="AI303" s="53">
        <f t="shared" si="63"/>
        <v>9808.3809523809523</v>
      </c>
      <c r="AJ303" s="311"/>
      <c r="AK303" s="324"/>
      <c r="AL303" s="209" t="s">
        <v>158</v>
      </c>
      <c r="AM303" s="54">
        <f t="shared" si="67"/>
        <v>1091959</v>
      </c>
      <c r="AN303" s="52">
        <f>IFERROR(AM303/AJ294,"-")</f>
        <v>5.6744560698425385E-4</v>
      </c>
      <c r="AO303" s="54">
        <f t="shared" si="68"/>
        <v>127</v>
      </c>
      <c r="AP303" s="52">
        <f>IFERROR(AO303/AK294,"-")</f>
        <v>4.7529940119760479E-2</v>
      </c>
      <c r="AQ303" s="53">
        <f t="shared" si="64"/>
        <v>8598.1023622047251</v>
      </c>
      <c r="AW303" s="175"/>
      <c r="AX303" s="175"/>
    </row>
    <row r="304" spans="2:50" s="20" customFormat="1">
      <c r="B304" s="326"/>
      <c r="C304" s="308"/>
      <c r="D304" s="311"/>
      <c r="E304" s="311"/>
      <c r="F304" s="209" t="s">
        <v>159</v>
      </c>
      <c r="G304" s="54">
        <v>894936</v>
      </c>
      <c r="H304" s="52">
        <f>IFERROR(G304/D294,"-")</f>
        <v>6.7150075236347838E-4</v>
      </c>
      <c r="I304" s="54">
        <v>5</v>
      </c>
      <c r="J304" s="52">
        <f>IFERROR(I304/E294,"-")</f>
        <v>2.5549310168625446E-3</v>
      </c>
      <c r="K304" s="53">
        <f t="shared" si="60"/>
        <v>178987.2</v>
      </c>
      <c r="L304" s="311"/>
      <c r="M304" s="311"/>
      <c r="N304" s="209" t="s">
        <v>159</v>
      </c>
      <c r="O304" s="54">
        <v>50181</v>
      </c>
      <c r="P304" s="52">
        <f>IFERROR(O304/L294,"-")</f>
        <v>2.3713438120572159E-4</v>
      </c>
      <c r="Q304" s="54">
        <v>3</v>
      </c>
      <c r="R304" s="52">
        <f>IFERROR(Q304/M294,"-")</f>
        <v>1.1673151750972763E-2</v>
      </c>
      <c r="S304" s="53">
        <f t="shared" si="61"/>
        <v>16727</v>
      </c>
      <c r="T304" s="311"/>
      <c r="U304" s="311"/>
      <c r="V304" s="209" t="s">
        <v>159</v>
      </c>
      <c r="W304" s="54">
        <v>6974</v>
      </c>
      <c r="X304" s="52">
        <f>IFERROR(W304/T294,"-")</f>
        <v>4.9780005069366159E-5</v>
      </c>
      <c r="Y304" s="54">
        <v>2</v>
      </c>
      <c r="Z304" s="52">
        <f>IFERROR(Y304/U294,"-")</f>
        <v>1.1627906976744186E-2</v>
      </c>
      <c r="AA304" s="53">
        <f t="shared" si="62"/>
        <v>3487</v>
      </c>
      <c r="AB304" s="311"/>
      <c r="AC304" s="311"/>
      <c r="AD304" s="209" t="s">
        <v>159</v>
      </c>
      <c r="AE304" s="54">
        <v>1689457</v>
      </c>
      <c r="AF304" s="52">
        <f>IFERROR(AE304/AB294,"-")</f>
        <v>7.0426161865324074E-3</v>
      </c>
      <c r="AG304" s="54">
        <v>4</v>
      </c>
      <c r="AH304" s="52">
        <f>IFERROR(AG304/AC294,"-")</f>
        <v>1.3986013986013986E-2</v>
      </c>
      <c r="AI304" s="53">
        <f t="shared" si="63"/>
        <v>422364.25</v>
      </c>
      <c r="AJ304" s="311"/>
      <c r="AK304" s="324"/>
      <c r="AL304" s="209" t="s">
        <v>159</v>
      </c>
      <c r="AM304" s="54">
        <f t="shared" si="67"/>
        <v>2641548</v>
      </c>
      <c r="AN304" s="52">
        <f>IFERROR(AM304/AJ294,"-")</f>
        <v>1.3727024624899304E-3</v>
      </c>
      <c r="AO304" s="54">
        <f t="shared" si="68"/>
        <v>14</v>
      </c>
      <c r="AP304" s="52">
        <f>IFERROR(AO304/AK294,"-")</f>
        <v>5.239520958083832E-3</v>
      </c>
      <c r="AQ304" s="53">
        <f t="shared" si="64"/>
        <v>188682</v>
      </c>
      <c r="AW304" s="175"/>
      <c r="AX304" s="175"/>
    </row>
    <row r="305" spans="2:50" s="20" customFormat="1">
      <c r="B305" s="326"/>
      <c r="C305" s="308"/>
      <c r="D305" s="311"/>
      <c r="E305" s="311"/>
      <c r="F305" s="209" t="s">
        <v>160</v>
      </c>
      <c r="G305" s="54">
        <v>1743616</v>
      </c>
      <c r="H305" s="52">
        <f>IFERROR(G305/D294,"-")</f>
        <v>1.3082940632994971E-3</v>
      </c>
      <c r="I305" s="54">
        <v>11</v>
      </c>
      <c r="J305" s="52">
        <f>IFERROR(I305/E294,"-")</f>
        <v>5.620848237097598E-3</v>
      </c>
      <c r="K305" s="53">
        <f t="shared" si="60"/>
        <v>158510.54545454544</v>
      </c>
      <c r="L305" s="311"/>
      <c r="M305" s="311"/>
      <c r="N305" s="209" t="s">
        <v>160</v>
      </c>
      <c r="O305" s="54">
        <v>20114</v>
      </c>
      <c r="P305" s="52">
        <f>IFERROR(O305/L294,"-")</f>
        <v>9.5050336652754711E-5</v>
      </c>
      <c r="Q305" s="54">
        <v>2</v>
      </c>
      <c r="R305" s="52">
        <f>IFERROR(Q305/M294,"-")</f>
        <v>7.7821011673151752E-3</v>
      </c>
      <c r="S305" s="53">
        <f t="shared" si="61"/>
        <v>10057</v>
      </c>
      <c r="T305" s="311"/>
      <c r="U305" s="311"/>
      <c r="V305" s="209" t="s">
        <v>160</v>
      </c>
      <c r="W305" s="54">
        <v>181784</v>
      </c>
      <c r="X305" s="52">
        <f>IFERROR(W305/T294,"-")</f>
        <v>1.2975635849626697E-3</v>
      </c>
      <c r="Y305" s="54">
        <v>1</v>
      </c>
      <c r="Z305" s="52">
        <f>IFERROR(Y305/U294,"-")</f>
        <v>5.8139534883720929E-3</v>
      </c>
      <c r="AA305" s="53">
        <f t="shared" si="62"/>
        <v>181784</v>
      </c>
      <c r="AB305" s="311"/>
      <c r="AC305" s="311"/>
      <c r="AD305" s="209" t="s">
        <v>160</v>
      </c>
      <c r="AE305" s="54">
        <v>1218263</v>
      </c>
      <c r="AF305" s="52">
        <f>IFERROR(AE305/AB294,"-")</f>
        <v>5.0784120124119942E-3</v>
      </c>
      <c r="AG305" s="54">
        <v>5</v>
      </c>
      <c r="AH305" s="52">
        <f>IFERROR(AG305/AC294,"-")</f>
        <v>1.7482517482517484E-2</v>
      </c>
      <c r="AI305" s="53">
        <f t="shared" si="63"/>
        <v>243652.6</v>
      </c>
      <c r="AJ305" s="311"/>
      <c r="AK305" s="324"/>
      <c r="AL305" s="209" t="s">
        <v>160</v>
      </c>
      <c r="AM305" s="54">
        <f t="shared" si="67"/>
        <v>3163777</v>
      </c>
      <c r="AN305" s="52">
        <f>IFERROR(AM305/AJ294,"-")</f>
        <v>1.6440831204539931E-3</v>
      </c>
      <c r="AO305" s="54">
        <f t="shared" si="68"/>
        <v>19</v>
      </c>
      <c r="AP305" s="52">
        <f>IFERROR(AO305/AK294,"-")</f>
        <v>7.1107784431137721E-3</v>
      </c>
      <c r="AQ305" s="53">
        <f t="shared" si="64"/>
        <v>166514.57894736843</v>
      </c>
      <c r="AW305" s="175"/>
      <c r="AX305" s="175"/>
    </row>
    <row r="306" spans="2:50" s="20" customFormat="1">
      <c r="B306" s="326"/>
      <c r="C306" s="308"/>
      <c r="D306" s="311"/>
      <c r="E306" s="311"/>
      <c r="F306" s="209" t="s">
        <v>161</v>
      </c>
      <c r="G306" s="54">
        <v>7276641</v>
      </c>
      <c r="H306" s="52">
        <f>IFERROR(G306/D294,"-")</f>
        <v>5.459909877554299E-3</v>
      </c>
      <c r="I306" s="54">
        <v>213</v>
      </c>
      <c r="J306" s="52">
        <f>IFERROR(I306/E294,"-")</f>
        <v>0.10884006131834441</v>
      </c>
      <c r="K306" s="53">
        <f t="shared" si="60"/>
        <v>34162.633802816905</v>
      </c>
      <c r="L306" s="311"/>
      <c r="M306" s="311"/>
      <c r="N306" s="209" t="s">
        <v>161</v>
      </c>
      <c r="O306" s="54">
        <v>980083</v>
      </c>
      <c r="P306" s="52">
        <f>IFERROR(O306/L294,"-")</f>
        <v>4.6314616236274135E-3</v>
      </c>
      <c r="Q306" s="54">
        <v>31</v>
      </c>
      <c r="R306" s="52">
        <f>IFERROR(Q306/M294,"-")</f>
        <v>0.12062256809338522</v>
      </c>
      <c r="S306" s="53">
        <f t="shared" si="61"/>
        <v>31615.580645161292</v>
      </c>
      <c r="T306" s="311"/>
      <c r="U306" s="311"/>
      <c r="V306" s="209" t="s">
        <v>161</v>
      </c>
      <c r="W306" s="54">
        <v>1412582</v>
      </c>
      <c r="X306" s="52">
        <f>IFERROR(W306/T294,"-")</f>
        <v>1.0082927892299309E-2</v>
      </c>
      <c r="Y306" s="54">
        <v>27</v>
      </c>
      <c r="Z306" s="52">
        <f>IFERROR(Y306/U294,"-")</f>
        <v>0.15697674418604651</v>
      </c>
      <c r="AA306" s="53">
        <f t="shared" si="62"/>
        <v>52317.851851851854</v>
      </c>
      <c r="AB306" s="311"/>
      <c r="AC306" s="311"/>
      <c r="AD306" s="209" t="s">
        <v>161</v>
      </c>
      <c r="AE306" s="54">
        <v>1653076</v>
      </c>
      <c r="AF306" s="52">
        <f>IFERROR(AE306/AB294,"-")</f>
        <v>6.8909595184537082E-3</v>
      </c>
      <c r="AG306" s="54">
        <v>53</v>
      </c>
      <c r="AH306" s="52">
        <f>IFERROR(AG306/AC294,"-")</f>
        <v>0.18531468531468531</v>
      </c>
      <c r="AI306" s="53">
        <f t="shared" si="63"/>
        <v>31190.113207547169</v>
      </c>
      <c r="AJ306" s="311"/>
      <c r="AK306" s="324"/>
      <c r="AL306" s="209" t="s">
        <v>161</v>
      </c>
      <c r="AM306" s="54">
        <f t="shared" si="67"/>
        <v>11322382</v>
      </c>
      <c r="AN306" s="52">
        <f>IFERROR(AM306/AJ294,"-")</f>
        <v>5.88377029402898E-3</v>
      </c>
      <c r="AO306" s="54">
        <f t="shared" si="68"/>
        <v>324</v>
      </c>
      <c r="AP306" s="52">
        <f>IFERROR(AO306/AK294,"-")</f>
        <v>0.12125748502994012</v>
      </c>
      <c r="AQ306" s="53">
        <f t="shared" si="64"/>
        <v>34945.623456790127</v>
      </c>
      <c r="AW306" s="175"/>
      <c r="AX306" s="175"/>
    </row>
    <row r="307" spans="2:50" s="20" customFormat="1">
      <c r="B307" s="326"/>
      <c r="C307" s="308"/>
      <c r="D307" s="311"/>
      <c r="E307" s="311"/>
      <c r="F307" s="209" t="s">
        <v>162</v>
      </c>
      <c r="G307" s="54">
        <v>15335148</v>
      </c>
      <c r="H307" s="52">
        <f>IFERROR(G307/D294,"-")</f>
        <v>1.1506480261834691E-2</v>
      </c>
      <c r="I307" s="54">
        <v>172</v>
      </c>
      <c r="J307" s="52">
        <f>IFERROR(I307/E294,"-")</f>
        <v>8.7889626980071536E-2</v>
      </c>
      <c r="K307" s="53">
        <f t="shared" si="60"/>
        <v>89157.837209302321</v>
      </c>
      <c r="L307" s="311"/>
      <c r="M307" s="311"/>
      <c r="N307" s="209" t="s">
        <v>162</v>
      </c>
      <c r="O307" s="54">
        <v>2793214</v>
      </c>
      <c r="P307" s="52">
        <f>IFERROR(O307/L294,"-")</f>
        <v>1.3199559065486109E-2</v>
      </c>
      <c r="Q307" s="54">
        <v>21</v>
      </c>
      <c r="R307" s="52">
        <f>IFERROR(Q307/M294,"-")</f>
        <v>8.171206225680934E-2</v>
      </c>
      <c r="S307" s="53">
        <f t="shared" si="61"/>
        <v>133010.19047619047</v>
      </c>
      <c r="T307" s="311"/>
      <c r="U307" s="311"/>
      <c r="V307" s="209" t="s">
        <v>162</v>
      </c>
      <c r="W307" s="54">
        <v>1454764</v>
      </c>
      <c r="X307" s="52">
        <f>IFERROR(W307/T294,"-")</f>
        <v>1.0384020546993318E-2</v>
      </c>
      <c r="Y307" s="54">
        <v>13</v>
      </c>
      <c r="Z307" s="52">
        <f>IFERROR(Y307/U294,"-")</f>
        <v>7.5581395348837205E-2</v>
      </c>
      <c r="AA307" s="53">
        <f t="shared" si="62"/>
        <v>111904.92307692308</v>
      </c>
      <c r="AB307" s="311"/>
      <c r="AC307" s="311"/>
      <c r="AD307" s="209" t="s">
        <v>162</v>
      </c>
      <c r="AE307" s="54">
        <v>5285120</v>
      </c>
      <c r="AF307" s="52">
        <f>IFERROR(AE307/AB294,"-")</f>
        <v>2.2031381479236323E-2</v>
      </c>
      <c r="AG307" s="54">
        <v>37</v>
      </c>
      <c r="AH307" s="52">
        <f>IFERROR(AG307/AC294,"-")</f>
        <v>0.12937062937062938</v>
      </c>
      <c r="AI307" s="53">
        <f t="shared" si="63"/>
        <v>142841.08108108109</v>
      </c>
      <c r="AJ307" s="311"/>
      <c r="AK307" s="324"/>
      <c r="AL307" s="209" t="s">
        <v>162</v>
      </c>
      <c r="AM307" s="54">
        <f t="shared" si="67"/>
        <v>24868246</v>
      </c>
      <c r="AN307" s="52">
        <f>IFERROR(AM307/AJ294,"-")</f>
        <v>1.2922991564796612E-2</v>
      </c>
      <c r="AO307" s="54">
        <f t="shared" si="68"/>
        <v>243</v>
      </c>
      <c r="AP307" s="52">
        <f>IFERROR(AO307/AK294,"-")</f>
        <v>9.0943113772455092E-2</v>
      </c>
      <c r="AQ307" s="53">
        <f t="shared" si="64"/>
        <v>102338.4609053498</v>
      </c>
      <c r="AW307" s="175"/>
      <c r="AX307" s="175"/>
    </row>
    <row r="308" spans="2:50" s="20" customFormat="1">
      <c r="B308" s="326"/>
      <c r="C308" s="308"/>
      <c r="D308" s="311"/>
      <c r="E308" s="311"/>
      <c r="F308" s="209" t="s">
        <v>163</v>
      </c>
      <c r="G308" s="54">
        <v>3694132</v>
      </c>
      <c r="H308" s="52">
        <f>IFERROR(G308/D294,"-")</f>
        <v>2.7718321950731687E-3</v>
      </c>
      <c r="I308" s="54">
        <v>116</v>
      </c>
      <c r="J308" s="52">
        <f>IFERROR(I308/E294,"-")</f>
        <v>5.9274399591211037E-2</v>
      </c>
      <c r="K308" s="53">
        <f t="shared" si="60"/>
        <v>31845.96551724138</v>
      </c>
      <c r="L308" s="311"/>
      <c r="M308" s="311"/>
      <c r="N308" s="209" t="s">
        <v>163</v>
      </c>
      <c r="O308" s="54">
        <v>752875</v>
      </c>
      <c r="P308" s="52">
        <f>IFERROR(O308/L294,"-")</f>
        <v>3.5577718110491549E-3</v>
      </c>
      <c r="Q308" s="54">
        <v>25</v>
      </c>
      <c r="R308" s="52">
        <f>IFERROR(Q308/M294,"-")</f>
        <v>9.727626459143969E-2</v>
      </c>
      <c r="S308" s="53">
        <f t="shared" si="61"/>
        <v>30115</v>
      </c>
      <c r="T308" s="311"/>
      <c r="U308" s="311"/>
      <c r="V308" s="209" t="s">
        <v>163</v>
      </c>
      <c r="W308" s="54">
        <v>507079</v>
      </c>
      <c r="X308" s="52">
        <f>IFERROR(W308/T294,"-")</f>
        <v>3.6195003141051224E-3</v>
      </c>
      <c r="Y308" s="54">
        <v>11</v>
      </c>
      <c r="Z308" s="52">
        <f>IFERROR(Y308/U294,"-")</f>
        <v>6.3953488372093026E-2</v>
      </c>
      <c r="AA308" s="53">
        <f t="shared" si="62"/>
        <v>46098.090909090912</v>
      </c>
      <c r="AB308" s="311"/>
      <c r="AC308" s="311"/>
      <c r="AD308" s="209" t="s">
        <v>163</v>
      </c>
      <c r="AE308" s="54">
        <v>1411905</v>
      </c>
      <c r="AF308" s="52">
        <f>IFERROR(AE308/AB294,"-")</f>
        <v>5.8856218340248012E-3</v>
      </c>
      <c r="AG308" s="54">
        <v>31</v>
      </c>
      <c r="AH308" s="52">
        <f>IFERROR(AG308/AC294,"-")</f>
        <v>0.10839160839160839</v>
      </c>
      <c r="AI308" s="53">
        <f t="shared" si="63"/>
        <v>45545.322580645159</v>
      </c>
      <c r="AJ308" s="311"/>
      <c r="AK308" s="324"/>
      <c r="AL308" s="209" t="s">
        <v>163</v>
      </c>
      <c r="AM308" s="54">
        <f t="shared" si="67"/>
        <v>6365991</v>
      </c>
      <c r="AN308" s="52">
        <f>IFERROR(AM308/AJ294,"-")</f>
        <v>3.3081403487230723E-3</v>
      </c>
      <c r="AO308" s="54">
        <f t="shared" si="68"/>
        <v>183</v>
      </c>
      <c r="AP308" s="52">
        <f>IFERROR(AO308/AK294,"-")</f>
        <v>6.8488023952095814E-2</v>
      </c>
      <c r="AQ308" s="53">
        <f t="shared" si="64"/>
        <v>34786.836065573771</v>
      </c>
      <c r="AW308" s="175"/>
      <c r="AX308" s="175"/>
    </row>
    <row r="309" spans="2:50" s="20" customFormat="1">
      <c r="B309" s="326"/>
      <c r="C309" s="308"/>
      <c r="D309" s="311"/>
      <c r="E309" s="311"/>
      <c r="F309" s="210" t="s">
        <v>164</v>
      </c>
      <c r="G309" s="59">
        <v>2851759</v>
      </c>
      <c r="H309" s="57">
        <f>IFERROR(G309/D294,"-")</f>
        <v>2.1397712395739145E-3</v>
      </c>
      <c r="I309" s="59">
        <v>161</v>
      </c>
      <c r="J309" s="57">
        <f>IFERROR(I309/E294,"-")</f>
        <v>8.2268778742973933E-2</v>
      </c>
      <c r="K309" s="58">
        <f t="shared" si="60"/>
        <v>17712.788819875776</v>
      </c>
      <c r="L309" s="311"/>
      <c r="M309" s="311"/>
      <c r="N309" s="210" t="s">
        <v>164</v>
      </c>
      <c r="O309" s="59">
        <v>50222</v>
      </c>
      <c r="P309" s="57">
        <f>IFERROR(O309/L294,"-")</f>
        <v>2.3732813002757519E-4</v>
      </c>
      <c r="Q309" s="59">
        <v>17</v>
      </c>
      <c r="R309" s="57">
        <f>IFERROR(Q309/M294,"-")</f>
        <v>6.6147859922178989E-2</v>
      </c>
      <c r="S309" s="58">
        <f t="shared" si="61"/>
        <v>2954.2352941176468</v>
      </c>
      <c r="T309" s="311"/>
      <c r="U309" s="311"/>
      <c r="V309" s="210" t="s">
        <v>164</v>
      </c>
      <c r="W309" s="59">
        <v>84619</v>
      </c>
      <c r="X309" s="57">
        <f>IFERROR(W309/T294,"-")</f>
        <v>6.0400548450884647E-4</v>
      </c>
      <c r="Y309" s="59">
        <v>12</v>
      </c>
      <c r="Z309" s="57">
        <f>IFERROR(Y309/U294,"-")</f>
        <v>6.9767441860465115E-2</v>
      </c>
      <c r="AA309" s="58">
        <f t="shared" si="62"/>
        <v>7051.583333333333</v>
      </c>
      <c r="AB309" s="311"/>
      <c r="AC309" s="311"/>
      <c r="AD309" s="210" t="s">
        <v>164</v>
      </c>
      <c r="AE309" s="59">
        <v>293550</v>
      </c>
      <c r="AF309" s="57">
        <f>IFERROR(AE309/AB294,"-")</f>
        <v>1.2236831014678612E-3</v>
      </c>
      <c r="AG309" s="59">
        <v>26</v>
      </c>
      <c r="AH309" s="57">
        <f>IFERROR(AG309/AC294,"-")</f>
        <v>9.0909090909090912E-2</v>
      </c>
      <c r="AI309" s="58">
        <f t="shared" si="63"/>
        <v>11290.384615384615</v>
      </c>
      <c r="AJ309" s="311"/>
      <c r="AK309" s="324"/>
      <c r="AL309" s="210" t="s">
        <v>164</v>
      </c>
      <c r="AM309" s="59">
        <f t="shared" si="67"/>
        <v>3280150</v>
      </c>
      <c r="AN309" s="57">
        <f>IFERROR(AM309/AJ294,"-")</f>
        <v>1.7045573210618717E-3</v>
      </c>
      <c r="AO309" s="59">
        <f t="shared" si="68"/>
        <v>216</v>
      </c>
      <c r="AP309" s="57">
        <f>IFERROR(AO309/AK294,"-")</f>
        <v>8.0838323353293412E-2</v>
      </c>
      <c r="AQ309" s="58">
        <f t="shared" si="64"/>
        <v>15185.87962962963</v>
      </c>
      <c r="AW309" s="175"/>
      <c r="AX309" s="175"/>
    </row>
    <row r="310" spans="2:50" s="20" customFormat="1">
      <c r="B310" s="326"/>
      <c r="C310" s="309"/>
      <c r="D310" s="312"/>
      <c r="E310" s="312"/>
      <c r="F310" s="211" t="s">
        <v>86</v>
      </c>
      <c r="G310" s="60">
        <f>SUM(G294:G309)</f>
        <v>239101354</v>
      </c>
      <c r="H310" s="57">
        <f>IFERROR(G310/D294,"-")</f>
        <v>0.17940583360388496</v>
      </c>
      <c r="I310" s="59">
        <v>1598</v>
      </c>
      <c r="J310" s="57">
        <f>IFERROR(I310/E294,"-")</f>
        <v>0.81655595298926931</v>
      </c>
      <c r="K310" s="58">
        <f t="shared" si="60"/>
        <v>149625.37797246559</v>
      </c>
      <c r="L310" s="312"/>
      <c r="M310" s="312"/>
      <c r="N310" s="211" t="s">
        <v>86</v>
      </c>
      <c r="O310" s="60">
        <f>SUM(O294:O309)</f>
        <v>40541647</v>
      </c>
      <c r="P310" s="57">
        <f>IFERROR(O310/L294,"-")</f>
        <v>0.19158283761594627</v>
      </c>
      <c r="Q310" s="59">
        <v>229</v>
      </c>
      <c r="R310" s="57">
        <f>IFERROR(Q310/M294,"-")</f>
        <v>0.8910505836575876</v>
      </c>
      <c r="S310" s="58">
        <f t="shared" si="61"/>
        <v>177037.75982532752</v>
      </c>
      <c r="T310" s="312"/>
      <c r="U310" s="312"/>
      <c r="V310" s="211" t="s">
        <v>86</v>
      </c>
      <c r="W310" s="60">
        <f>SUM(W294:W309)</f>
        <v>26033836</v>
      </c>
      <c r="X310" s="57">
        <f>IFERROR(W310/T294,"-")</f>
        <v>0.18582800230212895</v>
      </c>
      <c r="Y310" s="59">
        <v>146</v>
      </c>
      <c r="Z310" s="57">
        <f>IFERROR(Y310/U294,"-")</f>
        <v>0.84883720930232553</v>
      </c>
      <c r="AA310" s="58">
        <f t="shared" si="62"/>
        <v>178313.94520547945</v>
      </c>
      <c r="AB310" s="312"/>
      <c r="AC310" s="312"/>
      <c r="AD310" s="211" t="s">
        <v>86</v>
      </c>
      <c r="AE310" s="60">
        <f>SUM(AE294:AE309)</f>
        <v>46749457</v>
      </c>
      <c r="AF310" s="57">
        <f>IFERROR(AE310/AB294,"-")</f>
        <v>0.19487828490444017</v>
      </c>
      <c r="AG310" s="59">
        <v>261</v>
      </c>
      <c r="AH310" s="57">
        <f>IFERROR(AG310/AC294,"-")</f>
        <v>0.91258741258741261</v>
      </c>
      <c r="AI310" s="58">
        <f t="shared" si="63"/>
        <v>179116.69348659003</v>
      </c>
      <c r="AJ310" s="312"/>
      <c r="AK310" s="325"/>
      <c r="AL310" s="211" t="s">
        <v>86</v>
      </c>
      <c r="AM310" s="60">
        <f>SUM(AM294:AM309)</f>
        <v>352426294</v>
      </c>
      <c r="AN310" s="57">
        <f>IFERROR(AM310/AJ294,"-")</f>
        <v>0.18314126475082043</v>
      </c>
      <c r="AO310" s="59">
        <f>SUM(I310,Q310,Y310,AG310)</f>
        <v>2234</v>
      </c>
      <c r="AP310" s="57">
        <f>IFERROR(AO310/AK294,"-")</f>
        <v>0.83607784431137722</v>
      </c>
      <c r="AQ310" s="58">
        <f t="shared" si="64"/>
        <v>157755.72694717994</v>
      </c>
      <c r="AW310" s="175"/>
      <c r="AX310" s="175"/>
    </row>
    <row r="311" spans="2:50" s="20" customFormat="1">
      <c r="B311" s="326">
        <v>19</v>
      </c>
      <c r="C311" s="307" t="s">
        <v>142</v>
      </c>
      <c r="D311" s="310">
        <v>469466430</v>
      </c>
      <c r="E311" s="310">
        <v>707</v>
      </c>
      <c r="F311" s="207" t="s">
        <v>150</v>
      </c>
      <c r="G311" s="50">
        <v>7746524</v>
      </c>
      <c r="H311" s="48">
        <f>IFERROR(G311/D311,"-")</f>
        <v>1.6500698463146769E-2</v>
      </c>
      <c r="I311" s="50">
        <v>153</v>
      </c>
      <c r="J311" s="48">
        <f>IFERROR(I311/E311,"-")</f>
        <v>0.21640735502121641</v>
      </c>
      <c r="K311" s="49">
        <f t="shared" si="60"/>
        <v>50630.875816993466</v>
      </c>
      <c r="L311" s="310">
        <v>97988740</v>
      </c>
      <c r="M311" s="310">
        <v>132</v>
      </c>
      <c r="N311" s="207" t="s">
        <v>150</v>
      </c>
      <c r="O311" s="50">
        <v>2180016</v>
      </c>
      <c r="P311" s="48">
        <f>IFERROR(O311/L311,"-")</f>
        <v>2.2247617430329238E-2</v>
      </c>
      <c r="Q311" s="50">
        <v>33</v>
      </c>
      <c r="R311" s="48">
        <f>IFERROR(Q311/M311,"-")</f>
        <v>0.25</v>
      </c>
      <c r="S311" s="49">
        <f t="shared" si="61"/>
        <v>66061.090909090912</v>
      </c>
      <c r="T311" s="310">
        <v>69991810</v>
      </c>
      <c r="U311" s="310">
        <v>80</v>
      </c>
      <c r="V311" s="207" t="s">
        <v>150</v>
      </c>
      <c r="W311" s="50">
        <v>639093</v>
      </c>
      <c r="X311" s="48">
        <f>IFERROR(W311/T311,"-")</f>
        <v>9.1309683232938255E-3</v>
      </c>
      <c r="Y311" s="50">
        <v>24</v>
      </c>
      <c r="Z311" s="48">
        <f>IFERROR(Y311/U311,"-")</f>
        <v>0.3</v>
      </c>
      <c r="AA311" s="49">
        <f t="shared" si="62"/>
        <v>26628.875</v>
      </c>
      <c r="AB311" s="310">
        <v>154446310</v>
      </c>
      <c r="AC311" s="310">
        <v>168</v>
      </c>
      <c r="AD311" s="207" t="s">
        <v>150</v>
      </c>
      <c r="AE311" s="50">
        <v>1543522</v>
      </c>
      <c r="AF311" s="48">
        <f>IFERROR(AE311/AB311,"-")</f>
        <v>9.9939066203653549E-3</v>
      </c>
      <c r="AG311" s="50">
        <v>49</v>
      </c>
      <c r="AH311" s="48">
        <f>IFERROR(AG311/AC311,"-")</f>
        <v>0.29166666666666669</v>
      </c>
      <c r="AI311" s="49">
        <f t="shared" si="63"/>
        <v>31500.448979591838</v>
      </c>
      <c r="AJ311" s="310">
        <f>SUM(D311,L311,T311,AB311)</f>
        <v>791893290</v>
      </c>
      <c r="AK311" s="323">
        <f>SUM(E311,M311,U311,AC311)</f>
        <v>1087</v>
      </c>
      <c r="AL311" s="207" t="s">
        <v>150</v>
      </c>
      <c r="AM311" s="50">
        <f t="shared" ref="AM311:AM326" si="69">SUM(G311,O311,W311,AE311)</f>
        <v>12109155</v>
      </c>
      <c r="AN311" s="48">
        <f>IFERROR(AM311/AJ311,"-")</f>
        <v>1.5291397405324649E-2</v>
      </c>
      <c r="AO311" s="50">
        <f t="shared" ref="AO311:AO326" si="70">SUM(I311,Q311,Y311,AG311)</f>
        <v>259</v>
      </c>
      <c r="AP311" s="48">
        <f>IFERROR(AO311/AK311,"-")</f>
        <v>0.23827046918123276</v>
      </c>
      <c r="AQ311" s="49">
        <f t="shared" si="64"/>
        <v>46753.494208494209</v>
      </c>
      <c r="AW311" s="175"/>
      <c r="AX311" s="175"/>
    </row>
    <row r="312" spans="2:50" s="20" customFormat="1">
      <c r="B312" s="326"/>
      <c r="C312" s="308"/>
      <c r="D312" s="311"/>
      <c r="E312" s="311"/>
      <c r="F312" s="208" t="s">
        <v>151</v>
      </c>
      <c r="G312" s="54">
        <v>9527010</v>
      </c>
      <c r="H312" s="52">
        <f>IFERROR(G312/D311,"-")</f>
        <v>2.0293272087633613E-2</v>
      </c>
      <c r="I312" s="54">
        <v>179</v>
      </c>
      <c r="J312" s="52">
        <f>IFERROR(I312/E311,"-")</f>
        <v>0.25318246110325321</v>
      </c>
      <c r="K312" s="53">
        <f t="shared" si="60"/>
        <v>53223.519553072627</v>
      </c>
      <c r="L312" s="311"/>
      <c r="M312" s="311"/>
      <c r="N312" s="208" t="s">
        <v>151</v>
      </c>
      <c r="O312" s="54">
        <v>2955843</v>
      </c>
      <c r="P312" s="52">
        <f>IFERROR(O312/L311,"-")</f>
        <v>3.016512917708708E-2</v>
      </c>
      <c r="Q312" s="54">
        <v>31</v>
      </c>
      <c r="R312" s="52">
        <f>IFERROR(Q312/M311,"-")</f>
        <v>0.23484848484848486</v>
      </c>
      <c r="S312" s="53">
        <f t="shared" si="61"/>
        <v>95349.774193548394</v>
      </c>
      <c r="T312" s="311"/>
      <c r="U312" s="311"/>
      <c r="V312" s="208" t="s">
        <v>151</v>
      </c>
      <c r="W312" s="54">
        <v>2260708</v>
      </c>
      <c r="X312" s="52">
        <f>IFERROR(W312/T311,"-")</f>
        <v>3.2299607625520754E-2</v>
      </c>
      <c r="Y312" s="54">
        <v>31</v>
      </c>
      <c r="Z312" s="52">
        <f>IFERROR(Y312/U311,"-")</f>
        <v>0.38750000000000001</v>
      </c>
      <c r="AA312" s="53">
        <f t="shared" si="62"/>
        <v>72926.06451612903</v>
      </c>
      <c r="AB312" s="311"/>
      <c r="AC312" s="311"/>
      <c r="AD312" s="208" t="s">
        <v>151</v>
      </c>
      <c r="AE312" s="54">
        <v>3232059</v>
      </c>
      <c r="AF312" s="52">
        <f>IFERROR(AE312/AB311,"-")</f>
        <v>2.0926747942375572E-2</v>
      </c>
      <c r="AG312" s="54">
        <v>53</v>
      </c>
      <c r="AH312" s="52">
        <f>IFERROR(AG312/AC311,"-")</f>
        <v>0.31547619047619047</v>
      </c>
      <c r="AI312" s="53">
        <f t="shared" si="63"/>
        <v>60982.24528301887</v>
      </c>
      <c r="AJ312" s="311"/>
      <c r="AK312" s="324"/>
      <c r="AL312" s="208" t="s">
        <v>151</v>
      </c>
      <c r="AM312" s="54">
        <f t="shared" si="69"/>
        <v>17975620</v>
      </c>
      <c r="AN312" s="52">
        <f>IFERROR(AM312/AJ311,"-")</f>
        <v>2.2699548319193359E-2</v>
      </c>
      <c r="AO312" s="54">
        <f t="shared" si="70"/>
        <v>294</v>
      </c>
      <c r="AP312" s="52">
        <f>IFERROR(AO312/AK311,"-")</f>
        <v>0.27046918123275071</v>
      </c>
      <c r="AQ312" s="53">
        <f t="shared" si="64"/>
        <v>61141.56462585034</v>
      </c>
      <c r="AW312" s="175"/>
      <c r="AX312" s="175"/>
    </row>
    <row r="313" spans="2:50" s="20" customFormat="1">
      <c r="B313" s="326"/>
      <c r="C313" s="308"/>
      <c r="D313" s="311"/>
      <c r="E313" s="311"/>
      <c r="F313" s="209" t="s">
        <v>152</v>
      </c>
      <c r="G313" s="54">
        <v>6510142</v>
      </c>
      <c r="H313" s="52">
        <f>IFERROR(G313/D311,"-")</f>
        <v>1.3867108666321466E-2</v>
      </c>
      <c r="I313" s="54">
        <v>219</v>
      </c>
      <c r="J313" s="52">
        <f>IFERROR(I313/E311,"-")</f>
        <v>0.30975954738330974</v>
      </c>
      <c r="K313" s="53">
        <f t="shared" si="60"/>
        <v>29726.675799086759</v>
      </c>
      <c r="L313" s="311"/>
      <c r="M313" s="311"/>
      <c r="N313" s="209" t="s">
        <v>152</v>
      </c>
      <c r="O313" s="54">
        <v>2473128</v>
      </c>
      <c r="P313" s="52">
        <f>IFERROR(O313/L311,"-")</f>
        <v>2.523889989809033E-2</v>
      </c>
      <c r="Q313" s="54">
        <v>55</v>
      </c>
      <c r="R313" s="52">
        <f>IFERROR(Q313/M311,"-")</f>
        <v>0.41666666666666669</v>
      </c>
      <c r="S313" s="53">
        <f t="shared" si="61"/>
        <v>44965.963636363638</v>
      </c>
      <c r="T313" s="311"/>
      <c r="U313" s="311"/>
      <c r="V313" s="209" t="s">
        <v>152</v>
      </c>
      <c r="W313" s="54">
        <v>1201180</v>
      </c>
      <c r="X313" s="52">
        <f>IFERROR(W313/T311,"-")</f>
        <v>1.7161722207212529E-2</v>
      </c>
      <c r="Y313" s="54">
        <v>29</v>
      </c>
      <c r="Z313" s="52">
        <f>IFERROR(Y313/U311,"-")</f>
        <v>0.36249999999999999</v>
      </c>
      <c r="AA313" s="53">
        <f t="shared" si="62"/>
        <v>41420</v>
      </c>
      <c r="AB313" s="311"/>
      <c r="AC313" s="311"/>
      <c r="AD313" s="209" t="s">
        <v>152</v>
      </c>
      <c r="AE313" s="54">
        <v>2721419</v>
      </c>
      <c r="AF313" s="52">
        <f>IFERROR(AE313/AB311,"-")</f>
        <v>1.7620485720895501E-2</v>
      </c>
      <c r="AG313" s="54">
        <v>65</v>
      </c>
      <c r="AH313" s="52">
        <f>IFERROR(AG313/AC311,"-")</f>
        <v>0.38690476190476192</v>
      </c>
      <c r="AI313" s="53">
        <f t="shared" si="63"/>
        <v>41867.984615384616</v>
      </c>
      <c r="AJ313" s="311"/>
      <c r="AK313" s="324"/>
      <c r="AL313" s="209" t="s">
        <v>152</v>
      </c>
      <c r="AM313" s="54">
        <f t="shared" si="69"/>
        <v>12905869</v>
      </c>
      <c r="AN313" s="52">
        <f>IFERROR(AM313/AJ311,"-")</f>
        <v>1.6297484980583685E-2</v>
      </c>
      <c r="AO313" s="54">
        <f t="shared" si="70"/>
        <v>368</v>
      </c>
      <c r="AP313" s="52">
        <f>IFERROR(AO313/AK311,"-")</f>
        <v>0.33854645814167433</v>
      </c>
      <c r="AQ313" s="53">
        <f t="shared" si="64"/>
        <v>35070.296195652176</v>
      </c>
      <c r="AW313" s="175"/>
      <c r="AX313" s="175"/>
    </row>
    <row r="314" spans="2:50" s="20" customFormat="1">
      <c r="B314" s="326"/>
      <c r="C314" s="308"/>
      <c r="D314" s="311"/>
      <c r="E314" s="311"/>
      <c r="F314" s="209" t="s">
        <v>153</v>
      </c>
      <c r="G314" s="54">
        <v>124427</v>
      </c>
      <c r="H314" s="52">
        <f>IFERROR(G314/D311,"-")</f>
        <v>2.650391850169138E-4</v>
      </c>
      <c r="I314" s="54">
        <v>17</v>
      </c>
      <c r="J314" s="52">
        <f>IFERROR(I314/E311,"-")</f>
        <v>2.4045261669024046E-2</v>
      </c>
      <c r="K314" s="53">
        <f t="shared" si="60"/>
        <v>7319.2352941176468</v>
      </c>
      <c r="L314" s="311"/>
      <c r="M314" s="311"/>
      <c r="N314" s="209" t="s">
        <v>153</v>
      </c>
      <c r="O314" s="54">
        <v>66318</v>
      </c>
      <c r="P314" s="52">
        <f>IFERROR(O314/L311,"-")</f>
        <v>6.7679204773936266E-4</v>
      </c>
      <c r="Q314" s="54">
        <v>6</v>
      </c>
      <c r="R314" s="52">
        <f>IFERROR(Q314/M311,"-")</f>
        <v>4.5454545454545456E-2</v>
      </c>
      <c r="S314" s="53">
        <f t="shared" si="61"/>
        <v>11053</v>
      </c>
      <c r="T314" s="311"/>
      <c r="U314" s="311"/>
      <c r="V314" s="209" t="s">
        <v>153</v>
      </c>
      <c r="W314" s="54">
        <v>30387</v>
      </c>
      <c r="X314" s="52">
        <f>IFERROR(W314/T311,"-")</f>
        <v>4.3415079564309027E-4</v>
      </c>
      <c r="Y314" s="54">
        <v>3</v>
      </c>
      <c r="Z314" s="52">
        <f>IFERROR(Y314/U311,"-")</f>
        <v>3.7499999999999999E-2</v>
      </c>
      <c r="AA314" s="53">
        <f t="shared" si="62"/>
        <v>10129</v>
      </c>
      <c r="AB314" s="311"/>
      <c r="AC314" s="311"/>
      <c r="AD314" s="209" t="s">
        <v>153</v>
      </c>
      <c r="AE314" s="54">
        <v>85283</v>
      </c>
      <c r="AF314" s="52">
        <f>IFERROR(AE314/AB311,"-")</f>
        <v>5.5218541640781184E-4</v>
      </c>
      <c r="AG314" s="54">
        <v>8</v>
      </c>
      <c r="AH314" s="52">
        <f>IFERROR(AG314/AC311,"-")</f>
        <v>4.7619047619047616E-2</v>
      </c>
      <c r="AI314" s="53">
        <f t="shared" si="63"/>
        <v>10660.375</v>
      </c>
      <c r="AJ314" s="311"/>
      <c r="AK314" s="324"/>
      <c r="AL314" s="209" t="s">
        <v>153</v>
      </c>
      <c r="AM314" s="54">
        <f t="shared" si="69"/>
        <v>306415</v>
      </c>
      <c r="AN314" s="52">
        <f>IFERROR(AM314/AJ311,"-")</f>
        <v>3.8693976053263442E-4</v>
      </c>
      <c r="AO314" s="54">
        <f t="shared" si="70"/>
        <v>34</v>
      </c>
      <c r="AP314" s="52">
        <f>IFERROR(AO314/AK311,"-")</f>
        <v>3.1278748850046001E-2</v>
      </c>
      <c r="AQ314" s="53">
        <f t="shared" si="64"/>
        <v>9012.2058823529405</v>
      </c>
      <c r="AW314" s="175"/>
      <c r="AX314" s="175"/>
    </row>
    <row r="315" spans="2:50" s="20" customFormat="1">
      <c r="B315" s="326"/>
      <c r="C315" s="308"/>
      <c r="D315" s="311"/>
      <c r="E315" s="311"/>
      <c r="F315" s="209" t="s">
        <v>154</v>
      </c>
      <c r="G315" s="54">
        <v>11325604</v>
      </c>
      <c r="H315" s="52">
        <f>IFERROR(G315/D311,"-")</f>
        <v>2.4124417160136455E-2</v>
      </c>
      <c r="I315" s="54">
        <v>257</v>
      </c>
      <c r="J315" s="52">
        <f>IFERROR(I315/E311,"-")</f>
        <v>0.36350777934936351</v>
      </c>
      <c r="K315" s="53">
        <f t="shared" si="60"/>
        <v>44068.498054474709</v>
      </c>
      <c r="L315" s="311"/>
      <c r="M315" s="311"/>
      <c r="N315" s="209" t="s">
        <v>154</v>
      </c>
      <c r="O315" s="54">
        <v>1667914</v>
      </c>
      <c r="P315" s="52">
        <f>IFERROR(O315/L311,"-")</f>
        <v>1.7021486346288358E-2</v>
      </c>
      <c r="Q315" s="54">
        <v>56</v>
      </c>
      <c r="R315" s="52">
        <f>IFERROR(Q315/M311,"-")</f>
        <v>0.42424242424242425</v>
      </c>
      <c r="S315" s="53">
        <f t="shared" si="61"/>
        <v>29784.178571428572</v>
      </c>
      <c r="T315" s="311"/>
      <c r="U315" s="311"/>
      <c r="V315" s="209" t="s">
        <v>154</v>
      </c>
      <c r="W315" s="54">
        <v>1247282</v>
      </c>
      <c r="X315" s="52">
        <f>IFERROR(W315/T311,"-")</f>
        <v>1.782039927242916E-2</v>
      </c>
      <c r="Y315" s="54">
        <v>35</v>
      </c>
      <c r="Z315" s="52">
        <f>IFERROR(Y315/U311,"-")</f>
        <v>0.4375</v>
      </c>
      <c r="AA315" s="53">
        <f t="shared" si="62"/>
        <v>35636.62857142857</v>
      </c>
      <c r="AB315" s="311"/>
      <c r="AC315" s="311"/>
      <c r="AD315" s="209" t="s">
        <v>154</v>
      </c>
      <c r="AE315" s="54">
        <v>6358763</v>
      </c>
      <c r="AF315" s="52">
        <f>IFERROR(AE315/AB311,"-")</f>
        <v>4.1171349448232204E-2</v>
      </c>
      <c r="AG315" s="54">
        <v>72</v>
      </c>
      <c r="AH315" s="52">
        <f>IFERROR(AG315/AC311,"-")</f>
        <v>0.42857142857142855</v>
      </c>
      <c r="AI315" s="53">
        <f t="shared" si="63"/>
        <v>88316.152777777781</v>
      </c>
      <c r="AJ315" s="311"/>
      <c r="AK315" s="324"/>
      <c r="AL315" s="209" t="s">
        <v>154</v>
      </c>
      <c r="AM315" s="54">
        <f t="shared" si="69"/>
        <v>20599563</v>
      </c>
      <c r="AN315" s="52">
        <f>IFERROR(AM315/AJ311,"-")</f>
        <v>2.6013054107328022E-2</v>
      </c>
      <c r="AO315" s="54">
        <f t="shared" si="70"/>
        <v>420</v>
      </c>
      <c r="AP315" s="52">
        <f>IFERROR(AO315/AK311,"-")</f>
        <v>0.38638454461821525</v>
      </c>
      <c r="AQ315" s="53">
        <f t="shared" si="64"/>
        <v>49046.578571428574</v>
      </c>
      <c r="AW315" s="175"/>
      <c r="AX315" s="175"/>
    </row>
    <row r="316" spans="2:50" s="20" customFormat="1">
      <c r="B316" s="326"/>
      <c r="C316" s="308"/>
      <c r="D316" s="311"/>
      <c r="E316" s="311"/>
      <c r="F316" s="209" t="s">
        <v>155</v>
      </c>
      <c r="G316" s="54">
        <v>19804532</v>
      </c>
      <c r="H316" s="52">
        <f>IFERROR(G316/D311,"-")</f>
        <v>4.2185193092507171E-2</v>
      </c>
      <c r="I316" s="54">
        <v>312</v>
      </c>
      <c r="J316" s="52">
        <f>IFERROR(I316/E311,"-")</f>
        <v>0.44130127298444133</v>
      </c>
      <c r="K316" s="53">
        <f t="shared" si="60"/>
        <v>63476.064102564102</v>
      </c>
      <c r="L316" s="311"/>
      <c r="M316" s="311"/>
      <c r="N316" s="209" t="s">
        <v>155</v>
      </c>
      <c r="O316" s="54">
        <v>3314502</v>
      </c>
      <c r="P316" s="52">
        <f>IFERROR(O316/L311,"-")</f>
        <v>3.382533544160278E-2</v>
      </c>
      <c r="Q316" s="54">
        <v>60</v>
      </c>
      <c r="R316" s="52">
        <f>IFERROR(Q316/M311,"-")</f>
        <v>0.45454545454545453</v>
      </c>
      <c r="S316" s="53">
        <f t="shared" si="61"/>
        <v>55241.7</v>
      </c>
      <c r="T316" s="311"/>
      <c r="U316" s="311"/>
      <c r="V316" s="209" t="s">
        <v>155</v>
      </c>
      <c r="W316" s="54">
        <v>5598637</v>
      </c>
      <c r="X316" s="52">
        <f>IFERROR(W316/T311,"-")</f>
        <v>7.9989887388252995E-2</v>
      </c>
      <c r="Y316" s="54">
        <v>39</v>
      </c>
      <c r="Z316" s="52">
        <f>IFERROR(Y316/U311,"-")</f>
        <v>0.48749999999999999</v>
      </c>
      <c r="AA316" s="53">
        <f t="shared" si="62"/>
        <v>143554.79487179487</v>
      </c>
      <c r="AB316" s="311"/>
      <c r="AC316" s="311"/>
      <c r="AD316" s="209" t="s">
        <v>155</v>
      </c>
      <c r="AE316" s="54">
        <v>7951402</v>
      </c>
      <c r="AF316" s="52">
        <f>IFERROR(AE316/AB311,"-")</f>
        <v>5.1483275968198919E-2</v>
      </c>
      <c r="AG316" s="54">
        <v>89</v>
      </c>
      <c r="AH316" s="52">
        <f>IFERROR(AG316/AC311,"-")</f>
        <v>0.52976190476190477</v>
      </c>
      <c r="AI316" s="53">
        <f t="shared" si="63"/>
        <v>89341.595505617981</v>
      </c>
      <c r="AJ316" s="311"/>
      <c r="AK316" s="324"/>
      <c r="AL316" s="209" t="s">
        <v>155</v>
      </c>
      <c r="AM316" s="54">
        <f t="shared" si="69"/>
        <v>36669073</v>
      </c>
      <c r="AN316" s="52">
        <f>IFERROR(AM316/AJ311,"-")</f>
        <v>4.6305573570398606E-2</v>
      </c>
      <c r="AO316" s="54">
        <f t="shared" si="70"/>
        <v>500</v>
      </c>
      <c r="AP316" s="52">
        <f>IFERROR(AO316/AK311,"-")</f>
        <v>0.45998160073597055</v>
      </c>
      <c r="AQ316" s="53">
        <f t="shared" si="64"/>
        <v>73338.145999999993</v>
      </c>
      <c r="AW316" s="175"/>
      <c r="AX316" s="175"/>
    </row>
    <row r="317" spans="2:50" s="20" customFormat="1">
      <c r="B317" s="326"/>
      <c r="C317" s="308"/>
      <c r="D317" s="311"/>
      <c r="E317" s="311"/>
      <c r="F317" s="209" t="s">
        <v>156</v>
      </c>
      <c r="G317" s="54">
        <v>12618921</v>
      </c>
      <c r="H317" s="52">
        <f>IFERROR(G317/D311,"-")</f>
        <v>2.6879282934032151E-2</v>
      </c>
      <c r="I317" s="54">
        <v>61</v>
      </c>
      <c r="J317" s="52">
        <f>IFERROR(I317/E311,"-")</f>
        <v>8.6280056577086275E-2</v>
      </c>
      <c r="K317" s="53">
        <f t="shared" si="60"/>
        <v>206867.55737704918</v>
      </c>
      <c r="L317" s="311"/>
      <c r="M317" s="311"/>
      <c r="N317" s="209" t="s">
        <v>156</v>
      </c>
      <c r="O317" s="54">
        <v>2211895</v>
      </c>
      <c r="P317" s="52">
        <f>IFERROR(O317/L311,"-")</f>
        <v>2.2572950728828638E-2</v>
      </c>
      <c r="Q317" s="54">
        <v>13</v>
      </c>
      <c r="R317" s="52">
        <f>IFERROR(Q317/M311,"-")</f>
        <v>9.8484848484848481E-2</v>
      </c>
      <c r="S317" s="53">
        <f t="shared" si="61"/>
        <v>170145.76923076922</v>
      </c>
      <c r="T317" s="311"/>
      <c r="U317" s="311"/>
      <c r="V317" s="209" t="s">
        <v>156</v>
      </c>
      <c r="W317" s="54">
        <v>198115</v>
      </c>
      <c r="X317" s="52">
        <f>IFERROR(W317/T311,"-")</f>
        <v>2.8305454595330512E-3</v>
      </c>
      <c r="Y317" s="54">
        <v>7</v>
      </c>
      <c r="Z317" s="52">
        <f>IFERROR(Y317/U311,"-")</f>
        <v>8.7499999999999994E-2</v>
      </c>
      <c r="AA317" s="53">
        <f t="shared" si="62"/>
        <v>28302.142857142859</v>
      </c>
      <c r="AB317" s="311"/>
      <c r="AC317" s="311"/>
      <c r="AD317" s="209" t="s">
        <v>156</v>
      </c>
      <c r="AE317" s="54">
        <v>10903221</v>
      </c>
      <c r="AF317" s="52">
        <f>IFERROR(AE317/AB311,"-")</f>
        <v>7.0595542230824426E-2</v>
      </c>
      <c r="AG317" s="54">
        <v>25</v>
      </c>
      <c r="AH317" s="52">
        <f>IFERROR(AG317/AC311,"-")</f>
        <v>0.14880952380952381</v>
      </c>
      <c r="AI317" s="53">
        <f t="shared" si="63"/>
        <v>436128.84</v>
      </c>
      <c r="AJ317" s="311"/>
      <c r="AK317" s="324"/>
      <c r="AL317" s="209" t="s">
        <v>156</v>
      </c>
      <c r="AM317" s="54">
        <f t="shared" si="69"/>
        <v>25932152</v>
      </c>
      <c r="AN317" s="52">
        <f>IFERROR(AM317/AJ311,"-")</f>
        <v>3.2747028327516199E-2</v>
      </c>
      <c r="AO317" s="54">
        <f t="shared" si="70"/>
        <v>106</v>
      </c>
      <c r="AP317" s="52">
        <f>IFERROR(AO317/AK311,"-")</f>
        <v>9.7516099356025759E-2</v>
      </c>
      <c r="AQ317" s="53">
        <f t="shared" si="64"/>
        <v>244642.94339622642</v>
      </c>
      <c r="AW317" s="175"/>
      <c r="AX317" s="175"/>
    </row>
    <row r="318" spans="2:50" s="20" customFormat="1">
      <c r="B318" s="326"/>
      <c r="C318" s="308"/>
      <c r="D318" s="311"/>
      <c r="E318" s="311"/>
      <c r="F318" s="209" t="s">
        <v>166</v>
      </c>
      <c r="G318" s="54">
        <v>0</v>
      </c>
      <c r="H318" s="52">
        <f>IFERROR(G318/D311,"-")</f>
        <v>0</v>
      </c>
      <c r="I318" s="54">
        <v>0</v>
      </c>
      <c r="J318" s="52">
        <f>IFERROR(I318/E311,"-")</f>
        <v>0</v>
      </c>
      <c r="K318" s="53" t="str">
        <f t="shared" si="60"/>
        <v>-</v>
      </c>
      <c r="L318" s="311"/>
      <c r="M318" s="311"/>
      <c r="N318" s="209" t="s">
        <v>166</v>
      </c>
      <c r="O318" s="54">
        <v>1148</v>
      </c>
      <c r="P318" s="52">
        <f>IFERROR(O318/L311,"-")</f>
        <v>1.1715631816471975E-5</v>
      </c>
      <c r="Q318" s="54">
        <v>1</v>
      </c>
      <c r="R318" s="52">
        <f>IFERROR(Q318/M311,"-")</f>
        <v>7.575757575757576E-3</v>
      </c>
      <c r="S318" s="53">
        <f t="shared" si="61"/>
        <v>1148</v>
      </c>
      <c r="T318" s="311"/>
      <c r="U318" s="311"/>
      <c r="V318" s="209" t="s">
        <v>166</v>
      </c>
      <c r="W318" s="54">
        <v>0</v>
      </c>
      <c r="X318" s="52">
        <f>IFERROR(W318/T311,"-")</f>
        <v>0</v>
      </c>
      <c r="Y318" s="54">
        <v>0</v>
      </c>
      <c r="Z318" s="52">
        <f>IFERROR(Y318/U311,"-")</f>
        <v>0</v>
      </c>
      <c r="AA318" s="53" t="str">
        <f t="shared" si="62"/>
        <v>-</v>
      </c>
      <c r="AB318" s="311"/>
      <c r="AC318" s="311"/>
      <c r="AD318" s="209" t="s">
        <v>166</v>
      </c>
      <c r="AE318" s="54">
        <v>0</v>
      </c>
      <c r="AF318" s="52">
        <f>IFERROR(AE318/AB311,"-")</f>
        <v>0</v>
      </c>
      <c r="AG318" s="54">
        <v>0</v>
      </c>
      <c r="AH318" s="52">
        <f>IFERROR(AG318/AC311,"-")</f>
        <v>0</v>
      </c>
      <c r="AI318" s="53" t="str">
        <f t="shared" si="63"/>
        <v>-</v>
      </c>
      <c r="AJ318" s="311"/>
      <c r="AK318" s="324"/>
      <c r="AL318" s="209" t="s">
        <v>166</v>
      </c>
      <c r="AM318" s="54">
        <f t="shared" si="69"/>
        <v>1148</v>
      </c>
      <c r="AN318" s="52">
        <f>IFERROR(AM318/AJ311,"-")</f>
        <v>1.4496902732942718E-6</v>
      </c>
      <c r="AO318" s="54">
        <f t="shared" si="70"/>
        <v>1</v>
      </c>
      <c r="AP318" s="52">
        <f>IFERROR(AO318/AK311,"-")</f>
        <v>9.1996320147194111E-4</v>
      </c>
      <c r="AQ318" s="53">
        <f t="shared" si="64"/>
        <v>1148</v>
      </c>
      <c r="AW318" s="175"/>
      <c r="AX318" s="175"/>
    </row>
    <row r="319" spans="2:50" s="20" customFormat="1">
      <c r="B319" s="326"/>
      <c r="C319" s="308"/>
      <c r="D319" s="311"/>
      <c r="E319" s="311"/>
      <c r="F319" s="209" t="s">
        <v>157</v>
      </c>
      <c r="G319" s="54">
        <v>59773</v>
      </c>
      <c r="H319" s="52">
        <f>IFERROR(G319/D311,"-")</f>
        <v>1.2732113774354431E-4</v>
      </c>
      <c r="I319" s="54">
        <v>2</v>
      </c>
      <c r="J319" s="52">
        <f>IFERROR(I319/E311,"-")</f>
        <v>2.828854314002829E-3</v>
      </c>
      <c r="K319" s="53">
        <f t="shared" si="60"/>
        <v>29886.5</v>
      </c>
      <c r="L319" s="311"/>
      <c r="M319" s="311"/>
      <c r="N319" s="209" t="s">
        <v>157</v>
      </c>
      <c r="O319" s="54">
        <v>20605</v>
      </c>
      <c r="P319" s="52">
        <f>IFERROR(O319/L311,"-")</f>
        <v>2.1027926269895909E-4</v>
      </c>
      <c r="Q319" s="54">
        <v>1</v>
      </c>
      <c r="R319" s="52">
        <f>IFERROR(Q319/M311,"-")</f>
        <v>7.575757575757576E-3</v>
      </c>
      <c r="S319" s="53">
        <f t="shared" si="61"/>
        <v>20605</v>
      </c>
      <c r="T319" s="311"/>
      <c r="U319" s="311"/>
      <c r="V319" s="209" t="s">
        <v>157</v>
      </c>
      <c r="W319" s="54">
        <v>0</v>
      </c>
      <c r="X319" s="52">
        <f>IFERROR(W319/T311,"-")</f>
        <v>0</v>
      </c>
      <c r="Y319" s="54">
        <v>0</v>
      </c>
      <c r="Z319" s="52">
        <f>IFERROR(Y319/U311,"-")</f>
        <v>0</v>
      </c>
      <c r="AA319" s="53" t="str">
        <f t="shared" si="62"/>
        <v>-</v>
      </c>
      <c r="AB319" s="311"/>
      <c r="AC319" s="311"/>
      <c r="AD319" s="209" t="s">
        <v>157</v>
      </c>
      <c r="AE319" s="54">
        <v>2900</v>
      </c>
      <c r="AF319" s="52">
        <f>IFERROR(AE319/AB311,"-")</f>
        <v>1.877675161031688E-5</v>
      </c>
      <c r="AG319" s="54">
        <v>2</v>
      </c>
      <c r="AH319" s="52">
        <f>IFERROR(AG319/AC311,"-")</f>
        <v>1.1904761904761904E-2</v>
      </c>
      <c r="AI319" s="53">
        <f t="shared" si="63"/>
        <v>1450</v>
      </c>
      <c r="AJ319" s="311"/>
      <c r="AK319" s="324"/>
      <c r="AL319" s="209" t="s">
        <v>157</v>
      </c>
      <c r="AM319" s="54">
        <f t="shared" si="69"/>
        <v>83278</v>
      </c>
      <c r="AN319" s="52">
        <f>IFERROR(AM319/AJ311,"-")</f>
        <v>1.0516315904128952E-4</v>
      </c>
      <c r="AO319" s="54">
        <f t="shared" si="70"/>
        <v>5</v>
      </c>
      <c r="AP319" s="52">
        <f>IFERROR(AO319/AK311,"-")</f>
        <v>4.5998160073597054E-3</v>
      </c>
      <c r="AQ319" s="53">
        <f t="shared" si="64"/>
        <v>16655.599999999999</v>
      </c>
      <c r="AW319" s="175"/>
      <c r="AX319" s="175"/>
    </row>
    <row r="320" spans="2:50" s="20" customFormat="1">
      <c r="B320" s="326"/>
      <c r="C320" s="308"/>
      <c r="D320" s="311"/>
      <c r="E320" s="311"/>
      <c r="F320" s="209" t="s">
        <v>158</v>
      </c>
      <c r="G320" s="54">
        <v>771005</v>
      </c>
      <c r="H320" s="52">
        <f>IFERROR(G320/D311,"-")</f>
        <v>1.6423006007053583E-3</v>
      </c>
      <c r="I320" s="54">
        <v>20</v>
      </c>
      <c r="J320" s="52">
        <f>IFERROR(I320/E311,"-")</f>
        <v>2.8288543140028287E-2</v>
      </c>
      <c r="K320" s="53">
        <f t="shared" si="60"/>
        <v>38550.25</v>
      </c>
      <c r="L320" s="311"/>
      <c r="M320" s="311"/>
      <c r="N320" s="209" t="s">
        <v>158</v>
      </c>
      <c r="O320" s="54">
        <v>44503</v>
      </c>
      <c r="P320" s="52">
        <f>IFERROR(O320/L311,"-")</f>
        <v>4.5416442746380861E-4</v>
      </c>
      <c r="Q320" s="54">
        <v>7</v>
      </c>
      <c r="R320" s="52">
        <f>IFERROR(Q320/M311,"-")</f>
        <v>5.3030303030303032E-2</v>
      </c>
      <c r="S320" s="53">
        <f t="shared" si="61"/>
        <v>6357.5714285714284</v>
      </c>
      <c r="T320" s="311"/>
      <c r="U320" s="311"/>
      <c r="V320" s="209" t="s">
        <v>158</v>
      </c>
      <c r="W320" s="54">
        <v>138190</v>
      </c>
      <c r="X320" s="52">
        <f>IFERROR(W320/T311,"-")</f>
        <v>1.9743738588843466E-3</v>
      </c>
      <c r="Y320" s="54">
        <v>4</v>
      </c>
      <c r="Z320" s="52">
        <f>IFERROR(Y320/U311,"-")</f>
        <v>0.05</v>
      </c>
      <c r="AA320" s="53">
        <f t="shared" si="62"/>
        <v>34547.5</v>
      </c>
      <c r="AB320" s="311"/>
      <c r="AC320" s="311"/>
      <c r="AD320" s="209" t="s">
        <v>158</v>
      </c>
      <c r="AE320" s="54">
        <v>90430</v>
      </c>
      <c r="AF320" s="52">
        <f>IFERROR(AE320/AB311,"-")</f>
        <v>5.8551091314515706E-4</v>
      </c>
      <c r="AG320" s="54">
        <v>11</v>
      </c>
      <c r="AH320" s="52">
        <f>IFERROR(AG320/AC311,"-")</f>
        <v>6.5476190476190479E-2</v>
      </c>
      <c r="AI320" s="53">
        <f t="shared" si="63"/>
        <v>8220.9090909090901</v>
      </c>
      <c r="AJ320" s="311"/>
      <c r="AK320" s="324"/>
      <c r="AL320" s="209" t="s">
        <v>158</v>
      </c>
      <c r="AM320" s="54">
        <f t="shared" si="69"/>
        <v>1044128</v>
      </c>
      <c r="AN320" s="52">
        <f>IFERROR(AM320/AJ311,"-")</f>
        <v>1.3185210850820569E-3</v>
      </c>
      <c r="AO320" s="54">
        <f t="shared" si="70"/>
        <v>42</v>
      </c>
      <c r="AP320" s="52">
        <f>IFERROR(AO320/AK311,"-")</f>
        <v>3.8638454461821528E-2</v>
      </c>
      <c r="AQ320" s="53">
        <f t="shared" si="64"/>
        <v>24860.190476190477</v>
      </c>
      <c r="AW320" s="175"/>
      <c r="AX320" s="175"/>
    </row>
    <row r="321" spans="2:50" s="20" customFormat="1">
      <c r="B321" s="326"/>
      <c r="C321" s="308"/>
      <c r="D321" s="311"/>
      <c r="E321" s="311"/>
      <c r="F321" s="209" t="s">
        <v>159</v>
      </c>
      <c r="G321" s="54">
        <v>2557</v>
      </c>
      <c r="H321" s="52">
        <f>IFERROR(G321/D311,"-")</f>
        <v>5.4466088235531557E-6</v>
      </c>
      <c r="I321" s="54">
        <v>1</v>
      </c>
      <c r="J321" s="52">
        <f>IFERROR(I321/E311,"-")</f>
        <v>1.4144271570014145E-3</v>
      </c>
      <c r="K321" s="53">
        <f t="shared" si="60"/>
        <v>2557</v>
      </c>
      <c r="L321" s="311"/>
      <c r="M321" s="311"/>
      <c r="N321" s="209" t="s">
        <v>159</v>
      </c>
      <c r="O321" s="54">
        <v>0</v>
      </c>
      <c r="P321" s="52">
        <f>IFERROR(O321/L311,"-")</f>
        <v>0</v>
      </c>
      <c r="Q321" s="54">
        <v>0</v>
      </c>
      <c r="R321" s="52">
        <f>IFERROR(Q321/M311,"-")</f>
        <v>0</v>
      </c>
      <c r="S321" s="53" t="str">
        <f t="shared" si="61"/>
        <v>-</v>
      </c>
      <c r="T321" s="311"/>
      <c r="U321" s="311"/>
      <c r="V321" s="209" t="s">
        <v>159</v>
      </c>
      <c r="W321" s="54">
        <v>4054</v>
      </c>
      <c r="X321" s="52">
        <f>IFERROR(W321/T311,"-")</f>
        <v>5.7921062478595712E-5</v>
      </c>
      <c r="Y321" s="54">
        <v>1</v>
      </c>
      <c r="Z321" s="52">
        <f>IFERROR(Y321/U311,"-")</f>
        <v>1.2500000000000001E-2</v>
      </c>
      <c r="AA321" s="53">
        <f t="shared" si="62"/>
        <v>4054</v>
      </c>
      <c r="AB321" s="311"/>
      <c r="AC321" s="311"/>
      <c r="AD321" s="209" t="s">
        <v>159</v>
      </c>
      <c r="AE321" s="54">
        <v>60952</v>
      </c>
      <c r="AF321" s="52">
        <f>IFERROR(AE321/AB311,"-")</f>
        <v>3.9464847039725326E-4</v>
      </c>
      <c r="AG321" s="54">
        <v>3</v>
      </c>
      <c r="AH321" s="52">
        <f>IFERROR(AG321/AC311,"-")</f>
        <v>1.7857142857142856E-2</v>
      </c>
      <c r="AI321" s="53">
        <f t="shared" si="63"/>
        <v>20317.333333333332</v>
      </c>
      <c r="AJ321" s="311"/>
      <c r="AK321" s="324"/>
      <c r="AL321" s="209" t="s">
        <v>159</v>
      </c>
      <c r="AM321" s="54">
        <f t="shared" si="69"/>
        <v>67563</v>
      </c>
      <c r="AN321" s="52">
        <f>IFERROR(AM321/AJ311,"-")</f>
        <v>8.5318313531864884E-5</v>
      </c>
      <c r="AO321" s="54">
        <f t="shared" si="70"/>
        <v>5</v>
      </c>
      <c r="AP321" s="52">
        <f>IFERROR(AO321/AK311,"-")</f>
        <v>4.5998160073597054E-3</v>
      </c>
      <c r="AQ321" s="53">
        <f t="shared" si="64"/>
        <v>13512.6</v>
      </c>
      <c r="AW321" s="175"/>
      <c r="AX321" s="175"/>
    </row>
    <row r="322" spans="2:50" s="20" customFormat="1">
      <c r="B322" s="326"/>
      <c r="C322" s="308"/>
      <c r="D322" s="311"/>
      <c r="E322" s="311"/>
      <c r="F322" s="209" t="s">
        <v>160</v>
      </c>
      <c r="G322" s="54">
        <v>4150993</v>
      </c>
      <c r="H322" s="52">
        <f>IFERROR(G322/D311,"-")</f>
        <v>8.8419378569837247E-3</v>
      </c>
      <c r="I322" s="54">
        <v>4</v>
      </c>
      <c r="J322" s="52">
        <f>IFERROR(I322/E311,"-")</f>
        <v>5.6577086280056579E-3</v>
      </c>
      <c r="K322" s="53">
        <f t="shared" si="60"/>
        <v>1037748.25</v>
      </c>
      <c r="L322" s="311"/>
      <c r="M322" s="311"/>
      <c r="N322" s="209" t="s">
        <v>160</v>
      </c>
      <c r="O322" s="54">
        <v>2119</v>
      </c>
      <c r="P322" s="52">
        <f>IFERROR(O322/L311,"-")</f>
        <v>2.1624933640334594E-5</v>
      </c>
      <c r="Q322" s="54">
        <v>1</v>
      </c>
      <c r="R322" s="52">
        <f>IFERROR(Q322/M311,"-")</f>
        <v>7.575757575757576E-3</v>
      </c>
      <c r="S322" s="53">
        <f t="shared" si="61"/>
        <v>2119</v>
      </c>
      <c r="T322" s="311"/>
      <c r="U322" s="311"/>
      <c r="V322" s="209" t="s">
        <v>160</v>
      </c>
      <c r="W322" s="54">
        <v>0</v>
      </c>
      <c r="X322" s="52">
        <f>IFERROR(W322/T311,"-")</f>
        <v>0</v>
      </c>
      <c r="Y322" s="54">
        <v>0</v>
      </c>
      <c r="Z322" s="52">
        <f>IFERROR(Y322/U311,"-")</f>
        <v>0</v>
      </c>
      <c r="AA322" s="53" t="str">
        <f t="shared" si="62"/>
        <v>-</v>
      </c>
      <c r="AB322" s="311"/>
      <c r="AC322" s="311"/>
      <c r="AD322" s="209" t="s">
        <v>160</v>
      </c>
      <c r="AE322" s="54">
        <v>1596928</v>
      </c>
      <c r="AF322" s="52">
        <f>IFERROR(AE322/AB311,"-")</f>
        <v>1.0339696688124178E-2</v>
      </c>
      <c r="AG322" s="54">
        <v>3</v>
      </c>
      <c r="AH322" s="52">
        <f>IFERROR(AG322/AC311,"-")</f>
        <v>1.7857142857142856E-2</v>
      </c>
      <c r="AI322" s="53">
        <f t="shared" si="63"/>
        <v>532309.33333333337</v>
      </c>
      <c r="AJ322" s="311"/>
      <c r="AK322" s="324"/>
      <c r="AL322" s="209" t="s">
        <v>160</v>
      </c>
      <c r="AM322" s="54">
        <f t="shared" si="69"/>
        <v>5750040</v>
      </c>
      <c r="AN322" s="52">
        <f>IFERROR(AM322/AJ311,"-")</f>
        <v>7.2611298423806573E-3</v>
      </c>
      <c r="AO322" s="54">
        <f t="shared" si="70"/>
        <v>8</v>
      </c>
      <c r="AP322" s="52">
        <f>IFERROR(AO322/AK311,"-")</f>
        <v>7.3597056117755289E-3</v>
      </c>
      <c r="AQ322" s="53">
        <f t="shared" si="64"/>
        <v>718755</v>
      </c>
      <c r="AW322" s="175"/>
      <c r="AX322" s="175"/>
    </row>
    <row r="323" spans="2:50" s="20" customFormat="1">
      <c r="B323" s="326"/>
      <c r="C323" s="308"/>
      <c r="D323" s="311"/>
      <c r="E323" s="311"/>
      <c r="F323" s="209" t="s">
        <v>161</v>
      </c>
      <c r="G323" s="54">
        <v>4522023</v>
      </c>
      <c r="H323" s="52">
        <f>IFERROR(G323/D311,"-")</f>
        <v>9.6322606070044243E-3</v>
      </c>
      <c r="I323" s="54">
        <v>123</v>
      </c>
      <c r="J323" s="52">
        <f>IFERROR(I323/E311,"-")</f>
        <v>0.17397454031117399</v>
      </c>
      <c r="K323" s="53">
        <f t="shared" si="60"/>
        <v>36764.414634146342</v>
      </c>
      <c r="L323" s="311"/>
      <c r="M323" s="311"/>
      <c r="N323" s="209" t="s">
        <v>161</v>
      </c>
      <c r="O323" s="54">
        <v>572225</v>
      </c>
      <c r="P323" s="52">
        <f>IFERROR(O323/L311,"-")</f>
        <v>5.8397015820389163E-3</v>
      </c>
      <c r="Q323" s="54">
        <v>17</v>
      </c>
      <c r="R323" s="52">
        <f>IFERROR(Q323/M311,"-")</f>
        <v>0.12878787878787878</v>
      </c>
      <c r="S323" s="53">
        <f t="shared" si="61"/>
        <v>33660.294117647056</v>
      </c>
      <c r="T323" s="311"/>
      <c r="U323" s="311"/>
      <c r="V323" s="209" t="s">
        <v>161</v>
      </c>
      <c r="W323" s="54">
        <v>648329</v>
      </c>
      <c r="X323" s="52">
        <f>IFERROR(W323/T311,"-")</f>
        <v>9.2629266195573459E-3</v>
      </c>
      <c r="Y323" s="54">
        <v>18</v>
      </c>
      <c r="Z323" s="52">
        <f>IFERROR(Y323/U311,"-")</f>
        <v>0.22500000000000001</v>
      </c>
      <c r="AA323" s="53">
        <f t="shared" si="62"/>
        <v>36018.277777777781</v>
      </c>
      <c r="AB323" s="311"/>
      <c r="AC323" s="311"/>
      <c r="AD323" s="209" t="s">
        <v>161</v>
      </c>
      <c r="AE323" s="54">
        <v>1865370</v>
      </c>
      <c r="AF323" s="52">
        <f>IFERROR(AE323/AB311,"-")</f>
        <v>1.207778936252993E-2</v>
      </c>
      <c r="AG323" s="54">
        <v>37</v>
      </c>
      <c r="AH323" s="52">
        <f>IFERROR(AG323/AC311,"-")</f>
        <v>0.22023809523809523</v>
      </c>
      <c r="AI323" s="53">
        <f t="shared" si="63"/>
        <v>50415.405405405407</v>
      </c>
      <c r="AJ323" s="311"/>
      <c r="AK323" s="324"/>
      <c r="AL323" s="209" t="s">
        <v>161</v>
      </c>
      <c r="AM323" s="54">
        <f t="shared" si="69"/>
        <v>7607947</v>
      </c>
      <c r="AN323" s="52">
        <f>IFERROR(AM323/AJ311,"-")</f>
        <v>9.6072881233783408E-3</v>
      </c>
      <c r="AO323" s="54">
        <f t="shared" si="70"/>
        <v>195</v>
      </c>
      <c r="AP323" s="52">
        <f>IFERROR(AO323/AK311,"-")</f>
        <v>0.17939282428702852</v>
      </c>
      <c r="AQ323" s="53">
        <f t="shared" si="64"/>
        <v>39015.112820512819</v>
      </c>
      <c r="AW323" s="175"/>
      <c r="AX323" s="175"/>
    </row>
    <row r="324" spans="2:50" s="20" customFormat="1">
      <c r="B324" s="326"/>
      <c r="C324" s="308"/>
      <c r="D324" s="311"/>
      <c r="E324" s="311"/>
      <c r="F324" s="209" t="s">
        <v>162</v>
      </c>
      <c r="G324" s="54">
        <v>6361796</v>
      </c>
      <c r="H324" s="52">
        <f>IFERROR(G324/D311,"-")</f>
        <v>1.355112015144512E-2</v>
      </c>
      <c r="I324" s="54">
        <v>71</v>
      </c>
      <c r="J324" s="52">
        <f>IFERROR(I324/E311,"-")</f>
        <v>0.10042432814710042</v>
      </c>
      <c r="K324" s="53">
        <f t="shared" si="60"/>
        <v>89602.760563380289</v>
      </c>
      <c r="L324" s="311"/>
      <c r="M324" s="311"/>
      <c r="N324" s="209" t="s">
        <v>162</v>
      </c>
      <c r="O324" s="54">
        <v>792612</v>
      </c>
      <c r="P324" s="52">
        <f>IFERROR(O324/L311,"-")</f>
        <v>8.0888069384298638E-3</v>
      </c>
      <c r="Q324" s="54">
        <v>10</v>
      </c>
      <c r="R324" s="52">
        <f>IFERROR(Q324/M311,"-")</f>
        <v>7.575757575757576E-2</v>
      </c>
      <c r="S324" s="53">
        <f t="shared" si="61"/>
        <v>79261.2</v>
      </c>
      <c r="T324" s="311"/>
      <c r="U324" s="311"/>
      <c r="V324" s="209" t="s">
        <v>162</v>
      </c>
      <c r="W324" s="54">
        <v>639169</v>
      </c>
      <c r="X324" s="52">
        <f>IFERROR(W324/T311,"-")</f>
        <v>9.1320541646229755E-3</v>
      </c>
      <c r="Y324" s="54">
        <v>8</v>
      </c>
      <c r="Z324" s="52">
        <f>IFERROR(Y324/U311,"-")</f>
        <v>0.1</v>
      </c>
      <c r="AA324" s="53">
        <f t="shared" si="62"/>
        <v>79896.125</v>
      </c>
      <c r="AB324" s="311"/>
      <c r="AC324" s="311"/>
      <c r="AD324" s="209" t="s">
        <v>162</v>
      </c>
      <c r="AE324" s="54">
        <v>3724495</v>
      </c>
      <c r="AF324" s="52">
        <f>IFERROR(AE324/AB311,"-")</f>
        <v>2.4115143961678333E-2</v>
      </c>
      <c r="AG324" s="54">
        <v>28</v>
      </c>
      <c r="AH324" s="52">
        <f>IFERROR(AG324/AC311,"-")</f>
        <v>0.16666666666666666</v>
      </c>
      <c r="AI324" s="53">
        <f t="shared" si="63"/>
        <v>133017.67857142858</v>
      </c>
      <c r="AJ324" s="311"/>
      <c r="AK324" s="324"/>
      <c r="AL324" s="209" t="s">
        <v>162</v>
      </c>
      <c r="AM324" s="54">
        <f t="shared" si="69"/>
        <v>11518072</v>
      </c>
      <c r="AN324" s="52">
        <f>IFERROR(AM324/AJ311,"-")</f>
        <v>1.4544979917685627E-2</v>
      </c>
      <c r="AO324" s="54">
        <f t="shared" si="70"/>
        <v>117</v>
      </c>
      <c r="AP324" s="52">
        <f>IFERROR(AO324/AK311,"-")</f>
        <v>0.10763569457221711</v>
      </c>
      <c r="AQ324" s="53">
        <f t="shared" si="64"/>
        <v>98445.059829059828</v>
      </c>
      <c r="AW324" s="175"/>
      <c r="AX324" s="175"/>
    </row>
    <row r="325" spans="2:50" s="20" customFormat="1">
      <c r="B325" s="326"/>
      <c r="C325" s="308"/>
      <c r="D325" s="311"/>
      <c r="E325" s="311"/>
      <c r="F325" s="209" t="s">
        <v>163</v>
      </c>
      <c r="G325" s="54">
        <v>1331007</v>
      </c>
      <c r="H325" s="52">
        <f>IFERROR(G325/D311,"-")</f>
        <v>2.8351484045408743E-3</v>
      </c>
      <c r="I325" s="54">
        <v>30</v>
      </c>
      <c r="J325" s="52">
        <f>IFERROR(I325/E311,"-")</f>
        <v>4.2432814710042434E-2</v>
      </c>
      <c r="K325" s="53">
        <f t="shared" si="60"/>
        <v>44366.9</v>
      </c>
      <c r="L325" s="311"/>
      <c r="M325" s="311"/>
      <c r="N325" s="209" t="s">
        <v>163</v>
      </c>
      <c r="O325" s="54">
        <v>420795</v>
      </c>
      <c r="P325" s="52">
        <f>IFERROR(O325/L311,"-")</f>
        <v>4.2943199392093418E-3</v>
      </c>
      <c r="Q325" s="54">
        <v>6</v>
      </c>
      <c r="R325" s="52">
        <f>IFERROR(Q325/M311,"-")</f>
        <v>4.5454545454545456E-2</v>
      </c>
      <c r="S325" s="53">
        <f t="shared" si="61"/>
        <v>70132.5</v>
      </c>
      <c r="T325" s="311"/>
      <c r="U325" s="311"/>
      <c r="V325" s="209" t="s">
        <v>163</v>
      </c>
      <c r="W325" s="54">
        <v>98948</v>
      </c>
      <c r="X325" s="52">
        <f>IFERROR(W325/T311,"-")</f>
        <v>1.4137082610093952E-3</v>
      </c>
      <c r="Y325" s="54">
        <v>6</v>
      </c>
      <c r="Z325" s="52">
        <f>IFERROR(Y325/U311,"-")</f>
        <v>7.4999999999999997E-2</v>
      </c>
      <c r="AA325" s="53">
        <f t="shared" si="62"/>
        <v>16491.333333333332</v>
      </c>
      <c r="AB325" s="311"/>
      <c r="AC325" s="311"/>
      <c r="AD325" s="209" t="s">
        <v>163</v>
      </c>
      <c r="AE325" s="54">
        <v>889939</v>
      </c>
      <c r="AF325" s="52">
        <f>IFERROR(AE325/AB311,"-")</f>
        <v>5.7621253625288939E-3</v>
      </c>
      <c r="AG325" s="54">
        <v>24</v>
      </c>
      <c r="AH325" s="52">
        <f>IFERROR(AG325/AC311,"-")</f>
        <v>0.14285714285714285</v>
      </c>
      <c r="AI325" s="53">
        <f t="shared" si="63"/>
        <v>37080.791666666664</v>
      </c>
      <c r="AJ325" s="311"/>
      <c r="AK325" s="324"/>
      <c r="AL325" s="209" t="s">
        <v>163</v>
      </c>
      <c r="AM325" s="54">
        <f t="shared" si="69"/>
        <v>2740689</v>
      </c>
      <c r="AN325" s="52">
        <f>IFERROR(AM325/AJ311,"-")</f>
        <v>3.4609322172688192E-3</v>
      </c>
      <c r="AO325" s="54">
        <f t="shared" si="70"/>
        <v>66</v>
      </c>
      <c r="AP325" s="52">
        <f>IFERROR(AO325/AK311,"-")</f>
        <v>6.0717571297148117E-2</v>
      </c>
      <c r="AQ325" s="53">
        <f t="shared" si="64"/>
        <v>41525.590909090912</v>
      </c>
      <c r="AW325" s="175"/>
      <c r="AX325" s="175"/>
    </row>
    <row r="326" spans="2:50" s="20" customFormat="1">
      <c r="B326" s="326"/>
      <c r="C326" s="308"/>
      <c r="D326" s="311"/>
      <c r="E326" s="311"/>
      <c r="F326" s="210" t="s">
        <v>164</v>
      </c>
      <c r="G326" s="59">
        <v>780985</v>
      </c>
      <c r="H326" s="57">
        <f>IFERROR(G326/D311,"-")</f>
        <v>1.6635587767159412E-3</v>
      </c>
      <c r="I326" s="59">
        <v>69</v>
      </c>
      <c r="J326" s="57">
        <f>IFERROR(I326/E311,"-")</f>
        <v>9.7595473833097593E-2</v>
      </c>
      <c r="K326" s="58">
        <f t="shared" ref="K326:K389" si="71">IFERROR(G326/I326,"-")</f>
        <v>11318.623188405798</v>
      </c>
      <c r="L326" s="311"/>
      <c r="M326" s="311"/>
      <c r="N326" s="210" t="s">
        <v>164</v>
      </c>
      <c r="O326" s="59">
        <v>395053</v>
      </c>
      <c r="P326" s="57">
        <f>IFERROR(O326/L311,"-")</f>
        <v>4.0316162857079296E-3</v>
      </c>
      <c r="Q326" s="59">
        <v>10</v>
      </c>
      <c r="R326" s="57">
        <f>IFERROR(Q326/M311,"-")</f>
        <v>7.575757575757576E-2</v>
      </c>
      <c r="S326" s="58">
        <f t="shared" ref="S326:S389" si="72">IFERROR(O326/Q326,"-")</f>
        <v>39505.300000000003</v>
      </c>
      <c r="T326" s="311"/>
      <c r="U326" s="311"/>
      <c r="V326" s="210" t="s">
        <v>164</v>
      </c>
      <c r="W326" s="59">
        <v>6624</v>
      </c>
      <c r="X326" s="57">
        <f>IFERROR(W326/T311,"-")</f>
        <v>9.4639644266950661E-5</v>
      </c>
      <c r="Y326" s="59">
        <v>3</v>
      </c>
      <c r="Z326" s="57">
        <f>IFERROR(Y326/U311,"-")</f>
        <v>3.7499999999999999E-2</v>
      </c>
      <c r="AA326" s="58">
        <f t="shared" ref="AA326:AA389" si="73">IFERROR(W326/Y326,"-")</f>
        <v>2208</v>
      </c>
      <c r="AB326" s="311"/>
      <c r="AC326" s="311"/>
      <c r="AD326" s="210" t="s">
        <v>164</v>
      </c>
      <c r="AE326" s="59">
        <v>237606</v>
      </c>
      <c r="AF326" s="57">
        <f>IFERROR(AE326/AB311,"-")</f>
        <v>1.5384375321106734E-3</v>
      </c>
      <c r="AG326" s="59">
        <v>18</v>
      </c>
      <c r="AH326" s="57">
        <f>IFERROR(AG326/AC311,"-")</f>
        <v>0.10714285714285714</v>
      </c>
      <c r="AI326" s="58">
        <f t="shared" ref="AI326:AI389" si="74">IFERROR(AE326/AG326,"-")</f>
        <v>13200.333333333334</v>
      </c>
      <c r="AJ326" s="311"/>
      <c r="AK326" s="324"/>
      <c r="AL326" s="210" t="s">
        <v>164</v>
      </c>
      <c r="AM326" s="59">
        <f t="shared" si="69"/>
        <v>1420268</v>
      </c>
      <c r="AN326" s="57">
        <f>IFERROR(AM326/AJ311,"-")</f>
        <v>1.7935093249748335E-3</v>
      </c>
      <c r="AO326" s="59">
        <f t="shared" si="70"/>
        <v>100</v>
      </c>
      <c r="AP326" s="57">
        <f>IFERROR(AO326/AK311,"-")</f>
        <v>9.1996320147194111E-2</v>
      </c>
      <c r="AQ326" s="58">
        <f t="shared" ref="AQ326:AQ389" si="75">IFERROR(AM326/AO326,"-")</f>
        <v>14202.68</v>
      </c>
      <c r="AW326" s="175"/>
      <c r="AX326" s="175"/>
    </row>
    <row r="327" spans="2:50" s="20" customFormat="1">
      <c r="B327" s="326"/>
      <c r="C327" s="309"/>
      <c r="D327" s="312"/>
      <c r="E327" s="312"/>
      <c r="F327" s="211" t="s">
        <v>86</v>
      </c>
      <c r="G327" s="60">
        <f>SUM(G311:G326)</f>
        <v>85637299</v>
      </c>
      <c r="H327" s="57">
        <f>IFERROR(G327/D311,"-")</f>
        <v>0.18241410573275707</v>
      </c>
      <c r="I327" s="59">
        <v>580</v>
      </c>
      <c r="J327" s="57">
        <f>IFERROR(I327/E311,"-")</f>
        <v>0.82036775106082038</v>
      </c>
      <c r="K327" s="58">
        <f t="shared" si="71"/>
        <v>147650.51551724138</v>
      </c>
      <c r="L327" s="312"/>
      <c r="M327" s="312"/>
      <c r="N327" s="211" t="s">
        <v>86</v>
      </c>
      <c r="O327" s="60">
        <f>SUM(O311:O326)</f>
        <v>17118676</v>
      </c>
      <c r="P327" s="57">
        <f>IFERROR(O327/L311,"-")</f>
        <v>0.17470044007097141</v>
      </c>
      <c r="Q327" s="59">
        <v>101</v>
      </c>
      <c r="R327" s="57">
        <f>IFERROR(Q327/M311,"-")</f>
        <v>0.76515151515151514</v>
      </c>
      <c r="S327" s="58">
        <f t="shared" si="72"/>
        <v>169491.84158415842</v>
      </c>
      <c r="T327" s="312"/>
      <c r="U327" s="312"/>
      <c r="V327" s="211" t="s">
        <v>86</v>
      </c>
      <c r="W327" s="60">
        <f>SUM(W311:W326)</f>
        <v>12710716</v>
      </c>
      <c r="X327" s="57">
        <f>IFERROR(W327/T311,"-")</f>
        <v>0.18160290468270501</v>
      </c>
      <c r="Y327" s="59">
        <v>69</v>
      </c>
      <c r="Z327" s="57">
        <f>IFERROR(Y327/U311,"-")</f>
        <v>0.86250000000000004</v>
      </c>
      <c r="AA327" s="58">
        <f t="shared" si="73"/>
        <v>184213.27536231885</v>
      </c>
      <c r="AB327" s="312"/>
      <c r="AC327" s="312"/>
      <c r="AD327" s="211" t="s">
        <v>86</v>
      </c>
      <c r="AE327" s="60">
        <f>SUM(AE311:AE326)</f>
        <v>41264289</v>
      </c>
      <c r="AF327" s="57">
        <f>IFERROR(AE327/AB311,"-")</f>
        <v>0.26717562238942449</v>
      </c>
      <c r="AG327" s="59">
        <v>145</v>
      </c>
      <c r="AH327" s="57">
        <f>IFERROR(AG327/AC311,"-")</f>
        <v>0.86309523809523814</v>
      </c>
      <c r="AI327" s="58">
        <f t="shared" si="74"/>
        <v>284581.30344827584</v>
      </c>
      <c r="AJ327" s="312"/>
      <c r="AK327" s="325"/>
      <c r="AL327" s="211" t="s">
        <v>86</v>
      </c>
      <c r="AM327" s="60">
        <f>SUM(AM311:AM326)</f>
        <v>156730980</v>
      </c>
      <c r="AN327" s="57">
        <f>IFERROR(AM327/AJ311,"-")</f>
        <v>0.19791931814449393</v>
      </c>
      <c r="AO327" s="59">
        <f>SUM(I327,Q327,Y327,AG327)</f>
        <v>895</v>
      </c>
      <c r="AP327" s="57">
        <f>IFERROR(AO327/AK311,"-")</f>
        <v>0.82336706531738735</v>
      </c>
      <c r="AQ327" s="58">
        <f t="shared" si="75"/>
        <v>175118.41340782124</v>
      </c>
      <c r="AW327" s="175"/>
      <c r="AX327" s="175"/>
    </row>
    <row r="328" spans="2:50" s="20" customFormat="1">
      <c r="B328" s="326">
        <v>20</v>
      </c>
      <c r="C328" s="307" t="s">
        <v>143</v>
      </c>
      <c r="D328" s="310">
        <v>1347777140</v>
      </c>
      <c r="E328" s="310">
        <v>2028</v>
      </c>
      <c r="F328" s="207" t="s">
        <v>150</v>
      </c>
      <c r="G328" s="50">
        <v>16629814</v>
      </c>
      <c r="H328" s="48">
        <f>IFERROR(G328/D328,"-")</f>
        <v>1.2338697182532714E-2</v>
      </c>
      <c r="I328" s="50">
        <v>371</v>
      </c>
      <c r="J328" s="48">
        <f>IFERROR(I328/E328,"-")</f>
        <v>0.18293885601577908</v>
      </c>
      <c r="K328" s="49">
        <f t="shared" si="71"/>
        <v>44824.296495956871</v>
      </c>
      <c r="L328" s="310">
        <v>248151850</v>
      </c>
      <c r="M328" s="310">
        <v>313</v>
      </c>
      <c r="N328" s="207" t="s">
        <v>150</v>
      </c>
      <c r="O328" s="50">
        <v>7020295</v>
      </c>
      <c r="P328" s="48">
        <f>IFERROR(O328/L328,"-")</f>
        <v>2.8290319012330555E-2</v>
      </c>
      <c r="Q328" s="50">
        <v>62</v>
      </c>
      <c r="R328" s="48">
        <f>IFERROR(Q328/M328,"-")</f>
        <v>0.19808306709265175</v>
      </c>
      <c r="S328" s="49">
        <f t="shared" si="72"/>
        <v>113230.56451612903</v>
      </c>
      <c r="T328" s="310">
        <v>154559460</v>
      </c>
      <c r="U328" s="310">
        <v>183</v>
      </c>
      <c r="V328" s="207" t="s">
        <v>150</v>
      </c>
      <c r="W328" s="50">
        <v>1846044</v>
      </c>
      <c r="X328" s="48">
        <f>IFERROR(W328/T328,"-")</f>
        <v>1.1943908189120226E-2</v>
      </c>
      <c r="Y328" s="50">
        <v>44</v>
      </c>
      <c r="Z328" s="48">
        <f>IFERROR(Y328/U328,"-")</f>
        <v>0.24043715846994534</v>
      </c>
      <c r="AA328" s="49">
        <f t="shared" si="73"/>
        <v>41955.545454545456</v>
      </c>
      <c r="AB328" s="310">
        <v>280354350</v>
      </c>
      <c r="AC328" s="310">
        <v>287</v>
      </c>
      <c r="AD328" s="207" t="s">
        <v>150</v>
      </c>
      <c r="AE328" s="50">
        <v>3572801</v>
      </c>
      <c r="AF328" s="48">
        <f>IFERROR(AE328/AB328,"-")</f>
        <v>1.2743875741539235E-2</v>
      </c>
      <c r="AG328" s="50">
        <v>64</v>
      </c>
      <c r="AH328" s="48">
        <f>IFERROR(AG328/AC328,"-")</f>
        <v>0.22299651567944251</v>
      </c>
      <c r="AI328" s="49">
        <f t="shared" si="74"/>
        <v>55825.015625</v>
      </c>
      <c r="AJ328" s="310">
        <f>SUM(D328,L328,T328,AB328)</f>
        <v>2030842800</v>
      </c>
      <c r="AK328" s="323">
        <f>SUM(E328,M328,U328,AC328)</f>
        <v>2811</v>
      </c>
      <c r="AL328" s="207" t="s">
        <v>150</v>
      </c>
      <c r="AM328" s="50">
        <f t="shared" ref="AM328:AM343" si="76">SUM(G328,O328,W328,AE328)</f>
        <v>29068954</v>
      </c>
      <c r="AN328" s="48">
        <f>IFERROR(AM328/AJ328,"-")</f>
        <v>1.4313739103784891E-2</v>
      </c>
      <c r="AO328" s="50">
        <f t="shared" ref="AO328:AO343" si="77">SUM(I328,Q328,Y328,AG328)</f>
        <v>541</v>
      </c>
      <c r="AP328" s="48">
        <f>IFERROR(AO328/AK328,"-")</f>
        <v>0.19245819992885094</v>
      </c>
      <c r="AQ328" s="49">
        <f t="shared" si="75"/>
        <v>53731.892791127539</v>
      </c>
      <c r="AW328" s="175"/>
      <c r="AX328" s="175"/>
    </row>
    <row r="329" spans="2:50" s="20" customFormat="1">
      <c r="B329" s="326"/>
      <c r="C329" s="308"/>
      <c r="D329" s="311"/>
      <c r="E329" s="311"/>
      <c r="F329" s="208" t="s">
        <v>151</v>
      </c>
      <c r="G329" s="54">
        <v>33924767</v>
      </c>
      <c r="H329" s="52">
        <f>IFERROR(G329/D328,"-")</f>
        <v>2.5170902512859063E-2</v>
      </c>
      <c r="I329" s="54">
        <v>616</v>
      </c>
      <c r="J329" s="52">
        <f>IFERROR(I329/E328,"-")</f>
        <v>0.30374753451676528</v>
      </c>
      <c r="K329" s="53">
        <f t="shared" si="71"/>
        <v>55072.6737012987</v>
      </c>
      <c r="L329" s="311"/>
      <c r="M329" s="311"/>
      <c r="N329" s="208" t="s">
        <v>151</v>
      </c>
      <c r="O329" s="54">
        <v>10033269</v>
      </c>
      <c r="P329" s="52">
        <f>IFERROR(O329/L328,"-")</f>
        <v>4.0431973406605676E-2</v>
      </c>
      <c r="Q329" s="54">
        <v>99</v>
      </c>
      <c r="R329" s="52">
        <f>IFERROR(Q329/M328,"-")</f>
        <v>0.31629392971246006</v>
      </c>
      <c r="S329" s="53">
        <f t="shared" si="72"/>
        <v>101346.15151515152</v>
      </c>
      <c r="T329" s="311"/>
      <c r="U329" s="311"/>
      <c r="V329" s="208" t="s">
        <v>151</v>
      </c>
      <c r="W329" s="54">
        <v>1658275</v>
      </c>
      <c r="X329" s="52">
        <f>IFERROR(W329/T328,"-")</f>
        <v>1.0729042402192657E-2</v>
      </c>
      <c r="Y329" s="54">
        <v>63</v>
      </c>
      <c r="Z329" s="52">
        <f>IFERROR(Y329/U328,"-")</f>
        <v>0.34426229508196721</v>
      </c>
      <c r="AA329" s="53">
        <f t="shared" si="73"/>
        <v>26321.825396825396</v>
      </c>
      <c r="AB329" s="311"/>
      <c r="AC329" s="311"/>
      <c r="AD329" s="208" t="s">
        <v>151</v>
      </c>
      <c r="AE329" s="54">
        <v>6440834</v>
      </c>
      <c r="AF329" s="52">
        <f>IFERROR(AE329/AB328,"-")</f>
        <v>2.2973904275071885E-2</v>
      </c>
      <c r="AG329" s="54">
        <v>108</v>
      </c>
      <c r="AH329" s="52">
        <f>IFERROR(AG329/AC328,"-")</f>
        <v>0.37630662020905925</v>
      </c>
      <c r="AI329" s="53">
        <f t="shared" si="74"/>
        <v>59637.351851851854</v>
      </c>
      <c r="AJ329" s="311"/>
      <c r="AK329" s="324"/>
      <c r="AL329" s="208" t="s">
        <v>151</v>
      </c>
      <c r="AM329" s="54">
        <f t="shared" si="76"/>
        <v>52057145</v>
      </c>
      <c r="AN329" s="52">
        <f>IFERROR(AM329/AJ328,"-")</f>
        <v>2.5633271565874031E-2</v>
      </c>
      <c r="AO329" s="54">
        <f t="shared" si="77"/>
        <v>886</v>
      </c>
      <c r="AP329" s="52">
        <f>IFERROR(AO329/AK328,"-")</f>
        <v>0.3151903237282106</v>
      </c>
      <c r="AQ329" s="53">
        <f t="shared" si="75"/>
        <v>58755.242663656885</v>
      </c>
      <c r="AW329" s="175"/>
      <c r="AX329" s="175"/>
    </row>
    <row r="330" spans="2:50" s="20" customFormat="1">
      <c r="B330" s="326"/>
      <c r="C330" s="308"/>
      <c r="D330" s="311"/>
      <c r="E330" s="311"/>
      <c r="F330" s="209" t="s">
        <v>152</v>
      </c>
      <c r="G330" s="54">
        <v>31920880</v>
      </c>
      <c r="H330" s="52">
        <f>IFERROR(G330/D328,"-")</f>
        <v>2.368409364770796E-2</v>
      </c>
      <c r="I330" s="54">
        <v>660</v>
      </c>
      <c r="J330" s="52">
        <f>IFERROR(I330/E328,"-")</f>
        <v>0.32544378698224852</v>
      </c>
      <c r="K330" s="53">
        <f t="shared" si="71"/>
        <v>48364.969696969696</v>
      </c>
      <c r="L330" s="311"/>
      <c r="M330" s="311"/>
      <c r="N330" s="209" t="s">
        <v>152</v>
      </c>
      <c r="O330" s="54">
        <v>4544904</v>
      </c>
      <c r="P330" s="52">
        <f>IFERROR(O330/L328,"-")</f>
        <v>1.8315011554417185E-2</v>
      </c>
      <c r="Q330" s="54">
        <v>124</v>
      </c>
      <c r="R330" s="52">
        <f>IFERROR(Q330/M328,"-")</f>
        <v>0.3961661341853035</v>
      </c>
      <c r="S330" s="53">
        <f t="shared" si="72"/>
        <v>36652.451612903227</v>
      </c>
      <c r="T330" s="311"/>
      <c r="U330" s="311"/>
      <c r="V330" s="209" t="s">
        <v>152</v>
      </c>
      <c r="W330" s="54">
        <v>2569506</v>
      </c>
      <c r="X330" s="52">
        <f>IFERROR(W330/T328,"-")</f>
        <v>1.6624708704339419E-2</v>
      </c>
      <c r="Y330" s="54">
        <v>56</v>
      </c>
      <c r="Z330" s="52">
        <f>IFERROR(Y330/U328,"-")</f>
        <v>0.30601092896174864</v>
      </c>
      <c r="AA330" s="53">
        <f t="shared" si="73"/>
        <v>45884.035714285717</v>
      </c>
      <c r="AB330" s="311"/>
      <c r="AC330" s="311"/>
      <c r="AD330" s="209" t="s">
        <v>152</v>
      </c>
      <c r="AE330" s="54">
        <v>4028168</v>
      </c>
      <c r="AF330" s="52">
        <f>IFERROR(AE330/AB328,"-")</f>
        <v>1.4368130902909122E-2</v>
      </c>
      <c r="AG330" s="54">
        <v>101</v>
      </c>
      <c r="AH330" s="52">
        <f>IFERROR(AG330/AC328,"-")</f>
        <v>0.3519163763066202</v>
      </c>
      <c r="AI330" s="53">
        <f t="shared" si="74"/>
        <v>39882.851485148516</v>
      </c>
      <c r="AJ330" s="311"/>
      <c r="AK330" s="324"/>
      <c r="AL330" s="209" t="s">
        <v>152</v>
      </c>
      <c r="AM330" s="54">
        <f t="shared" si="76"/>
        <v>43063458</v>
      </c>
      <c r="AN330" s="52">
        <f>IFERROR(AM330/AJ328,"-")</f>
        <v>2.1204722492553337E-2</v>
      </c>
      <c r="AO330" s="54">
        <f t="shared" si="77"/>
        <v>941</v>
      </c>
      <c r="AP330" s="52">
        <f>IFERROR(AO330/AK328,"-")</f>
        <v>0.33475631447883314</v>
      </c>
      <c r="AQ330" s="53">
        <f t="shared" si="75"/>
        <v>45763.504782146651</v>
      </c>
      <c r="AW330" s="175"/>
      <c r="AX330" s="175"/>
    </row>
    <row r="331" spans="2:50" s="20" customFormat="1">
      <c r="B331" s="326"/>
      <c r="C331" s="308"/>
      <c r="D331" s="311"/>
      <c r="E331" s="311"/>
      <c r="F331" s="209" t="s">
        <v>153</v>
      </c>
      <c r="G331" s="54">
        <v>3818216</v>
      </c>
      <c r="H331" s="52">
        <f>IFERROR(G331/D328,"-")</f>
        <v>2.8329728162624869E-3</v>
      </c>
      <c r="I331" s="54">
        <v>145</v>
      </c>
      <c r="J331" s="52">
        <f>IFERROR(I331/E328,"-")</f>
        <v>7.1499013806706119E-2</v>
      </c>
      <c r="K331" s="53">
        <f t="shared" si="71"/>
        <v>26332.524137931036</v>
      </c>
      <c r="L331" s="311"/>
      <c r="M331" s="311"/>
      <c r="N331" s="209" t="s">
        <v>153</v>
      </c>
      <c r="O331" s="54">
        <v>1124224</v>
      </c>
      <c r="P331" s="52">
        <f>IFERROR(O331/L328,"-")</f>
        <v>4.5303873414604809E-3</v>
      </c>
      <c r="Q331" s="54">
        <v>31</v>
      </c>
      <c r="R331" s="52">
        <f>IFERROR(Q331/M328,"-")</f>
        <v>9.9041533546325874E-2</v>
      </c>
      <c r="S331" s="53">
        <f t="shared" si="72"/>
        <v>36265.290322580644</v>
      </c>
      <c r="T331" s="311"/>
      <c r="U331" s="311"/>
      <c r="V331" s="209" t="s">
        <v>153</v>
      </c>
      <c r="W331" s="54">
        <v>120012</v>
      </c>
      <c r="X331" s="52">
        <f>IFERROR(W331/T328,"-")</f>
        <v>7.7647786812919768E-4</v>
      </c>
      <c r="Y331" s="54">
        <v>10</v>
      </c>
      <c r="Z331" s="52">
        <f>IFERROR(Y331/U328,"-")</f>
        <v>5.4644808743169397E-2</v>
      </c>
      <c r="AA331" s="53">
        <f t="shared" si="73"/>
        <v>12001.2</v>
      </c>
      <c r="AB331" s="311"/>
      <c r="AC331" s="311"/>
      <c r="AD331" s="209" t="s">
        <v>153</v>
      </c>
      <c r="AE331" s="54">
        <v>333609</v>
      </c>
      <c r="AF331" s="52">
        <f>IFERROR(AE331/AB328,"-")</f>
        <v>1.1899547840081668E-3</v>
      </c>
      <c r="AG331" s="54">
        <v>26</v>
      </c>
      <c r="AH331" s="52">
        <f>IFERROR(AG331/AC328,"-")</f>
        <v>9.0592334494773524E-2</v>
      </c>
      <c r="AI331" s="53">
        <f t="shared" si="74"/>
        <v>12831.115384615385</v>
      </c>
      <c r="AJ331" s="311"/>
      <c r="AK331" s="324"/>
      <c r="AL331" s="209" t="s">
        <v>153</v>
      </c>
      <c r="AM331" s="54">
        <f t="shared" si="76"/>
        <v>5396061</v>
      </c>
      <c r="AN331" s="52">
        <f>IFERROR(AM331/AJ328,"-")</f>
        <v>2.6570549921441484E-3</v>
      </c>
      <c r="AO331" s="54">
        <f t="shared" si="77"/>
        <v>212</v>
      </c>
      <c r="AP331" s="52">
        <f>IFERROR(AO331/AK328,"-")</f>
        <v>7.5418000711490574E-2</v>
      </c>
      <c r="AQ331" s="53">
        <f t="shared" si="75"/>
        <v>25453.117924528302</v>
      </c>
      <c r="AW331" s="175"/>
      <c r="AX331" s="175"/>
    </row>
    <row r="332" spans="2:50" s="20" customFormat="1">
      <c r="B332" s="326"/>
      <c r="C332" s="308"/>
      <c r="D332" s="311"/>
      <c r="E332" s="311"/>
      <c r="F332" s="209" t="s">
        <v>154</v>
      </c>
      <c r="G332" s="54">
        <v>36693981</v>
      </c>
      <c r="H332" s="52">
        <f>IFERROR(G332/D328,"-")</f>
        <v>2.7225555257599933E-2</v>
      </c>
      <c r="I332" s="54">
        <v>703</v>
      </c>
      <c r="J332" s="52">
        <f>IFERROR(I332/E328,"-")</f>
        <v>0.34664694280078895</v>
      </c>
      <c r="K332" s="53">
        <f t="shared" si="71"/>
        <v>52196.274537695594</v>
      </c>
      <c r="L332" s="311"/>
      <c r="M332" s="311"/>
      <c r="N332" s="209" t="s">
        <v>154</v>
      </c>
      <c r="O332" s="54">
        <v>4095373</v>
      </c>
      <c r="P332" s="52">
        <f>IFERROR(O332/L328,"-")</f>
        <v>1.6503495742626943E-2</v>
      </c>
      <c r="Q332" s="54">
        <v>118</v>
      </c>
      <c r="R332" s="52">
        <f>IFERROR(Q332/M328,"-")</f>
        <v>0.3769968051118211</v>
      </c>
      <c r="S332" s="53">
        <f t="shared" si="72"/>
        <v>34706.550847457627</v>
      </c>
      <c r="T332" s="311"/>
      <c r="U332" s="311"/>
      <c r="V332" s="209" t="s">
        <v>154</v>
      </c>
      <c r="W332" s="54">
        <v>8107801</v>
      </c>
      <c r="X332" s="52">
        <f>IFERROR(W332/T328,"-")</f>
        <v>5.2457487882009941E-2</v>
      </c>
      <c r="Y332" s="54">
        <v>74</v>
      </c>
      <c r="Z332" s="52">
        <f>IFERROR(Y332/U328,"-")</f>
        <v>0.40437158469945356</v>
      </c>
      <c r="AA332" s="53">
        <f t="shared" si="73"/>
        <v>109564.87837837837</v>
      </c>
      <c r="AB332" s="311"/>
      <c r="AC332" s="311"/>
      <c r="AD332" s="209" t="s">
        <v>154</v>
      </c>
      <c r="AE332" s="54">
        <v>6984725</v>
      </c>
      <c r="AF332" s="52">
        <f>IFERROR(AE332/AB328,"-")</f>
        <v>2.491391697685447E-2</v>
      </c>
      <c r="AG332" s="54">
        <v>129</v>
      </c>
      <c r="AH332" s="52">
        <f>IFERROR(AG332/AC328,"-")</f>
        <v>0.44947735191637633</v>
      </c>
      <c r="AI332" s="53">
        <f t="shared" si="74"/>
        <v>54145.155038759687</v>
      </c>
      <c r="AJ332" s="311"/>
      <c r="AK332" s="324"/>
      <c r="AL332" s="209" t="s">
        <v>154</v>
      </c>
      <c r="AM332" s="54">
        <f t="shared" si="76"/>
        <v>55881880</v>
      </c>
      <c r="AN332" s="52">
        <f>IFERROR(AM332/AJ328,"-")</f>
        <v>2.7516595573030073E-2</v>
      </c>
      <c r="AO332" s="54">
        <f t="shared" si="77"/>
        <v>1024</v>
      </c>
      <c r="AP332" s="52">
        <f>IFERROR(AO332/AK328,"-")</f>
        <v>0.36428317324795445</v>
      </c>
      <c r="AQ332" s="53">
        <f t="shared" si="75"/>
        <v>54572.1484375</v>
      </c>
      <c r="AW332" s="175"/>
      <c r="AX332" s="175"/>
    </row>
    <row r="333" spans="2:50" s="20" customFormat="1">
      <c r="B333" s="326"/>
      <c r="C333" s="308"/>
      <c r="D333" s="311"/>
      <c r="E333" s="311"/>
      <c r="F333" s="209" t="s">
        <v>155</v>
      </c>
      <c r="G333" s="54">
        <v>77048824</v>
      </c>
      <c r="H333" s="52">
        <f>IFERROR(G333/D328,"-")</f>
        <v>5.7167332575473122E-2</v>
      </c>
      <c r="I333" s="54">
        <v>964</v>
      </c>
      <c r="J333" s="52">
        <f>IFERROR(I333/E328,"-")</f>
        <v>0.47534516765285995</v>
      </c>
      <c r="K333" s="53">
        <f t="shared" si="71"/>
        <v>79926.165975103737</v>
      </c>
      <c r="L333" s="311"/>
      <c r="M333" s="311"/>
      <c r="N333" s="209" t="s">
        <v>155</v>
      </c>
      <c r="O333" s="54">
        <v>14404351</v>
      </c>
      <c r="P333" s="52">
        <f>IFERROR(O333/L328,"-")</f>
        <v>5.8046518694097986E-2</v>
      </c>
      <c r="Q333" s="54">
        <v>163</v>
      </c>
      <c r="R333" s="52">
        <f>IFERROR(Q333/M328,"-")</f>
        <v>0.52076677316293929</v>
      </c>
      <c r="S333" s="53">
        <f t="shared" si="72"/>
        <v>88370.251533742325</v>
      </c>
      <c r="T333" s="311"/>
      <c r="U333" s="311"/>
      <c r="V333" s="209" t="s">
        <v>155</v>
      </c>
      <c r="W333" s="54">
        <v>11836132</v>
      </c>
      <c r="X333" s="52">
        <f>IFERROR(W333/T328,"-")</f>
        <v>7.6579796539144221E-2</v>
      </c>
      <c r="Y333" s="54">
        <v>84</v>
      </c>
      <c r="Z333" s="52">
        <f>IFERROR(Y333/U328,"-")</f>
        <v>0.45901639344262296</v>
      </c>
      <c r="AA333" s="53">
        <f t="shared" si="73"/>
        <v>140906.33333333334</v>
      </c>
      <c r="AB333" s="311"/>
      <c r="AC333" s="311"/>
      <c r="AD333" s="209" t="s">
        <v>155</v>
      </c>
      <c r="AE333" s="54">
        <v>15850368</v>
      </c>
      <c r="AF333" s="52">
        <f>IFERROR(AE333/AB328,"-")</f>
        <v>5.6536907667029242E-2</v>
      </c>
      <c r="AG333" s="54">
        <v>159</v>
      </c>
      <c r="AH333" s="52">
        <f>IFERROR(AG333/AC328,"-")</f>
        <v>0.55400696864111498</v>
      </c>
      <c r="AI333" s="53">
        <f t="shared" si="74"/>
        <v>99687.84905660378</v>
      </c>
      <c r="AJ333" s="311"/>
      <c r="AK333" s="324"/>
      <c r="AL333" s="209" t="s">
        <v>155</v>
      </c>
      <c r="AM333" s="54">
        <f t="shared" si="76"/>
        <v>119139675</v>
      </c>
      <c r="AN333" s="52">
        <f>IFERROR(AM333/AJ328,"-")</f>
        <v>5.8665138926557982E-2</v>
      </c>
      <c r="AO333" s="54">
        <f t="shared" si="77"/>
        <v>1370</v>
      </c>
      <c r="AP333" s="52">
        <f>IFERROR(AO333/AK328,"-")</f>
        <v>0.48737104233368905</v>
      </c>
      <c r="AQ333" s="53">
        <f t="shared" si="75"/>
        <v>86963.266423357665</v>
      </c>
      <c r="AW333" s="175"/>
      <c r="AX333" s="175"/>
    </row>
    <row r="334" spans="2:50" s="20" customFormat="1">
      <c r="B334" s="326"/>
      <c r="C334" s="308"/>
      <c r="D334" s="311"/>
      <c r="E334" s="311"/>
      <c r="F334" s="209" t="s">
        <v>156</v>
      </c>
      <c r="G334" s="54">
        <v>43143293</v>
      </c>
      <c r="H334" s="52">
        <f>IFERROR(G334/D328,"-")</f>
        <v>3.2010702451890527E-2</v>
      </c>
      <c r="I334" s="54">
        <v>228</v>
      </c>
      <c r="J334" s="52">
        <f>IFERROR(I334/E328,"-")</f>
        <v>0.11242603550295859</v>
      </c>
      <c r="K334" s="53">
        <f t="shared" si="71"/>
        <v>189224.96929824562</v>
      </c>
      <c r="L334" s="311"/>
      <c r="M334" s="311"/>
      <c r="N334" s="209" t="s">
        <v>156</v>
      </c>
      <c r="O334" s="54">
        <v>1763355</v>
      </c>
      <c r="P334" s="52">
        <f>IFERROR(O334/L328,"-")</f>
        <v>7.1059514567390894E-3</v>
      </c>
      <c r="Q334" s="54">
        <v>40</v>
      </c>
      <c r="R334" s="52">
        <f>IFERROR(Q334/M328,"-")</f>
        <v>0.12779552715654952</v>
      </c>
      <c r="S334" s="53">
        <f t="shared" si="72"/>
        <v>44083.875</v>
      </c>
      <c r="T334" s="311"/>
      <c r="U334" s="311"/>
      <c r="V334" s="209" t="s">
        <v>156</v>
      </c>
      <c r="W334" s="54">
        <v>9469429</v>
      </c>
      <c r="X334" s="52">
        <f>IFERROR(W334/T328,"-")</f>
        <v>6.12672236303103E-2</v>
      </c>
      <c r="Y334" s="54">
        <v>32</v>
      </c>
      <c r="Z334" s="52">
        <f>IFERROR(Y334/U328,"-")</f>
        <v>0.17486338797814208</v>
      </c>
      <c r="AA334" s="53">
        <f t="shared" si="73"/>
        <v>295919.65625</v>
      </c>
      <c r="AB334" s="311"/>
      <c r="AC334" s="311"/>
      <c r="AD334" s="209" t="s">
        <v>156</v>
      </c>
      <c r="AE334" s="54">
        <v>6072697</v>
      </c>
      <c r="AF334" s="52">
        <f>IFERROR(AE334/AB328,"-")</f>
        <v>2.166079106673394E-2</v>
      </c>
      <c r="AG334" s="54">
        <v>65</v>
      </c>
      <c r="AH334" s="52">
        <f>IFERROR(AG334/AC328,"-")</f>
        <v>0.2264808362369338</v>
      </c>
      <c r="AI334" s="53">
        <f t="shared" si="74"/>
        <v>93426.107692307691</v>
      </c>
      <c r="AJ334" s="311"/>
      <c r="AK334" s="324"/>
      <c r="AL334" s="209" t="s">
        <v>156</v>
      </c>
      <c r="AM334" s="54">
        <f t="shared" si="76"/>
        <v>60448774</v>
      </c>
      <c r="AN334" s="52">
        <f>IFERROR(AM334/AJ328,"-")</f>
        <v>2.9765363424485637E-2</v>
      </c>
      <c r="AO334" s="54">
        <f t="shared" si="77"/>
        <v>365</v>
      </c>
      <c r="AP334" s="52">
        <f>IFERROR(AO334/AK328,"-")</f>
        <v>0.12984702952685878</v>
      </c>
      <c r="AQ334" s="53">
        <f t="shared" si="75"/>
        <v>165613.07945205481</v>
      </c>
      <c r="AW334" s="175"/>
      <c r="AX334" s="175"/>
    </row>
    <row r="335" spans="2:50" s="20" customFormat="1">
      <c r="B335" s="326"/>
      <c r="C335" s="308"/>
      <c r="D335" s="311"/>
      <c r="E335" s="311"/>
      <c r="F335" s="209" t="s">
        <v>166</v>
      </c>
      <c r="G335" s="54">
        <v>0</v>
      </c>
      <c r="H335" s="52">
        <f>IFERROR(G335/D328,"-")</f>
        <v>0</v>
      </c>
      <c r="I335" s="54">
        <v>0</v>
      </c>
      <c r="J335" s="52">
        <f>IFERROR(I335/E328,"-")</f>
        <v>0</v>
      </c>
      <c r="K335" s="53" t="str">
        <f t="shared" si="71"/>
        <v>-</v>
      </c>
      <c r="L335" s="311"/>
      <c r="M335" s="311"/>
      <c r="N335" s="209" t="s">
        <v>166</v>
      </c>
      <c r="O335" s="54">
        <v>0</v>
      </c>
      <c r="P335" s="52">
        <f>IFERROR(O335/L328,"-")</f>
        <v>0</v>
      </c>
      <c r="Q335" s="54">
        <v>0</v>
      </c>
      <c r="R335" s="52">
        <f>IFERROR(Q335/M328,"-")</f>
        <v>0</v>
      </c>
      <c r="S335" s="53" t="str">
        <f t="shared" si="72"/>
        <v>-</v>
      </c>
      <c r="T335" s="311"/>
      <c r="U335" s="311"/>
      <c r="V335" s="209" t="s">
        <v>166</v>
      </c>
      <c r="W335" s="54">
        <v>0</v>
      </c>
      <c r="X335" s="52">
        <f>IFERROR(W335/T328,"-")</f>
        <v>0</v>
      </c>
      <c r="Y335" s="54">
        <v>0</v>
      </c>
      <c r="Z335" s="52">
        <f>IFERROR(Y335/U328,"-")</f>
        <v>0</v>
      </c>
      <c r="AA335" s="53" t="str">
        <f t="shared" si="73"/>
        <v>-</v>
      </c>
      <c r="AB335" s="311"/>
      <c r="AC335" s="311"/>
      <c r="AD335" s="209" t="s">
        <v>166</v>
      </c>
      <c r="AE335" s="54">
        <v>0</v>
      </c>
      <c r="AF335" s="52">
        <f>IFERROR(AE335/AB328,"-")</f>
        <v>0</v>
      </c>
      <c r="AG335" s="54">
        <v>0</v>
      </c>
      <c r="AH335" s="52">
        <f>IFERROR(AG335/AC328,"-")</f>
        <v>0</v>
      </c>
      <c r="AI335" s="53" t="str">
        <f t="shared" si="74"/>
        <v>-</v>
      </c>
      <c r="AJ335" s="311"/>
      <c r="AK335" s="324"/>
      <c r="AL335" s="209" t="s">
        <v>166</v>
      </c>
      <c r="AM335" s="54">
        <f t="shared" si="76"/>
        <v>0</v>
      </c>
      <c r="AN335" s="52">
        <f>IFERROR(AM335/AJ328,"-")</f>
        <v>0</v>
      </c>
      <c r="AO335" s="54">
        <f t="shared" si="77"/>
        <v>0</v>
      </c>
      <c r="AP335" s="52">
        <f>IFERROR(AO335/AK328,"-")</f>
        <v>0</v>
      </c>
      <c r="AQ335" s="53" t="str">
        <f t="shared" si="75"/>
        <v>-</v>
      </c>
      <c r="AW335" s="175"/>
      <c r="AX335" s="175"/>
    </row>
    <row r="336" spans="2:50" s="20" customFormat="1">
      <c r="B336" s="326"/>
      <c r="C336" s="308"/>
      <c r="D336" s="311"/>
      <c r="E336" s="311"/>
      <c r="F336" s="209" t="s">
        <v>157</v>
      </c>
      <c r="G336" s="54">
        <v>115167</v>
      </c>
      <c r="H336" s="52">
        <f>IFERROR(G336/D328,"-")</f>
        <v>8.5449587014066737E-5</v>
      </c>
      <c r="I336" s="54">
        <v>8</v>
      </c>
      <c r="J336" s="52">
        <f>IFERROR(I336/E328,"-")</f>
        <v>3.9447731755424065E-3</v>
      </c>
      <c r="K336" s="53">
        <f t="shared" si="71"/>
        <v>14395.875</v>
      </c>
      <c r="L336" s="311"/>
      <c r="M336" s="311"/>
      <c r="N336" s="209" t="s">
        <v>157</v>
      </c>
      <c r="O336" s="54">
        <v>0</v>
      </c>
      <c r="P336" s="52">
        <f>IFERROR(O336/L328,"-")</f>
        <v>0</v>
      </c>
      <c r="Q336" s="54">
        <v>0</v>
      </c>
      <c r="R336" s="52">
        <f>IFERROR(Q336/M328,"-")</f>
        <v>0</v>
      </c>
      <c r="S336" s="53" t="str">
        <f t="shared" si="72"/>
        <v>-</v>
      </c>
      <c r="T336" s="311"/>
      <c r="U336" s="311"/>
      <c r="V336" s="209" t="s">
        <v>157</v>
      </c>
      <c r="W336" s="54">
        <v>10202</v>
      </c>
      <c r="X336" s="52">
        <f>IFERROR(W336/T328,"-")</f>
        <v>6.6006959392844673E-5</v>
      </c>
      <c r="Y336" s="54">
        <v>2</v>
      </c>
      <c r="Z336" s="52">
        <f>IFERROR(Y336/U328,"-")</f>
        <v>1.092896174863388E-2</v>
      </c>
      <c r="AA336" s="53">
        <f t="shared" si="73"/>
        <v>5101</v>
      </c>
      <c r="AB336" s="311"/>
      <c r="AC336" s="311"/>
      <c r="AD336" s="209" t="s">
        <v>157</v>
      </c>
      <c r="AE336" s="54">
        <v>19456</v>
      </c>
      <c r="AF336" s="52">
        <f>IFERROR(AE336/AB328,"-")</f>
        <v>6.9397888778968472E-5</v>
      </c>
      <c r="AG336" s="54">
        <v>1</v>
      </c>
      <c r="AH336" s="52">
        <f>IFERROR(AG336/AC328,"-")</f>
        <v>3.4843205574912892E-3</v>
      </c>
      <c r="AI336" s="53">
        <f t="shared" si="74"/>
        <v>19456</v>
      </c>
      <c r="AJ336" s="311"/>
      <c r="AK336" s="324"/>
      <c r="AL336" s="209" t="s">
        <v>157</v>
      </c>
      <c r="AM336" s="54">
        <f t="shared" si="76"/>
        <v>144825</v>
      </c>
      <c r="AN336" s="52">
        <f>IFERROR(AM336/AJ328,"-")</f>
        <v>7.1312757442378117E-5</v>
      </c>
      <c r="AO336" s="54">
        <f t="shared" si="77"/>
        <v>11</v>
      </c>
      <c r="AP336" s="52">
        <f>IFERROR(AO336/AK328,"-")</f>
        <v>3.9131981501245106E-3</v>
      </c>
      <c r="AQ336" s="53">
        <f t="shared" si="75"/>
        <v>13165.90909090909</v>
      </c>
      <c r="AW336" s="175"/>
      <c r="AX336" s="175"/>
    </row>
    <row r="337" spans="2:50" s="20" customFormat="1">
      <c r="B337" s="326"/>
      <c r="C337" s="308"/>
      <c r="D337" s="311"/>
      <c r="E337" s="311"/>
      <c r="F337" s="209" t="s">
        <v>158</v>
      </c>
      <c r="G337" s="54">
        <v>1132034</v>
      </c>
      <c r="H337" s="52">
        <f>IFERROR(G337/D328,"-")</f>
        <v>8.3992669589276459E-4</v>
      </c>
      <c r="I337" s="54">
        <v>88</v>
      </c>
      <c r="J337" s="52">
        <f>IFERROR(I337/E328,"-")</f>
        <v>4.3392504930966469E-2</v>
      </c>
      <c r="K337" s="53">
        <f t="shared" si="71"/>
        <v>12864.022727272728</v>
      </c>
      <c r="L337" s="311"/>
      <c r="M337" s="311"/>
      <c r="N337" s="209" t="s">
        <v>158</v>
      </c>
      <c r="O337" s="54">
        <v>281941</v>
      </c>
      <c r="P337" s="52">
        <f>IFERROR(O337/L328,"-")</f>
        <v>1.1361632000728586E-3</v>
      </c>
      <c r="Q337" s="54">
        <v>22</v>
      </c>
      <c r="R337" s="52">
        <f>IFERROR(Q337/M328,"-")</f>
        <v>7.0287539936102233E-2</v>
      </c>
      <c r="S337" s="53">
        <f t="shared" si="72"/>
        <v>12815.5</v>
      </c>
      <c r="T337" s="311"/>
      <c r="U337" s="311"/>
      <c r="V337" s="209" t="s">
        <v>158</v>
      </c>
      <c r="W337" s="54">
        <v>52175</v>
      </c>
      <c r="X337" s="52">
        <f>IFERROR(W337/T328,"-")</f>
        <v>3.3757234917875618E-4</v>
      </c>
      <c r="Y337" s="54">
        <v>7</v>
      </c>
      <c r="Z337" s="52">
        <f>IFERROR(Y337/U328,"-")</f>
        <v>3.825136612021858E-2</v>
      </c>
      <c r="AA337" s="53">
        <f t="shared" si="73"/>
        <v>7453.5714285714284</v>
      </c>
      <c r="AB337" s="311"/>
      <c r="AC337" s="311"/>
      <c r="AD337" s="209" t="s">
        <v>158</v>
      </c>
      <c r="AE337" s="54">
        <v>232234</v>
      </c>
      <c r="AF337" s="52">
        <f>IFERROR(AE337/AB328,"-")</f>
        <v>8.2835882517963433E-4</v>
      </c>
      <c r="AG337" s="54">
        <v>25</v>
      </c>
      <c r="AH337" s="52">
        <f>IFERROR(AG337/AC328,"-")</f>
        <v>8.7108013937282236E-2</v>
      </c>
      <c r="AI337" s="53">
        <f t="shared" si="74"/>
        <v>9289.36</v>
      </c>
      <c r="AJ337" s="311"/>
      <c r="AK337" s="324"/>
      <c r="AL337" s="209" t="s">
        <v>158</v>
      </c>
      <c r="AM337" s="54">
        <f t="shared" si="76"/>
        <v>1698384</v>
      </c>
      <c r="AN337" s="52">
        <f>IFERROR(AM337/AJ328,"-")</f>
        <v>8.3629515785269047E-4</v>
      </c>
      <c r="AO337" s="54">
        <f t="shared" si="77"/>
        <v>142</v>
      </c>
      <c r="AP337" s="52">
        <f>IFERROR(AO337/AK328,"-")</f>
        <v>5.0515830665243684E-2</v>
      </c>
      <c r="AQ337" s="53">
        <f t="shared" si="75"/>
        <v>11960.450704225352</v>
      </c>
      <c r="AW337" s="175"/>
      <c r="AX337" s="175"/>
    </row>
    <row r="338" spans="2:50" s="20" customFormat="1">
      <c r="B338" s="326"/>
      <c r="C338" s="308"/>
      <c r="D338" s="311"/>
      <c r="E338" s="311"/>
      <c r="F338" s="209" t="s">
        <v>159</v>
      </c>
      <c r="G338" s="54">
        <v>332553</v>
      </c>
      <c r="H338" s="52">
        <f>IFERROR(G338/D328,"-")</f>
        <v>2.4674183151674465E-4</v>
      </c>
      <c r="I338" s="54">
        <v>8</v>
      </c>
      <c r="J338" s="52">
        <f>IFERROR(I338/E328,"-")</f>
        <v>3.9447731755424065E-3</v>
      </c>
      <c r="K338" s="53">
        <f t="shared" si="71"/>
        <v>41569.125</v>
      </c>
      <c r="L338" s="311"/>
      <c r="M338" s="311"/>
      <c r="N338" s="209" t="s">
        <v>159</v>
      </c>
      <c r="O338" s="54">
        <v>0</v>
      </c>
      <c r="P338" s="52">
        <f>IFERROR(O338/L328,"-")</f>
        <v>0</v>
      </c>
      <c r="Q338" s="54">
        <v>0</v>
      </c>
      <c r="R338" s="52">
        <f>IFERROR(Q338/M328,"-")</f>
        <v>0</v>
      </c>
      <c r="S338" s="53" t="str">
        <f t="shared" si="72"/>
        <v>-</v>
      </c>
      <c r="T338" s="311"/>
      <c r="U338" s="311"/>
      <c r="V338" s="209" t="s">
        <v>159</v>
      </c>
      <c r="W338" s="54">
        <v>0</v>
      </c>
      <c r="X338" s="52">
        <f>IFERROR(W338/T328,"-")</f>
        <v>0</v>
      </c>
      <c r="Y338" s="54">
        <v>0</v>
      </c>
      <c r="Z338" s="52">
        <f>IFERROR(Y338/U328,"-")</f>
        <v>0</v>
      </c>
      <c r="AA338" s="53" t="str">
        <f t="shared" si="73"/>
        <v>-</v>
      </c>
      <c r="AB338" s="311"/>
      <c r="AC338" s="311"/>
      <c r="AD338" s="209" t="s">
        <v>159</v>
      </c>
      <c r="AE338" s="54">
        <v>1722500</v>
      </c>
      <c r="AF338" s="52">
        <f>IFERROR(AE338/AB328,"-")</f>
        <v>6.1440102498855464E-3</v>
      </c>
      <c r="AG338" s="54">
        <v>7</v>
      </c>
      <c r="AH338" s="52">
        <f>IFERROR(AG338/AC328,"-")</f>
        <v>2.4390243902439025E-2</v>
      </c>
      <c r="AI338" s="53">
        <f t="shared" si="74"/>
        <v>246071.42857142858</v>
      </c>
      <c r="AJ338" s="311"/>
      <c r="AK338" s="324"/>
      <c r="AL338" s="209" t="s">
        <v>159</v>
      </c>
      <c r="AM338" s="54">
        <f t="shared" si="76"/>
        <v>2055053</v>
      </c>
      <c r="AN338" s="52">
        <f>IFERROR(AM338/AJ328,"-")</f>
        <v>1.011921257519292E-3</v>
      </c>
      <c r="AO338" s="54">
        <f t="shared" si="77"/>
        <v>15</v>
      </c>
      <c r="AP338" s="52">
        <f>IFERROR(AO338/AK328,"-")</f>
        <v>5.3361792956243331E-3</v>
      </c>
      <c r="AQ338" s="53">
        <f t="shared" si="75"/>
        <v>137003.53333333333</v>
      </c>
      <c r="AW338" s="175"/>
      <c r="AX338" s="175"/>
    </row>
    <row r="339" spans="2:50" s="20" customFormat="1">
      <c r="B339" s="326"/>
      <c r="C339" s="308"/>
      <c r="D339" s="311"/>
      <c r="E339" s="311"/>
      <c r="F339" s="209" t="s">
        <v>160</v>
      </c>
      <c r="G339" s="54">
        <v>568606</v>
      </c>
      <c r="H339" s="52">
        <f>IFERROR(G339/D328,"-")</f>
        <v>4.2188428867401625E-4</v>
      </c>
      <c r="I339" s="54">
        <v>14</v>
      </c>
      <c r="J339" s="52">
        <f>IFERROR(I339/E328,"-")</f>
        <v>6.9033530571992107E-3</v>
      </c>
      <c r="K339" s="53">
        <f t="shared" si="71"/>
        <v>40614.714285714283</v>
      </c>
      <c r="L339" s="311"/>
      <c r="M339" s="311"/>
      <c r="N339" s="209" t="s">
        <v>160</v>
      </c>
      <c r="O339" s="54">
        <v>0</v>
      </c>
      <c r="P339" s="52">
        <f>IFERROR(O339/L328,"-")</f>
        <v>0</v>
      </c>
      <c r="Q339" s="54">
        <v>0</v>
      </c>
      <c r="R339" s="52">
        <f>IFERROR(Q339/M328,"-")</f>
        <v>0</v>
      </c>
      <c r="S339" s="53" t="str">
        <f t="shared" si="72"/>
        <v>-</v>
      </c>
      <c r="T339" s="311"/>
      <c r="U339" s="311"/>
      <c r="V339" s="209" t="s">
        <v>160</v>
      </c>
      <c r="W339" s="54">
        <v>217007</v>
      </c>
      <c r="X339" s="52">
        <f>IFERROR(W339/T328,"-")</f>
        <v>1.4040357025056893E-3</v>
      </c>
      <c r="Y339" s="54">
        <v>1</v>
      </c>
      <c r="Z339" s="52">
        <f>IFERROR(Y339/U328,"-")</f>
        <v>5.4644808743169399E-3</v>
      </c>
      <c r="AA339" s="53">
        <f t="shared" si="73"/>
        <v>217007</v>
      </c>
      <c r="AB339" s="311"/>
      <c r="AC339" s="311"/>
      <c r="AD339" s="209" t="s">
        <v>160</v>
      </c>
      <c r="AE339" s="54">
        <v>2822010</v>
      </c>
      <c r="AF339" s="52">
        <f>IFERROR(AE339/AB328,"-")</f>
        <v>1.0065868426867641E-2</v>
      </c>
      <c r="AG339" s="54">
        <v>11</v>
      </c>
      <c r="AH339" s="52">
        <f>IFERROR(AG339/AC328,"-")</f>
        <v>3.8327526132404179E-2</v>
      </c>
      <c r="AI339" s="53">
        <f t="shared" si="74"/>
        <v>256546.36363636365</v>
      </c>
      <c r="AJ339" s="311"/>
      <c r="AK339" s="324"/>
      <c r="AL339" s="209" t="s">
        <v>160</v>
      </c>
      <c r="AM339" s="54">
        <f t="shared" si="76"/>
        <v>3607623</v>
      </c>
      <c r="AN339" s="52">
        <f>IFERROR(AM339/AJ328,"-")</f>
        <v>1.7764166679961639E-3</v>
      </c>
      <c r="AO339" s="54">
        <f t="shared" si="77"/>
        <v>26</v>
      </c>
      <c r="AP339" s="52">
        <f>IFERROR(AO339/AK328,"-")</f>
        <v>9.2493774457488437E-3</v>
      </c>
      <c r="AQ339" s="53">
        <f t="shared" si="75"/>
        <v>138754.73076923078</v>
      </c>
      <c r="AW339" s="175"/>
      <c r="AX339" s="175"/>
    </row>
    <row r="340" spans="2:50" s="20" customFormat="1">
      <c r="B340" s="326"/>
      <c r="C340" s="308"/>
      <c r="D340" s="311"/>
      <c r="E340" s="311"/>
      <c r="F340" s="209" t="s">
        <v>161</v>
      </c>
      <c r="G340" s="54">
        <v>8368756</v>
      </c>
      <c r="H340" s="52">
        <f>IFERROR(G340/D328,"-")</f>
        <v>6.2093025260838005E-3</v>
      </c>
      <c r="I340" s="54">
        <v>223</v>
      </c>
      <c r="J340" s="52">
        <f>IFERROR(I340/E328,"-")</f>
        <v>0.10996055226824458</v>
      </c>
      <c r="K340" s="53">
        <f t="shared" si="71"/>
        <v>37528.053811659192</v>
      </c>
      <c r="L340" s="311"/>
      <c r="M340" s="311"/>
      <c r="N340" s="209" t="s">
        <v>161</v>
      </c>
      <c r="O340" s="54">
        <v>1005444</v>
      </c>
      <c r="P340" s="52">
        <f>IFERROR(O340/L328,"-")</f>
        <v>4.051728810403791E-3</v>
      </c>
      <c r="Q340" s="54">
        <v>35</v>
      </c>
      <c r="R340" s="52">
        <f>IFERROR(Q340/M328,"-")</f>
        <v>0.11182108626198083</v>
      </c>
      <c r="S340" s="53">
        <f t="shared" si="72"/>
        <v>28726.971428571429</v>
      </c>
      <c r="T340" s="311"/>
      <c r="U340" s="311"/>
      <c r="V340" s="209" t="s">
        <v>161</v>
      </c>
      <c r="W340" s="54">
        <v>2428558</v>
      </c>
      <c r="X340" s="52">
        <f>IFERROR(W340/T328,"-")</f>
        <v>1.571277487641326E-2</v>
      </c>
      <c r="Y340" s="54">
        <v>25</v>
      </c>
      <c r="Z340" s="52">
        <f>IFERROR(Y340/U328,"-")</f>
        <v>0.13661202185792351</v>
      </c>
      <c r="AA340" s="53">
        <f t="shared" si="73"/>
        <v>97142.32</v>
      </c>
      <c r="AB340" s="311"/>
      <c r="AC340" s="311"/>
      <c r="AD340" s="209" t="s">
        <v>161</v>
      </c>
      <c r="AE340" s="54">
        <v>1637275</v>
      </c>
      <c r="AF340" s="52">
        <f>IFERROR(AE340/AB328,"-")</f>
        <v>5.8400199604536187E-3</v>
      </c>
      <c r="AG340" s="54">
        <v>51</v>
      </c>
      <c r="AH340" s="52">
        <f>IFERROR(AG340/AC328,"-")</f>
        <v>0.17770034843205576</v>
      </c>
      <c r="AI340" s="53">
        <f t="shared" si="74"/>
        <v>32103.431372549021</v>
      </c>
      <c r="AJ340" s="311"/>
      <c r="AK340" s="324"/>
      <c r="AL340" s="209" t="s">
        <v>161</v>
      </c>
      <c r="AM340" s="54">
        <f t="shared" si="76"/>
        <v>13440033</v>
      </c>
      <c r="AN340" s="52">
        <f>IFERROR(AM340/AJ328,"-")</f>
        <v>6.6179583176009483E-3</v>
      </c>
      <c r="AO340" s="54">
        <f t="shared" si="77"/>
        <v>334</v>
      </c>
      <c r="AP340" s="52">
        <f>IFERROR(AO340/AK328,"-")</f>
        <v>0.11881892564923514</v>
      </c>
      <c r="AQ340" s="53">
        <f t="shared" si="75"/>
        <v>40239.619760479043</v>
      </c>
      <c r="AW340" s="175"/>
      <c r="AX340" s="175"/>
    </row>
    <row r="341" spans="2:50" s="20" customFormat="1">
      <c r="B341" s="326"/>
      <c r="C341" s="308"/>
      <c r="D341" s="311"/>
      <c r="E341" s="311"/>
      <c r="F341" s="209" t="s">
        <v>162</v>
      </c>
      <c r="G341" s="54">
        <v>20748896</v>
      </c>
      <c r="H341" s="52">
        <f>IFERROR(G341/D328,"-")</f>
        <v>1.5394901266837038E-2</v>
      </c>
      <c r="I341" s="54">
        <v>172</v>
      </c>
      <c r="J341" s="52">
        <f>IFERROR(I341/E328,"-")</f>
        <v>8.4812623274161739E-2</v>
      </c>
      <c r="K341" s="53">
        <f t="shared" si="71"/>
        <v>120633.11627906977</v>
      </c>
      <c r="L341" s="311"/>
      <c r="M341" s="311"/>
      <c r="N341" s="209" t="s">
        <v>162</v>
      </c>
      <c r="O341" s="54">
        <v>1918524</v>
      </c>
      <c r="P341" s="52">
        <f>IFERROR(O341/L328,"-")</f>
        <v>7.7312500390385964E-3</v>
      </c>
      <c r="Q341" s="54">
        <v>25</v>
      </c>
      <c r="R341" s="52">
        <f>IFERROR(Q341/M328,"-")</f>
        <v>7.9872204472843447E-2</v>
      </c>
      <c r="S341" s="53">
        <f t="shared" si="72"/>
        <v>76740.960000000006</v>
      </c>
      <c r="T341" s="311"/>
      <c r="U341" s="311"/>
      <c r="V341" s="209" t="s">
        <v>162</v>
      </c>
      <c r="W341" s="54">
        <v>1497969</v>
      </c>
      <c r="X341" s="52">
        <f>IFERROR(W341/T328,"-")</f>
        <v>9.6918622774691369E-3</v>
      </c>
      <c r="Y341" s="54">
        <v>12</v>
      </c>
      <c r="Z341" s="52">
        <f>IFERROR(Y341/U328,"-")</f>
        <v>6.5573770491803282E-2</v>
      </c>
      <c r="AA341" s="53">
        <f t="shared" si="73"/>
        <v>124830.75</v>
      </c>
      <c r="AB341" s="311"/>
      <c r="AC341" s="311"/>
      <c r="AD341" s="209" t="s">
        <v>162</v>
      </c>
      <c r="AE341" s="54">
        <v>4369496</v>
      </c>
      <c r="AF341" s="52">
        <f>IFERROR(AE341/AB328,"-")</f>
        <v>1.5585618700048706E-2</v>
      </c>
      <c r="AG341" s="54">
        <v>41</v>
      </c>
      <c r="AH341" s="52">
        <f>IFERROR(AG341/AC328,"-")</f>
        <v>0.14285714285714285</v>
      </c>
      <c r="AI341" s="53">
        <f t="shared" si="74"/>
        <v>106573.0731707317</v>
      </c>
      <c r="AJ341" s="311"/>
      <c r="AK341" s="324"/>
      <c r="AL341" s="209" t="s">
        <v>162</v>
      </c>
      <c r="AM341" s="54">
        <f t="shared" si="76"/>
        <v>28534885</v>
      </c>
      <c r="AN341" s="52">
        <f>IFERROR(AM341/AJ328,"-")</f>
        <v>1.4050760108069419E-2</v>
      </c>
      <c r="AO341" s="54">
        <f t="shared" si="77"/>
        <v>250</v>
      </c>
      <c r="AP341" s="52">
        <f>IFERROR(AO341/AK328,"-")</f>
        <v>8.8936321593738876E-2</v>
      </c>
      <c r="AQ341" s="53">
        <f t="shared" si="75"/>
        <v>114139.54</v>
      </c>
      <c r="AW341" s="175"/>
      <c r="AX341" s="175"/>
    </row>
    <row r="342" spans="2:50" s="20" customFormat="1">
      <c r="B342" s="326"/>
      <c r="C342" s="308"/>
      <c r="D342" s="311"/>
      <c r="E342" s="311"/>
      <c r="F342" s="209" t="s">
        <v>163</v>
      </c>
      <c r="G342" s="54">
        <v>6032460</v>
      </c>
      <c r="H342" s="52">
        <f>IFERROR(G342/D328,"-")</f>
        <v>4.47585867200567E-3</v>
      </c>
      <c r="I342" s="54">
        <v>123</v>
      </c>
      <c r="J342" s="52">
        <f>IFERROR(I342/E328,"-")</f>
        <v>6.0650887573964495E-2</v>
      </c>
      <c r="K342" s="53">
        <f t="shared" si="71"/>
        <v>49044.390243902439</v>
      </c>
      <c r="L342" s="311"/>
      <c r="M342" s="311"/>
      <c r="N342" s="209" t="s">
        <v>163</v>
      </c>
      <c r="O342" s="54">
        <v>1252037</v>
      </c>
      <c r="P342" s="52">
        <f>IFERROR(O342/L328,"-")</f>
        <v>5.0454469712798841E-3</v>
      </c>
      <c r="Q342" s="54">
        <v>25</v>
      </c>
      <c r="R342" s="52">
        <f>IFERROR(Q342/M328,"-")</f>
        <v>7.9872204472843447E-2</v>
      </c>
      <c r="S342" s="53">
        <f t="shared" si="72"/>
        <v>50081.48</v>
      </c>
      <c r="T342" s="311"/>
      <c r="U342" s="311"/>
      <c r="V342" s="209" t="s">
        <v>163</v>
      </c>
      <c r="W342" s="54">
        <v>422245</v>
      </c>
      <c r="X342" s="52">
        <f>IFERROR(W342/T328,"-")</f>
        <v>2.7319259526398447E-3</v>
      </c>
      <c r="Y342" s="54">
        <v>17</v>
      </c>
      <c r="Z342" s="52">
        <f>IFERROR(Y342/U328,"-")</f>
        <v>9.2896174863387984E-2</v>
      </c>
      <c r="AA342" s="53">
        <f t="shared" si="73"/>
        <v>24837.941176470587</v>
      </c>
      <c r="AB342" s="311"/>
      <c r="AC342" s="311"/>
      <c r="AD342" s="209" t="s">
        <v>163</v>
      </c>
      <c r="AE342" s="54">
        <v>1635842</v>
      </c>
      <c r="AF342" s="52">
        <f>IFERROR(AE342/AB328,"-")</f>
        <v>5.8349085719554558E-3</v>
      </c>
      <c r="AG342" s="54">
        <v>32</v>
      </c>
      <c r="AH342" s="52">
        <f>IFERROR(AG342/AC328,"-")</f>
        <v>0.11149825783972125</v>
      </c>
      <c r="AI342" s="53">
        <f t="shared" si="74"/>
        <v>51120.0625</v>
      </c>
      <c r="AJ342" s="311"/>
      <c r="AK342" s="324"/>
      <c r="AL342" s="209" t="s">
        <v>163</v>
      </c>
      <c r="AM342" s="54">
        <f t="shared" si="76"/>
        <v>9342584</v>
      </c>
      <c r="AN342" s="52">
        <f>IFERROR(AM342/AJ328,"-")</f>
        <v>4.6003481904163136E-3</v>
      </c>
      <c r="AO342" s="54">
        <f t="shared" si="77"/>
        <v>197</v>
      </c>
      <c r="AP342" s="52">
        <f>IFERROR(AO342/AK328,"-")</f>
        <v>7.0081821415866247E-2</v>
      </c>
      <c r="AQ342" s="53">
        <f t="shared" si="75"/>
        <v>47424.284263959387</v>
      </c>
      <c r="AW342" s="175"/>
      <c r="AX342" s="175"/>
    </row>
    <row r="343" spans="2:50" s="20" customFormat="1">
      <c r="B343" s="326"/>
      <c r="C343" s="308"/>
      <c r="D343" s="311"/>
      <c r="E343" s="311"/>
      <c r="F343" s="210" t="s">
        <v>164</v>
      </c>
      <c r="G343" s="59">
        <v>3320845</v>
      </c>
      <c r="H343" s="57">
        <f>IFERROR(G343/D328,"-")</f>
        <v>2.4639422211894767E-3</v>
      </c>
      <c r="I343" s="59">
        <v>183</v>
      </c>
      <c r="J343" s="57">
        <f>IFERROR(I343/E328,"-")</f>
        <v>9.0236686390532547E-2</v>
      </c>
      <c r="K343" s="58">
        <f t="shared" si="71"/>
        <v>18146.693989071038</v>
      </c>
      <c r="L343" s="311"/>
      <c r="M343" s="311"/>
      <c r="N343" s="210" t="s">
        <v>164</v>
      </c>
      <c r="O343" s="59">
        <v>380011</v>
      </c>
      <c r="P343" s="57">
        <f>IFERROR(O343/L328,"-")</f>
        <v>1.531364767177839E-3</v>
      </c>
      <c r="Q343" s="59">
        <v>38</v>
      </c>
      <c r="R343" s="57">
        <f>IFERROR(Q343/M328,"-")</f>
        <v>0.12140575079872204</v>
      </c>
      <c r="S343" s="58">
        <f t="shared" si="72"/>
        <v>10000.28947368421</v>
      </c>
      <c r="T343" s="311"/>
      <c r="U343" s="311"/>
      <c r="V343" s="210" t="s">
        <v>164</v>
      </c>
      <c r="W343" s="59">
        <v>151216</v>
      </c>
      <c r="X343" s="57">
        <f>IFERROR(W343/T328,"-")</f>
        <v>9.7836780744446172E-4</v>
      </c>
      <c r="Y343" s="59">
        <v>23</v>
      </c>
      <c r="Z343" s="57">
        <f>IFERROR(Y343/U328,"-")</f>
        <v>0.12568306010928962</v>
      </c>
      <c r="AA343" s="58">
        <f t="shared" si="73"/>
        <v>6574.608695652174</v>
      </c>
      <c r="AB343" s="311"/>
      <c r="AC343" s="311"/>
      <c r="AD343" s="210" t="s">
        <v>164</v>
      </c>
      <c r="AE343" s="59">
        <v>1137418</v>
      </c>
      <c r="AF343" s="57">
        <f>IFERROR(AE343/AB328,"-")</f>
        <v>4.0570727723682545E-3</v>
      </c>
      <c r="AG343" s="59">
        <v>49</v>
      </c>
      <c r="AH343" s="57">
        <f>IFERROR(AG343/AC328,"-")</f>
        <v>0.17073170731707318</v>
      </c>
      <c r="AI343" s="58">
        <f t="shared" si="74"/>
        <v>23212.612244897959</v>
      </c>
      <c r="AJ343" s="311"/>
      <c r="AK343" s="324"/>
      <c r="AL343" s="210" t="s">
        <v>164</v>
      </c>
      <c r="AM343" s="59">
        <f t="shared" si="76"/>
        <v>4989490</v>
      </c>
      <c r="AN343" s="57">
        <f>IFERROR(AM343/AJ328,"-")</f>
        <v>2.4568568281109694E-3</v>
      </c>
      <c r="AO343" s="59">
        <f t="shared" si="77"/>
        <v>293</v>
      </c>
      <c r="AP343" s="57">
        <f>IFERROR(AO343/AK328,"-")</f>
        <v>0.10423336890786197</v>
      </c>
      <c r="AQ343" s="58">
        <f t="shared" si="75"/>
        <v>17028.976109215018</v>
      </c>
      <c r="AW343" s="175"/>
      <c r="AX343" s="175"/>
    </row>
    <row r="344" spans="2:50" s="20" customFormat="1">
      <c r="B344" s="326"/>
      <c r="C344" s="309"/>
      <c r="D344" s="312"/>
      <c r="E344" s="312"/>
      <c r="F344" s="211" t="s">
        <v>86</v>
      </c>
      <c r="G344" s="60">
        <f>SUM(G328:G343)</f>
        <v>283799092</v>
      </c>
      <c r="H344" s="57">
        <f>IFERROR(G344/D328,"-")</f>
        <v>0.21056826353353938</v>
      </c>
      <c r="I344" s="59">
        <v>1636</v>
      </c>
      <c r="J344" s="57">
        <f>IFERROR(I344/E328,"-")</f>
        <v>0.8067061143984221</v>
      </c>
      <c r="K344" s="58">
        <f t="shared" si="71"/>
        <v>173471.32762836185</v>
      </c>
      <c r="L344" s="312"/>
      <c r="M344" s="312"/>
      <c r="N344" s="211" t="s">
        <v>86</v>
      </c>
      <c r="O344" s="60">
        <f>SUM(O328:O343)</f>
        <v>47823728</v>
      </c>
      <c r="P344" s="57">
        <f>IFERROR(O344/L328,"-")</f>
        <v>0.19271961099625087</v>
      </c>
      <c r="Q344" s="59">
        <v>271</v>
      </c>
      <c r="R344" s="57">
        <f>IFERROR(Q344/M328,"-")</f>
        <v>0.86581469648562304</v>
      </c>
      <c r="S344" s="58">
        <f t="shared" si="72"/>
        <v>176471.32103321032</v>
      </c>
      <c r="T344" s="312"/>
      <c r="U344" s="312"/>
      <c r="V344" s="211" t="s">
        <v>86</v>
      </c>
      <c r="W344" s="60">
        <f>SUM(W328:W343)</f>
        <v>40386571</v>
      </c>
      <c r="X344" s="57">
        <f>IFERROR(W344/T328,"-")</f>
        <v>0.26130119114028993</v>
      </c>
      <c r="Y344" s="59">
        <v>153</v>
      </c>
      <c r="Z344" s="57">
        <f>IFERROR(Y344/U328,"-")</f>
        <v>0.83606557377049184</v>
      </c>
      <c r="AA344" s="58">
        <f t="shared" si="73"/>
        <v>263964.5163398693</v>
      </c>
      <c r="AB344" s="312"/>
      <c r="AC344" s="312"/>
      <c r="AD344" s="211" t="s">
        <v>86</v>
      </c>
      <c r="AE344" s="60">
        <f>SUM(AE328:AE343)</f>
        <v>56859433</v>
      </c>
      <c r="AF344" s="57">
        <f>IFERROR(AE344/AB328,"-")</f>
        <v>0.2028127368096839</v>
      </c>
      <c r="AG344" s="59">
        <v>260</v>
      </c>
      <c r="AH344" s="57">
        <f>IFERROR(AG344/AC328,"-")</f>
        <v>0.90592334494773519</v>
      </c>
      <c r="AI344" s="58">
        <f t="shared" si="74"/>
        <v>218690.12692307692</v>
      </c>
      <c r="AJ344" s="312"/>
      <c r="AK344" s="325"/>
      <c r="AL344" s="211" t="s">
        <v>86</v>
      </c>
      <c r="AM344" s="60">
        <f>SUM(AM328:AM343)</f>
        <v>428868824</v>
      </c>
      <c r="AN344" s="57">
        <f>IFERROR(AM344/AJ328,"-")</f>
        <v>0.21117775536343827</v>
      </c>
      <c r="AO344" s="59">
        <f>SUM(I344,Q344,Y344,AG344)</f>
        <v>2320</v>
      </c>
      <c r="AP344" s="57">
        <f>IFERROR(AO344/AK328,"-")</f>
        <v>0.82532906438989684</v>
      </c>
      <c r="AQ344" s="58">
        <f t="shared" si="75"/>
        <v>184857.25172413792</v>
      </c>
      <c r="AW344" s="175"/>
      <c r="AX344" s="175"/>
    </row>
    <row r="345" spans="2:50" s="20" customFormat="1">
      <c r="B345" s="326">
        <v>21</v>
      </c>
      <c r="C345" s="307" t="s">
        <v>144</v>
      </c>
      <c r="D345" s="310">
        <v>913678960</v>
      </c>
      <c r="E345" s="310">
        <v>1304</v>
      </c>
      <c r="F345" s="207" t="s">
        <v>150</v>
      </c>
      <c r="G345" s="50">
        <v>13972053</v>
      </c>
      <c r="H345" s="48">
        <f>IFERROR(G345/D345,"-")</f>
        <v>1.5292081367398456E-2</v>
      </c>
      <c r="I345" s="50">
        <v>266</v>
      </c>
      <c r="J345" s="48">
        <f>IFERROR(I345/E345,"-")</f>
        <v>0.20398773006134968</v>
      </c>
      <c r="K345" s="49">
        <f t="shared" si="71"/>
        <v>52526.515037593985</v>
      </c>
      <c r="L345" s="310">
        <v>151721930</v>
      </c>
      <c r="M345" s="310">
        <v>218</v>
      </c>
      <c r="N345" s="207" t="s">
        <v>150</v>
      </c>
      <c r="O345" s="50">
        <v>4311140</v>
      </c>
      <c r="P345" s="48">
        <f>IFERROR(O345/L345,"-")</f>
        <v>2.8414745317305153E-2</v>
      </c>
      <c r="Q345" s="50">
        <v>54</v>
      </c>
      <c r="R345" s="48">
        <f>IFERROR(Q345/M345,"-")</f>
        <v>0.24770642201834864</v>
      </c>
      <c r="S345" s="49">
        <f t="shared" si="72"/>
        <v>79835.925925925927</v>
      </c>
      <c r="T345" s="310">
        <v>82333330</v>
      </c>
      <c r="U345" s="310">
        <v>107</v>
      </c>
      <c r="V345" s="207" t="s">
        <v>150</v>
      </c>
      <c r="W345" s="50">
        <v>952398</v>
      </c>
      <c r="X345" s="48">
        <f>IFERROR(W345/T345,"-")</f>
        <v>1.1567587512857793E-2</v>
      </c>
      <c r="Y345" s="50">
        <v>22</v>
      </c>
      <c r="Z345" s="48">
        <f>IFERROR(Y345/U345,"-")</f>
        <v>0.20560747663551401</v>
      </c>
      <c r="AA345" s="49">
        <f t="shared" si="73"/>
        <v>43290.818181818184</v>
      </c>
      <c r="AB345" s="310">
        <v>155364080</v>
      </c>
      <c r="AC345" s="310">
        <v>180</v>
      </c>
      <c r="AD345" s="207" t="s">
        <v>150</v>
      </c>
      <c r="AE345" s="50">
        <v>3795020</v>
      </c>
      <c r="AF345" s="48">
        <f>IFERROR(AE345/AB345,"-")</f>
        <v>2.4426624223565705E-2</v>
      </c>
      <c r="AG345" s="50">
        <v>40</v>
      </c>
      <c r="AH345" s="48">
        <f>IFERROR(AG345/AC345,"-")</f>
        <v>0.22222222222222221</v>
      </c>
      <c r="AI345" s="49">
        <f t="shared" si="74"/>
        <v>94875.5</v>
      </c>
      <c r="AJ345" s="310">
        <f>SUM(D345,L345,T345,AB345)</f>
        <v>1303098300</v>
      </c>
      <c r="AK345" s="323">
        <f>SUM(E345,M345,U345,AC345)</f>
        <v>1809</v>
      </c>
      <c r="AL345" s="207" t="s">
        <v>150</v>
      </c>
      <c r="AM345" s="50">
        <f t="shared" ref="AM345:AM360" si="78">SUM(G345,O345,W345,AE345)</f>
        <v>23030611</v>
      </c>
      <c r="AN345" s="48">
        <f>IFERROR(AM345/AJ345,"-")</f>
        <v>1.7673732672354801E-2</v>
      </c>
      <c r="AO345" s="50">
        <f t="shared" ref="AO345:AO360" si="79">SUM(I345,Q345,Y345,AG345)</f>
        <v>382</v>
      </c>
      <c r="AP345" s="48">
        <f>IFERROR(AO345/AK345,"-")</f>
        <v>0.21116639027086789</v>
      </c>
      <c r="AQ345" s="49">
        <f t="shared" si="75"/>
        <v>60289.557591623037</v>
      </c>
      <c r="AW345" s="175"/>
      <c r="AX345" s="175"/>
    </row>
    <row r="346" spans="2:50" s="20" customFormat="1">
      <c r="B346" s="326"/>
      <c r="C346" s="308"/>
      <c r="D346" s="311"/>
      <c r="E346" s="311"/>
      <c r="F346" s="208" t="s">
        <v>151</v>
      </c>
      <c r="G346" s="54">
        <v>15893631</v>
      </c>
      <c r="H346" s="52">
        <f>IFERROR(G346/D345,"-")</f>
        <v>1.7395203015291062E-2</v>
      </c>
      <c r="I346" s="54">
        <v>342</v>
      </c>
      <c r="J346" s="52">
        <f>IFERROR(I346/E345,"-")</f>
        <v>0.26226993865030673</v>
      </c>
      <c r="K346" s="53">
        <f t="shared" si="71"/>
        <v>46472.605263157893</v>
      </c>
      <c r="L346" s="311"/>
      <c r="M346" s="311"/>
      <c r="N346" s="208" t="s">
        <v>151</v>
      </c>
      <c r="O346" s="54">
        <v>2944911</v>
      </c>
      <c r="P346" s="52">
        <f>IFERROR(O346/L345,"-")</f>
        <v>1.9409923140313336E-2</v>
      </c>
      <c r="Q346" s="54">
        <v>64</v>
      </c>
      <c r="R346" s="52">
        <f>IFERROR(Q346/M345,"-")</f>
        <v>0.29357798165137616</v>
      </c>
      <c r="S346" s="53">
        <f t="shared" si="72"/>
        <v>46014.234375</v>
      </c>
      <c r="T346" s="311"/>
      <c r="U346" s="311"/>
      <c r="V346" s="208" t="s">
        <v>151</v>
      </c>
      <c r="W346" s="54">
        <v>1634764</v>
      </c>
      <c r="X346" s="52">
        <f>IFERROR(W346/T345,"-")</f>
        <v>1.9855434002244293E-2</v>
      </c>
      <c r="Y346" s="54">
        <v>24</v>
      </c>
      <c r="Z346" s="52">
        <f>IFERROR(Y346/U345,"-")</f>
        <v>0.22429906542056074</v>
      </c>
      <c r="AA346" s="53">
        <f t="shared" si="73"/>
        <v>68115.166666666672</v>
      </c>
      <c r="AB346" s="311"/>
      <c r="AC346" s="311"/>
      <c r="AD346" s="208" t="s">
        <v>151</v>
      </c>
      <c r="AE346" s="54">
        <v>5667456</v>
      </c>
      <c r="AF346" s="52">
        <f>IFERROR(AE346/AB345,"-")</f>
        <v>3.6478547679746821E-2</v>
      </c>
      <c r="AG346" s="54">
        <v>61</v>
      </c>
      <c r="AH346" s="52">
        <f>IFERROR(AG346/AC345,"-")</f>
        <v>0.33888888888888891</v>
      </c>
      <c r="AI346" s="53">
        <f t="shared" si="74"/>
        <v>92909.114754098366</v>
      </c>
      <c r="AJ346" s="311"/>
      <c r="AK346" s="324"/>
      <c r="AL346" s="208" t="s">
        <v>151</v>
      </c>
      <c r="AM346" s="54">
        <f t="shared" si="78"/>
        <v>26140762</v>
      </c>
      <c r="AN346" s="52">
        <f>IFERROR(AM346/AJ345,"-")</f>
        <v>2.0060468193381881E-2</v>
      </c>
      <c r="AO346" s="54">
        <f t="shared" si="79"/>
        <v>491</v>
      </c>
      <c r="AP346" s="52">
        <f>IFERROR(AO346/AK345,"-")</f>
        <v>0.27142067440574902</v>
      </c>
      <c r="AQ346" s="53">
        <f t="shared" si="75"/>
        <v>53239.841140529534</v>
      </c>
      <c r="AW346" s="175"/>
      <c r="AX346" s="175"/>
    </row>
    <row r="347" spans="2:50" s="20" customFormat="1">
      <c r="B347" s="326"/>
      <c r="C347" s="308"/>
      <c r="D347" s="311"/>
      <c r="E347" s="311"/>
      <c r="F347" s="209" t="s">
        <v>152</v>
      </c>
      <c r="G347" s="54">
        <v>22383336</v>
      </c>
      <c r="H347" s="52">
        <f>IFERROR(G347/D345,"-")</f>
        <v>2.4498031562421006E-2</v>
      </c>
      <c r="I347" s="54">
        <v>451</v>
      </c>
      <c r="J347" s="52">
        <f>IFERROR(I347/E345,"-")</f>
        <v>0.34585889570552147</v>
      </c>
      <c r="K347" s="53">
        <f t="shared" si="71"/>
        <v>49630.456762749447</v>
      </c>
      <c r="L347" s="311"/>
      <c r="M347" s="311"/>
      <c r="N347" s="209" t="s">
        <v>152</v>
      </c>
      <c r="O347" s="54">
        <v>6946245</v>
      </c>
      <c r="P347" s="52">
        <f>IFERROR(O347/L345,"-")</f>
        <v>4.5782735561035903E-2</v>
      </c>
      <c r="Q347" s="54">
        <v>71</v>
      </c>
      <c r="R347" s="52">
        <f>IFERROR(Q347/M345,"-")</f>
        <v>0.3256880733944954</v>
      </c>
      <c r="S347" s="53">
        <f t="shared" si="72"/>
        <v>97834.436619718312</v>
      </c>
      <c r="T347" s="311"/>
      <c r="U347" s="311"/>
      <c r="V347" s="209" t="s">
        <v>152</v>
      </c>
      <c r="W347" s="54">
        <v>2507617</v>
      </c>
      <c r="X347" s="52">
        <f>IFERROR(W347/T345,"-")</f>
        <v>3.0456887872748497E-2</v>
      </c>
      <c r="Y347" s="54">
        <v>44</v>
      </c>
      <c r="Z347" s="52">
        <f>IFERROR(Y347/U345,"-")</f>
        <v>0.41121495327102803</v>
      </c>
      <c r="AA347" s="53">
        <f t="shared" si="73"/>
        <v>56991.295454545456</v>
      </c>
      <c r="AB347" s="311"/>
      <c r="AC347" s="311"/>
      <c r="AD347" s="209" t="s">
        <v>152</v>
      </c>
      <c r="AE347" s="54">
        <v>4507170</v>
      </c>
      <c r="AF347" s="52">
        <f>IFERROR(AE347/AB345,"-")</f>
        <v>2.9010373568974245E-2</v>
      </c>
      <c r="AG347" s="54">
        <v>74</v>
      </c>
      <c r="AH347" s="52">
        <f>IFERROR(AG347/AC345,"-")</f>
        <v>0.41111111111111109</v>
      </c>
      <c r="AI347" s="53">
        <f t="shared" si="74"/>
        <v>60907.7027027027</v>
      </c>
      <c r="AJ347" s="311"/>
      <c r="AK347" s="324"/>
      <c r="AL347" s="209" t="s">
        <v>152</v>
      </c>
      <c r="AM347" s="54">
        <f t="shared" si="78"/>
        <v>36344368</v>
      </c>
      <c r="AN347" s="52">
        <f>IFERROR(AM347/AJ345,"-")</f>
        <v>2.7890733953071692E-2</v>
      </c>
      <c r="AO347" s="54">
        <f t="shared" si="79"/>
        <v>640</v>
      </c>
      <c r="AP347" s="52">
        <f>IFERROR(AO347/AK345,"-")</f>
        <v>0.35378662244333886</v>
      </c>
      <c r="AQ347" s="53">
        <f t="shared" si="75"/>
        <v>56788.074999999997</v>
      </c>
      <c r="AW347" s="175"/>
      <c r="AX347" s="175"/>
    </row>
    <row r="348" spans="2:50" s="20" customFormat="1">
      <c r="B348" s="326"/>
      <c r="C348" s="308"/>
      <c r="D348" s="311"/>
      <c r="E348" s="311"/>
      <c r="F348" s="209" t="s">
        <v>153</v>
      </c>
      <c r="G348" s="54">
        <v>4257662</v>
      </c>
      <c r="H348" s="52">
        <f>IFERROR(G348/D345,"-")</f>
        <v>4.6599103037241879E-3</v>
      </c>
      <c r="I348" s="54">
        <v>79</v>
      </c>
      <c r="J348" s="52">
        <f>IFERROR(I348/E345,"-")</f>
        <v>6.0582822085889568E-2</v>
      </c>
      <c r="K348" s="53">
        <f t="shared" si="71"/>
        <v>53894.455696202531</v>
      </c>
      <c r="L348" s="311"/>
      <c r="M348" s="311"/>
      <c r="N348" s="209" t="s">
        <v>153</v>
      </c>
      <c r="O348" s="54">
        <v>109882</v>
      </c>
      <c r="P348" s="52">
        <f>IFERROR(O348/L345,"-")</f>
        <v>7.2423281196067047E-4</v>
      </c>
      <c r="Q348" s="54">
        <v>10</v>
      </c>
      <c r="R348" s="52">
        <f>IFERROR(Q348/M345,"-")</f>
        <v>4.5871559633027525E-2</v>
      </c>
      <c r="S348" s="53">
        <f t="shared" si="72"/>
        <v>10988.2</v>
      </c>
      <c r="T348" s="311"/>
      <c r="U348" s="311"/>
      <c r="V348" s="209" t="s">
        <v>153</v>
      </c>
      <c r="W348" s="54">
        <v>81759</v>
      </c>
      <c r="X348" s="52">
        <f>IFERROR(W348/T345,"-")</f>
        <v>9.9302433170139E-4</v>
      </c>
      <c r="Y348" s="54">
        <v>9</v>
      </c>
      <c r="Z348" s="52">
        <f>IFERROR(Y348/U345,"-")</f>
        <v>8.4112149532710276E-2</v>
      </c>
      <c r="AA348" s="53">
        <f t="shared" si="73"/>
        <v>9084.3333333333339</v>
      </c>
      <c r="AB348" s="311"/>
      <c r="AC348" s="311"/>
      <c r="AD348" s="209" t="s">
        <v>153</v>
      </c>
      <c r="AE348" s="54">
        <v>2487662</v>
      </c>
      <c r="AF348" s="52">
        <f>IFERROR(AE348/AB345,"-")</f>
        <v>1.6011822037629291E-2</v>
      </c>
      <c r="AG348" s="54">
        <v>13</v>
      </c>
      <c r="AH348" s="52">
        <f>IFERROR(AG348/AC345,"-")</f>
        <v>7.2222222222222215E-2</v>
      </c>
      <c r="AI348" s="53">
        <f t="shared" si="74"/>
        <v>191358.61538461538</v>
      </c>
      <c r="AJ348" s="311"/>
      <c r="AK348" s="324"/>
      <c r="AL348" s="209" t="s">
        <v>153</v>
      </c>
      <c r="AM348" s="54">
        <f t="shared" si="78"/>
        <v>6936965</v>
      </c>
      <c r="AN348" s="52">
        <f>IFERROR(AM348/AJ345,"-")</f>
        <v>5.3234395286986405E-3</v>
      </c>
      <c r="AO348" s="54">
        <f t="shared" si="79"/>
        <v>111</v>
      </c>
      <c r="AP348" s="52">
        <f>IFERROR(AO348/AK345,"-")</f>
        <v>6.1359867330016582E-2</v>
      </c>
      <c r="AQ348" s="53">
        <f t="shared" si="75"/>
        <v>62495.180180180178</v>
      </c>
      <c r="AW348" s="175"/>
      <c r="AX348" s="175"/>
    </row>
    <row r="349" spans="2:50" s="20" customFormat="1">
      <c r="B349" s="326"/>
      <c r="C349" s="308"/>
      <c r="D349" s="311"/>
      <c r="E349" s="311"/>
      <c r="F349" s="209" t="s">
        <v>154</v>
      </c>
      <c r="G349" s="54">
        <v>26729007</v>
      </c>
      <c r="H349" s="52">
        <f>IFERROR(G349/D345,"-")</f>
        <v>2.9254265633959657E-2</v>
      </c>
      <c r="I349" s="54">
        <v>481</v>
      </c>
      <c r="J349" s="52">
        <f>IFERROR(I349/E345,"-")</f>
        <v>0.36886503067484661</v>
      </c>
      <c r="K349" s="53">
        <f t="shared" si="71"/>
        <v>55569.66112266112</v>
      </c>
      <c r="L349" s="311"/>
      <c r="M349" s="311"/>
      <c r="N349" s="209" t="s">
        <v>154</v>
      </c>
      <c r="O349" s="54">
        <v>4164259</v>
      </c>
      <c r="P349" s="52">
        <f>IFERROR(O349/L345,"-")</f>
        <v>2.7446651911164063E-2</v>
      </c>
      <c r="Q349" s="54">
        <v>84</v>
      </c>
      <c r="R349" s="52">
        <f>IFERROR(Q349/M345,"-")</f>
        <v>0.38532110091743121</v>
      </c>
      <c r="S349" s="53">
        <f t="shared" si="72"/>
        <v>49574.511904761908</v>
      </c>
      <c r="T349" s="311"/>
      <c r="U349" s="311"/>
      <c r="V349" s="209" t="s">
        <v>154</v>
      </c>
      <c r="W349" s="54">
        <v>2392765</v>
      </c>
      <c r="X349" s="52">
        <f>IFERROR(W349/T345,"-")</f>
        <v>2.9061924253519202E-2</v>
      </c>
      <c r="Y349" s="54">
        <v>46</v>
      </c>
      <c r="Z349" s="52">
        <f>IFERROR(Y349/U345,"-")</f>
        <v>0.42990654205607476</v>
      </c>
      <c r="AA349" s="53">
        <f t="shared" si="73"/>
        <v>52016.630434782608</v>
      </c>
      <c r="AB349" s="311"/>
      <c r="AC349" s="311"/>
      <c r="AD349" s="209" t="s">
        <v>154</v>
      </c>
      <c r="AE349" s="54">
        <v>6135553</v>
      </c>
      <c r="AF349" s="52">
        <f>IFERROR(AE349/AB345,"-")</f>
        <v>3.9491451305861687E-2</v>
      </c>
      <c r="AG349" s="54">
        <v>85</v>
      </c>
      <c r="AH349" s="52">
        <f>IFERROR(AG349/AC345,"-")</f>
        <v>0.47222222222222221</v>
      </c>
      <c r="AI349" s="53">
        <f t="shared" si="74"/>
        <v>72182.976470588241</v>
      </c>
      <c r="AJ349" s="311"/>
      <c r="AK349" s="324"/>
      <c r="AL349" s="209" t="s">
        <v>154</v>
      </c>
      <c r="AM349" s="54">
        <f t="shared" si="78"/>
        <v>39421584</v>
      </c>
      <c r="AN349" s="52">
        <f>IFERROR(AM349/AJ345,"-")</f>
        <v>3.0252195095335478E-2</v>
      </c>
      <c r="AO349" s="54">
        <f t="shared" si="79"/>
        <v>696</v>
      </c>
      <c r="AP349" s="52">
        <f>IFERROR(AO349/AK345,"-")</f>
        <v>0.38474295190713104</v>
      </c>
      <c r="AQ349" s="53">
        <f t="shared" si="75"/>
        <v>56640.206896551725</v>
      </c>
      <c r="AW349" s="175"/>
      <c r="AX349" s="175"/>
    </row>
    <row r="350" spans="2:50" s="20" customFormat="1">
      <c r="B350" s="326"/>
      <c r="C350" s="308"/>
      <c r="D350" s="311"/>
      <c r="E350" s="311"/>
      <c r="F350" s="209" t="s">
        <v>155</v>
      </c>
      <c r="G350" s="54">
        <v>36583547</v>
      </c>
      <c r="H350" s="52">
        <f>IFERROR(G350/D345,"-")</f>
        <v>4.0039826461583397E-2</v>
      </c>
      <c r="I350" s="54">
        <v>527</v>
      </c>
      <c r="J350" s="52">
        <f>IFERROR(I350/E345,"-")</f>
        <v>0.40414110429447853</v>
      </c>
      <c r="K350" s="53">
        <f t="shared" si="71"/>
        <v>69418.495256166978</v>
      </c>
      <c r="L350" s="311"/>
      <c r="M350" s="311"/>
      <c r="N350" s="209" t="s">
        <v>155</v>
      </c>
      <c r="O350" s="54">
        <v>7084515</v>
      </c>
      <c r="P350" s="52">
        <f>IFERROR(O350/L345,"-")</f>
        <v>4.6694073823078837E-2</v>
      </c>
      <c r="Q350" s="54">
        <v>92</v>
      </c>
      <c r="R350" s="52">
        <f>IFERROR(Q350/M345,"-")</f>
        <v>0.42201834862385323</v>
      </c>
      <c r="S350" s="53">
        <f t="shared" si="72"/>
        <v>77005.59782608696</v>
      </c>
      <c r="T350" s="311"/>
      <c r="U350" s="311"/>
      <c r="V350" s="209" t="s">
        <v>155</v>
      </c>
      <c r="W350" s="54">
        <v>3507333</v>
      </c>
      <c r="X350" s="52">
        <f>IFERROR(W350/T345,"-")</f>
        <v>4.2599187959481297E-2</v>
      </c>
      <c r="Y350" s="54">
        <v>57</v>
      </c>
      <c r="Z350" s="52">
        <f>IFERROR(Y350/U345,"-")</f>
        <v>0.53271028037383172</v>
      </c>
      <c r="AA350" s="53">
        <f t="shared" si="73"/>
        <v>61532.15789473684</v>
      </c>
      <c r="AB350" s="311"/>
      <c r="AC350" s="311"/>
      <c r="AD350" s="209" t="s">
        <v>155</v>
      </c>
      <c r="AE350" s="54">
        <v>5103242</v>
      </c>
      <c r="AF350" s="52">
        <f>IFERROR(AE350/AB345,"-")</f>
        <v>3.2846987540491986E-2</v>
      </c>
      <c r="AG350" s="54">
        <v>84</v>
      </c>
      <c r="AH350" s="52">
        <f>IFERROR(AG350/AC345,"-")</f>
        <v>0.46666666666666667</v>
      </c>
      <c r="AI350" s="53">
        <f t="shared" si="74"/>
        <v>60752.880952380954</v>
      </c>
      <c r="AJ350" s="311"/>
      <c r="AK350" s="324"/>
      <c r="AL350" s="209" t="s">
        <v>155</v>
      </c>
      <c r="AM350" s="54">
        <f t="shared" si="78"/>
        <v>52278637</v>
      </c>
      <c r="AN350" s="52">
        <f>IFERROR(AM350/AJ345,"-")</f>
        <v>4.0118720897725058E-2</v>
      </c>
      <c r="AO350" s="54">
        <f t="shared" si="79"/>
        <v>760</v>
      </c>
      <c r="AP350" s="52">
        <f>IFERROR(AO350/AK345,"-")</f>
        <v>0.42012161415146487</v>
      </c>
      <c r="AQ350" s="53">
        <f t="shared" si="75"/>
        <v>68787.68026315789</v>
      </c>
      <c r="AW350" s="175"/>
      <c r="AX350" s="175"/>
    </row>
    <row r="351" spans="2:50" s="20" customFormat="1">
      <c r="B351" s="326"/>
      <c r="C351" s="308"/>
      <c r="D351" s="311"/>
      <c r="E351" s="311"/>
      <c r="F351" s="209" t="s">
        <v>156</v>
      </c>
      <c r="G351" s="54">
        <v>23818642</v>
      </c>
      <c r="H351" s="52">
        <f>IFERROR(G351/D345,"-")</f>
        <v>2.6068940013678328E-2</v>
      </c>
      <c r="I351" s="54">
        <v>155</v>
      </c>
      <c r="J351" s="52">
        <f>IFERROR(I351/E345,"-")</f>
        <v>0.11886503067484662</v>
      </c>
      <c r="K351" s="53">
        <f t="shared" si="71"/>
        <v>153668.65806451612</v>
      </c>
      <c r="L351" s="311"/>
      <c r="M351" s="311"/>
      <c r="N351" s="209" t="s">
        <v>156</v>
      </c>
      <c r="O351" s="54">
        <v>4529960</v>
      </c>
      <c r="P351" s="52">
        <f>IFERROR(O351/L345,"-")</f>
        <v>2.9856989032501762E-2</v>
      </c>
      <c r="Q351" s="54">
        <v>28</v>
      </c>
      <c r="R351" s="52">
        <f>IFERROR(Q351/M345,"-")</f>
        <v>0.12844036697247707</v>
      </c>
      <c r="S351" s="53">
        <f t="shared" si="72"/>
        <v>161784.28571428571</v>
      </c>
      <c r="T351" s="311"/>
      <c r="U351" s="311"/>
      <c r="V351" s="209" t="s">
        <v>156</v>
      </c>
      <c r="W351" s="54">
        <v>4600962</v>
      </c>
      <c r="X351" s="52">
        <f>IFERROR(W351/T345,"-")</f>
        <v>5.5882131817090355E-2</v>
      </c>
      <c r="Y351" s="54">
        <v>13</v>
      </c>
      <c r="Z351" s="52">
        <f>IFERROR(Y351/U345,"-")</f>
        <v>0.12149532710280374</v>
      </c>
      <c r="AA351" s="53">
        <f t="shared" si="73"/>
        <v>353920.15384615387</v>
      </c>
      <c r="AB351" s="311"/>
      <c r="AC351" s="311"/>
      <c r="AD351" s="209" t="s">
        <v>156</v>
      </c>
      <c r="AE351" s="54">
        <v>6145897</v>
      </c>
      <c r="AF351" s="52">
        <f>IFERROR(AE351/AB345,"-")</f>
        <v>3.9558030401879253E-2</v>
      </c>
      <c r="AG351" s="54">
        <v>33</v>
      </c>
      <c r="AH351" s="52">
        <f>IFERROR(AG351/AC345,"-")</f>
        <v>0.18333333333333332</v>
      </c>
      <c r="AI351" s="53">
        <f t="shared" si="74"/>
        <v>186239.30303030304</v>
      </c>
      <c r="AJ351" s="311"/>
      <c r="AK351" s="324"/>
      <c r="AL351" s="209" t="s">
        <v>156</v>
      </c>
      <c r="AM351" s="54">
        <f t="shared" si="78"/>
        <v>39095461</v>
      </c>
      <c r="AN351" s="52">
        <f>IFERROR(AM351/AJ345,"-")</f>
        <v>3.0001927713358231E-2</v>
      </c>
      <c r="AO351" s="54">
        <f t="shared" si="79"/>
        <v>229</v>
      </c>
      <c r="AP351" s="52">
        <f>IFERROR(AO351/AK345,"-")</f>
        <v>0.12658927584300719</v>
      </c>
      <c r="AQ351" s="53">
        <f t="shared" si="75"/>
        <v>170722.53711790394</v>
      </c>
      <c r="AW351" s="175"/>
      <c r="AX351" s="175"/>
    </row>
    <row r="352" spans="2:50" s="20" customFormat="1">
      <c r="B352" s="326"/>
      <c r="C352" s="308"/>
      <c r="D352" s="311"/>
      <c r="E352" s="311"/>
      <c r="F352" s="209" t="s">
        <v>166</v>
      </c>
      <c r="G352" s="54">
        <v>0</v>
      </c>
      <c r="H352" s="52">
        <f>IFERROR(G352/D345,"-")</f>
        <v>0</v>
      </c>
      <c r="I352" s="54">
        <v>0</v>
      </c>
      <c r="J352" s="52">
        <f>IFERROR(I352/E345,"-")</f>
        <v>0</v>
      </c>
      <c r="K352" s="53" t="str">
        <f t="shared" si="71"/>
        <v>-</v>
      </c>
      <c r="L352" s="311"/>
      <c r="M352" s="311"/>
      <c r="N352" s="209" t="s">
        <v>166</v>
      </c>
      <c r="O352" s="54">
        <v>0</v>
      </c>
      <c r="P352" s="52">
        <f>IFERROR(O352/L345,"-")</f>
        <v>0</v>
      </c>
      <c r="Q352" s="54">
        <v>0</v>
      </c>
      <c r="R352" s="52">
        <f>IFERROR(Q352/M345,"-")</f>
        <v>0</v>
      </c>
      <c r="S352" s="53" t="str">
        <f t="shared" si="72"/>
        <v>-</v>
      </c>
      <c r="T352" s="311"/>
      <c r="U352" s="311"/>
      <c r="V352" s="209" t="s">
        <v>166</v>
      </c>
      <c r="W352" s="54">
        <v>0</v>
      </c>
      <c r="X352" s="52">
        <f>IFERROR(W352/T345,"-")</f>
        <v>0</v>
      </c>
      <c r="Y352" s="54">
        <v>0</v>
      </c>
      <c r="Z352" s="52">
        <f>IFERROR(Y352/U345,"-")</f>
        <v>0</v>
      </c>
      <c r="AA352" s="53" t="str">
        <f t="shared" si="73"/>
        <v>-</v>
      </c>
      <c r="AB352" s="311"/>
      <c r="AC352" s="311"/>
      <c r="AD352" s="209" t="s">
        <v>166</v>
      </c>
      <c r="AE352" s="54">
        <v>0</v>
      </c>
      <c r="AF352" s="52">
        <f>IFERROR(AE352/AB345,"-")</f>
        <v>0</v>
      </c>
      <c r="AG352" s="54">
        <v>0</v>
      </c>
      <c r="AH352" s="52">
        <f>IFERROR(AG352/AC345,"-")</f>
        <v>0</v>
      </c>
      <c r="AI352" s="53" t="str">
        <f t="shared" si="74"/>
        <v>-</v>
      </c>
      <c r="AJ352" s="311"/>
      <c r="AK352" s="324"/>
      <c r="AL352" s="209" t="s">
        <v>166</v>
      </c>
      <c r="AM352" s="54">
        <f t="shared" si="78"/>
        <v>0</v>
      </c>
      <c r="AN352" s="52">
        <f>IFERROR(AM352/AJ345,"-")</f>
        <v>0</v>
      </c>
      <c r="AO352" s="54">
        <f t="shared" si="79"/>
        <v>0</v>
      </c>
      <c r="AP352" s="52">
        <f>IFERROR(AO352/AK345,"-")</f>
        <v>0</v>
      </c>
      <c r="AQ352" s="53" t="str">
        <f t="shared" si="75"/>
        <v>-</v>
      </c>
      <c r="AW352" s="175"/>
      <c r="AX352" s="175"/>
    </row>
    <row r="353" spans="2:50" s="20" customFormat="1">
      <c r="B353" s="326"/>
      <c r="C353" s="308"/>
      <c r="D353" s="311"/>
      <c r="E353" s="311"/>
      <c r="F353" s="209" t="s">
        <v>157</v>
      </c>
      <c r="G353" s="54">
        <v>233257</v>
      </c>
      <c r="H353" s="52">
        <f>IFERROR(G353/D345,"-")</f>
        <v>2.5529426659884997E-4</v>
      </c>
      <c r="I353" s="54">
        <v>11</v>
      </c>
      <c r="J353" s="52">
        <f>IFERROR(I353/E345,"-")</f>
        <v>8.4355828220858894E-3</v>
      </c>
      <c r="K353" s="53">
        <f t="shared" si="71"/>
        <v>21205.18181818182</v>
      </c>
      <c r="L353" s="311"/>
      <c r="M353" s="311"/>
      <c r="N353" s="209" t="s">
        <v>157</v>
      </c>
      <c r="O353" s="54">
        <v>34629</v>
      </c>
      <c r="P353" s="52">
        <f>IFERROR(O353/L345,"-")</f>
        <v>2.2823991231854223E-4</v>
      </c>
      <c r="Q353" s="54">
        <v>1</v>
      </c>
      <c r="R353" s="52">
        <f>IFERROR(Q353/M345,"-")</f>
        <v>4.5871559633027525E-3</v>
      </c>
      <c r="S353" s="53">
        <f t="shared" si="72"/>
        <v>34629</v>
      </c>
      <c r="T353" s="311"/>
      <c r="U353" s="311"/>
      <c r="V353" s="209" t="s">
        <v>157</v>
      </c>
      <c r="W353" s="54">
        <v>0</v>
      </c>
      <c r="X353" s="52">
        <f>IFERROR(W353/T345,"-")</f>
        <v>0</v>
      </c>
      <c r="Y353" s="54">
        <v>0</v>
      </c>
      <c r="Z353" s="52">
        <f>IFERROR(Y353/U345,"-")</f>
        <v>0</v>
      </c>
      <c r="AA353" s="53" t="str">
        <f t="shared" si="73"/>
        <v>-</v>
      </c>
      <c r="AB353" s="311"/>
      <c r="AC353" s="311"/>
      <c r="AD353" s="209" t="s">
        <v>157</v>
      </c>
      <c r="AE353" s="54">
        <v>49984</v>
      </c>
      <c r="AF353" s="52">
        <f>IFERROR(AE353/AB345,"-")</f>
        <v>3.2172172615446248E-4</v>
      </c>
      <c r="AG353" s="54">
        <v>2</v>
      </c>
      <c r="AH353" s="52">
        <f>IFERROR(AG353/AC345,"-")</f>
        <v>1.1111111111111112E-2</v>
      </c>
      <c r="AI353" s="53">
        <f t="shared" si="74"/>
        <v>24992</v>
      </c>
      <c r="AJ353" s="311"/>
      <c r="AK353" s="324"/>
      <c r="AL353" s="209" t="s">
        <v>157</v>
      </c>
      <c r="AM353" s="54">
        <f t="shared" si="78"/>
        <v>317870</v>
      </c>
      <c r="AN353" s="52">
        <f>IFERROR(AM353/AJ345,"-")</f>
        <v>2.4393401480149273E-4</v>
      </c>
      <c r="AO353" s="54">
        <f t="shared" si="79"/>
        <v>14</v>
      </c>
      <c r="AP353" s="52">
        <f>IFERROR(AO353/AK345,"-")</f>
        <v>7.7390823659480379E-3</v>
      </c>
      <c r="AQ353" s="53">
        <f t="shared" si="75"/>
        <v>22705</v>
      </c>
      <c r="AW353" s="175"/>
      <c r="AX353" s="175"/>
    </row>
    <row r="354" spans="2:50" s="20" customFormat="1">
      <c r="B354" s="326"/>
      <c r="C354" s="308"/>
      <c r="D354" s="311"/>
      <c r="E354" s="311"/>
      <c r="F354" s="209" t="s">
        <v>158</v>
      </c>
      <c r="G354" s="54">
        <v>562337</v>
      </c>
      <c r="H354" s="52">
        <f>IFERROR(G354/D345,"-")</f>
        <v>6.154645390980657E-4</v>
      </c>
      <c r="I354" s="54">
        <v>47</v>
      </c>
      <c r="J354" s="52">
        <f>IFERROR(I354/E345,"-")</f>
        <v>3.6042944785276074E-2</v>
      </c>
      <c r="K354" s="53">
        <f t="shared" si="71"/>
        <v>11964.617021276596</v>
      </c>
      <c r="L354" s="311"/>
      <c r="M354" s="311"/>
      <c r="N354" s="209" t="s">
        <v>158</v>
      </c>
      <c r="O354" s="54">
        <v>96688</v>
      </c>
      <c r="P354" s="52">
        <f>IFERROR(O354/L345,"-")</f>
        <v>6.3727109192454905E-4</v>
      </c>
      <c r="Q354" s="54">
        <v>6</v>
      </c>
      <c r="R354" s="52">
        <f>IFERROR(Q354/M345,"-")</f>
        <v>2.7522935779816515E-2</v>
      </c>
      <c r="S354" s="53">
        <f t="shared" si="72"/>
        <v>16114.666666666666</v>
      </c>
      <c r="T354" s="311"/>
      <c r="U354" s="311"/>
      <c r="V354" s="209" t="s">
        <v>158</v>
      </c>
      <c r="W354" s="54">
        <v>45666</v>
      </c>
      <c r="X354" s="52">
        <f>IFERROR(W354/T345,"-")</f>
        <v>5.5464779573472856E-4</v>
      </c>
      <c r="Y354" s="54">
        <v>4</v>
      </c>
      <c r="Z354" s="52">
        <f>IFERROR(Y354/U345,"-")</f>
        <v>3.7383177570093455E-2</v>
      </c>
      <c r="AA354" s="53">
        <f t="shared" si="73"/>
        <v>11416.5</v>
      </c>
      <c r="AB354" s="311"/>
      <c r="AC354" s="311"/>
      <c r="AD354" s="209" t="s">
        <v>158</v>
      </c>
      <c r="AE354" s="54">
        <v>69010</v>
      </c>
      <c r="AF354" s="52">
        <f>IFERROR(AE354/AB345,"-")</f>
        <v>4.4418246482713381E-4</v>
      </c>
      <c r="AG354" s="54">
        <v>11</v>
      </c>
      <c r="AH354" s="52">
        <f>IFERROR(AG354/AC345,"-")</f>
        <v>6.1111111111111109E-2</v>
      </c>
      <c r="AI354" s="53">
        <f t="shared" si="74"/>
        <v>6273.636363636364</v>
      </c>
      <c r="AJ354" s="311"/>
      <c r="AK354" s="324"/>
      <c r="AL354" s="209" t="s">
        <v>158</v>
      </c>
      <c r="AM354" s="54">
        <f t="shared" si="78"/>
        <v>773701</v>
      </c>
      <c r="AN354" s="52">
        <f>IFERROR(AM354/AJ345,"-")</f>
        <v>5.937395513446683E-4</v>
      </c>
      <c r="AO354" s="54">
        <f t="shared" si="79"/>
        <v>68</v>
      </c>
      <c r="AP354" s="52">
        <f>IFERROR(AO354/AK345,"-")</f>
        <v>3.7589828634604756E-2</v>
      </c>
      <c r="AQ354" s="53">
        <f t="shared" si="75"/>
        <v>11377.955882352941</v>
      </c>
      <c r="AW354" s="175"/>
      <c r="AX354" s="175"/>
    </row>
    <row r="355" spans="2:50" s="20" customFormat="1">
      <c r="B355" s="326"/>
      <c r="C355" s="308"/>
      <c r="D355" s="311"/>
      <c r="E355" s="311"/>
      <c r="F355" s="209" t="s">
        <v>159</v>
      </c>
      <c r="G355" s="54">
        <v>210777</v>
      </c>
      <c r="H355" s="52">
        <f>IFERROR(G355/D345,"-")</f>
        <v>2.3069043857593043E-4</v>
      </c>
      <c r="I355" s="54">
        <v>3</v>
      </c>
      <c r="J355" s="52">
        <f>IFERROR(I355/E345,"-")</f>
        <v>2.3006134969325155E-3</v>
      </c>
      <c r="K355" s="53">
        <f t="shared" si="71"/>
        <v>70259</v>
      </c>
      <c r="L355" s="311"/>
      <c r="M355" s="311"/>
      <c r="N355" s="209" t="s">
        <v>159</v>
      </c>
      <c r="O355" s="54">
        <v>18914</v>
      </c>
      <c r="P355" s="52">
        <f>IFERROR(O355/L345,"-")</f>
        <v>1.2466226866478694E-4</v>
      </c>
      <c r="Q355" s="54">
        <v>2</v>
      </c>
      <c r="R355" s="52">
        <f>IFERROR(Q355/M345,"-")</f>
        <v>9.1743119266055051E-3</v>
      </c>
      <c r="S355" s="53">
        <f t="shared" si="72"/>
        <v>9457</v>
      </c>
      <c r="T355" s="311"/>
      <c r="U355" s="311"/>
      <c r="V355" s="209" t="s">
        <v>159</v>
      </c>
      <c r="W355" s="54">
        <v>0</v>
      </c>
      <c r="X355" s="52">
        <f>IFERROR(W355/T345,"-")</f>
        <v>0</v>
      </c>
      <c r="Y355" s="54">
        <v>0</v>
      </c>
      <c r="Z355" s="52">
        <f>IFERROR(Y355/U345,"-")</f>
        <v>0</v>
      </c>
      <c r="AA355" s="53" t="str">
        <f t="shared" si="73"/>
        <v>-</v>
      </c>
      <c r="AB355" s="311"/>
      <c r="AC355" s="311"/>
      <c r="AD355" s="209" t="s">
        <v>159</v>
      </c>
      <c r="AE355" s="54">
        <v>25207</v>
      </c>
      <c r="AF355" s="52">
        <f>IFERROR(AE355/AB345,"-")</f>
        <v>1.6224470933049647E-4</v>
      </c>
      <c r="AG355" s="54">
        <v>2</v>
      </c>
      <c r="AH355" s="52">
        <f>IFERROR(AG355/AC345,"-")</f>
        <v>1.1111111111111112E-2</v>
      </c>
      <c r="AI355" s="53">
        <f t="shared" si="74"/>
        <v>12603.5</v>
      </c>
      <c r="AJ355" s="311"/>
      <c r="AK355" s="324"/>
      <c r="AL355" s="209" t="s">
        <v>159</v>
      </c>
      <c r="AM355" s="54">
        <f t="shared" si="78"/>
        <v>254898</v>
      </c>
      <c r="AN355" s="52">
        <f>IFERROR(AM355/AJ345,"-")</f>
        <v>1.9560918773357314E-4</v>
      </c>
      <c r="AO355" s="54">
        <f t="shared" si="79"/>
        <v>7</v>
      </c>
      <c r="AP355" s="52">
        <f>IFERROR(AO355/AK345,"-")</f>
        <v>3.869541182974019E-3</v>
      </c>
      <c r="AQ355" s="53">
        <f t="shared" si="75"/>
        <v>36414</v>
      </c>
      <c r="AW355" s="175"/>
      <c r="AX355" s="175"/>
    </row>
    <row r="356" spans="2:50" s="20" customFormat="1">
      <c r="B356" s="326"/>
      <c r="C356" s="308"/>
      <c r="D356" s="311"/>
      <c r="E356" s="311"/>
      <c r="F356" s="209" t="s">
        <v>160</v>
      </c>
      <c r="G356" s="54">
        <v>180855</v>
      </c>
      <c r="H356" s="52">
        <f>IFERROR(G356/D345,"-")</f>
        <v>1.9794151766392869E-4</v>
      </c>
      <c r="I356" s="54">
        <v>9</v>
      </c>
      <c r="J356" s="52">
        <f>IFERROR(I356/E345,"-")</f>
        <v>6.9018404907975461E-3</v>
      </c>
      <c r="K356" s="53">
        <f t="shared" si="71"/>
        <v>20095</v>
      </c>
      <c r="L356" s="311"/>
      <c r="M356" s="311"/>
      <c r="N356" s="209" t="s">
        <v>160</v>
      </c>
      <c r="O356" s="54">
        <v>1139003</v>
      </c>
      <c r="P356" s="52">
        <f>IFERROR(O356/L345,"-")</f>
        <v>7.50717447372308E-3</v>
      </c>
      <c r="Q356" s="54">
        <v>1</v>
      </c>
      <c r="R356" s="52">
        <f>IFERROR(Q356/M345,"-")</f>
        <v>4.5871559633027525E-3</v>
      </c>
      <c r="S356" s="53">
        <f t="shared" si="72"/>
        <v>1139003</v>
      </c>
      <c r="T356" s="311"/>
      <c r="U356" s="311"/>
      <c r="V356" s="209" t="s">
        <v>160</v>
      </c>
      <c r="W356" s="54">
        <v>0</v>
      </c>
      <c r="X356" s="52">
        <f>IFERROR(W356/T345,"-")</f>
        <v>0</v>
      </c>
      <c r="Y356" s="54">
        <v>0</v>
      </c>
      <c r="Z356" s="52">
        <f>IFERROR(Y356/U345,"-")</f>
        <v>0</v>
      </c>
      <c r="AA356" s="53" t="str">
        <f t="shared" si="73"/>
        <v>-</v>
      </c>
      <c r="AB356" s="311"/>
      <c r="AC356" s="311"/>
      <c r="AD356" s="209" t="s">
        <v>160</v>
      </c>
      <c r="AE356" s="54">
        <v>229701</v>
      </c>
      <c r="AF356" s="52">
        <f>IFERROR(AE356/AB345,"-")</f>
        <v>1.4784691545175694E-3</v>
      </c>
      <c r="AG356" s="54">
        <v>3</v>
      </c>
      <c r="AH356" s="52">
        <f>IFERROR(AG356/AC345,"-")</f>
        <v>1.6666666666666666E-2</v>
      </c>
      <c r="AI356" s="53">
        <f t="shared" si="74"/>
        <v>76567</v>
      </c>
      <c r="AJ356" s="311"/>
      <c r="AK356" s="324"/>
      <c r="AL356" s="209" t="s">
        <v>160</v>
      </c>
      <c r="AM356" s="54">
        <f t="shared" si="78"/>
        <v>1549559</v>
      </c>
      <c r="AN356" s="52">
        <f>IFERROR(AM356/AJ345,"-")</f>
        <v>1.189134388403392E-3</v>
      </c>
      <c r="AO356" s="54">
        <f t="shared" si="79"/>
        <v>13</v>
      </c>
      <c r="AP356" s="52">
        <f>IFERROR(AO356/AK345,"-")</f>
        <v>7.1862907683803209E-3</v>
      </c>
      <c r="AQ356" s="53">
        <f t="shared" si="75"/>
        <v>119196.84615384616</v>
      </c>
      <c r="AW356" s="175"/>
      <c r="AX356" s="175"/>
    </row>
    <row r="357" spans="2:50" s="20" customFormat="1">
      <c r="B357" s="326"/>
      <c r="C357" s="308"/>
      <c r="D357" s="311"/>
      <c r="E357" s="311"/>
      <c r="F357" s="209" t="s">
        <v>161</v>
      </c>
      <c r="G357" s="54">
        <v>3446819</v>
      </c>
      <c r="H357" s="52">
        <f>IFERROR(G357/D345,"-")</f>
        <v>3.7724618283866357E-3</v>
      </c>
      <c r="I357" s="54">
        <v>133</v>
      </c>
      <c r="J357" s="52">
        <f>IFERROR(I357/E345,"-")</f>
        <v>0.10199386503067484</v>
      </c>
      <c r="K357" s="53">
        <f t="shared" si="71"/>
        <v>25915.932330827069</v>
      </c>
      <c r="L357" s="311"/>
      <c r="M357" s="311"/>
      <c r="N357" s="209" t="s">
        <v>161</v>
      </c>
      <c r="O357" s="54">
        <v>650532</v>
      </c>
      <c r="P357" s="52">
        <f>IFERROR(O357/L345,"-")</f>
        <v>4.2876596679201221E-3</v>
      </c>
      <c r="Q357" s="54">
        <v>34</v>
      </c>
      <c r="R357" s="52">
        <f>IFERROR(Q357/M345,"-")</f>
        <v>0.15596330275229359</v>
      </c>
      <c r="S357" s="53">
        <f t="shared" si="72"/>
        <v>19133.294117647059</v>
      </c>
      <c r="T357" s="311"/>
      <c r="U357" s="311"/>
      <c r="V357" s="209" t="s">
        <v>161</v>
      </c>
      <c r="W357" s="54">
        <v>514905</v>
      </c>
      <c r="X357" s="52">
        <f>IFERROR(W357/T345,"-")</f>
        <v>6.2539071357857138E-3</v>
      </c>
      <c r="Y357" s="54">
        <v>10</v>
      </c>
      <c r="Z357" s="52">
        <f>IFERROR(Y357/U345,"-")</f>
        <v>9.3457943925233641E-2</v>
      </c>
      <c r="AA357" s="53">
        <f t="shared" si="73"/>
        <v>51490.5</v>
      </c>
      <c r="AB357" s="311"/>
      <c r="AC357" s="311"/>
      <c r="AD357" s="209" t="s">
        <v>161</v>
      </c>
      <c r="AE357" s="54">
        <v>2676753</v>
      </c>
      <c r="AF357" s="52">
        <f>IFERROR(AE357/AB345,"-")</f>
        <v>1.7228905162634763E-2</v>
      </c>
      <c r="AG357" s="54">
        <v>33</v>
      </c>
      <c r="AH357" s="52">
        <f>IFERROR(AG357/AC345,"-")</f>
        <v>0.18333333333333332</v>
      </c>
      <c r="AI357" s="53">
        <f t="shared" si="74"/>
        <v>81113.727272727279</v>
      </c>
      <c r="AJ357" s="311"/>
      <c r="AK357" s="324"/>
      <c r="AL357" s="209" t="s">
        <v>161</v>
      </c>
      <c r="AM357" s="54">
        <f t="shared" si="78"/>
        <v>7289009</v>
      </c>
      <c r="AN357" s="52">
        <f>IFERROR(AM357/AJ345,"-")</f>
        <v>5.593598733111692E-3</v>
      </c>
      <c r="AO357" s="54">
        <f t="shared" si="79"/>
        <v>210</v>
      </c>
      <c r="AP357" s="52">
        <f>IFERROR(AO357/AK345,"-")</f>
        <v>0.11608623548922056</v>
      </c>
      <c r="AQ357" s="53">
        <f t="shared" si="75"/>
        <v>34709.566666666666</v>
      </c>
      <c r="AW357" s="175"/>
      <c r="AX357" s="175"/>
    </row>
    <row r="358" spans="2:50" s="20" customFormat="1">
      <c r="B358" s="326"/>
      <c r="C358" s="308"/>
      <c r="D358" s="311"/>
      <c r="E358" s="311"/>
      <c r="F358" s="209" t="s">
        <v>162</v>
      </c>
      <c r="G358" s="54">
        <v>8528295</v>
      </c>
      <c r="H358" s="52">
        <f>IFERROR(G358/D345,"-")</f>
        <v>9.3340170599966535E-3</v>
      </c>
      <c r="I358" s="54">
        <v>116</v>
      </c>
      <c r="J358" s="52">
        <f>IFERROR(I358/E345,"-")</f>
        <v>8.8957055214723926E-2</v>
      </c>
      <c r="K358" s="53">
        <f t="shared" si="71"/>
        <v>73519.784482758623</v>
      </c>
      <c r="L358" s="311"/>
      <c r="M358" s="311"/>
      <c r="N358" s="209" t="s">
        <v>162</v>
      </c>
      <c r="O358" s="54">
        <v>1386666</v>
      </c>
      <c r="P358" s="52">
        <f>IFERROR(O358/L345,"-")</f>
        <v>9.139522546279236E-3</v>
      </c>
      <c r="Q358" s="54">
        <v>17</v>
      </c>
      <c r="R358" s="52">
        <f>IFERROR(Q358/M345,"-")</f>
        <v>7.7981651376146793E-2</v>
      </c>
      <c r="S358" s="53">
        <f t="shared" si="72"/>
        <v>81568.588235294112</v>
      </c>
      <c r="T358" s="311"/>
      <c r="U358" s="311"/>
      <c r="V358" s="209" t="s">
        <v>162</v>
      </c>
      <c r="W358" s="54">
        <v>948945</v>
      </c>
      <c r="X358" s="52">
        <f>IFERROR(W358/T345,"-")</f>
        <v>1.1525648239904786E-2</v>
      </c>
      <c r="Y358" s="54">
        <v>13</v>
      </c>
      <c r="Z358" s="52">
        <f>IFERROR(Y358/U345,"-")</f>
        <v>0.12149532710280374</v>
      </c>
      <c r="AA358" s="53">
        <f t="shared" si="73"/>
        <v>72995.769230769234</v>
      </c>
      <c r="AB358" s="311"/>
      <c r="AC358" s="311"/>
      <c r="AD358" s="209" t="s">
        <v>162</v>
      </c>
      <c r="AE358" s="54">
        <v>1703001</v>
      </c>
      <c r="AF358" s="52">
        <f>IFERROR(AE358/AB345,"-")</f>
        <v>1.0961356061195098E-2</v>
      </c>
      <c r="AG358" s="54">
        <v>28</v>
      </c>
      <c r="AH358" s="52">
        <f>IFERROR(AG358/AC345,"-")</f>
        <v>0.15555555555555556</v>
      </c>
      <c r="AI358" s="53">
        <f t="shared" si="74"/>
        <v>60821.464285714283</v>
      </c>
      <c r="AJ358" s="311"/>
      <c r="AK358" s="324"/>
      <c r="AL358" s="209" t="s">
        <v>162</v>
      </c>
      <c r="AM358" s="54">
        <f t="shared" si="78"/>
        <v>12566907</v>
      </c>
      <c r="AN358" s="52">
        <f>IFERROR(AM358/AJ345,"-")</f>
        <v>9.643867235495587E-3</v>
      </c>
      <c r="AO358" s="54">
        <f t="shared" si="79"/>
        <v>174</v>
      </c>
      <c r="AP358" s="52">
        <f>IFERROR(AO358/AK345,"-")</f>
        <v>9.6185737976782759E-2</v>
      </c>
      <c r="AQ358" s="53">
        <f t="shared" si="75"/>
        <v>72223.603448275855</v>
      </c>
      <c r="AW358" s="175"/>
      <c r="AX358" s="175"/>
    </row>
    <row r="359" spans="2:50" s="20" customFormat="1">
      <c r="B359" s="326"/>
      <c r="C359" s="308"/>
      <c r="D359" s="311"/>
      <c r="E359" s="311"/>
      <c r="F359" s="209" t="s">
        <v>163</v>
      </c>
      <c r="G359" s="54">
        <v>2679458</v>
      </c>
      <c r="H359" s="52">
        <f>IFERROR(G359/D345,"-")</f>
        <v>2.9326033730709966E-3</v>
      </c>
      <c r="I359" s="54">
        <v>68</v>
      </c>
      <c r="J359" s="52">
        <f>IFERROR(I359/E345,"-")</f>
        <v>5.2147239263803678E-2</v>
      </c>
      <c r="K359" s="53">
        <f t="shared" si="71"/>
        <v>39403.794117647056</v>
      </c>
      <c r="L359" s="311"/>
      <c r="M359" s="311"/>
      <c r="N359" s="209" t="s">
        <v>163</v>
      </c>
      <c r="O359" s="54">
        <v>378787</v>
      </c>
      <c r="P359" s="52">
        <f>IFERROR(O359/L345,"-")</f>
        <v>2.4965870128332798E-3</v>
      </c>
      <c r="Q359" s="54">
        <v>11</v>
      </c>
      <c r="R359" s="52">
        <f>IFERROR(Q359/M345,"-")</f>
        <v>5.0458715596330278E-2</v>
      </c>
      <c r="S359" s="53">
        <f t="shared" si="72"/>
        <v>34435.181818181816</v>
      </c>
      <c r="T359" s="311"/>
      <c r="U359" s="311"/>
      <c r="V359" s="209" t="s">
        <v>163</v>
      </c>
      <c r="W359" s="54">
        <v>492161</v>
      </c>
      <c r="X359" s="52">
        <f>IFERROR(W359/T345,"-")</f>
        <v>5.977664209622033E-3</v>
      </c>
      <c r="Y359" s="54">
        <v>11</v>
      </c>
      <c r="Z359" s="52">
        <f>IFERROR(Y359/U345,"-")</f>
        <v>0.10280373831775701</v>
      </c>
      <c r="AA359" s="53">
        <f t="shared" si="73"/>
        <v>44741.909090909088</v>
      </c>
      <c r="AB359" s="311"/>
      <c r="AC359" s="311"/>
      <c r="AD359" s="209" t="s">
        <v>163</v>
      </c>
      <c r="AE359" s="54">
        <v>1213970</v>
      </c>
      <c r="AF359" s="52">
        <f>IFERROR(AE359/AB345,"-")</f>
        <v>7.8137108654716073E-3</v>
      </c>
      <c r="AG359" s="54">
        <v>23</v>
      </c>
      <c r="AH359" s="52">
        <f>IFERROR(AG359/AC345,"-")</f>
        <v>0.12777777777777777</v>
      </c>
      <c r="AI359" s="53">
        <f t="shared" si="74"/>
        <v>52781.304347826088</v>
      </c>
      <c r="AJ359" s="311"/>
      <c r="AK359" s="324"/>
      <c r="AL359" s="209" t="s">
        <v>163</v>
      </c>
      <c r="AM359" s="54">
        <f t="shared" si="78"/>
        <v>4764376</v>
      </c>
      <c r="AN359" s="52">
        <f>IFERROR(AM359/AJ345,"-")</f>
        <v>3.656190787755613E-3</v>
      </c>
      <c r="AO359" s="54">
        <f t="shared" si="79"/>
        <v>113</v>
      </c>
      <c r="AP359" s="52">
        <f>IFERROR(AO359/AK345,"-")</f>
        <v>6.2465450525152018E-2</v>
      </c>
      <c r="AQ359" s="53">
        <f t="shared" si="75"/>
        <v>42162.619469026547</v>
      </c>
      <c r="AW359" s="175"/>
      <c r="AX359" s="175"/>
    </row>
    <row r="360" spans="2:50" s="20" customFormat="1">
      <c r="B360" s="326"/>
      <c r="C360" s="308"/>
      <c r="D360" s="311"/>
      <c r="E360" s="311"/>
      <c r="F360" s="210" t="s">
        <v>164</v>
      </c>
      <c r="G360" s="59">
        <v>1750108</v>
      </c>
      <c r="H360" s="57">
        <f>IFERROR(G360/D345,"-")</f>
        <v>1.9154517906377093E-3</v>
      </c>
      <c r="I360" s="59">
        <v>129</v>
      </c>
      <c r="J360" s="57">
        <f>IFERROR(I360/E345,"-")</f>
        <v>9.8926380368098157E-2</v>
      </c>
      <c r="K360" s="58">
        <f t="shared" si="71"/>
        <v>13566.728682170542</v>
      </c>
      <c r="L360" s="311"/>
      <c r="M360" s="311"/>
      <c r="N360" s="210" t="s">
        <v>164</v>
      </c>
      <c r="O360" s="59">
        <v>180395</v>
      </c>
      <c r="P360" s="57">
        <f>IFERROR(O360/L345,"-")</f>
        <v>1.1889843478790443E-3</v>
      </c>
      <c r="Q360" s="59">
        <v>23</v>
      </c>
      <c r="R360" s="57">
        <f>IFERROR(Q360/M345,"-")</f>
        <v>0.10550458715596331</v>
      </c>
      <c r="S360" s="58">
        <f t="shared" si="72"/>
        <v>7843.260869565217</v>
      </c>
      <c r="T360" s="311"/>
      <c r="U360" s="311"/>
      <c r="V360" s="210" t="s">
        <v>164</v>
      </c>
      <c r="W360" s="59">
        <v>81971</v>
      </c>
      <c r="X360" s="57">
        <f>IFERROR(W360/T345,"-")</f>
        <v>9.9559923059106188E-4</v>
      </c>
      <c r="Y360" s="59">
        <v>10</v>
      </c>
      <c r="Z360" s="57">
        <f>IFERROR(Y360/U345,"-")</f>
        <v>9.3457943925233641E-2</v>
      </c>
      <c r="AA360" s="58">
        <f t="shared" si="73"/>
        <v>8197.1</v>
      </c>
      <c r="AB360" s="311"/>
      <c r="AC360" s="311"/>
      <c r="AD360" s="210" t="s">
        <v>164</v>
      </c>
      <c r="AE360" s="59">
        <v>146447</v>
      </c>
      <c r="AF360" s="57">
        <f>IFERROR(AE360/AB345,"-")</f>
        <v>9.4260526628806355E-4</v>
      </c>
      <c r="AG360" s="59">
        <v>19</v>
      </c>
      <c r="AH360" s="57">
        <f>IFERROR(AG360/AC345,"-")</f>
        <v>0.10555555555555556</v>
      </c>
      <c r="AI360" s="58">
        <f t="shared" si="74"/>
        <v>7707.7368421052633</v>
      </c>
      <c r="AJ360" s="311"/>
      <c r="AK360" s="324"/>
      <c r="AL360" s="210" t="s">
        <v>164</v>
      </c>
      <c r="AM360" s="59">
        <f t="shared" si="78"/>
        <v>2158921</v>
      </c>
      <c r="AN360" s="57">
        <f>IFERROR(AM360/AJ345,"-")</f>
        <v>1.6567598929413078E-3</v>
      </c>
      <c r="AO360" s="59">
        <f t="shared" si="79"/>
        <v>181</v>
      </c>
      <c r="AP360" s="57">
        <f>IFERROR(AO360/AK345,"-")</f>
        <v>0.10005527915975677</v>
      </c>
      <c r="AQ360" s="58">
        <f t="shared" si="75"/>
        <v>11927.740331491712</v>
      </c>
      <c r="AW360" s="175"/>
      <c r="AX360" s="175"/>
    </row>
    <row r="361" spans="2:50" s="20" customFormat="1">
      <c r="B361" s="326"/>
      <c r="C361" s="309"/>
      <c r="D361" s="312"/>
      <c r="E361" s="312"/>
      <c r="F361" s="211" t="s">
        <v>86</v>
      </c>
      <c r="G361" s="60">
        <f>SUM(G345:G360)</f>
        <v>161229784</v>
      </c>
      <c r="H361" s="57">
        <f>IFERROR(G361/D345,"-")</f>
        <v>0.17646218317208487</v>
      </c>
      <c r="I361" s="59">
        <v>1064</v>
      </c>
      <c r="J361" s="57">
        <f>IFERROR(I361/E345,"-")</f>
        <v>0.81595092024539873</v>
      </c>
      <c r="K361" s="58">
        <f t="shared" si="71"/>
        <v>151531.75187969924</v>
      </c>
      <c r="L361" s="312"/>
      <c r="M361" s="312"/>
      <c r="N361" s="211" t="s">
        <v>86</v>
      </c>
      <c r="O361" s="60">
        <f>SUM(O345:O360)</f>
        <v>33976526</v>
      </c>
      <c r="P361" s="57">
        <f>IFERROR(O361/L345,"-")</f>
        <v>0.22393945291890235</v>
      </c>
      <c r="Q361" s="59">
        <v>178</v>
      </c>
      <c r="R361" s="57">
        <f>IFERROR(Q361/M345,"-")</f>
        <v>0.8165137614678899</v>
      </c>
      <c r="S361" s="58">
        <f t="shared" si="72"/>
        <v>190879.35955056178</v>
      </c>
      <c r="T361" s="312"/>
      <c r="U361" s="312"/>
      <c r="V361" s="211" t="s">
        <v>86</v>
      </c>
      <c r="W361" s="60">
        <f>SUM(W345:W360)</f>
        <v>17761246</v>
      </c>
      <c r="X361" s="57">
        <f>IFERROR(W361/T345,"-")</f>
        <v>0.21572364436128114</v>
      </c>
      <c r="Y361" s="59">
        <v>91</v>
      </c>
      <c r="Z361" s="57">
        <f>IFERROR(Y361/U345,"-")</f>
        <v>0.85046728971962615</v>
      </c>
      <c r="AA361" s="58">
        <f t="shared" si="73"/>
        <v>195178.52747252746</v>
      </c>
      <c r="AB361" s="312"/>
      <c r="AC361" s="312"/>
      <c r="AD361" s="211" t="s">
        <v>86</v>
      </c>
      <c r="AE361" s="60">
        <f>SUM(AE345:AE360)</f>
        <v>39956073</v>
      </c>
      <c r="AF361" s="57">
        <f>IFERROR(AE361/AB345,"-")</f>
        <v>0.25717703216856819</v>
      </c>
      <c r="AG361" s="59">
        <v>156</v>
      </c>
      <c r="AH361" s="57">
        <f>IFERROR(AG361/AC345,"-")</f>
        <v>0.8666666666666667</v>
      </c>
      <c r="AI361" s="58">
        <f t="shared" si="74"/>
        <v>256128.67307692306</v>
      </c>
      <c r="AJ361" s="312"/>
      <c r="AK361" s="325"/>
      <c r="AL361" s="211" t="s">
        <v>86</v>
      </c>
      <c r="AM361" s="60">
        <f>SUM(AM345:AM360)</f>
        <v>252923629</v>
      </c>
      <c r="AN361" s="57">
        <f>IFERROR(AM361/AJ345,"-")</f>
        <v>0.19409405184551312</v>
      </c>
      <c r="AO361" s="59">
        <f>SUM(I361,Q361,Y361,AG361)</f>
        <v>1489</v>
      </c>
      <c r="AP361" s="57">
        <f>IFERROR(AO361/AK345,"-")</f>
        <v>0.8231066887783306</v>
      </c>
      <c r="AQ361" s="58">
        <f t="shared" si="75"/>
        <v>169861.40295500334</v>
      </c>
      <c r="AW361" s="175"/>
      <c r="AX361" s="175"/>
    </row>
    <row r="362" spans="2:50" s="20" customFormat="1">
      <c r="B362" s="326">
        <v>22</v>
      </c>
      <c r="C362" s="307" t="s">
        <v>63</v>
      </c>
      <c r="D362" s="310">
        <v>1323290830</v>
      </c>
      <c r="E362" s="310">
        <v>1814</v>
      </c>
      <c r="F362" s="207" t="s">
        <v>150</v>
      </c>
      <c r="G362" s="50">
        <v>31780895</v>
      </c>
      <c r="H362" s="48">
        <f>IFERROR(G362/D362,"-")</f>
        <v>2.4016561045767996E-2</v>
      </c>
      <c r="I362" s="50">
        <v>429</v>
      </c>
      <c r="J362" s="48">
        <f>IFERROR(I362/E362,"-")</f>
        <v>0.23649393605292171</v>
      </c>
      <c r="K362" s="49">
        <f t="shared" si="71"/>
        <v>74081.340326340331</v>
      </c>
      <c r="L362" s="310">
        <v>253919570</v>
      </c>
      <c r="M362" s="310">
        <v>327</v>
      </c>
      <c r="N362" s="207" t="s">
        <v>150</v>
      </c>
      <c r="O362" s="50">
        <v>1844371</v>
      </c>
      <c r="P362" s="48">
        <f>IFERROR(O362/L362,"-")</f>
        <v>7.2636031952952665E-3</v>
      </c>
      <c r="Q362" s="50">
        <v>70</v>
      </c>
      <c r="R362" s="48">
        <f>IFERROR(Q362/M362,"-")</f>
        <v>0.21406727828746178</v>
      </c>
      <c r="S362" s="49">
        <f t="shared" si="72"/>
        <v>26348.157142857144</v>
      </c>
      <c r="T362" s="310">
        <v>190424160</v>
      </c>
      <c r="U362" s="310">
        <v>217</v>
      </c>
      <c r="V362" s="207" t="s">
        <v>150</v>
      </c>
      <c r="W362" s="50">
        <v>3816704</v>
      </c>
      <c r="X362" s="48">
        <f>IFERROR(W362/T362,"-")</f>
        <v>2.0043170992588337E-2</v>
      </c>
      <c r="Y362" s="50">
        <v>66</v>
      </c>
      <c r="Z362" s="48">
        <f>IFERROR(Y362/U362,"-")</f>
        <v>0.30414746543778803</v>
      </c>
      <c r="AA362" s="49">
        <f t="shared" si="73"/>
        <v>57828.848484848488</v>
      </c>
      <c r="AB362" s="310">
        <v>288354040</v>
      </c>
      <c r="AC362" s="310">
        <v>280</v>
      </c>
      <c r="AD362" s="207" t="s">
        <v>150</v>
      </c>
      <c r="AE362" s="50">
        <v>7521445</v>
      </c>
      <c r="AF362" s="48">
        <f>IFERROR(AE362/AB362,"-")</f>
        <v>2.6084063188433218E-2</v>
      </c>
      <c r="AG362" s="50">
        <v>102</v>
      </c>
      <c r="AH362" s="48">
        <f>IFERROR(AG362/AC362,"-")</f>
        <v>0.36428571428571427</v>
      </c>
      <c r="AI362" s="49">
        <f t="shared" si="74"/>
        <v>73739.656862745105</v>
      </c>
      <c r="AJ362" s="310">
        <f>SUM(D362,L362,T362,AB362)</f>
        <v>2055988600</v>
      </c>
      <c r="AK362" s="323">
        <f>SUM(E362,M362,U362,AC362)</f>
        <v>2638</v>
      </c>
      <c r="AL362" s="207" t="s">
        <v>150</v>
      </c>
      <c r="AM362" s="50">
        <f t="shared" ref="AM362:AM377" si="80">SUM(G362,O362,W362,AE362)</f>
        <v>44963415</v>
      </c>
      <c r="AN362" s="48">
        <f>IFERROR(AM362/AJ362,"-")</f>
        <v>2.1869486533145174E-2</v>
      </c>
      <c r="AO362" s="50">
        <f t="shared" ref="AO362:AO377" si="81">SUM(I362,Q362,Y362,AG362)</f>
        <v>667</v>
      </c>
      <c r="AP362" s="48">
        <f>IFERROR(AO362/AK362,"-")</f>
        <v>0.25284306292645942</v>
      </c>
      <c r="AQ362" s="49">
        <f t="shared" si="75"/>
        <v>67411.416791604192</v>
      </c>
      <c r="AW362" s="175"/>
      <c r="AX362" s="175"/>
    </row>
    <row r="363" spans="2:50" s="20" customFormat="1">
      <c r="B363" s="326"/>
      <c r="C363" s="308"/>
      <c r="D363" s="311"/>
      <c r="E363" s="311"/>
      <c r="F363" s="208" t="s">
        <v>151</v>
      </c>
      <c r="G363" s="54">
        <v>35205941</v>
      </c>
      <c r="H363" s="52">
        <f>IFERROR(G363/D362,"-")</f>
        <v>2.6604840146893485E-2</v>
      </c>
      <c r="I363" s="54">
        <v>501</v>
      </c>
      <c r="J363" s="52">
        <f>IFERROR(I363/E362,"-")</f>
        <v>0.27618522601984563</v>
      </c>
      <c r="K363" s="53">
        <f t="shared" si="71"/>
        <v>70271.339321357285</v>
      </c>
      <c r="L363" s="311"/>
      <c r="M363" s="311"/>
      <c r="N363" s="208" t="s">
        <v>151</v>
      </c>
      <c r="O363" s="54">
        <v>4622935</v>
      </c>
      <c r="P363" s="52">
        <f>IFERROR(O363/L362,"-")</f>
        <v>1.8206296584386938E-2</v>
      </c>
      <c r="Q363" s="54">
        <v>110</v>
      </c>
      <c r="R363" s="52">
        <f>IFERROR(Q363/M362,"-")</f>
        <v>0.3363914373088685</v>
      </c>
      <c r="S363" s="53">
        <f t="shared" si="72"/>
        <v>42026.681818181816</v>
      </c>
      <c r="T363" s="311"/>
      <c r="U363" s="311"/>
      <c r="V363" s="208" t="s">
        <v>151</v>
      </c>
      <c r="W363" s="54">
        <v>2344746</v>
      </c>
      <c r="X363" s="52">
        <f>IFERROR(W363/T362,"-")</f>
        <v>1.2313279995563588E-2</v>
      </c>
      <c r="Y363" s="54">
        <v>69</v>
      </c>
      <c r="Z363" s="52">
        <f>IFERROR(Y363/U362,"-")</f>
        <v>0.31797235023041476</v>
      </c>
      <c r="AA363" s="53">
        <f t="shared" si="73"/>
        <v>33981.82608695652</v>
      </c>
      <c r="AB363" s="311"/>
      <c r="AC363" s="311"/>
      <c r="AD363" s="208" t="s">
        <v>151</v>
      </c>
      <c r="AE363" s="54">
        <v>10133350</v>
      </c>
      <c r="AF363" s="52">
        <f>IFERROR(AE363/AB362,"-")</f>
        <v>3.5142042747172884E-2</v>
      </c>
      <c r="AG363" s="54">
        <v>93</v>
      </c>
      <c r="AH363" s="52">
        <f>IFERROR(AG363/AC362,"-")</f>
        <v>0.33214285714285713</v>
      </c>
      <c r="AI363" s="53">
        <f t="shared" si="74"/>
        <v>108960.75268817204</v>
      </c>
      <c r="AJ363" s="311"/>
      <c r="AK363" s="324"/>
      <c r="AL363" s="208" t="s">
        <v>151</v>
      </c>
      <c r="AM363" s="54">
        <f t="shared" si="80"/>
        <v>52306972</v>
      </c>
      <c r="AN363" s="52">
        <f>IFERROR(AM363/AJ362,"-")</f>
        <v>2.5441275306682148E-2</v>
      </c>
      <c r="AO363" s="54">
        <f t="shared" si="81"/>
        <v>773</v>
      </c>
      <c r="AP363" s="52">
        <f>IFERROR(AO363/AK362,"-")</f>
        <v>0.29302501895375282</v>
      </c>
      <c r="AQ363" s="53">
        <f t="shared" si="75"/>
        <v>67667.492884864172</v>
      </c>
      <c r="AW363" s="175"/>
      <c r="AX363" s="175"/>
    </row>
    <row r="364" spans="2:50" s="20" customFormat="1">
      <c r="B364" s="326"/>
      <c r="C364" s="308"/>
      <c r="D364" s="311"/>
      <c r="E364" s="311"/>
      <c r="F364" s="209" t="s">
        <v>152</v>
      </c>
      <c r="G364" s="54">
        <v>28508990</v>
      </c>
      <c r="H364" s="52">
        <f>IFERROR(G364/D362,"-")</f>
        <v>2.1544009339201722E-2</v>
      </c>
      <c r="I364" s="54">
        <v>528</v>
      </c>
      <c r="J364" s="52">
        <f>IFERROR(I364/E362,"-")</f>
        <v>0.29106945975744214</v>
      </c>
      <c r="K364" s="53">
        <f t="shared" si="71"/>
        <v>53994.29924242424</v>
      </c>
      <c r="L364" s="311"/>
      <c r="M364" s="311"/>
      <c r="N364" s="209" t="s">
        <v>152</v>
      </c>
      <c r="O364" s="54">
        <v>9789854</v>
      </c>
      <c r="P364" s="52">
        <f>IFERROR(O364/L362,"-")</f>
        <v>3.855494084209421E-2</v>
      </c>
      <c r="Q364" s="54">
        <v>106</v>
      </c>
      <c r="R364" s="52">
        <f>IFERROR(Q364/M362,"-")</f>
        <v>0.32415902140672781</v>
      </c>
      <c r="S364" s="53">
        <f t="shared" si="72"/>
        <v>92357.113207547169</v>
      </c>
      <c r="T364" s="311"/>
      <c r="U364" s="311"/>
      <c r="V364" s="209" t="s">
        <v>152</v>
      </c>
      <c r="W364" s="54">
        <v>3306547</v>
      </c>
      <c r="X364" s="52">
        <f>IFERROR(W364/T362,"-")</f>
        <v>1.7364114931634724E-2</v>
      </c>
      <c r="Y364" s="54">
        <v>82</v>
      </c>
      <c r="Z364" s="52">
        <f>IFERROR(Y364/U362,"-")</f>
        <v>0.37788018433179721</v>
      </c>
      <c r="AA364" s="53">
        <f t="shared" si="73"/>
        <v>40323.743902439026</v>
      </c>
      <c r="AB364" s="311"/>
      <c r="AC364" s="311"/>
      <c r="AD364" s="209" t="s">
        <v>152</v>
      </c>
      <c r="AE364" s="54">
        <v>3952604</v>
      </c>
      <c r="AF364" s="52">
        <f>IFERROR(AE364/AB362,"-")</f>
        <v>1.3707468776924367E-2</v>
      </c>
      <c r="AG364" s="54">
        <v>95</v>
      </c>
      <c r="AH364" s="52">
        <f>IFERROR(AG364/AC362,"-")</f>
        <v>0.3392857142857143</v>
      </c>
      <c r="AI364" s="53">
        <f t="shared" si="74"/>
        <v>41606.357894736844</v>
      </c>
      <c r="AJ364" s="311"/>
      <c r="AK364" s="324"/>
      <c r="AL364" s="209" t="s">
        <v>152</v>
      </c>
      <c r="AM364" s="54">
        <f t="shared" si="80"/>
        <v>45557995</v>
      </c>
      <c r="AN364" s="52">
        <f>IFERROR(AM364/AJ362,"-")</f>
        <v>2.2158680743657819E-2</v>
      </c>
      <c r="AO364" s="54">
        <f t="shared" si="81"/>
        <v>811</v>
      </c>
      <c r="AP364" s="52">
        <f>IFERROR(AO364/AK362,"-")</f>
        <v>0.30742987111448067</v>
      </c>
      <c r="AQ364" s="53">
        <f t="shared" si="75"/>
        <v>56175.086313193591</v>
      </c>
      <c r="AW364" s="175"/>
      <c r="AX364" s="175"/>
    </row>
    <row r="365" spans="2:50" s="20" customFormat="1">
      <c r="B365" s="326"/>
      <c r="C365" s="308"/>
      <c r="D365" s="311"/>
      <c r="E365" s="311"/>
      <c r="F365" s="209" t="s">
        <v>153</v>
      </c>
      <c r="G365" s="54">
        <v>994001</v>
      </c>
      <c r="H365" s="52">
        <f>IFERROR(G365/D362,"-")</f>
        <v>7.5115838292327624E-4</v>
      </c>
      <c r="I365" s="54">
        <v>69</v>
      </c>
      <c r="J365" s="52">
        <f>IFERROR(I365/E362,"-")</f>
        <v>3.8037486218302094E-2</v>
      </c>
      <c r="K365" s="53">
        <f t="shared" si="71"/>
        <v>14405.811594202898</v>
      </c>
      <c r="L365" s="311"/>
      <c r="M365" s="311"/>
      <c r="N365" s="209" t="s">
        <v>153</v>
      </c>
      <c r="O365" s="54">
        <v>177309</v>
      </c>
      <c r="P365" s="52">
        <f>IFERROR(O365/L362,"-")</f>
        <v>6.9828804451740369E-4</v>
      </c>
      <c r="Q365" s="54">
        <v>19</v>
      </c>
      <c r="R365" s="52">
        <f>IFERROR(Q365/M362,"-")</f>
        <v>5.8103975535168197E-2</v>
      </c>
      <c r="S365" s="53">
        <f t="shared" si="72"/>
        <v>9332.0526315789466</v>
      </c>
      <c r="T365" s="311"/>
      <c r="U365" s="311"/>
      <c r="V365" s="209" t="s">
        <v>153</v>
      </c>
      <c r="W365" s="54">
        <v>255661</v>
      </c>
      <c r="X365" s="52">
        <f>IFERROR(W365/T362,"-")</f>
        <v>1.3425869910624786E-3</v>
      </c>
      <c r="Y365" s="54">
        <v>10</v>
      </c>
      <c r="Z365" s="52">
        <f>IFERROR(Y365/U362,"-")</f>
        <v>4.6082949308755762E-2</v>
      </c>
      <c r="AA365" s="53">
        <f t="shared" si="73"/>
        <v>25566.1</v>
      </c>
      <c r="AB365" s="311"/>
      <c r="AC365" s="311"/>
      <c r="AD365" s="209" t="s">
        <v>153</v>
      </c>
      <c r="AE365" s="54">
        <v>366434</v>
      </c>
      <c r="AF365" s="52">
        <f>IFERROR(AE365/AB362,"-")</f>
        <v>1.270778103195641E-3</v>
      </c>
      <c r="AG365" s="54">
        <v>15</v>
      </c>
      <c r="AH365" s="52">
        <f>IFERROR(AG365/AC362,"-")</f>
        <v>5.3571428571428568E-2</v>
      </c>
      <c r="AI365" s="53">
        <f t="shared" si="74"/>
        <v>24428.933333333334</v>
      </c>
      <c r="AJ365" s="311"/>
      <c r="AK365" s="324"/>
      <c r="AL365" s="209" t="s">
        <v>153</v>
      </c>
      <c r="AM365" s="54">
        <f t="shared" si="80"/>
        <v>1793405</v>
      </c>
      <c r="AN365" s="52">
        <f>IFERROR(AM365/AJ362,"-")</f>
        <v>8.7228353308962904E-4</v>
      </c>
      <c r="AO365" s="54">
        <f t="shared" si="81"/>
        <v>113</v>
      </c>
      <c r="AP365" s="52">
        <f>IFERROR(AO365/AK362,"-")</f>
        <v>4.2835481425322217E-2</v>
      </c>
      <c r="AQ365" s="53">
        <f t="shared" si="75"/>
        <v>15870.840707964602</v>
      </c>
      <c r="AW365" s="175"/>
      <c r="AX365" s="175"/>
    </row>
    <row r="366" spans="2:50" s="20" customFormat="1">
      <c r="B366" s="326"/>
      <c r="C366" s="308"/>
      <c r="D366" s="311"/>
      <c r="E366" s="311"/>
      <c r="F366" s="209" t="s">
        <v>154</v>
      </c>
      <c r="G366" s="54">
        <v>43030805</v>
      </c>
      <c r="H366" s="52">
        <f>IFERROR(G366/D362,"-")</f>
        <v>3.2518025534870515E-2</v>
      </c>
      <c r="I366" s="54">
        <v>729</v>
      </c>
      <c r="J366" s="52">
        <f>IFERROR(I366/E362,"-")</f>
        <v>0.40187431091510473</v>
      </c>
      <c r="K366" s="53">
        <f t="shared" si="71"/>
        <v>59027.167352537726</v>
      </c>
      <c r="L366" s="311"/>
      <c r="M366" s="311"/>
      <c r="N366" s="209" t="s">
        <v>154</v>
      </c>
      <c r="O366" s="54">
        <v>5085048</v>
      </c>
      <c r="P366" s="52">
        <f>IFERROR(O366/L362,"-")</f>
        <v>2.0026215387809611E-2</v>
      </c>
      <c r="Q366" s="54">
        <v>130</v>
      </c>
      <c r="R366" s="52">
        <f>IFERROR(Q366/M362,"-")</f>
        <v>0.39755351681957185</v>
      </c>
      <c r="S366" s="53">
        <f t="shared" si="72"/>
        <v>39115.75384615385</v>
      </c>
      <c r="T366" s="311"/>
      <c r="U366" s="311"/>
      <c r="V366" s="209" t="s">
        <v>154</v>
      </c>
      <c r="W366" s="54">
        <v>6652694</v>
      </c>
      <c r="X366" s="52">
        <f>IFERROR(W366/T362,"-")</f>
        <v>3.4936186668750438E-2</v>
      </c>
      <c r="Y366" s="54">
        <v>109</v>
      </c>
      <c r="Z366" s="52">
        <f>IFERROR(Y366/U362,"-")</f>
        <v>0.50230414746543783</v>
      </c>
      <c r="AA366" s="53">
        <f t="shared" si="73"/>
        <v>61033.889908256882</v>
      </c>
      <c r="AB366" s="311"/>
      <c r="AC366" s="311"/>
      <c r="AD366" s="209" t="s">
        <v>154</v>
      </c>
      <c r="AE366" s="54">
        <v>6202601</v>
      </c>
      <c r="AF366" s="52">
        <f>IFERROR(AE366/AB362,"-")</f>
        <v>2.1510366215087538E-2</v>
      </c>
      <c r="AG366" s="54">
        <v>140</v>
      </c>
      <c r="AH366" s="52">
        <f>IFERROR(AG366/AC362,"-")</f>
        <v>0.5</v>
      </c>
      <c r="AI366" s="53">
        <f t="shared" si="74"/>
        <v>44304.292857142857</v>
      </c>
      <c r="AJ366" s="311"/>
      <c r="AK366" s="324"/>
      <c r="AL366" s="209" t="s">
        <v>154</v>
      </c>
      <c r="AM366" s="54">
        <f t="shared" si="80"/>
        <v>60971148</v>
      </c>
      <c r="AN366" s="52">
        <f>IFERROR(AM366/AJ362,"-")</f>
        <v>2.9655392058107716E-2</v>
      </c>
      <c r="AO366" s="54">
        <f t="shared" si="81"/>
        <v>1108</v>
      </c>
      <c r="AP366" s="52">
        <f>IFERROR(AO366/AK362,"-")</f>
        <v>0.42001516300227443</v>
      </c>
      <c r="AQ366" s="53">
        <f t="shared" si="75"/>
        <v>55028.111913357403</v>
      </c>
      <c r="AW366" s="175"/>
      <c r="AX366" s="175"/>
    </row>
    <row r="367" spans="2:50" s="20" customFormat="1">
      <c r="B367" s="326"/>
      <c r="C367" s="308"/>
      <c r="D367" s="311"/>
      <c r="E367" s="311"/>
      <c r="F367" s="209" t="s">
        <v>155</v>
      </c>
      <c r="G367" s="54">
        <v>55576083</v>
      </c>
      <c r="H367" s="52">
        <f>IFERROR(G367/D362,"-")</f>
        <v>4.1998388970926372E-2</v>
      </c>
      <c r="I367" s="54">
        <v>802</v>
      </c>
      <c r="J367" s="52">
        <f>IFERROR(I367/E362,"-")</f>
        <v>0.44211686879823592</v>
      </c>
      <c r="K367" s="53">
        <f t="shared" si="71"/>
        <v>69296.861596009971</v>
      </c>
      <c r="L367" s="311"/>
      <c r="M367" s="311"/>
      <c r="N367" s="209" t="s">
        <v>155</v>
      </c>
      <c r="O367" s="54">
        <v>7894163</v>
      </c>
      <c r="P367" s="52">
        <f>IFERROR(O367/L362,"-")</f>
        <v>3.1089226403463111E-2</v>
      </c>
      <c r="Q367" s="54">
        <v>138</v>
      </c>
      <c r="R367" s="52">
        <f>IFERROR(Q367/M362,"-")</f>
        <v>0.42201834862385323</v>
      </c>
      <c r="S367" s="53">
        <f t="shared" si="72"/>
        <v>57204.079710144928</v>
      </c>
      <c r="T367" s="311"/>
      <c r="U367" s="311"/>
      <c r="V367" s="209" t="s">
        <v>155</v>
      </c>
      <c r="W367" s="54">
        <v>7762479</v>
      </c>
      <c r="X367" s="52">
        <f>IFERROR(W367/T362,"-")</f>
        <v>4.0764149885182635E-2</v>
      </c>
      <c r="Y367" s="54">
        <v>117</v>
      </c>
      <c r="Z367" s="52">
        <f>IFERROR(Y367/U362,"-")</f>
        <v>0.53917050691244239</v>
      </c>
      <c r="AA367" s="53">
        <f t="shared" si="73"/>
        <v>66345.974358974359</v>
      </c>
      <c r="AB367" s="311"/>
      <c r="AC367" s="311"/>
      <c r="AD367" s="209" t="s">
        <v>155</v>
      </c>
      <c r="AE367" s="54">
        <v>12618324</v>
      </c>
      <c r="AF367" s="52">
        <f>IFERROR(AE367/AB362,"-")</f>
        <v>4.3759830796891212E-2</v>
      </c>
      <c r="AG367" s="54">
        <v>144</v>
      </c>
      <c r="AH367" s="52">
        <f>IFERROR(AG367/AC362,"-")</f>
        <v>0.51428571428571423</v>
      </c>
      <c r="AI367" s="53">
        <f t="shared" si="74"/>
        <v>87627.25</v>
      </c>
      <c r="AJ367" s="311"/>
      <c r="AK367" s="324"/>
      <c r="AL367" s="209" t="s">
        <v>155</v>
      </c>
      <c r="AM367" s="54">
        <f t="shared" si="80"/>
        <v>83851049</v>
      </c>
      <c r="AN367" s="52">
        <f>IFERROR(AM367/AJ362,"-")</f>
        <v>4.0783810279881899E-2</v>
      </c>
      <c r="AO367" s="54">
        <f t="shared" si="81"/>
        <v>1201</v>
      </c>
      <c r="AP367" s="52">
        <f>IFERROR(AO367/AK362,"-")</f>
        <v>0.45526914329037149</v>
      </c>
      <c r="AQ367" s="53">
        <f t="shared" si="75"/>
        <v>69817.692756036631</v>
      </c>
      <c r="AW367" s="175"/>
      <c r="AX367" s="175"/>
    </row>
    <row r="368" spans="2:50" s="20" customFormat="1">
      <c r="B368" s="326"/>
      <c r="C368" s="308"/>
      <c r="D368" s="311"/>
      <c r="E368" s="311"/>
      <c r="F368" s="209" t="s">
        <v>156</v>
      </c>
      <c r="G368" s="54">
        <v>33271969</v>
      </c>
      <c r="H368" s="52">
        <f>IFERROR(G368/D362,"-")</f>
        <v>2.5143353407806809E-2</v>
      </c>
      <c r="I368" s="54">
        <v>198</v>
      </c>
      <c r="J368" s="52">
        <f>IFERROR(I368/E362,"-")</f>
        <v>0.10915104740904079</v>
      </c>
      <c r="K368" s="53">
        <f t="shared" si="71"/>
        <v>168040.24747474748</v>
      </c>
      <c r="L368" s="311"/>
      <c r="M368" s="311"/>
      <c r="N368" s="209" t="s">
        <v>156</v>
      </c>
      <c r="O368" s="54">
        <v>7429087</v>
      </c>
      <c r="P368" s="52">
        <f>IFERROR(O368/L362,"-")</f>
        <v>2.9257638550663899E-2</v>
      </c>
      <c r="Q368" s="54">
        <v>47</v>
      </c>
      <c r="R368" s="52">
        <f>IFERROR(Q368/M362,"-")</f>
        <v>0.14373088685015289</v>
      </c>
      <c r="S368" s="53">
        <f t="shared" si="72"/>
        <v>158065.68085106384</v>
      </c>
      <c r="T368" s="311"/>
      <c r="U368" s="311"/>
      <c r="V368" s="209" t="s">
        <v>156</v>
      </c>
      <c r="W368" s="54">
        <v>2486725</v>
      </c>
      <c r="X368" s="52">
        <f>IFERROR(W368/T362,"-")</f>
        <v>1.3058873411861184E-2</v>
      </c>
      <c r="Y368" s="54">
        <v>26</v>
      </c>
      <c r="Z368" s="52">
        <f>IFERROR(Y368/U362,"-")</f>
        <v>0.11981566820276497</v>
      </c>
      <c r="AA368" s="53">
        <f t="shared" si="73"/>
        <v>95643.269230769234</v>
      </c>
      <c r="AB368" s="311"/>
      <c r="AC368" s="311"/>
      <c r="AD368" s="209" t="s">
        <v>156</v>
      </c>
      <c r="AE368" s="54">
        <v>15541219</v>
      </c>
      <c r="AF368" s="52">
        <f>IFERROR(AE368/AB362,"-")</f>
        <v>5.3896310937762482E-2</v>
      </c>
      <c r="AG368" s="54">
        <v>49</v>
      </c>
      <c r="AH368" s="52">
        <f>IFERROR(AG368/AC362,"-")</f>
        <v>0.17499999999999999</v>
      </c>
      <c r="AI368" s="53">
        <f t="shared" si="74"/>
        <v>317167.73469387757</v>
      </c>
      <c r="AJ368" s="311"/>
      <c r="AK368" s="324"/>
      <c r="AL368" s="209" t="s">
        <v>156</v>
      </c>
      <c r="AM368" s="54">
        <f t="shared" si="80"/>
        <v>58729000</v>
      </c>
      <c r="AN368" s="52">
        <f>IFERROR(AM368/AJ362,"-")</f>
        <v>2.856484710080591E-2</v>
      </c>
      <c r="AO368" s="54">
        <f t="shared" si="81"/>
        <v>320</v>
      </c>
      <c r="AP368" s="52">
        <f>IFERROR(AO368/AK362,"-")</f>
        <v>0.12130401819560273</v>
      </c>
      <c r="AQ368" s="53">
        <f t="shared" si="75"/>
        <v>183528.125</v>
      </c>
      <c r="AW368" s="175"/>
      <c r="AX368" s="175"/>
    </row>
    <row r="369" spans="2:50" s="20" customFormat="1">
      <c r="B369" s="326"/>
      <c r="C369" s="308"/>
      <c r="D369" s="311"/>
      <c r="E369" s="311"/>
      <c r="F369" s="209" t="s">
        <v>166</v>
      </c>
      <c r="G369" s="54">
        <v>1205</v>
      </c>
      <c r="H369" s="52">
        <f>IFERROR(G369/D362,"-")</f>
        <v>9.1060859236816441E-7</v>
      </c>
      <c r="I369" s="54">
        <v>1</v>
      </c>
      <c r="J369" s="52">
        <f>IFERROR(I369/E362,"-")</f>
        <v>5.5126791620727675E-4</v>
      </c>
      <c r="K369" s="53">
        <f t="shared" si="71"/>
        <v>1205</v>
      </c>
      <c r="L369" s="311"/>
      <c r="M369" s="311"/>
      <c r="N369" s="209" t="s">
        <v>166</v>
      </c>
      <c r="O369" s="54">
        <v>0</v>
      </c>
      <c r="P369" s="52">
        <f>IFERROR(O369/L362,"-")</f>
        <v>0</v>
      </c>
      <c r="Q369" s="54">
        <v>0</v>
      </c>
      <c r="R369" s="52">
        <f>IFERROR(Q369/M362,"-")</f>
        <v>0</v>
      </c>
      <c r="S369" s="53" t="str">
        <f t="shared" si="72"/>
        <v>-</v>
      </c>
      <c r="T369" s="311"/>
      <c r="U369" s="311"/>
      <c r="V369" s="209" t="s">
        <v>166</v>
      </c>
      <c r="W369" s="54">
        <v>0</v>
      </c>
      <c r="X369" s="52">
        <f>IFERROR(W369/T362,"-")</f>
        <v>0</v>
      </c>
      <c r="Y369" s="54">
        <v>0</v>
      </c>
      <c r="Z369" s="52">
        <f>IFERROR(Y369/U362,"-")</f>
        <v>0</v>
      </c>
      <c r="AA369" s="53" t="str">
        <f t="shared" si="73"/>
        <v>-</v>
      </c>
      <c r="AB369" s="311"/>
      <c r="AC369" s="311"/>
      <c r="AD369" s="209" t="s">
        <v>166</v>
      </c>
      <c r="AE369" s="54">
        <v>0</v>
      </c>
      <c r="AF369" s="52">
        <f>IFERROR(AE369/AB362,"-")</f>
        <v>0</v>
      </c>
      <c r="AG369" s="54">
        <v>0</v>
      </c>
      <c r="AH369" s="52">
        <f>IFERROR(AG369/AC362,"-")</f>
        <v>0</v>
      </c>
      <c r="AI369" s="53" t="str">
        <f t="shared" si="74"/>
        <v>-</v>
      </c>
      <c r="AJ369" s="311"/>
      <c r="AK369" s="324"/>
      <c r="AL369" s="209" t="s">
        <v>166</v>
      </c>
      <c r="AM369" s="54">
        <f t="shared" si="80"/>
        <v>1205</v>
      </c>
      <c r="AN369" s="52">
        <f>IFERROR(AM369/AJ362,"-")</f>
        <v>5.8609274389945553E-7</v>
      </c>
      <c r="AO369" s="54">
        <f t="shared" si="81"/>
        <v>1</v>
      </c>
      <c r="AP369" s="52">
        <f>IFERROR(AO369/AK362,"-")</f>
        <v>3.7907505686125853E-4</v>
      </c>
      <c r="AQ369" s="53">
        <f t="shared" si="75"/>
        <v>1205</v>
      </c>
      <c r="AW369" s="175"/>
      <c r="AX369" s="175"/>
    </row>
    <row r="370" spans="2:50" s="20" customFormat="1">
      <c r="B370" s="326"/>
      <c r="C370" s="308"/>
      <c r="D370" s="311"/>
      <c r="E370" s="311"/>
      <c r="F370" s="209" t="s">
        <v>157</v>
      </c>
      <c r="G370" s="54">
        <v>200744</v>
      </c>
      <c r="H370" s="52">
        <f>IFERROR(G370/D362,"-")</f>
        <v>1.5170059026253511E-4</v>
      </c>
      <c r="I370" s="54">
        <v>14</v>
      </c>
      <c r="J370" s="52">
        <f>IFERROR(I370/E362,"-")</f>
        <v>7.717750826901874E-3</v>
      </c>
      <c r="K370" s="53">
        <f t="shared" si="71"/>
        <v>14338.857142857143</v>
      </c>
      <c r="L370" s="311"/>
      <c r="M370" s="311"/>
      <c r="N370" s="209" t="s">
        <v>157</v>
      </c>
      <c r="O370" s="54">
        <v>24989</v>
      </c>
      <c r="P370" s="52">
        <f>IFERROR(O370/L362,"-")</f>
        <v>9.8413052605594761E-5</v>
      </c>
      <c r="Q370" s="54">
        <v>1</v>
      </c>
      <c r="R370" s="52">
        <f>IFERROR(Q370/M362,"-")</f>
        <v>3.0581039755351682E-3</v>
      </c>
      <c r="S370" s="53">
        <f t="shared" si="72"/>
        <v>24989</v>
      </c>
      <c r="T370" s="311"/>
      <c r="U370" s="311"/>
      <c r="V370" s="209" t="s">
        <v>157</v>
      </c>
      <c r="W370" s="54">
        <v>29259</v>
      </c>
      <c r="X370" s="52">
        <f>IFERROR(W370/T362,"-")</f>
        <v>1.5365172150424609E-4</v>
      </c>
      <c r="Y370" s="54">
        <v>3</v>
      </c>
      <c r="Z370" s="52">
        <f>IFERROR(Y370/U362,"-")</f>
        <v>1.3824884792626729E-2</v>
      </c>
      <c r="AA370" s="53">
        <f t="shared" si="73"/>
        <v>9753</v>
      </c>
      <c r="AB370" s="311"/>
      <c r="AC370" s="311"/>
      <c r="AD370" s="209" t="s">
        <v>157</v>
      </c>
      <c r="AE370" s="54">
        <v>47678</v>
      </c>
      <c r="AF370" s="52">
        <f>IFERROR(AE370/AB362,"-")</f>
        <v>1.6534535115235425E-4</v>
      </c>
      <c r="AG370" s="54">
        <v>3</v>
      </c>
      <c r="AH370" s="52">
        <f>IFERROR(AG370/AC362,"-")</f>
        <v>1.0714285714285714E-2</v>
      </c>
      <c r="AI370" s="53">
        <f t="shared" si="74"/>
        <v>15892.666666666666</v>
      </c>
      <c r="AJ370" s="311"/>
      <c r="AK370" s="324"/>
      <c r="AL370" s="209" t="s">
        <v>157</v>
      </c>
      <c r="AM370" s="54">
        <f t="shared" si="80"/>
        <v>302670</v>
      </c>
      <c r="AN370" s="52">
        <f>IFERROR(AM370/AJ362,"-")</f>
        <v>1.4721385128302754E-4</v>
      </c>
      <c r="AO370" s="54">
        <f t="shared" si="81"/>
        <v>21</v>
      </c>
      <c r="AP370" s="52">
        <f>IFERROR(AO370/AK362,"-")</f>
        <v>7.9605761940864297E-3</v>
      </c>
      <c r="AQ370" s="53">
        <f t="shared" si="75"/>
        <v>14412.857142857143</v>
      </c>
      <c r="AW370" s="175"/>
      <c r="AX370" s="175"/>
    </row>
    <row r="371" spans="2:50" s="20" customFormat="1">
      <c r="B371" s="326"/>
      <c r="C371" s="308"/>
      <c r="D371" s="311"/>
      <c r="E371" s="311"/>
      <c r="F371" s="209" t="s">
        <v>158</v>
      </c>
      <c r="G371" s="54">
        <v>909315</v>
      </c>
      <c r="H371" s="52">
        <f>IFERROR(G371/D362,"-")</f>
        <v>6.8716186902013064E-4</v>
      </c>
      <c r="I371" s="54">
        <v>77</v>
      </c>
      <c r="J371" s="52">
        <f>IFERROR(I371/E362,"-")</f>
        <v>4.244762954796031E-2</v>
      </c>
      <c r="K371" s="53">
        <f t="shared" si="71"/>
        <v>11809.285714285714</v>
      </c>
      <c r="L371" s="311"/>
      <c r="M371" s="311"/>
      <c r="N371" s="209" t="s">
        <v>158</v>
      </c>
      <c r="O371" s="54">
        <v>109611</v>
      </c>
      <c r="P371" s="52">
        <f>IFERROR(O371/L362,"-")</f>
        <v>4.316760618332805E-4</v>
      </c>
      <c r="Q371" s="54">
        <v>13</v>
      </c>
      <c r="R371" s="52">
        <f>IFERROR(Q371/M362,"-")</f>
        <v>3.9755351681957186E-2</v>
      </c>
      <c r="S371" s="53">
        <f t="shared" si="72"/>
        <v>8431.6153846153848</v>
      </c>
      <c r="T371" s="311"/>
      <c r="U371" s="311"/>
      <c r="V371" s="209" t="s">
        <v>158</v>
      </c>
      <c r="W371" s="54">
        <v>142148</v>
      </c>
      <c r="X371" s="52">
        <f>IFERROR(W371/T362,"-")</f>
        <v>7.464809087250273E-4</v>
      </c>
      <c r="Y371" s="54">
        <v>14</v>
      </c>
      <c r="Z371" s="52">
        <f>IFERROR(Y371/U362,"-")</f>
        <v>6.4516129032258063E-2</v>
      </c>
      <c r="AA371" s="53">
        <f t="shared" si="73"/>
        <v>10153.428571428571</v>
      </c>
      <c r="AB371" s="311"/>
      <c r="AC371" s="311"/>
      <c r="AD371" s="209" t="s">
        <v>158</v>
      </c>
      <c r="AE371" s="54">
        <v>421098</v>
      </c>
      <c r="AF371" s="52">
        <f>IFERROR(AE371/AB362,"-")</f>
        <v>1.4603506162077702E-3</v>
      </c>
      <c r="AG371" s="54">
        <v>25</v>
      </c>
      <c r="AH371" s="52">
        <f>IFERROR(AG371/AC362,"-")</f>
        <v>8.9285714285714288E-2</v>
      </c>
      <c r="AI371" s="53">
        <f t="shared" si="74"/>
        <v>16843.919999999998</v>
      </c>
      <c r="AJ371" s="311"/>
      <c r="AK371" s="324"/>
      <c r="AL371" s="209" t="s">
        <v>158</v>
      </c>
      <c r="AM371" s="54">
        <f t="shared" si="80"/>
        <v>1582172</v>
      </c>
      <c r="AN371" s="52">
        <f>IFERROR(AM371/AJ362,"-")</f>
        <v>7.6954317742812387E-4</v>
      </c>
      <c r="AO371" s="54">
        <f t="shared" si="81"/>
        <v>129</v>
      </c>
      <c r="AP371" s="52">
        <f>IFERROR(AO371/AK362,"-")</f>
        <v>4.890068233510235E-2</v>
      </c>
      <c r="AQ371" s="53">
        <f t="shared" si="75"/>
        <v>12264.899224806202</v>
      </c>
      <c r="AW371" s="175"/>
      <c r="AX371" s="175"/>
    </row>
    <row r="372" spans="2:50" s="20" customFormat="1">
      <c r="B372" s="326"/>
      <c r="C372" s="308"/>
      <c r="D372" s="311"/>
      <c r="E372" s="311"/>
      <c r="F372" s="209" t="s">
        <v>159</v>
      </c>
      <c r="G372" s="54">
        <v>10329</v>
      </c>
      <c r="H372" s="52">
        <f>IFERROR(G372/D362,"-")</f>
        <v>7.8055403739176525E-6</v>
      </c>
      <c r="I372" s="54">
        <v>2</v>
      </c>
      <c r="J372" s="52">
        <f>IFERROR(I372/E362,"-")</f>
        <v>1.1025358324145535E-3</v>
      </c>
      <c r="K372" s="53">
        <f t="shared" si="71"/>
        <v>5164.5</v>
      </c>
      <c r="L372" s="311"/>
      <c r="M372" s="311"/>
      <c r="N372" s="209" t="s">
        <v>159</v>
      </c>
      <c r="O372" s="54">
        <v>22360</v>
      </c>
      <c r="P372" s="52">
        <f>IFERROR(O372/L362,"-")</f>
        <v>8.8059380377810187E-5</v>
      </c>
      <c r="Q372" s="54">
        <v>3</v>
      </c>
      <c r="R372" s="52">
        <f>IFERROR(Q372/M362,"-")</f>
        <v>9.1743119266055051E-3</v>
      </c>
      <c r="S372" s="53">
        <f t="shared" si="72"/>
        <v>7453.333333333333</v>
      </c>
      <c r="T372" s="311"/>
      <c r="U372" s="311"/>
      <c r="V372" s="209" t="s">
        <v>159</v>
      </c>
      <c r="W372" s="54">
        <v>0</v>
      </c>
      <c r="X372" s="52">
        <f>IFERROR(W372/T362,"-")</f>
        <v>0</v>
      </c>
      <c r="Y372" s="54">
        <v>0</v>
      </c>
      <c r="Z372" s="52">
        <f>IFERROR(Y372/U362,"-")</f>
        <v>0</v>
      </c>
      <c r="AA372" s="53" t="str">
        <f t="shared" si="73"/>
        <v>-</v>
      </c>
      <c r="AB372" s="311"/>
      <c r="AC372" s="311"/>
      <c r="AD372" s="209" t="s">
        <v>159</v>
      </c>
      <c r="AE372" s="54">
        <v>22101</v>
      </c>
      <c r="AF372" s="52">
        <f>IFERROR(AE372/AB362,"-")</f>
        <v>7.6645362763081112E-5</v>
      </c>
      <c r="AG372" s="54">
        <v>4</v>
      </c>
      <c r="AH372" s="52">
        <f>IFERROR(AG372/AC362,"-")</f>
        <v>1.4285714285714285E-2</v>
      </c>
      <c r="AI372" s="53">
        <f t="shared" si="74"/>
        <v>5525.25</v>
      </c>
      <c r="AJ372" s="311"/>
      <c r="AK372" s="324"/>
      <c r="AL372" s="209" t="s">
        <v>159</v>
      </c>
      <c r="AM372" s="54">
        <f t="shared" si="80"/>
        <v>54790</v>
      </c>
      <c r="AN372" s="52">
        <f>IFERROR(AM372/AJ362,"-")</f>
        <v>2.6648980446681467E-5</v>
      </c>
      <c r="AO372" s="54">
        <f t="shared" si="81"/>
        <v>9</v>
      </c>
      <c r="AP372" s="52">
        <f>IFERROR(AO372/AK362,"-")</f>
        <v>3.4116755117513269E-3</v>
      </c>
      <c r="AQ372" s="53">
        <f t="shared" si="75"/>
        <v>6087.7777777777774</v>
      </c>
      <c r="AW372" s="175"/>
      <c r="AX372" s="175"/>
    </row>
    <row r="373" spans="2:50" s="20" customFormat="1">
      <c r="B373" s="326"/>
      <c r="C373" s="308"/>
      <c r="D373" s="311"/>
      <c r="E373" s="311"/>
      <c r="F373" s="209" t="s">
        <v>160</v>
      </c>
      <c r="G373" s="54">
        <v>5480522</v>
      </c>
      <c r="H373" s="52">
        <f>IFERROR(G373/D362,"-")</f>
        <v>4.1415854139939898E-3</v>
      </c>
      <c r="I373" s="54">
        <v>9</v>
      </c>
      <c r="J373" s="52">
        <f>IFERROR(I373/E362,"-")</f>
        <v>4.9614112458654909E-3</v>
      </c>
      <c r="K373" s="53">
        <f t="shared" si="71"/>
        <v>608946.88888888888</v>
      </c>
      <c r="L373" s="311"/>
      <c r="M373" s="311"/>
      <c r="N373" s="209" t="s">
        <v>160</v>
      </c>
      <c r="O373" s="54">
        <v>380981</v>
      </c>
      <c r="P373" s="52">
        <f>IFERROR(O373/L362,"-")</f>
        <v>1.5004003039230098E-3</v>
      </c>
      <c r="Q373" s="54">
        <v>2</v>
      </c>
      <c r="R373" s="52">
        <f>IFERROR(Q373/M362,"-")</f>
        <v>6.1162079510703364E-3</v>
      </c>
      <c r="S373" s="53">
        <f t="shared" si="72"/>
        <v>190490.5</v>
      </c>
      <c r="T373" s="311"/>
      <c r="U373" s="311"/>
      <c r="V373" s="209" t="s">
        <v>160</v>
      </c>
      <c r="W373" s="54">
        <v>2704</v>
      </c>
      <c r="X373" s="52">
        <f>IFERROR(W373/T362,"-")</f>
        <v>1.4199878838903634E-5</v>
      </c>
      <c r="Y373" s="54">
        <v>1</v>
      </c>
      <c r="Z373" s="52">
        <f>IFERROR(Y373/U362,"-")</f>
        <v>4.608294930875576E-3</v>
      </c>
      <c r="AA373" s="53">
        <f t="shared" si="73"/>
        <v>2704</v>
      </c>
      <c r="AB373" s="311"/>
      <c r="AC373" s="311"/>
      <c r="AD373" s="209" t="s">
        <v>160</v>
      </c>
      <c r="AE373" s="54">
        <v>227923</v>
      </c>
      <c r="AF373" s="52">
        <f>IFERROR(AE373/AB362,"-")</f>
        <v>7.9042762848059972E-4</v>
      </c>
      <c r="AG373" s="54">
        <v>5</v>
      </c>
      <c r="AH373" s="52">
        <f>IFERROR(AG373/AC362,"-")</f>
        <v>1.7857142857142856E-2</v>
      </c>
      <c r="AI373" s="53">
        <f t="shared" si="74"/>
        <v>45584.6</v>
      </c>
      <c r="AJ373" s="311"/>
      <c r="AK373" s="324"/>
      <c r="AL373" s="209" t="s">
        <v>160</v>
      </c>
      <c r="AM373" s="54">
        <f t="shared" si="80"/>
        <v>6092130</v>
      </c>
      <c r="AN373" s="52">
        <f>IFERROR(AM373/AJ362,"-")</f>
        <v>2.963114678748705E-3</v>
      </c>
      <c r="AO373" s="54">
        <f t="shared" si="81"/>
        <v>17</v>
      </c>
      <c r="AP373" s="52">
        <f>IFERROR(AO373/AK362,"-")</f>
        <v>6.4442759666413947E-3</v>
      </c>
      <c r="AQ373" s="53">
        <f t="shared" si="75"/>
        <v>358360.5882352941</v>
      </c>
      <c r="AW373" s="175"/>
      <c r="AX373" s="175"/>
    </row>
    <row r="374" spans="2:50" s="20" customFormat="1">
      <c r="B374" s="326"/>
      <c r="C374" s="308"/>
      <c r="D374" s="311"/>
      <c r="E374" s="311"/>
      <c r="F374" s="209" t="s">
        <v>161</v>
      </c>
      <c r="G374" s="54">
        <v>7419126</v>
      </c>
      <c r="H374" s="52">
        <f>IFERROR(G374/D362,"-")</f>
        <v>5.6065725173958924E-3</v>
      </c>
      <c r="I374" s="54">
        <v>203</v>
      </c>
      <c r="J374" s="52">
        <f>IFERROR(I374/E362,"-")</f>
        <v>0.11190738699007717</v>
      </c>
      <c r="K374" s="53">
        <f t="shared" si="71"/>
        <v>36547.418719211826</v>
      </c>
      <c r="L374" s="311"/>
      <c r="M374" s="311"/>
      <c r="N374" s="209" t="s">
        <v>161</v>
      </c>
      <c r="O374" s="54">
        <v>3082406</v>
      </c>
      <c r="P374" s="52">
        <f>IFERROR(O374/L362,"-")</f>
        <v>1.2139300645476046E-2</v>
      </c>
      <c r="Q374" s="54">
        <v>52</v>
      </c>
      <c r="R374" s="52">
        <f>IFERROR(Q374/M362,"-")</f>
        <v>0.15902140672782875</v>
      </c>
      <c r="S374" s="53">
        <f t="shared" si="72"/>
        <v>59277.038461538461</v>
      </c>
      <c r="T374" s="311"/>
      <c r="U374" s="311"/>
      <c r="V374" s="209" t="s">
        <v>161</v>
      </c>
      <c r="W374" s="54">
        <v>654819</v>
      </c>
      <c r="X374" s="52">
        <f>IFERROR(W374/T362,"-")</f>
        <v>3.438739075965991E-3</v>
      </c>
      <c r="Y374" s="54">
        <v>41</v>
      </c>
      <c r="Z374" s="52">
        <f>IFERROR(Y374/U362,"-")</f>
        <v>0.1889400921658986</v>
      </c>
      <c r="AA374" s="53">
        <f t="shared" si="73"/>
        <v>15971.195121951219</v>
      </c>
      <c r="AB374" s="311"/>
      <c r="AC374" s="311"/>
      <c r="AD374" s="209" t="s">
        <v>161</v>
      </c>
      <c r="AE374" s="54">
        <v>3452991</v>
      </c>
      <c r="AF374" s="52">
        <f>IFERROR(AE374/AB362,"-")</f>
        <v>1.19748313566198E-2</v>
      </c>
      <c r="AG374" s="54">
        <v>64</v>
      </c>
      <c r="AH374" s="52">
        <f>IFERROR(AG374/AC362,"-")</f>
        <v>0.22857142857142856</v>
      </c>
      <c r="AI374" s="53">
        <f t="shared" si="74"/>
        <v>53952.984375</v>
      </c>
      <c r="AJ374" s="311"/>
      <c r="AK374" s="324"/>
      <c r="AL374" s="209" t="s">
        <v>161</v>
      </c>
      <c r="AM374" s="54">
        <f t="shared" si="80"/>
        <v>14609342</v>
      </c>
      <c r="AN374" s="52">
        <f>IFERROR(AM374/AJ362,"-")</f>
        <v>7.1057504890834509E-3</v>
      </c>
      <c r="AO374" s="54">
        <f t="shared" si="81"/>
        <v>360</v>
      </c>
      <c r="AP374" s="52">
        <f>IFERROR(AO374/AK362,"-")</f>
        <v>0.13646702047005307</v>
      </c>
      <c r="AQ374" s="53">
        <f t="shared" si="75"/>
        <v>40581.505555555559</v>
      </c>
      <c r="AW374" s="175"/>
      <c r="AX374" s="175"/>
    </row>
    <row r="375" spans="2:50" s="20" customFormat="1">
      <c r="B375" s="326"/>
      <c r="C375" s="308"/>
      <c r="D375" s="311"/>
      <c r="E375" s="311"/>
      <c r="F375" s="209" t="s">
        <v>162</v>
      </c>
      <c r="G375" s="54">
        <v>15336527</v>
      </c>
      <c r="H375" s="52">
        <f>IFERROR(G375/D362,"-")</f>
        <v>1.1589687355424354E-2</v>
      </c>
      <c r="I375" s="54">
        <v>177</v>
      </c>
      <c r="J375" s="52">
        <f>IFERROR(I375/E362,"-")</f>
        <v>9.7574421168687989E-2</v>
      </c>
      <c r="K375" s="53">
        <f t="shared" si="71"/>
        <v>86647.04519774011</v>
      </c>
      <c r="L375" s="311"/>
      <c r="M375" s="311"/>
      <c r="N375" s="209" t="s">
        <v>162</v>
      </c>
      <c r="O375" s="54">
        <v>2475025</v>
      </c>
      <c r="P375" s="52">
        <f>IFERROR(O375/L362,"-")</f>
        <v>9.7472794239530265E-3</v>
      </c>
      <c r="Q375" s="54">
        <v>34</v>
      </c>
      <c r="R375" s="52">
        <f>IFERROR(Q375/M362,"-")</f>
        <v>0.10397553516819572</v>
      </c>
      <c r="S375" s="53">
        <f t="shared" si="72"/>
        <v>72794.852941176476</v>
      </c>
      <c r="T375" s="311"/>
      <c r="U375" s="311"/>
      <c r="V375" s="209" t="s">
        <v>162</v>
      </c>
      <c r="W375" s="54">
        <v>1618615</v>
      </c>
      <c r="X375" s="52">
        <f>IFERROR(W375/T362,"-")</f>
        <v>8.5000506238284042E-3</v>
      </c>
      <c r="Y375" s="54">
        <v>18</v>
      </c>
      <c r="Z375" s="52">
        <f>IFERROR(Y375/U362,"-")</f>
        <v>8.294930875576037E-2</v>
      </c>
      <c r="AA375" s="53">
        <f t="shared" si="73"/>
        <v>89923.055555555562</v>
      </c>
      <c r="AB375" s="311"/>
      <c r="AC375" s="311"/>
      <c r="AD375" s="209" t="s">
        <v>162</v>
      </c>
      <c r="AE375" s="54">
        <v>3809080</v>
      </c>
      <c r="AF375" s="52">
        <f>IFERROR(AE375/AB362,"-")</f>
        <v>1.320973342353726E-2</v>
      </c>
      <c r="AG375" s="54">
        <v>48</v>
      </c>
      <c r="AH375" s="52">
        <f>IFERROR(AG375/AC362,"-")</f>
        <v>0.17142857142857143</v>
      </c>
      <c r="AI375" s="53">
        <f t="shared" si="74"/>
        <v>79355.833333333328</v>
      </c>
      <c r="AJ375" s="311"/>
      <c r="AK375" s="324"/>
      <c r="AL375" s="209" t="s">
        <v>162</v>
      </c>
      <c r="AM375" s="54">
        <f t="shared" si="80"/>
        <v>23239247</v>
      </c>
      <c r="AN375" s="52">
        <f>IFERROR(AM375/AJ362,"-")</f>
        <v>1.1303198373765302E-2</v>
      </c>
      <c r="AO375" s="54">
        <f t="shared" si="81"/>
        <v>277</v>
      </c>
      <c r="AP375" s="52">
        <f>IFERROR(AO375/AK362,"-")</f>
        <v>0.10500379075056861</v>
      </c>
      <c r="AQ375" s="53">
        <f t="shared" si="75"/>
        <v>83896.198555956682</v>
      </c>
      <c r="AW375" s="175"/>
      <c r="AX375" s="175"/>
    </row>
    <row r="376" spans="2:50" s="20" customFormat="1">
      <c r="B376" s="326"/>
      <c r="C376" s="308"/>
      <c r="D376" s="311"/>
      <c r="E376" s="311"/>
      <c r="F376" s="209" t="s">
        <v>163</v>
      </c>
      <c r="G376" s="54">
        <v>4908532</v>
      </c>
      <c r="H376" s="52">
        <f>IFERROR(G376/D362,"-")</f>
        <v>3.7093372739536025E-3</v>
      </c>
      <c r="I376" s="54">
        <v>101</v>
      </c>
      <c r="J376" s="52">
        <f>IFERROR(I376/E362,"-")</f>
        <v>5.567805953693495E-2</v>
      </c>
      <c r="K376" s="53">
        <f t="shared" si="71"/>
        <v>48599.326732673268</v>
      </c>
      <c r="L376" s="311"/>
      <c r="M376" s="311"/>
      <c r="N376" s="209" t="s">
        <v>163</v>
      </c>
      <c r="O376" s="54">
        <v>945593</v>
      </c>
      <c r="P376" s="52">
        <f>IFERROR(O376/L362,"-")</f>
        <v>3.7239863000713179E-3</v>
      </c>
      <c r="Q376" s="54">
        <v>20</v>
      </c>
      <c r="R376" s="52">
        <f>IFERROR(Q376/M362,"-")</f>
        <v>6.1162079510703363E-2</v>
      </c>
      <c r="S376" s="53">
        <f t="shared" si="72"/>
        <v>47279.65</v>
      </c>
      <c r="T376" s="311"/>
      <c r="U376" s="311"/>
      <c r="V376" s="209" t="s">
        <v>163</v>
      </c>
      <c r="W376" s="54">
        <v>1052726</v>
      </c>
      <c r="X376" s="52">
        <f>IFERROR(W376/T362,"-")</f>
        <v>5.5283216163327176E-3</v>
      </c>
      <c r="Y376" s="54">
        <v>22</v>
      </c>
      <c r="Z376" s="52">
        <f>IFERROR(Y376/U362,"-")</f>
        <v>0.10138248847926268</v>
      </c>
      <c r="AA376" s="53">
        <f t="shared" si="73"/>
        <v>47851.181818181816</v>
      </c>
      <c r="AB376" s="311"/>
      <c r="AC376" s="311"/>
      <c r="AD376" s="209" t="s">
        <v>163</v>
      </c>
      <c r="AE376" s="54">
        <v>917560</v>
      </c>
      <c r="AF376" s="52">
        <f>IFERROR(AE376/AB362,"-")</f>
        <v>3.18206049757444E-3</v>
      </c>
      <c r="AG376" s="54">
        <v>34</v>
      </c>
      <c r="AH376" s="52">
        <f>IFERROR(AG376/AC362,"-")</f>
        <v>0.12142857142857143</v>
      </c>
      <c r="AI376" s="53">
        <f t="shared" si="74"/>
        <v>26987.058823529413</v>
      </c>
      <c r="AJ376" s="311"/>
      <c r="AK376" s="324"/>
      <c r="AL376" s="209" t="s">
        <v>163</v>
      </c>
      <c r="AM376" s="54">
        <f t="shared" si="80"/>
        <v>7824411</v>
      </c>
      <c r="AN376" s="52">
        <f>IFERROR(AM376/AJ362,"-")</f>
        <v>3.8056684750100269E-3</v>
      </c>
      <c r="AO376" s="54">
        <f t="shared" si="81"/>
        <v>177</v>
      </c>
      <c r="AP376" s="52">
        <f>IFERROR(AO376/AK362,"-")</f>
        <v>6.7096285064442762E-2</v>
      </c>
      <c r="AQ376" s="53">
        <f t="shared" si="75"/>
        <v>44205.711864406781</v>
      </c>
      <c r="AW376" s="175"/>
      <c r="AX376" s="175"/>
    </row>
    <row r="377" spans="2:50" s="20" customFormat="1">
      <c r="B377" s="326"/>
      <c r="C377" s="308"/>
      <c r="D377" s="311"/>
      <c r="E377" s="311"/>
      <c r="F377" s="210" t="s">
        <v>164</v>
      </c>
      <c r="G377" s="59">
        <v>2375339</v>
      </c>
      <c r="H377" s="57">
        <f>IFERROR(G377/D362,"-")</f>
        <v>1.7950241520225754E-3</v>
      </c>
      <c r="I377" s="59">
        <v>137</v>
      </c>
      <c r="J377" s="57">
        <f>IFERROR(I377/E362,"-")</f>
        <v>7.5523704520396917E-2</v>
      </c>
      <c r="K377" s="58">
        <f t="shared" si="71"/>
        <v>17338.240875912408</v>
      </c>
      <c r="L377" s="311"/>
      <c r="M377" s="311"/>
      <c r="N377" s="210" t="s">
        <v>164</v>
      </c>
      <c r="O377" s="59">
        <v>3194598</v>
      </c>
      <c r="P377" s="57">
        <f>IFERROR(O377/L362,"-")</f>
        <v>1.2581141343300163E-2</v>
      </c>
      <c r="Q377" s="59">
        <v>31</v>
      </c>
      <c r="R377" s="57">
        <f>IFERROR(Q377/M362,"-")</f>
        <v>9.480122324159021E-2</v>
      </c>
      <c r="S377" s="58">
        <f t="shared" si="72"/>
        <v>103051.54838709677</v>
      </c>
      <c r="T377" s="311"/>
      <c r="U377" s="311"/>
      <c r="V377" s="210" t="s">
        <v>164</v>
      </c>
      <c r="W377" s="59">
        <v>639483</v>
      </c>
      <c r="X377" s="57">
        <f>IFERROR(W377/T362,"-")</f>
        <v>3.3582030767524457E-3</v>
      </c>
      <c r="Y377" s="59">
        <v>20</v>
      </c>
      <c r="Z377" s="57">
        <f>IFERROR(Y377/U362,"-")</f>
        <v>9.2165898617511524E-2</v>
      </c>
      <c r="AA377" s="58">
        <f t="shared" si="73"/>
        <v>31974.15</v>
      </c>
      <c r="AB377" s="311"/>
      <c r="AC377" s="311"/>
      <c r="AD377" s="210" t="s">
        <v>164</v>
      </c>
      <c r="AE377" s="59">
        <v>542510</v>
      </c>
      <c r="AF377" s="57">
        <f>IFERROR(AE377/AB362,"-")</f>
        <v>1.881402459282346E-3</v>
      </c>
      <c r="AG377" s="59">
        <v>32</v>
      </c>
      <c r="AH377" s="57">
        <f>IFERROR(AG377/AC362,"-")</f>
        <v>0.11428571428571428</v>
      </c>
      <c r="AI377" s="58">
        <f t="shared" si="74"/>
        <v>16953.4375</v>
      </c>
      <c r="AJ377" s="311"/>
      <c r="AK377" s="324"/>
      <c r="AL377" s="210" t="s">
        <v>164</v>
      </c>
      <c r="AM377" s="59">
        <f t="shared" si="80"/>
        <v>6751930</v>
      </c>
      <c r="AN377" s="57">
        <f>IFERROR(AM377/AJ362,"-")</f>
        <v>3.2840308550348965E-3</v>
      </c>
      <c r="AO377" s="59">
        <f t="shared" si="81"/>
        <v>220</v>
      </c>
      <c r="AP377" s="57">
        <f>IFERROR(AO377/AK362,"-")</f>
        <v>8.3396512509476883E-2</v>
      </c>
      <c r="AQ377" s="58">
        <f t="shared" si="75"/>
        <v>30690.590909090908</v>
      </c>
      <c r="AW377" s="175"/>
      <c r="AX377" s="175"/>
    </row>
    <row r="378" spans="2:50" s="20" customFormat="1">
      <c r="B378" s="326"/>
      <c r="C378" s="309"/>
      <c r="D378" s="312"/>
      <c r="E378" s="312"/>
      <c r="F378" s="211" t="s">
        <v>86</v>
      </c>
      <c r="G378" s="60">
        <f>SUM(G362:G377)</f>
        <v>265010323</v>
      </c>
      <c r="H378" s="57">
        <f>IFERROR(G378/D362,"-")</f>
        <v>0.20026612214942954</v>
      </c>
      <c r="I378" s="59">
        <v>1445</v>
      </c>
      <c r="J378" s="57">
        <f>IFERROR(I378/E362,"-")</f>
        <v>0.7965821389195149</v>
      </c>
      <c r="K378" s="58">
        <f t="shared" si="71"/>
        <v>183398.14740484429</v>
      </c>
      <c r="L378" s="312"/>
      <c r="M378" s="312"/>
      <c r="N378" s="211" t="s">
        <v>86</v>
      </c>
      <c r="O378" s="60">
        <f>SUM(O362:O377)</f>
        <v>47078330</v>
      </c>
      <c r="P378" s="57">
        <f>IFERROR(O378/L362,"-")</f>
        <v>0.18540646551977069</v>
      </c>
      <c r="Q378" s="59">
        <v>267</v>
      </c>
      <c r="R378" s="57">
        <f>IFERROR(Q378/M362,"-")</f>
        <v>0.8165137614678899</v>
      </c>
      <c r="S378" s="58">
        <f t="shared" si="72"/>
        <v>176323.33333333334</v>
      </c>
      <c r="T378" s="312"/>
      <c r="U378" s="312"/>
      <c r="V378" s="211" t="s">
        <v>86</v>
      </c>
      <c r="W378" s="60">
        <f>SUM(W362:W377)</f>
        <v>30765310</v>
      </c>
      <c r="X378" s="57">
        <f>IFERROR(W378/T362,"-")</f>
        <v>0.16156200977859111</v>
      </c>
      <c r="Y378" s="59">
        <v>190</v>
      </c>
      <c r="Z378" s="57">
        <f>IFERROR(Y378/U362,"-")</f>
        <v>0.87557603686635943</v>
      </c>
      <c r="AA378" s="58">
        <f t="shared" si="73"/>
        <v>161922.68421052632</v>
      </c>
      <c r="AB378" s="312"/>
      <c r="AC378" s="312"/>
      <c r="AD378" s="211" t="s">
        <v>86</v>
      </c>
      <c r="AE378" s="60">
        <f>SUM(AE362:AE377)</f>
        <v>65776918</v>
      </c>
      <c r="AF378" s="57">
        <f>IFERROR(AE378/AB362,"-")</f>
        <v>0.228111657461085</v>
      </c>
      <c r="AG378" s="59">
        <v>245</v>
      </c>
      <c r="AH378" s="57">
        <f>IFERROR(AG378/AC362,"-")</f>
        <v>0.875</v>
      </c>
      <c r="AI378" s="58">
        <f t="shared" si="74"/>
        <v>268477.21632653062</v>
      </c>
      <c r="AJ378" s="312"/>
      <c r="AK378" s="325"/>
      <c r="AL378" s="211" t="s">
        <v>86</v>
      </c>
      <c r="AM378" s="60">
        <f>SUM(AM362:AM377)</f>
        <v>408630881</v>
      </c>
      <c r="AN378" s="57">
        <f>IFERROR(AM378/AJ362,"-")</f>
        <v>0.19875153052891442</v>
      </c>
      <c r="AO378" s="59">
        <f>SUM(I378,Q378,Y378,AG378)</f>
        <v>2147</v>
      </c>
      <c r="AP378" s="57">
        <f>IFERROR(AO378/AK362,"-")</f>
        <v>0.81387414708112205</v>
      </c>
      <c r="AQ378" s="58">
        <f t="shared" si="75"/>
        <v>190326.44666977177</v>
      </c>
      <c r="AW378" s="175"/>
      <c r="AX378" s="175"/>
    </row>
    <row r="379" spans="2:50" s="20" customFormat="1">
      <c r="B379" s="326">
        <v>23</v>
      </c>
      <c r="C379" s="307" t="s">
        <v>145</v>
      </c>
      <c r="D379" s="310">
        <v>1297195090</v>
      </c>
      <c r="E379" s="310">
        <v>2062</v>
      </c>
      <c r="F379" s="207" t="s">
        <v>150</v>
      </c>
      <c r="G379" s="50">
        <v>25109677</v>
      </c>
      <c r="H379" s="48">
        <f>IFERROR(G379/D379,"-")</f>
        <v>1.935690105024989E-2</v>
      </c>
      <c r="I379" s="50">
        <v>450</v>
      </c>
      <c r="J379" s="48">
        <f>IFERROR(I379/E379,"-")</f>
        <v>0.21823472356935014</v>
      </c>
      <c r="K379" s="49">
        <f t="shared" si="71"/>
        <v>55799.282222222224</v>
      </c>
      <c r="L379" s="310">
        <v>273063440</v>
      </c>
      <c r="M379" s="310">
        <v>363</v>
      </c>
      <c r="N379" s="207" t="s">
        <v>150</v>
      </c>
      <c r="O379" s="50">
        <v>7537548</v>
      </c>
      <c r="P379" s="48">
        <f>IFERROR(O379/L379,"-")</f>
        <v>2.7603651371271087E-2</v>
      </c>
      <c r="Q379" s="50">
        <v>91</v>
      </c>
      <c r="R379" s="48">
        <f>IFERROR(Q379/M379,"-")</f>
        <v>0.25068870523415976</v>
      </c>
      <c r="S379" s="49">
        <f t="shared" si="72"/>
        <v>82830.197802197799</v>
      </c>
      <c r="T379" s="310">
        <v>134583640</v>
      </c>
      <c r="U379" s="310">
        <v>199</v>
      </c>
      <c r="V379" s="207" t="s">
        <v>150</v>
      </c>
      <c r="W379" s="50">
        <v>1083552</v>
      </c>
      <c r="X379" s="48">
        <f>IFERROR(W379/T379,"-")</f>
        <v>8.051142025880708E-3</v>
      </c>
      <c r="Y379" s="50">
        <v>46</v>
      </c>
      <c r="Z379" s="48">
        <f>IFERROR(Y379/U379,"-")</f>
        <v>0.23115577889447236</v>
      </c>
      <c r="AA379" s="49">
        <f t="shared" si="73"/>
        <v>23555.478260869564</v>
      </c>
      <c r="AB379" s="310">
        <v>334477400</v>
      </c>
      <c r="AC379" s="310">
        <v>326</v>
      </c>
      <c r="AD379" s="207" t="s">
        <v>150</v>
      </c>
      <c r="AE379" s="50">
        <v>5758561</v>
      </c>
      <c r="AF379" s="48">
        <f>IFERROR(AE379/AB379,"-")</f>
        <v>1.7216592212209256E-2</v>
      </c>
      <c r="AG379" s="50">
        <v>115</v>
      </c>
      <c r="AH379" s="48">
        <f>IFERROR(AG379/AC379,"-")</f>
        <v>0.35276073619631904</v>
      </c>
      <c r="AI379" s="49">
        <f t="shared" si="74"/>
        <v>50074.443478260866</v>
      </c>
      <c r="AJ379" s="310">
        <f>SUM(D379,L379,T379,AB379)</f>
        <v>2039319570</v>
      </c>
      <c r="AK379" s="323">
        <f>SUM(E379,M379,U379,AC379)</f>
        <v>2950</v>
      </c>
      <c r="AL379" s="207" t="s">
        <v>150</v>
      </c>
      <c r="AM379" s="50">
        <f t="shared" ref="AM379:AM394" si="82">SUM(G379,O379,W379,AE379)</f>
        <v>39489338</v>
      </c>
      <c r="AN379" s="48">
        <f>IFERROR(AM379/AJ379,"-")</f>
        <v>1.9363977368196394E-2</v>
      </c>
      <c r="AO379" s="50">
        <f t="shared" ref="AO379:AO394" si="83">SUM(I379,Q379,Y379,AG379)</f>
        <v>702</v>
      </c>
      <c r="AP379" s="48">
        <f>IFERROR(AO379/AK379,"-")</f>
        <v>0.23796610169491525</v>
      </c>
      <c r="AQ379" s="49">
        <f t="shared" si="75"/>
        <v>56252.618233618232</v>
      </c>
      <c r="AW379" s="175"/>
      <c r="AX379" s="175"/>
    </row>
    <row r="380" spans="2:50" s="20" customFormat="1">
      <c r="B380" s="326"/>
      <c r="C380" s="308"/>
      <c r="D380" s="311"/>
      <c r="E380" s="311"/>
      <c r="F380" s="208" t="s">
        <v>151</v>
      </c>
      <c r="G380" s="54">
        <v>33356692</v>
      </c>
      <c r="H380" s="52">
        <f>IFERROR(G380/D379,"-")</f>
        <v>2.5714475992967258E-2</v>
      </c>
      <c r="I380" s="54">
        <v>515</v>
      </c>
      <c r="J380" s="52">
        <f>IFERROR(I380/E379,"-")</f>
        <v>0.24975751697381182</v>
      </c>
      <c r="K380" s="53">
        <f t="shared" si="71"/>
        <v>64770.275728155342</v>
      </c>
      <c r="L380" s="311"/>
      <c r="M380" s="311"/>
      <c r="N380" s="208" t="s">
        <v>151</v>
      </c>
      <c r="O380" s="54">
        <v>2472174</v>
      </c>
      <c r="P380" s="52">
        <f>IFERROR(O380/L379,"-")</f>
        <v>9.05347856161191E-3</v>
      </c>
      <c r="Q380" s="54">
        <v>94</v>
      </c>
      <c r="R380" s="52">
        <f>IFERROR(Q380/M379,"-")</f>
        <v>0.25895316804407714</v>
      </c>
      <c r="S380" s="53">
        <f t="shared" si="72"/>
        <v>26299.723404255321</v>
      </c>
      <c r="T380" s="311"/>
      <c r="U380" s="311"/>
      <c r="V380" s="208" t="s">
        <v>151</v>
      </c>
      <c r="W380" s="54">
        <v>5424484</v>
      </c>
      <c r="X380" s="52">
        <f>IFERROR(W380/T379,"-")</f>
        <v>4.0305671625466513E-2</v>
      </c>
      <c r="Y380" s="54">
        <v>60</v>
      </c>
      <c r="Z380" s="52">
        <f>IFERROR(Y380/U379,"-")</f>
        <v>0.30150753768844218</v>
      </c>
      <c r="AA380" s="53">
        <f t="shared" si="73"/>
        <v>90408.066666666666</v>
      </c>
      <c r="AB380" s="311"/>
      <c r="AC380" s="311"/>
      <c r="AD380" s="208" t="s">
        <v>151</v>
      </c>
      <c r="AE380" s="54">
        <v>12953694</v>
      </c>
      <c r="AF380" s="52">
        <f>IFERROR(AE380/AB379,"-")</f>
        <v>3.8728159211952738E-2</v>
      </c>
      <c r="AG380" s="54">
        <v>114</v>
      </c>
      <c r="AH380" s="52">
        <f>IFERROR(AG380/AC379,"-")</f>
        <v>0.34969325153374231</v>
      </c>
      <c r="AI380" s="53">
        <f t="shared" si="74"/>
        <v>113628.89473684211</v>
      </c>
      <c r="AJ380" s="311"/>
      <c r="AK380" s="324"/>
      <c r="AL380" s="208" t="s">
        <v>151</v>
      </c>
      <c r="AM380" s="54">
        <f t="shared" si="82"/>
        <v>54207044</v>
      </c>
      <c r="AN380" s="52">
        <f>IFERROR(AM380/AJ379,"-")</f>
        <v>2.6580946310440202E-2</v>
      </c>
      <c r="AO380" s="54">
        <f t="shared" si="83"/>
        <v>783</v>
      </c>
      <c r="AP380" s="52">
        <f>IFERROR(AO380/AK379,"-")</f>
        <v>0.2654237288135593</v>
      </c>
      <c r="AQ380" s="53">
        <f t="shared" si="75"/>
        <v>69229.941251596421</v>
      </c>
      <c r="AW380" s="175"/>
      <c r="AX380" s="175"/>
    </row>
    <row r="381" spans="2:50" s="20" customFormat="1">
      <c r="B381" s="326"/>
      <c r="C381" s="308"/>
      <c r="D381" s="311"/>
      <c r="E381" s="311"/>
      <c r="F381" s="209" t="s">
        <v>152</v>
      </c>
      <c r="G381" s="54">
        <v>30473245</v>
      </c>
      <c r="H381" s="52">
        <f>IFERROR(G381/D379,"-")</f>
        <v>2.3491643805096427E-2</v>
      </c>
      <c r="I381" s="54">
        <v>643</v>
      </c>
      <c r="J381" s="52">
        <f>IFERROR(I381/E379,"-")</f>
        <v>0.31183317167798252</v>
      </c>
      <c r="K381" s="53">
        <f t="shared" si="71"/>
        <v>47392.293934681184</v>
      </c>
      <c r="L381" s="311"/>
      <c r="M381" s="311"/>
      <c r="N381" s="209" t="s">
        <v>152</v>
      </c>
      <c r="O381" s="54">
        <v>6803125</v>
      </c>
      <c r="P381" s="52">
        <f>IFERROR(O381/L379,"-")</f>
        <v>2.491408223671393E-2</v>
      </c>
      <c r="Q381" s="54">
        <v>131</v>
      </c>
      <c r="R381" s="52">
        <f>IFERROR(Q381/M379,"-")</f>
        <v>0.3608815426997245</v>
      </c>
      <c r="S381" s="53">
        <f t="shared" si="72"/>
        <v>51932.251908396946</v>
      </c>
      <c r="T381" s="311"/>
      <c r="U381" s="311"/>
      <c r="V381" s="209" t="s">
        <v>152</v>
      </c>
      <c r="W381" s="54">
        <v>4197027</v>
      </c>
      <c r="X381" s="52">
        <f>IFERROR(W381/T379,"-")</f>
        <v>3.1185268878148934E-2</v>
      </c>
      <c r="Y381" s="54">
        <v>71</v>
      </c>
      <c r="Z381" s="52">
        <f>IFERROR(Y381/U379,"-")</f>
        <v>0.35678391959798994</v>
      </c>
      <c r="AA381" s="53">
        <f t="shared" si="73"/>
        <v>59113.056338028167</v>
      </c>
      <c r="AB381" s="311"/>
      <c r="AC381" s="311"/>
      <c r="AD381" s="209" t="s">
        <v>152</v>
      </c>
      <c r="AE381" s="54">
        <v>6098167</v>
      </c>
      <c r="AF381" s="52">
        <f>IFERROR(AE381/AB379,"-")</f>
        <v>1.8231925385691232E-2</v>
      </c>
      <c r="AG381" s="54">
        <v>125</v>
      </c>
      <c r="AH381" s="52">
        <f>IFERROR(AG381/AC379,"-")</f>
        <v>0.3834355828220859</v>
      </c>
      <c r="AI381" s="53">
        <f t="shared" si="74"/>
        <v>48785.336000000003</v>
      </c>
      <c r="AJ381" s="311"/>
      <c r="AK381" s="324"/>
      <c r="AL381" s="209" t="s">
        <v>152</v>
      </c>
      <c r="AM381" s="54">
        <f t="shared" si="82"/>
        <v>47571564</v>
      </c>
      <c r="AN381" s="52">
        <f>IFERROR(AM381/AJ379,"-")</f>
        <v>2.3327174759569438E-2</v>
      </c>
      <c r="AO381" s="54">
        <f t="shared" si="83"/>
        <v>970</v>
      </c>
      <c r="AP381" s="52">
        <f>IFERROR(AO381/AK379,"-")</f>
        <v>0.32881355932203388</v>
      </c>
      <c r="AQ381" s="53">
        <f t="shared" si="75"/>
        <v>49042.849484536084</v>
      </c>
      <c r="AW381" s="175"/>
      <c r="AX381" s="175"/>
    </row>
    <row r="382" spans="2:50" s="20" customFormat="1">
      <c r="B382" s="326"/>
      <c r="C382" s="308"/>
      <c r="D382" s="311"/>
      <c r="E382" s="311"/>
      <c r="F382" s="209" t="s">
        <v>153</v>
      </c>
      <c r="G382" s="54">
        <v>2672035</v>
      </c>
      <c r="H382" s="52">
        <f>IFERROR(G382/D379,"-")</f>
        <v>2.0598559311537324E-3</v>
      </c>
      <c r="I382" s="54">
        <v>89</v>
      </c>
      <c r="J382" s="52">
        <f>IFERROR(I382/E379,"-")</f>
        <v>4.3161978661493697E-2</v>
      </c>
      <c r="K382" s="53">
        <f t="shared" si="71"/>
        <v>30022.865168539327</v>
      </c>
      <c r="L382" s="311"/>
      <c r="M382" s="311"/>
      <c r="N382" s="209" t="s">
        <v>153</v>
      </c>
      <c r="O382" s="54">
        <v>390936</v>
      </c>
      <c r="P382" s="52">
        <f>IFERROR(O382/L379,"-")</f>
        <v>1.4316673077875237E-3</v>
      </c>
      <c r="Q382" s="54">
        <v>24</v>
      </c>
      <c r="R382" s="52">
        <f>IFERROR(Q382/M379,"-")</f>
        <v>6.6115702479338845E-2</v>
      </c>
      <c r="S382" s="53">
        <f t="shared" si="72"/>
        <v>16289</v>
      </c>
      <c r="T382" s="311"/>
      <c r="U382" s="311"/>
      <c r="V382" s="209" t="s">
        <v>153</v>
      </c>
      <c r="W382" s="54">
        <v>108044</v>
      </c>
      <c r="X382" s="52">
        <f>IFERROR(W382/T379,"-")</f>
        <v>8.0280188587557896E-4</v>
      </c>
      <c r="Y382" s="54">
        <v>10</v>
      </c>
      <c r="Z382" s="52">
        <f>IFERROR(Y382/U379,"-")</f>
        <v>5.0251256281407038E-2</v>
      </c>
      <c r="AA382" s="53">
        <f t="shared" si="73"/>
        <v>10804.4</v>
      </c>
      <c r="AB382" s="311"/>
      <c r="AC382" s="311"/>
      <c r="AD382" s="209" t="s">
        <v>153</v>
      </c>
      <c r="AE382" s="54">
        <v>248087</v>
      </c>
      <c r="AF382" s="52">
        <f>IFERROR(AE382/AB379,"-")</f>
        <v>7.4171528479951112E-4</v>
      </c>
      <c r="AG382" s="54">
        <v>18</v>
      </c>
      <c r="AH382" s="52">
        <f>IFERROR(AG382/AC379,"-")</f>
        <v>5.5214723926380369E-2</v>
      </c>
      <c r="AI382" s="53">
        <f t="shared" si="74"/>
        <v>13782.611111111111</v>
      </c>
      <c r="AJ382" s="311"/>
      <c r="AK382" s="324"/>
      <c r="AL382" s="209" t="s">
        <v>153</v>
      </c>
      <c r="AM382" s="54">
        <f t="shared" si="82"/>
        <v>3419102</v>
      </c>
      <c r="AN382" s="52">
        <f>IFERROR(AM382/AJ379,"-")</f>
        <v>1.6765896087585724E-3</v>
      </c>
      <c r="AO382" s="54">
        <f t="shared" si="83"/>
        <v>141</v>
      </c>
      <c r="AP382" s="52">
        <f>IFERROR(AO382/AK379,"-")</f>
        <v>4.7796610169491528E-2</v>
      </c>
      <c r="AQ382" s="53">
        <f t="shared" si="75"/>
        <v>24248.950354609929</v>
      </c>
      <c r="AW382" s="175"/>
      <c r="AX382" s="175"/>
    </row>
    <row r="383" spans="2:50" s="20" customFormat="1">
      <c r="B383" s="326"/>
      <c r="C383" s="308"/>
      <c r="D383" s="311"/>
      <c r="E383" s="311"/>
      <c r="F383" s="209" t="s">
        <v>154</v>
      </c>
      <c r="G383" s="54">
        <v>29142465</v>
      </c>
      <c r="H383" s="52">
        <f>IFERROR(G383/D379,"-")</f>
        <v>2.2465753397201034E-2</v>
      </c>
      <c r="I383" s="54">
        <v>749</v>
      </c>
      <c r="J383" s="52">
        <f>IFERROR(I383/E379,"-")</f>
        <v>0.36323957322987394</v>
      </c>
      <c r="K383" s="53">
        <f t="shared" si="71"/>
        <v>38908.497997329774</v>
      </c>
      <c r="L383" s="311"/>
      <c r="M383" s="311"/>
      <c r="N383" s="209" t="s">
        <v>154</v>
      </c>
      <c r="O383" s="54">
        <v>9606980</v>
      </c>
      <c r="P383" s="52">
        <f>IFERROR(O383/L379,"-")</f>
        <v>3.5182227250927477E-2</v>
      </c>
      <c r="Q383" s="54">
        <v>139</v>
      </c>
      <c r="R383" s="52">
        <f>IFERROR(Q383/M379,"-")</f>
        <v>0.38292011019283745</v>
      </c>
      <c r="S383" s="53">
        <f t="shared" si="72"/>
        <v>69114.964028776973</v>
      </c>
      <c r="T383" s="311"/>
      <c r="U383" s="311"/>
      <c r="V383" s="209" t="s">
        <v>154</v>
      </c>
      <c r="W383" s="54">
        <v>5559402</v>
      </c>
      <c r="X383" s="52">
        <f>IFERROR(W383/T379,"-")</f>
        <v>4.1308156028474187E-2</v>
      </c>
      <c r="Y383" s="54">
        <v>93</v>
      </c>
      <c r="Z383" s="52">
        <f>IFERROR(Y383/U379,"-")</f>
        <v>0.46733668341708545</v>
      </c>
      <c r="AA383" s="53">
        <f t="shared" si="73"/>
        <v>59778.516129032258</v>
      </c>
      <c r="AB383" s="311"/>
      <c r="AC383" s="311"/>
      <c r="AD383" s="209" t="s">
        <v>154</v>
      </c>
      <c r="AE383" s="54">
        <v>6232478</v>
      </c>
      <c r="AF383" s="52">
        <f>IFERROR(AE383/AB379,"-")</f>
        <v>1.8633480169362712E-2</v>
      </c>
      <c r="AG383" s="54">
        <v>141</v>
      </c>
      <c r="AH383" s="52">
        <f>IFERROR(AG383/AC379,"-")</f>
        <v>0.43251533742331288</v>
      </c>
      <c r="AI383" s="53">
        <f t="shared" si="74"/>
        <v>44201.971631205677</v>
      </c>
      <c r="AJ383" s="311"/>
      <c r="AK383" s="324"/>
      <c r="AL383" s="209" t="s">
        <v>154</v>
      </c>
      <c r="AM383" s="54">
        <f t="shared" si="82"/>
        <v>50541325</v>
      </c>
      <c r="AN383" s="52">
        <f>IFERROR(AM383/AJ379,"-")</f>
        <v>2.4783425679576056E-2</v>
      </c>
      <c r="AO383" s="54">
        <f t="shared" si="83"/>
        <v>1122</v>
      </c>
      <c r="AP383" s="52">
        <f>IFERROR(AO383/AK379,"-")</f>
        <v>0.38033898305084746</v>
      </c>
      <c r="AQ383" s="53">
        <f t="shared" si="75"/>
        <v>45045.744206773619</v>
      </c>
      <c r="AW383" s="175"/>
      <c r="AX383" s="175"/>
    </row>
    <row r="384" spans="2:50" s="20" customFormat="1">
      <c r="B384" s="326"/>
      <c r="C384" s="308"/>
      <c r="D384" s="311"/>
      <c r="E384" s="311"/>
      <c r="F384" s="209" t="s">
        <v>155</v>
      </c>
      <c r="G384" s="54">
        <v>63150154</v>
      </c>
      <c r="H384" s="52">
        <f>IFERROR(G384/D379,"-")</f>
        <v>4.868207911579437E-2</v>
      </c>
      <c r="I384" s="54">
        <v>906</v>
      </c>
      <c r="J384" s="52">
        <f>IFERROR(I384/E379,"-")</f>
        <v>0.43937924345295831</v>
      </c>
      <c r="K384" s="53">
        <f t="shared" si="71"/>
        <v>69702.156732891832</v>
      </c>
      <c r="L384" s="311"/>
      <c r="M384" s="311"/>
      <c r="N384" s="209" t="s">
        <v>155</v>
      </c>
      <c r="O384" s="54">
        <v>11337910</v>
      </c>
      <c r="P384" s="52">
        <f>IFERROR(O384/L379,"-")</f>
        <v>4.1521157134766923E-2</v>
      </c>
      <c r="Q384" s="54">
        <v>156</v>
      </c>
      <c r="R384" s="52">
        <f>IFERROR(Q384/M379,"-")</f>
        <v>0.42975206611570249</v>
      </c>
      <c r="S384" s="53">
        <f t="shared" si="72"/>
        <v>72678.91025641025</v>
      </c>
      <c r="T384" s="311"/>
      <c r="U384" s="311"/>
      <c r="V384" s="209" t="s">
        <v>155</v>
      </c>
      <c r="W384" s="54">
        <v>6045917</v>
      </c>
      <c r="X384" s="52">
        <f>IFERROR(W384/T379,"-")</f>
        <v>4.4923119927503821E-2</v>
      </c>
      <c r="Y384" s="54">
        <v>95</v>
      </c>
      <c r="Z384" s="52">
        <f>IFERROR(Y384/U379,"-")</f>
        <v>0.47738693467336685</v>
      </c>
      <c r="AA384" s="53">
        <f t="shared" si="73"/>
        <v>63641.231578947365</v>
      </c>
      <c r="AB384" s="311"/>
      <c r="AC384" s="311"/>
      <c r="AD384" s="209" t="s">
        <v>155</v>
      </c>
      <c r="AE384" s="54">
        <v>13954799</v>
      </c>
      <c r="AF384" s="52">
        <f>IFERROR(AE384/AB379,"-")</f>
        <v>4.172120149223834E-2</v>
      </c>
      <c r="AG384" s="54">
        <v>165</v>
      </c>
      <c r="AH384" s="52">
        <f>IFERROR(AG384/AC379,"-")</f>
        <v>0.50613496932515334</v>
      </c>
      <c r="AI384" s="53">
        <f t="shared" si="74"/>
        <v>84574.539393939398</v>
      </c>
      <c r="AJ384" s="311"/>
      <c r="AK384" s="324"/>
      <c r="AL384" s="209" t="s">
        <v>155</v>
      </c>
      <c r="AM384" s="54">
        <f t="shared" si="82"/>
        <v>94488780</v>
      </c>
      <c r="AN384" s="52">
        <f>IFERROR(AM384/AJ379,"-")</f>
        <v>4.6333483672693826E-2</v>
      </c>
      <c r="AO384" s="54">
        <f t="shared" si="83"/>
        <v>1322</v>
      </c>
      <c r="AP384" s="52">
        <f>IFERROR(AO384/AK379,"-")</f>
        <v>0.44813559322033897</v>
      </c>
      <c r="AQ384" s="53">
        <f t="shared" si="75"/>
        <v>71474.114977307108</v>
      </c>
      <c r="AW384" s="175"/>
      <c r="AX384" s="175"/>
    </row>
    <row r="385" spans="2:50" s="20" customFormat="1">
      <c r="B385" s="326"/>
      <c r="C385" s="308"/>
      <c r="D385" s="311"/>
      <c r="E385" s="311"/>
      <c r="F385" s="209" t="s">
        <v>156</v>
      </c>
      <c r="G385" s="54">
        <v>31755835</v>
      </c>
      <c r="H385" s="52">
        <f>IFERROR(G385/D379,"-")</f>
        <v>2.4480384827851916E-2</v>
      </c>
      <c r="I385" s="54">
        <v>195</v>
      </c>
      <c r="J385" s="52">
        <f>IFERROR(I385/E379,"-")</f>
        <v>9.4568380213385067E-2</v>
      </c>
      <c r="K385" s="53">
        <f t="shared" si="71"/>
        <v>162850.43589743591</v>
      </c>
      <c r="L385" s="311"/>
      <c r="M385" s="311"/>
      <c r="N385" s="209" t="s">
        <v>156</v>
      </c>
      <c r="O385" s="54">
        <v>13145924</v>
      </c>
      <c r="P385" s="52">
        <f>IFERROR(O385/L379,"-")</f>
        <v>4.8142380393362071E-2</v>
      </c>
      <c r="Q385" s="54">
        <v>38</v>
      </c>
      <c r="R385" s="52">
        <f>IFERROR(Q385/M379,"-")</f>
        <v>0.1046831955922865</v>
      </c>
      <c r="S385" s="53">
        <f t="shared" si="72"/>
        <v>345945.36842105264</v>
      </c>
      <c r="T385" s="311"/>
      <c r="U385" s="311"/>
      <c r="V385" s="209" t="s">
        <v>156</v>
      </c>
      <c r="W385" s="54">
        <v>1541845</v>
      </c>
      <c r="X385" s="52">
        <f>IFERROR(W385/T379,"-")</f>
        <v>1.1456407331530043E-2</v>
      </c>
      <c r="Y385" s="54">
        <v>22</v>
      </c>
      <c r="Z385" s="52">
        <f>IFERROR(Y385/U379,"-")</f>
        <v>0.11055276381909548</v>
      </c>
      <c r="AA385" s="53">
        <f t="shared" si="73"/>
        <v>70083.863636363632</v>
      </c>
      <c r="AB385" s="311"/>
      <c r="AC385" s="311"/>
      <c r="AD385" s="209" t="s">
        <v>156</v>
      </c>
      <c r="AE385" s="54">
        <v>2534290</v>
      </c>
      <c r="AF385" s="52">
        <f>IFERROR(AE385/AB379,"-")</f>
        <v>7.5768646850280464E-3</v>
      </c>
      <c r="AG385" s="54">
        <v>48</v>
      </c>
      <c r="AH385" s="52">
        <f>IFERROR(AG385/AC379,"-")</f>
        <v>0.14723926380368099</v>
      </c>
      <c r="AI385" s="53">
        <f t="shared" si="74"/>
        <v>52797.708333333336</v>
      </c>
      <c r="AJ385" s="311"/>
      <c r="AK385" s="324"/>
      <c r="AL385" s="209" t="s">
        <v>156</v>
      </c>
      <c r="AM385" s="54">
        <f t="shared" si="82"/>
        <v>48977894</v>
      </c>
      <c r="AN385" s="52">
        <f>IFERROR(AM385/AJ379,"-")</f>
        <v>2.401678222506343E-2</v>
      </c>
      <c r="AO385" s="54">
        <f t="shared" si="83"/>
        <v>303</v>
      </c>
      <c r="AP385" s="52">
        <f>IFERROR(AO385/AK379,"-")</f>
        <v>0.10271186440677967</v>
      </c>
      <c r="AQ385" s="53">
        <f t="shared" si="75"/>
        <v>161643.21452145214</v>
      </c>
      <c r="AW385" s="175"/>
      <c r="AX385" s="175"/>
    </row>
    <row r="386" spans="2:50" s="20" customFormat="1">
      <c r="B386" s="326"/>
      <c r="C386" s="308"/>
      <c r="D386" s="311"/>
      <c r="E386" s="311"/>
      <c r="F386" s="209" t="s">
        <v>166</v>
      </c>
      <c r="G386" s="54">
        <v>0</v>
      </c>
      <c r="H386" s="52">
        <f>IFERROR(G386/D379,"-")</f>
        <v>0</v>
      </c>
      <c r="I386" s="54">
        <v>0</v>
      </c>
      <c r="J386" s="52">
        <f>IFERROR(I386/E379,"-")</f>
        <v>0</v>
      </c>
      <c r="K386" s="53" t="str">
        <f t="shared" si="71"/>
        <v>-</v>
      </c>
      <c r="L386" s="311"/>
      <c r="M386" s="311"/>
      <c r="N386" s="209" t="s">
        <v>166</v>
      </c>
      <c r="O386" s="54">
        <v>0</v>
      </c>
      <c r="P386" s="52">
        <f>IFERROR(O386/L379,"-")</f>
        <v>0</v>
      </c>
      <c r="Q386" s="54">
        <v>0</v>
      </c>
      <c r="R386" s="52">
        <f>IFERROR(Q386/M379,"-")</f>
        <v>0</v>
      </c>
      <c r="S386" s="53" t="str">
        <f t="shared" si="72"/>
        <v>-</v>
      </c>
      <c r="T386" s="311"/>
      <c r="U386" s="311"/>
      <c r="V386" s="209" t="s">
        <v>166</v>
      </c>
      <c r="W386" s="54">
        <v>0</v>
      </c>
      <c r="X386" s="52">
        <f>IFERROR(W386/T379,"-")</f>
        <v>0</v>
      </c>
      <c r="Y386" s="54">
        <v>0</v>
      </c>
      <c r="Z386" s="52">
        <f>IFERROR(Y386/U379,"-")</f>
        <v>0</v>
      </c>
      <c r="AA386" s="53" t="str">
        <f t="shared" si="73"/>
        <v>-</v>
      </c>
      <c r="AB386" s="311"/>
      <c r="AC386" s="311"/>
      <c r="AD386" s="209" t="s">
        <v>166</v>
      </c>
      <c r="AE386" s="54">
        <v>0</v>
      </c>
      <c r="AF386" s="52">
        <f>IFERROR(AE386/AB379,"-")</f>
        <v>0</v>
      </c>
      <c r="AG386" s="54">
        <v>0</v>
      </c>
      <c r="AH386" s="52">
        <f>IFERROR(AG386/AC379,"-")</f>
        <v>0</v>
      </c>
      <c r="AI386" s="53" t="str">
        <f t="shared" si="74"/>
        <v>-</v>
      </c>
      <c r="AJ386" s="311"/>
      <c r="AK386" s="324"/>
      <c r="AL386" s="209" t="s">
        <v>166</v>
      </c>
      <c r="AM386" s="54">
        <f t="shared" si="82"/>
        <v>0</v>
      </c>
      <c r="AN386" s="52">
        <f>IFERROR(AM386/AJ379,"-")</f>
        <v>0</v>
      </c>
      <c r="AO386" s="54">
        <f t="shared" si="83"/>
        <v>0</v>
      </c>
      <c r="AP386" s="52">
        <f>IFERROR(AO386/AK379,"-")</f>
        <v>0</v>
      </c>
      <c r="AQ386" s="53" t="str">
        <f t="shared" si="75"/>
        <v>-</v>
      </c>
      <c r="AW386" s="175"/>
      <c r="AX386" s="175"/>
    </row>
    <row r="387" spans="2:50" s="20" customFormat="1">
      <c r="B387" s="326"/>
      <c r="C387" s="308"/>
      <c r="D387" s="311"/>
      <c r="E387" s="311"/>
      <c r="F387" s="209" t="s">
        <v>157</v>
      </c>
      <c r="G387" s="54">
        <v>320276</v>
      </c>
      <c r="H387" s="52">
        <f>IFERROR(G387/D379,"-")</f>
        <v>2.4689886854258752E-4</v>
      </c>
      <c r="I387" s="54">
        <v>26</v>
      </c>
      <c r="J387" s="52">
        <f>IFERROR(I387/E379,"-")</f>
        <v>1.2609117361784675E-2</v>
      </c>
      <c r="K387" s="53">
        <f t="shared" si="71"/>
        <v>12318.307692307691</v>
      </c>
      <c r="L387" s="311"/>
      <c r="M387" s="311"/>
      <c r="N387" s="209" t="s">
        <v>157</v>
      </c>
      <c r="O387" s="54">
        <v>0</v>
      </c>
      <c r="P387" s="52">
        <f>IFERROR(O387/L379,"-")</f>
        <v>0</v>
      </c>
      <c r="Q387" s="54">
        <v>0</v>
      </c>
      <c r="R387" s="52">
        <f>IFERROR(Q387/M379,"-")</f>
        <v>0</v>
      </c>
      <c r="S387" s="53" t="str">
        <f t="shared" si="72"/>
        <v>-</v>
      </c>
      <c r="T387" s="311"/>
      <c r="U387" s="311"/>
      <c r="V387" s="209" t="s">
        <v>157</v>
      </c>
      <c r="W387" s="54">
        <v>50462</v>
      </c>
      <c r="X387" s="52">
        <f>IFERROR(W387/T379,"-")</f>
        <v>3.7494899082830574E-4</v>
      </c>
      <c r="Y387" s="54">
        <v>2</v>
      </c>
      <c r="Z387" s="52">
        <f>IFERROR(Y387/U379,"-")</f>
        <v>1.0050251256281407E-2</v>
      </c>
      <c r="AA387" s="53">
        <f t="shared" si="73"/>
        <v>25231</v>
      </c>
      <c r="AB387" s="311"/>
      <c r="AC387" s="311"/>
      <c r="AD387" s="209" t="s">
        <v>157</v>
      </c>
      <c r="AE387" s="54">
        <v>86151</v>
      </c>
      <c r="AF387" s="52">
        <f>IFERROR(AE387/AB379,"-")</f>
        <v>2.5756897177507362E-4</v>
      </c>
      <c r="AG387" s="54">
        <v>3</v>
      </c>
      <c r="AH387" s="52">
        <f>IFERROR(AG387/AC379,"-")</f>
        <v>9.202453987730062E-3</v>
      </c>
      <c r="AI387" s="53">
        <f t="shared" si="74"/>
        <v>28717</v>
      </c>
      <c r="AJ387" s="311"/>
      <c r="AK387" s="324"/>
      <c r="AL387" s="209" t="s">
        <v>157</v>
      </c>
      <c r="AM387" s="54">
        <f t="shared" si="82"/>
        <v>456889</v>
      </c>
      <c r="AN387" s="52">
        <f>IFERROR(AM387/AJ379,"-")</f>
        <v>2.2403992327695851E-4</v>
      </c>
      <c r="AO387" s="54">
        <f t="shared" si="83"/>
        <v>31</v>
      </c>
      <c r="AP387" s="52">
        <f>IFERROR(AO387/AK379,"-")</f>
        <v>1.0508474576271187E-2</v>
      </c>
      <c r="AQ387" s="53">
        <f t="shared" si="75"/>
        <v>14738.354838709678</v>
      </c>
      <c r="AW387" s="175"/>
      <c r="AX387" s="175"/>
    </row>
    <row r="388" spans="2:50" s="20" customFormat="1">
      <c r="B388" s="326"/>
      <c r="C388" s="308"/>
      <c r="D388" s="311"/>
      <c r="E388" s="311"/>
      <c r="F388" s="209" t="s">
        <v>158</v>
      </c>
      <c r="G388" s="54">
        <v>470848</v>
      </c>
      <c r="H388" s="52">
        <f>IFERROR(G388/D379,"-")</f>
        <v>3.6297393015880132E-4</v>
      </c>
      <c r="I388" s="54">
        <v>64</v>
      </c>
      <c r="J388" s="52">
        <f>IFERROR(I388/E379,"-")</f>
        <v>3.1037827352085354E-2</v>
      </c>
      <c r="K388" s="53">
        <f t="shared" si="71"/>
        <v>7357</v>
      </c>
      <c r="L388" s="311"/>
      <c r="M388" s="311"/>
      <c r="N388" s="209" t="s">
        <v>158</v>
      </c>
      <c r="O388" s="54">
        <v>127743</v>
      </c>
      <c r="P388" s="52">
        <f>IFERROR(O388/L379,"-")</f>
        <v>4.6781436577522059E-4</v>
      </c>
      <c r="Q388" s="54">
        <v>17</v>
      </c>
      <c r="R388" s="52">
        <f>IFERROR(Q388/M379,"-")</f>
        <v>4.6831955922865015E-2</v>
      </c>
      <c r="S388" s="53">
        <f t="shared" si="72"/>
        <v>7514.2941176470586</v>
      </c>
      <c r="T388" s="311"/>
      <c r="U388" s="311"/>
      <c r="V388" s="209" t="s">
        <v>158</v>
      </c>
      <c r="W388" s="54">
        <v>42547</v>
      </c>
      <c r="X388" s="52">
        <f>IFERROR(W388/T379,"-")</f>
        <v>3.1613797932646197E-4</v>
      </c>
      <c r="Y388" s="54">
        <v>6</v>
      </c>
      <c r="Z388" s="52">
        <f>IFERROR(Y388/U379,"-")</f>
        <v>3.015075376884422E-2</v>
      </c>
      <c r="AA388" s="53">
        <f t="shared" si="73"/>
        <v>7091.166666666667</v>
      </c>
      <c r="AB388" s="311"/>
      <c r="AC388" s="311"/>
      <c r="AD388" s="209" t="s">
        <v>158</v>
      </c>
      <c r="AE388" s="54">
        <v>307188</v>
      </c>
      <c r="AF388" s="52">
        <f>IFERROR(AE388/AB379,"-")</f>
        <v>9.1841182692761899E-4</v>
      </c>
      <c r="AG388" s="54">
        <v>23</v>
      </c>
      <c r="AH388" s="52">
        <f>IFERROR(AG388/AC379,"-")</f>
        <v>7.0552147239263799E-2</v>
      </c>
      <c r="AI388" s="53">
        <f t="shared" si="74"/>
        <v>13356</v>
      </c>
      <c r="AJ388" s="311"/>
      <c r="AK388" s="324"/>
      <c r="AL388" s="209" t="s">
        <v>158</v>
      </c>
      <c r="AM388" s="54">
        <f t="shared" si="82"/>
        <v>948326</v>
      </c>
      <c r="AN388" s="52">
        <f>IFERROR(AM388/AJ379,"-")</f>
        <v>4.6502079122400614E-4</v>
      </c>
      <c r="AO388" s="54">
        <f t="shared" si="83"/>
        <v>110</v>
      </c>
      <c r="AP388" s="52">
        <f>IFERROR(AO388/AK379,"-")</f>
        <v>3.7288135593220341E-2</v>
      </c>
      <c r="AQ388" s="53">
        <f t="shared" si="75"/>
        <v>8621.1454545454544</v>
      </c>
      <c r="AW388" s="175"/>
      <c r="AX388" s="175"/>
    </row>
    <row r="389" spans="2:50" s="20" customFormat="1">
      <c r="B389" s="326"/>
      <c r="C389" s="308"/>
      <c r="D389" s="311"/>
      <c r="E389" s="311"/>
      <c r="F389" s="209" t="s">
        <v>159</v>
      </c>
      <c r="G389" s="54">
        <v>102318</v>
      </c>
      <c r="H389" s="52">
        <f>IFERROR(G389/D379,"-")</f>
        <v>7.8876339255955707E-5</v>
      </c>
      <c r="I389" s="54">
        <v>3</v>
      </c>
      <c r="J389" s="52">
        <f>IFERROR(I389/E379,"-")</f>
        <v>1.454898157129001E-3</v>
      </c>
      <c r="K389" s="53">
        <f t="shared" si="71"/>
        <v>34106</v>
      </c>
      <c r="L389" s="311"/>
      <c r="M389" s="311"/>
      <c r="N389" s="209" t="s">
        <v>159</v>
      </c>
      <c r="O389" s="54">
        <v>0</v>
      </c>
      <c r="P389" s="52">
        <f>IFERROR(O389/L379,"-")</f>
        <v>0</v>
      </c>
      <c r="Q389" s="54">
        <v>0</v>
      </c>
      <c r="R389" s="52">
        <f>IFERROR(Q389/M379,"-")</f>
        <v>0</v>
      </c>
      <c r="S389" s="53" t="str">
        <f t="shared" si="72"/>
        <v>-</v>
      </c>
      <c r="T389" s="311"/>
      <c r="U389" s="311"/>
      <c r="V389" s="209" t="s">
        <v>159</v>
      </c>
      <c r="W389" s="54">
        <v>11045</v>
      </c>
      <c r="X389" s="52">
        <f>IFERROR(W389/T379,"-")</f>
        <v>8.2067924452035917E-5</v>
      </c>
      <c r="Y389" s="54">
        <v>2</v>
      </c>
      <c r="Z389" s="52">
        <f>IFERROR(Y389/U379,"-")</f>
        <v>1.0050251256281407E-2</v>
      </c>
      <c r="AA389" s="53">
        <f t="shared" si="73"/>
        <v>5522.5</v>
      </c>
      <c r="AB389" s="311"/>
      <c r="AC389" s="311"/>
      <c r="AD389" s="209" t="s">
        <v>159</v>
      </c>
      <c r="AE389" s="54">
        <v>12534</v>
      </c>
      <c r="AF389" s="52">
        <f>IFERROR(AE389/AB379,"-")</f>
        <v>3.7473383851943359E-5</v>
      </c>
      <c r="AG389" s="54">
        <v>3</v>
      </c>
      <c r="AH389" s="52">
        <f>IFERROR(AG389/AC379,"-")</f>
        <v>9.202453987730062E-3</v>
      </c>
      <c r="AI389" s="53">
        <f t="shared" si="74"/>
        <v>4178</v>
      </c>
      <c r="AJ389" s="311"/>
      <c r="AK389" s="324"/>
      <c r="AL389" s="209" t="s">
        <v>159</v>
      </c>
      <c r="AM389" s="54">
        <f t="shared" si="82"/>
        <v>125897</v>
      </c>
      <c r="AN389" s="52">
        <f>IFERROR(AM389/AJ379,"-")</f>
        <v>6.1734806967992756E-5</v>
      </c>
      <c r="AO389" s="54">
        <f t="shared" si="83"/>
        <v>8</v>
      </c>
      <c r="AP389" s="52">
        <f>IFERROR(AO389/AK379,"-")</f>
        <v>2.7118644067796612E-3</v>
      </c>
      <c r="AQ389" s="53">
        <f t="shared" si="75"/>
        <v>15737.125</v>
      </c>
      <c r="AW389" s="175"/>
      <c r="AX389" s="175"/>
    </row>
    <row r="390" spans="2:50" s="20" customFormat="1">
      <c r="B390" s="326"/>
      <c r="C390" s="308"/>
      <c r="D390" s="311"/>
      <c r="E390" s="311"/>
      <c r="F390" s="209" t="s">
        <v>160</v>
      </c>
      <c r="G390" s="54">
        <v>1549685</v>
      </c>
      <c r="H390" s="52">
        <f>IFERROR(G390/D379,"-")</f>
        <v>1.1946429738644785E-3</v>
      </c>
      <c r="I390" s="54">
        <v>6</v>
      </c>
      <c r="J390" s="52">
        <f>IFERROR(I390/E379,"-")</f>
        <v>2.9097963142580021E-3</v>
      </c>
      <c r="K390" s="53">
        <f t="shared" ref="K390:K453" si="84">IFERROR(G390/I390,"-")</f>
        <v>258280.83333333334</v>
      </c>
      <c r="L390" s="311"/>
      <c r="M390" s="311"/>
      <c r="N390" s="209" t="s">
        <v>160</v>
      </c>
      <c r="O390" s="54">
        <v>15432</v>
      </c>
      <c r="P390" s="52">
        <f>IFERROR(O390/L379,"-")</f>
        <v>5.6514339671396507E-5</v>
      </c>
      <c r="Q390" s="54">
        <v>2</v>
      </c>
      <c r="R390" s="52">
        <f>IFERROR(Q390/M379,"-")</f>
        <v>5.5096418732782371E-3</v>
      </c>
      <c r="S390" s="53">
        <f t="shared" ref="S390:S453" si="85">IFERROR(O390/Q390,"-")</f>
        <v>7716</v>
      </c>
      <c r="T390" s="311"/>
      <c r="U390" s="311"/>
      <c r="V390" s="209" t="s">
        <v>160</v>
      </c>
      <c r="W390" s="54">
        <v>0</v>
      </c>
      <c r="X390" s="52">
        <f>IFERROR(W390/T379,"-")</f>
        <v>0</v>
      </c>
      <c r="Y390" s="54">
        <v>0</v>
      </c>
      <c r="Z390" s="52">
        <f>IFERROR(Y390/U379,"-")</f>
        <v>0</v>
      </c>
      <c r="AA390" s="53" t="str">
        <f t="shared" ref="AA390:AA453" si="86">IFERROR(W390/Y390,"-")</f>
        <v>-</v>
      </c>
      <c r="AB390" s="311"/>
      <c r="AC390" s="311"/>
      <c r="AD390" s="209" t="s">
        <v>160</v>
      </c>
      <c r="AE390" s="54">
        <v>9196</v>
      </c>
      <c r="AF390" s="52">
        <f>IFERROR(AE390/AB379,"-")</f>
        <v>2.7493636341349222E-5</v>
      </c>
      <c r="AG390" s="54">
        <v>2</v>
      </c>
      <c r="AH390" s="52">
        <f>IFERROR(AG390/AC379,"-")</f>
        <v>6.1349693251533744E-3</v>
      </c>
      <c r="AI390" s="53">
        <f t="shared" ref="AI390:AI453" si="87">IFERROR(AE390/AG390,"-")</f>
        <v>4598</v>
      </c>
      <c r="AJ390" s="311"/>
      <c r="AK390" s="324"/>
      <c r="AL390" s="209" t="s">
        <v>160</v>
      </c>
      <c r="AM390" s="54">
        <f t="shared" si="82"/>
        <v>1574313</v>
      </c>
      <c r="AN390" s="52">
        <f>IFERROR(AM390/AJ379,"-")</f>
        <v>7.7197954806072886E-4</v>
      </c>
      <c r="AO390" s="54">
        <f t="shared" si="83"/>
        <v>10</v>
      </c>
      <c r="AP390" s="52">
        <f>IFERROR(AO390/AK379,"-")</f>
        <v>3.3898305084745762E-3</v>
      </c>
      <c r="AQ390" s="53">
        <f t="shared" ref="AQ390:AQ453" si="88">IFERROR(AM390/AO390,"-")</f>
        <v>157431.29999999999</v>
      </c>
      <c r="AW390" s="175"/>
      <c r="AX390" s="175"/>
    </row>
    <row r="391" spans="2:50" s="20" customFormat="1">
      <c r="B391" s="326"/>
      <c r="C391" s="308"/>
      <c r="D391" s="311"/>
      <c r="E391" s="311"/>
      <c r="F391" s="209" t="s">
        <v>161</v>
      </c>
      <c r="G391" s="54">
        <v>15035368</v>
      </c>
      <c r="H391" s="52">
        <f>IFERROR(G391/D379,"-")</f>
        <v>1.1590676002327452E-2</v>
      </c>
      <c r="I391" s="54">
        <v>270</v>
      </c>
      <c r="J391" s="52">
        <f>IFERROR(I391/E379,"-")</f>
        <v>0.13094083414161009</v>
      </c>
      <c r="K391" s="53">
        <f t="shared" si="84"/>
        <v>55686.548148148147</v>
      </c>
      <c r="L391" s="311"/>
      <c r="M391" s="311"/>
      <c r="N391" s="209" t="s">
        <v>161</v>
      </c>
      <c r="O391" s="54">
        <v>1016039</v>
      </c>
      <c r="P391" s="52">
        <f>IFERROR(O391/L379,"-")</f>
        <v>3.7208899148124699E-3</v>
      </c>
      <c r="Q391" s="54">
        <v>57</v>
      </c>
      <c r="R391" s="52">
        <f>IFERROR(Q391/M379,"-")</f>
        <v>0.15702479338842976</v>
      </c>
      <c r="S391" s="53">
        <f t="shared" si="85"/>
        <v>17825.245614035088</v>
      </c>
      <c r="T391" s="311"/>
      <c r="U391" s="311"/>
      <c r="V391" s="209" t="s">
        <v>161</v>
      </c>
      <c r="W391" s="54">
        <v>2378920</v>
      </c>
      <c r="X391" s="52">
        <f>IFERROR(W391/T379,"-")</f>
        <v>1.7676145480981197E-2</v>
      </c>
      <c r="Y391" s="54">
        <v>41</v>
      </c>
      <c r="Z391" s="52">
        <f>IFERROR(Y391/U379,"-")</f>
        <v>0.20603015075376885</v>
      </c>
      <c r="AA391" s="53">
        <f t="shared" si="86"/>
        <v>58022.439024390245</v>
      </c>
      <c r="AB391" s="311"/>
      <c r="AC391" s="311"/>
      <c r="AD391" s="209" t="s">
        <v>161</v>
      </c>
      <c r="AE391" s="54">
        <v>5065899</v>
      </c>
      <c r="AF391" s="52">
        <f>IFERROR(AE391/AB379,"-")</f>
        <v>1.5145713880818255E-2</v>
      </c>
      <c r="AG391" s="54">
        <v>80</v>
      </c>
      <c r="AH391" s="52">
        <f>IFERROR(AG391/AC379,"-")</f>
        <v>0.24539877300613497</v>
      </c>
      <c r="AI391" s="53">
        <f t="shared" si="87"/>
        <v>63323.737500000003</v>
      </c>
      <c r="AJ391" s="311"/>
      <c r="AK391" s="324"/>
      <c r="AL391" s="209" t="s">
        <v>161</v>
      </c>
      <c r="AM391" s="54">
        <f t="shared" si="82"/>
        <v>23496226</v>
      </c>
      <c r="AN391" s="52">
        <f>IFERROR(AM391/AJ379,"-")</f>
        <v>1.1521600805311744E-2</v>
      </c>
      <c r="AO391" s="54">
        <f t="shared" si="83"/>
        <v>448</v>
      </c>
      <c r="AP391" s="52">
        <f>IFERROR(AO391/AK379,"-")</f>
        <v>0.15186440677966101</v>
      </c>
      <c r="AQ391" s="53">
        <f t="shared" si="88"/>
        <v>52446.933035714283</v>
      </c>
      <c r="AW391" s="175"/>
      <c r="AX391" s="175"/>
    </row>
    <row r="392" spans="2:50" s="20" customFormat="1">
      <c r="B392" s="326"/>
      <c r="C392" s="308"/>
      <c r="D392" s="311"/>
      <c r="E392" s="311"/>
      <c r="F392" s="209" t="s">
        <v>162</v>
      </c>
      <c r="G392" s="54">
        <v>9970332</v>
      </c>
      <c r="H392" s="52">
        <f>IFERROR(G392/D379,"-")</f>
        <v>7.6860697954075664E-3</v>
      </c>
      <c r="I392" s="54">
        <v>153</v>
      </c>
      <c r="J392" s="52">
        <f>IFERROR(I392/E379,"-")</f>
        <v>7.4199806013579048E-2</v>
      </c>
      <c r="K392" s="53">
        <f t="shared" si="84"/>
        <v>65165.568627450979</v>
      </c>
      <c r="L392" s="311"/>
      <c r="M392" s="311"/>
      <c r="N392" s="209" t="s">
        <v>162</v>
      </c>
      <c r="O392" s="54">
        <v>1951671</v>
      </c>
      <c r="P392" s="52">
        <f>IFERROR(O392/L379,"-")</f>
        <v>7.147317121618332E-3</v>
      </c>
      <c r="Q392" s="54">
        <v>26</v>
      </c>
      <c r="R392" s="52">
        <f>IFERROR(Q392/M379,"-")</f>
        <v>7.1625344352617082E-2</v>
      </c>
      <c r="S392" s="53">
        <f t="shared" si="85"/>
        <v>75064.269230769234</v>
      </c>
      <c r="T392" s="311"/>
      <c r="U392" s="311"/>
      <c r="V392" s="209" t="s">
        <v>162</v>
      </c>
      <c r="W392" s="54">
        <v>2109432</v>
      </c>
      <c r="X392" s="52">
        <f>IFERROR(W392/T379,"-")</f>
        <v>1.5673762427587782E-2</v>
      </c>
      <c r="Y392" s="54">
        <v>18</v>
      </c>
      <c r="Z392" s="52">
        <f>IFERROR(Y392/U379,"-")</f>
        <v>9.0452261306532666E-2</v>
      </c>
      <c r="AA392" s="53">
        <f t="shared" si="86"/>
        <v>117190.66666666667</v>
      </c>
      <c r="AB392" s="311"/>
      <c r="AC392" s="311"/>
      <c r="AD392" s="209" t="s">
        <v>162</v>
      </c>
      <c r="AE392" s="54">
        <v>4424719</v>
      </c>
      <c r="AF392" s="52">
        <f>IFERROR(AE392/AB379,"-")</f>
        <v>1.3228753273016354E-2</v>
      </c>
      <c r="AG392" s="54">
        <v>38</v>
      </c>
      <c r="AH392" s="52">
        <f>IFERROR(AG392/AC379,"-")</f>
        <v>0.1165644171779141</v>
      </c>
      <c r="AI392" s="53">
        <f t="shared" si="87"/>
        <v>116439.97368421052</v>
      </c>
      <c r="AJ392" s="311"/>
      <c r="AK392" s="324"/>
      <c r="AL392" s="209" t="s">
        <v>162</v>
      </c>
      <c r="AM392" s="54">
        <f t="shared" si="82"/>
        <v>18456154</v>
      </c>
      <c r="AN392" s="52">
        <f>IFERROR(AM392/AJ379,"-")</f>
        <v>9.0501529390021006E-3</v>
      </c>
      <c r="AO392" s="54">
        <f t="shared" si="83"/>
        <v>235</v>
      </c>
      <c r="AP392" s="52">
        <f>IFERROR(AO392/AK379,"-")</f>
        <v>7.9661016949152536E-2</v>
      </c>
      <c r="AQ392" s="53">
        <f t="shared" si="88"/>
        <v>78536.825531914888</v>
      </c>
      <c r="AW392" s="175"/>
      <c r="AX392" s="175"/>
    </row>
    <row r="393" spans="2:50" s="20" customFormat="1">
      <c r="B393" s="326"/>
      <c r="C393" s="308"/>
      <c r="D393" s="311"/>
      <c r="E393" s="311"/>
      <c r="F393" s="209" t="s">
        <v>163</v>
      </c>
      <c r="G393" s="54">
        <v>6072671</v>
      </c>
      <c r="H393" s="52">
        <f>IFERROR(G393/D379,"-")</f>
        <v>4.6813860511914209E-3</v>
      </c>
      <c r="I393" s="54">
        <v>118</v>
      </c>
      <c r="J393" s="52">
        <f>IFERROR(I393/E379,"-")</f>
        <v>5.7225994180407372E-2</v>
      </c>
      <c r="K393" s="53">
        <f t="shared" si="84"/>
        <v>51463.313559322036</v>
      </c>
      <c r="L393" s="311"/>
      <c r="M393" s="311"/>
      <c r="N393" s="209" t="s">
        <v>163</v>
      </c>
      <c r="O393" s="54">
        <v>1161374</v>
      </c>
      <c r="P393" s="52">
        <f>IFERROR(O393/L379,"-")</f>
        <v>4.2531288699798114E-3</v>
      </c>
      <c r="Q393" s="54">
        <v>22</v>
      </c>
      <c r="R393" s="52">
        <f>IFERROR(Q393/M379,"-")</f>
        <v>6.0606060606060608E-2</v>
      </c>
      <c r="S393" s="53">
        <f t="shared" si="85"/>
        <v>52789.727272727272</v>
      </c>
      <c r="T393" s="311"/>
      <c r="U393" s="311"/>
      <c r="V393" s="209" t="s">
        <v>163</v>
      </c>
      <c r="W393" s="54">
        <v>662662</v>
      </c>
      <c r="X393" s="52">
        <f>IFERROR(W393/T379,"-")</f>
        <v>4.9237931148243576E-3</v>
      </c>
      <c r="Y393" s="54">
        <v>21</v>
      </c>
      <c r="Z393" s="52">
        <f>IFERROR(Y393/U379,"-")</f>
        <v>0.10552763819095477</v>
      </c>
      <c r="AA393" s="53">
        <f t="shared" si="86"/>
        <v>31555.333333333332</v>
      </c>
      <c r="AB393" s="311"/>
      <c r="AC393" s="311"/>
      <c r="AD393" s="209" t="s">
        <v>163</v>
      </c>
      <c r="AE393" s="54">
        <v>3748749</v>
      </c>
      <c r="AF393" s="52">
        <f>IFERROR(AE393/AB379,"-")</f>
        <v>1.1207779658655562E-2</v>
      </c>
      <c r="AG393" s="54">
        <v>35</v>
      </c>
      <c r="AH393" s="52">
        <f>IFERROR(AG393/AC379,"-")</f>
        <v>0.10736196319018405</v>
      </c>
      <c r="AI393" s="53">
        <f t="shared" si="87"/>
        <v>107107.11428571428</v>
      </c>
      <c r="AJ393" s="311"/>
      <c r="AK393" s="324"/>
      <c r="AL393" s="209" t="s">
        <v>163</v>
      </c>
      <c r="AM393" s="54">
        <f t="shared" si="82"/>
        <v>11645456</v>
      </c>
      <c r="AN393" s="52">
        <f>IFERROR(AM393/AJ379,"-")</f>
        <v>5.7104615536053525E-3</v>
      </c>
      <c r="AO393" s="54">
        <f t="shared" si="83"/>
        <v>196</v>
      </c>
      <c r="AP393" s="52">
        <f>IFERROR(AO393/AK379,"-")</f>
        <v>6.6440677966101688E-2</v>
      </c>
      <c r="AQ393" s="53">
        <f t="shared" si="88"/>
        <v>59415.591836734697</v>
      </c>
      <c r="AW393" s="175"/>
      <c r="AX393" s="175"/>
    </row>
    <row r="394" spans="2:50" s="20" customFormat="1">
      <c r="B394" s="326"/>
      <c r="C394" s="308"/>
      <c r="D394" s="311"/>
      <c r="E394" s="311"/>
      <c r="F394" s="210" t="s">
        <v>164</v>
      </c>
      <c r="G394" s="59">
        <v>2937452</v>
      </c>
      <c r="H394" s="57">
        <f>IFERROR(G394/D379,"-")</f>
        <v>2.2644643220165132E-3</v>
      </c>
      <c r="I394" s="59">
        <v>149</v>
      </c>
      <c r="J394" s="57">
        <f>IFERROR(I394/E379,"-")</f>
        <v>7.2259941804073718E-2</v>
      </c>
      <c r="K394" s="58">
        <f t="shared" si="84"/>
        <v>19714.442953020134</v>
      </c>
      <c r="L394" s="311"/>
      <c r="M394" s="311"/>
      <c r="N394" s="210" t="s">
        <v>164</v>
      </c>
      <c r="O394" s="59">
        <v>1426241</v>
      </c>
      <c r="P394" s="57">
        <f>IFERROR(O394/L379,"-")</f>
        <v>5.2231122555256755E-3</v>
      </c>
      <c r="Q394" s="59">
        <v>39</v>
      </c>
      <c r="R394" s="57">
        <f>IFERROR(Q394/M379,"-")</f>
        <v>0.10743801652892562</v>
      </c>
      <c r="S394" s="58">
        <f t="shared" si="85"/>
        <v>36570.282051282054</v>
      </c>
      <c r="T394" s="311"/>
      <c r="U394" s="311"/>
      <c r="V394" s="210" t="s">
        <v>164</v>
      </c>
      <c r="W394" s="59">
        <v>213822</v>
      </c>
      <c r="X394" s="57">
        <f>IFERROR(W394/T379,"-")</f>
        <v>1.5887666584140539E-3</v>
      </c>
      <c r="Y394" s="59">
        <v>19</v>
      </c>
      <c r="Z394" s="57">
        <f>IFERROR(Y394/U379,"-")</f>
        <v>9.5477386934673364E-2</v>
      </c>
      <c r="AA394" s="58">
        <f t="shared" si="86"/>
        <v>11253.78947368421</v>
      </c>
      <c r="AB394" s="311"/>
      <c r="AC394" s="311"/>
      <c r="AD394" s="210" t="s">
        <v>164</v>
      </c>
      <c r="AE394" s="59">
        <v>797029</v>
      </c>
      <c r="AF394" s="57">
        <f>IFERROR(AE394/AB379,"-")</f>
        <v>2.3829083818518084E-3</v>
      </c>
      <c r="AG394" s="59">
        <v>36</v>
      </c>
      <c r="AH394" s="57">
        <f>IFERROR(AG394/AC379,"-")</f>
        <v>0.11042944785276074</v>
      </c>
      <c r="AI394" s="58">
        <f t="shared" si="87"/>
        <v>22139.694444444445</v>
      </c>
      <c r="AJ394" s="311"/>
      <c r="AK394" s="324"/>
      <c r="AL394" s="210" t="s">
        <v>164</v>
      </c>
      <c r="AM394" s="59">
        <f t="shared" si="82"/>
        <v>5374544</v>
      </c>
      <c r="AN394" s="57">
        <f>IFERROR(AM394/AJ379,"-")</f>
        <v>2.6354594341484205E-3</v>
      </c>
      <c r="AO394" s="59">
        <f t="shared" si="83"/>
        <v>243</v>
      </c>
      <c r="AP394" s="57">
        <f>IFERROR(AO394/AK379,"-")</f>
        <v>8.2372881355932209E-2</v>
      </c>
      <c r="AQ394" s="58">
        <f t="shared" si="88"/>
        <v>22117.465020576132</v>
      </c>
      <c r="AW394" s="175"/>
      <c r="AX394" s="175"/>
    </row>
    <row r="395" spans="2:50" s="20" customFormat="1">
      <c r="B395" s="326"/>
      <c r="C395" s="309"/>
      <c r="D395" s="312"/>
      <c r="E395" s="312"/>
      <c r="F395" s="211" t="s">
        <v>86</v>
      </c>
      <c r="G395" s="60">
        <f>SUM(G379:G394)</f>
        <v>252119053</v>
      </c>
      <c r="H395" s="57">
        <f>IFERROR(G395/D379,"-")</f>
        <v>0.19435708240307939</v>
      </c>
      <c r="I395" s="59">
        <v>1675</v>
      </c>
      <c r="J395" s="57">
        <f>IFERROR(I395/E379,"-")</f>
        <v>0.81231813773035888</v>
      </c>
      <c r="K395" s="58">
        <f t="shared" si="84"/>
        <v>150518.83761194031</v>
      </c>
      <c r="L395" s="312"/>
      <c r="M395" s="312"/>
      <c r="N395" s="211" t="s">
        <v>86</v>
      </c>
      <c r="O395" s="60">
        <f>SUM(O379:O394)</f>
        <v>56993097</v>
      </c>
      <c r="P395" s="57">
        <f>IFERROR(O395/L379,"-")</f>
        <v>0.20871742112382383</v>
      </c>
      <c r="Q395" s="59">
        <v>308</v>
      </c>
      <c r="R395" s="57">
        <f>IFERROR(Q395/M379,"-")</f>
        <v>0.84848484848484851</v>
      </c>
      <c r="S395" s="58">
        <f t="shared" si="85"/>
        <v>185042.52272727274</v>
      </c>
      <c r="T395" s="312"/>
      <c r="U395" s="312"/>
      <c r="V395" s="211" t="s">
        <v>86</v>
      </c>
      <c r="W395" s="60">
        <f>SUM(W379:W394)</f>
        <v>29429161</v>
      </c>
      <c r="X395" s="57">
        <f>IFERROR(W395/T379,"-")</f>
        <v>0.21866819027929399</v>
      </c>
      <c r="Y395" s="59">
        <v>170</v>
      </c>
      <c r="Z395" s="57">
        <f>IFERROR(Y395/U379,"-")</f>
        <v>0.85427135678391963</v>
      </c>
      <c r="AA395" s="58">
        <f t="shared" si="86"/>
        <v>173112.71176470589</v>
      </c>
      <c r="AB395" s="312"/>
      <c r="AC395" s="312"/>
      <c r="AD395" s="211" t="s">
        <v>86</v>
      </c>
      <c r="AE395" s="60">
        <f>SUM(AE379:AE394)</f>
        <v>62231541</v>
      </c>
      <c r="AF395" s="57">
        <f>IFERROR(AE395/AB379,"-")</f>
        <v>0.18605604145451979</v>
      </c>
      <c r="AG395" s="59">
        <v>287</v>
      </c>
      <c r="AH395" s="57">
        <f>IFERROR(AG395/AC379,"-")</f>
        <v>0.88036809815950923</v>
      </c>
      <c r="AI395" s="58">
        <f t="shared" si="87"/>
        <v>216834.63763066201</v>
      </c>
      <c r="AJ395" s="312"/>
      <c r="AK395" s="325"/>
      <c r="AL395" s="211" t="s">
        <v>86</v>
      </c>
      <c r="AM395" s="60">
        <f>SUM(AM379:AM394)</f>
        <v>400772852</v>
      </c>
      <c r="AN395" s="57">
        <f>IFERROR(AM395/AJ379,"-")</f>
        <v>0.19652282942589522</v>
      </c>
      <c r="AO395" s="59">
        <f>SUM(I395,Q395,Y395,AG395)</f>
        <v>2440</v>
      </c>
      <c r="AP395" s="57">
        <f>IFERROR(AO395/AK379,"-")</f>
        <v>0.82711864406779656</v>
      </c>
      <c r="AQ395" s="58">
        <f t="shared" si="88"/>
        <v>164251.16885245903</v>
      </c>
      <c r="AW395" s="175"/>
      <c r="AX395" s="175"/>
    </row>
    <row r="396" spans="2:50" s="20" customFormat="1">
      <c r="B396" s="326">
        <v>24</v>
      </c>
      <c r="C396" s="307" t="s">
        <v>146</v>
      </c>
      <c r="D396" s="310">
        <v>901106070</v>
      </c>
      <c r="E396" s="310">
        <v>1234</v>
      </c>
      <c r="F396" s="207" t="s">
        <v>150</v>
      </c>
      <c r="G396" s="50">
        <v>25333598</v>
      </c>
      <c r="H396" s="48">
        <f>IFERROR(G396/D396,"-")</f>
        <v>2.8113891187083004E-2</v>
      </c>
      <c r="I396" s="50">
        <v>227</v>
      </c>
      <c r="J396" s="48">
        <f>IFERROR(I396/E396,"-")</f>
        <v>0.18395461912479741</v>
      </c>
      <c r="K396" s="49">
        <f t="shared" si="84"/>
        <v>111601.75330396475</v>
      </c>
      <c r="L396" s="310">
        <v>153319920</v>
      </c>
      <c r="M396" s="310">
        <v>216</v>
      </c>
      <c r="N396" s="207" t="s">
        <v>150</v>
      </c>
      <c r="O396" s="50">
        <v>1373574</v>
      </c>
      <c r="P396" s="48">
        <f>IFERROR(O396/L396,"-")</f>
        <v>8.9588750111531494E-3</v>
      </c>
      <c r="Q396" s="50">
        <v>41</v>
      </c>
      <c r="R396" s="48">
        <f>IFERROR(Q396/M396,"-")</f>
        <v>0.18981481481481483</v>
      </c>
      <c r="S396" s="49">
        <f t="shared" si="85"/>
        <v>33501.804878048781</v>
      </c>
      <c r="T396" s="310">
        <v>88617880</v>
      </c>
      <c r="U396" s="310">
        <v>120</v>
      </c>
      <c r="V396" s="207" t="s">
        <v>150</v>
      </c>
      <c r="W396" s="50">
        <v>2530856</v>
      </c>
      <c r="X396" s="48">
        <f>IFERROR(W396/T396,"-")</f>
        <v>2.8559202725228813E-2</v>
      </c>
      <c r="Y396" s="50">
        <v>36</v>
      </c>
      <c r="Z396" s="48">
        <f>IFERROR(Y396/U396,"-")</f>
        <v>0.3</v>
      </c>
      <c r="AA396" s="49">
        <f t="shared" si="86"/>
        <v>70301.555555555562</v>
      </c>
      <c r="AB396" s="310">
        <v>154705310</v>
      </c>
      <c r="AC396" s="310">
        <v>173</v>
      </c>
      <c r="AD396" s="207" t="s">
        <v>150</v>
      </c>
      <c r="AE396" s="50">
        <v>774168</v>
      </c>
      <c r="AF396" s="48">
        <f>IFERROR(AE396/AB396,"-")</f>
        <v>5.0041462700924745E-3</v>
      </c>
      <c r="AG396" s="50">
        <v>32</v>
      </c>
      <c r="AH396" s="48">
        <f>IFERROR(AG396/AC396,"-")</f>
        <v>0.18497109826589594</v>
      </c>
      <c r="AI396" s="49">
        <f t="shared" si="87"/>
        <v>24192.75</v>
      </c>
      <c r="AJ396" s="310">
        <f>SUM(D396,L396,T396,AB396)</f>
        <v>1297749180</v>
      </c>
      <c r="AK396" s="323">
        <f>SUM(E396,M396,U396,AC396)</f>
        <v>1743</v>
      </c>
      <c r="AL396" s="207" t="s">
        <v>150</v>
      </c>
      <c r="AM396" s="50">
        <f t="shared" ref="AM396:AM411" si="89">SUM(G396,O396,W396,AE396)</f>
        <v>30012196</v>
      </c>
      <c r="AN396" s="48">
        <f>IFERROR(AM396/AJ396,"-")</f>
        <v>2.3126345570104696E-2</v>
      </c>
      <c r="AO396" s="50">
        <f t="shared" ref="AO396:AO411" si="90">SUM(I396,Q396,Y396,AG396)</f>
        <v>336</v>
      </c>
      <c r="AP396" s="48">
        <f>IFERROR(AO396/AK396,"-")</f>
        <v>0.19277108433734941</v>
      </c>
      <c r="AQ396" s="49">
        <f t="shared" si="88"/>
        <v>89322.011904761908</v>
      </c>
      <c r="AW396" s="175"/>
      <c r="AX396" s="175"/>
    </row>
    <row r="397" spans="2:50" s="20" customFormat="1">
      <c r="B397" s="326"/>
      <c r="C397" s="308"/>
      <c r="D397" s="311"/>
      <c r="E397" s="311"/>
      <c r="F397" s="208" t="s">
        <v>151</v>
      </c>
      <c r="G397" s="54">
        <v>16362392</v>
      </c>
      <c r="H397" s="52">
        <f>IFERROR(G397/D396,"-")</f>
        <v>1.8158119831553236E-2</v>
      </c>
      <c r="I397" s="54">
        <v>352</v>
      </c>
      <c r="J397" s="52">
        <f>IFERROR(I397/E396,"-")</f>
        <v>0.28525121555915722</v>
      </c>
      <c r="K397" s="53">
        <f t="shared" si="84"/>
        <v>46484.068181818184</v>
      </c>
      <c r="L397" s="311"/>
      <c r="M397" s="311"/>
      <c r="N397" s="208" t="s">
        <v>151</v>
      </c>
      <c r="O397" s="54">
        <v>7379343</v>
      </c>
      <c r="P397" s="52">
        <f>IFERROR(O397/L396,"-")</f>
        <v>4.8130360360219338E-2</v>
      </c>
      <c r="Q397" s="54">
        <v>63</v>
      </c>
      <c r="R397" s="52">
        <f>IFERROR(Q397/M396,"-")</f>
        <v>0.29166666666666669</v>
      </c>
      <c r="S397" s="53">
        <f t="shared" si="85"/>
        <v>117132.42857142857</v>
      </c>
      <c r="T397" s="311"/>
      <c r="U397" s="311"/>
      <c r="V397" s="208" t="s">
        <v>151</v>
      </c>
      <c r="W397" s="54">
        <v>2745380</v>
      </c>
      <c r="X397" s="52">
        <f>IFERROR(W397/T396,"-")</f>
        <v>3.0979978306860872E-2</v>
      </c>
      <c r="Y397" s="54">
        <v>52</v>
      </c>
      <c r="Z397" s="52">
        <f>IFERROR(Y397/U396,"-")</f>
        <v>0.43333333333333335</v>
      </c>
      <c r="AA397" s="53">
        <f t="shared" si="86"/>
        <v>52795.769230769234</v>
      </c>
      <c r="AB397" s="311"/>
      <c r="AC397" s="311"/>
      <c r="AD397" s="208" t="s">
        <v>151</v>
      </c>
      <c r="AE397" s="54">
        <v>4233101</v>
      </c>
      <c r="AF397" s="52">
        <f>IFERROR(AE397/AB396,"-")</f>
        <v>2.7362351040180845E-2</v>
      </c>
      <c r="AG397" s="54">
        <v>55</v>
      </c>
      <c r="AH397" s="52">
        <f>IFERROR(AG397/AC396,"-")</f>
        <v>0.31791907514450868</v>
      </c>
      <c r="AI397" s="53">
        <f t="shared" si="87"/>
        <v>76965.472727272732</v>
      </c>
      <c r="AJ397" s="311"/>
      <c r="AK397" s="324"/>
      <c r="AL397" s="208" t="s">
        <v>151</v>
      </c>
      <c r="AM397" s="54">
        <f t="shared" si="89"/>
        <v>30720216</v>
      </c>
      <c r="AN397" s="52">
        <f>IFERROR(AM397/AJ396,"-")</f>
        <v>2.3671920948545696E-2</v>
      </c>
      <c r="AO397" s="54">
        <f t="shared" si="90"/>
        <v>522</v>
      </c>
      <c r="AP397" s="52">
        <f>IFERROR(AO397/AK396,"-")</f>
        <v>0.29948364888123924</v>
      </c>
      <c r="AQ397" s="53">
        <f t="shared" si="88"/>
        <v>58850.988505747126</v>
      </c>
      <c r="AW397" s="175"/>
      <c r="AX397" s="175"/>
    </row>
    <row r="398" spans="2:50" s="20" customFormat="1">
      <c r="B398" s="326"/>
      <c r="C398" s="308"/>
      <c r="D398" s="311"/>
      <c r="E398" s="311"/>
      <c r="F398" s="209" t="s">
        <v>152</v>
      </c>
      <c r="G398" s="54">
        <v>16872948</v>
      </c>
      <c r="H398" s="52">
        <f>IFERROR(G398/D396,"-")</f>
        <v>1.8724707958076455E-2</v>
      </c>
      <c r="I398" s="54">
        <v>405</v>
      </c>
      <c r="J398" s="52">
        <f>IFERROR(I398/E396,"-")</f>
        <v>0.32820097244732577</v>
      </c>
      <c r="K398" s="53">
        <f t="shared" si="84"/>
        <v>41661.599999999999</v>
      </c>
      <c r="L398" s="311"/>
      <c r="M398" s="311"/>
      <c r="N398" s="209" t="s">
        <v>152</v>
      </c>
      <c r="O398" s="54">
        <v>4301450</v>
      </c>
      <c r="P398" s="52">
        <f>IFERROR(O398/L396,"-")</f>
        <v>2.8055389019248117E-2</v>
      </c>
      <c r="Q398" s="54">
        <v>65</v>
      </c>
      <c r="R398" s="52">
        <f>IFERROR(Q398/M396,"-")</f>
        <v>0.30092592592592593</v>
      </c>
      <c r="S398" s="53">
        <f t="shared" si="85"/>
        <v>66176.153846153844</v>
      </c>
      <c r="T398" s="311"/>
      <c r="U398" s="311"/>
      <c r="V398" s="209" t="s">
        <v>152</v>
      </c>
      <c r="W398" s="54">
        <v>1455466</v>
      </c>
      <c r="X398" s="52">
        <f>IFERROR(W398/T396,"-")</f>
        <v>1.6424067016723939E-2</v>
      </c>
      <c r="Y398" s="54">
        <v>45</v>
      </c>
      <c r="Z398" s="52">
        <f>IFERROR(Y398/U396,"-")</f>
        <v>0.375</v>
      </c>
      <c r="AA398" s="53">
        <f t="shared" si="86"/>
        <v>32343.68888888889</v>
      </c>
      <c r="AB398" s="311"/>
      <c r="AC398" s="311"/>
      <c r="AD398" s="209" t="s">
        <v>152</v>
      </c>
      <c r="AE398" s="54">
        <v>2527309</v>
      </c>
      <c r="AF398" s="52">
        <f>IFERROR(AE398/AB396,"-")</f>
        <v>1.6336278308740664E-2</v>
      </c>
      <c r="AG398" s="54">
        <v>58</v>
      </c>
      <c r="AH398" s="52">
        <f>IFERROR(AG398/AC396,"-")</f>
        <v>0.33526011560693642</v>
      </c>
      <c r="AI398" s="53">
        <f t="shared" si="87"/>
        <v>43574.293103448275</v>
      </c>
      <c r="AJ398" s="311"/>
      <c r="AK398" s="324"/>
      <c r="AL398" s="209" t="s">
        <v>152</v>
      </c>
      <c r="AM398" s="54">
        <f t="shared" si="89"/>
        <v>25157173</v>
      </c>
      <c r="AN398" s="52">
        <f>IFERROR(AM398/AJ396,"-")</f>
        <v>1.938523513457354E-2</v>
      </c>
      <c r="AO398" s="54">
        <f t="shared" si="90"/>
        <v>573</v>
      </c>
      <c r="AP398" s="52">
        <f>IFERROR(AO398/AK396,"-")</f>
        <v>0.32874354561101549</v>
      </c>
      <c r="AQ398" s="53">
        <f t="shared" si="88"/>
        <v>43904.315881326351</v>
      </c>
      <c r="AW398" s="175"/>
      <c r="AX398" s="175"/>
    </row>
    <row r="399" spans="2:50" s="20" customFormat="1">
      <c r="B399" s="326"/>
      <c r="C399" s="308"/>
      <c r="D399" s="311"/>
      <c r="E399" s="311"/>
      <c r="F399" s="209" t="s">
        <v>153</v>
      </c>
      <c r="G399" s="54">
        <v>739420</v>
      </c>
      <c r="H399" s="52">
        <f>IFERROR(G399/D396,"-")</f>
        <v>8.2056932542913616E-4</v>
      </c>
      <c r="I399" s="54">
        <v>38</v>
      </c>
      <c r="J399" s="52">
        <f>IFERROR(I399/E396,"-")</f>
        <v>3.0794165316045379E-2</v>
      </c>
      <c r="K399" s="53">
        <f t="shared" si="84"/>
        <v>19458.42105263158</v>
      </c>
      <c r="L399" s="311"/>
      <c r="M399" s="311"/>
      <c r="N399" s="209" t="s">
        <v>153</v>
      </c>
      <c r="O399" s="54">
        <v>297242</v>
      </c>
      <c r="P399" s="52">
        <f>IFERROR(O399/L396,"-")</f>
        <v>1.9387043770959442E-3</v>
      </c>
      <c r="Q399" s="54">
        <v>14</v>
      </c>
      <c r="R399" s="52">
        <f>IFERROR(Q399/M396,"-")</f>
        <v>6.4814814814814811E-2</v>
      </c>
      <c r="S399" s="53">
        <f t="shared" si="85"/>
        <v>21231.571428571428</v>
      </c>
      <c r="T399" s="311"/>
      <c r="U399" s="311"/>
      <c r="V399" s="209" t="s">
        <v>153</v>
      </c>
      <c r="W399" s="54">
        <v>22350</v>
      </c>
      <c r="X399" s="52">
        <f>IFERROR(W399/T396,"-")</f>
        <v>2.5220643960338477E-4</v>
      </c>
      <c r="Y399" s="54">
        <v>3</v>
      </c>
      <c r="Z399" s="52">
        <f>IFERROR(Y399/U396,"-")</f>
        <v>2.5000000000000001E-2</v>
      </c>
      <c r="AA399" s="53">
        <f t="shared" si="86"/>
        <v>7450</v>
      </c>
      <c r="AB399" s="311"/>
      <c r="AC399" s="311"/>
      <c r="AD399" s="209" t="s">
        <v>153</v>
      </c>
      <c r="AE399" s="54">
        <v>153746</v>
      </c>
      <c r="AF399" s="52">
        <f>IFERROR(AE399/AB396,"-")</f>
        <v>9.9379911394120854E-4</v>
      </c>
      <c r="AG399" s="54">
        <v>11</v>
      </c>
      <c r="AH399" s="52">
        <f>IFERROR(AG399/AC396,"-")</f>
        <v>6.358381502890173E-2</v>
      </c>
      <c r="AI399" s="53">
        <f t="shared" si="87"/>
        <v>13976.90909090909</v>
      </c>
      <c r="AJ399" s="311"/>
      <c r="AK399" s="324"/>
      <c r="AL399" s="209" t="s">
        <v>153</v>
      </c>
      <c r="AM399" s="54">
        <f t="shared" si="89"/>
        <v>1212758</v>
      </c>
      <c r="AN399" s="52">
        <f>IFERROR(AM399/AJ396,"-")</f>
        <v>9.3450877772852841E-4</v>
      </c>
      <c r="AO399" s="54">
        <f t="shared" si="90"/>
        <v>66</v>
      </c>
      <c r="AP399" s="52">
        <f>IFERROR(AO399/AK396,"-")</f>
        <v>3.7865748709122203E-2</v>
      </c>
      <c r="AQ399" s="53">
        <f t="shared" si="88"/>
        <v>18375.121212121212</v>
      </c>
      <c r="AW399" s="175"/>
      <c r="AX399" s="175"/>
    </row>
    <row r="400" spans="2:50" s="20" customFormat="1">
      <c r="B400" s="326"/>
      <c r="C400" s="308"/>
      <c r="D400" s="311"/>
      <c r="E400" s="311"/>
      <c r="F400" s="209" t="s">
        <v>154</v>
      </c>
      <c r="G400" s="54">
        <v>27600093</v>
      </c>
      <c r="H400" s="52">
        <f>IFERROR(G400/D396,"-")</f>
        <v>3.0629127822876613E-2</v>
      </c>
      <c r="I400" s="54">
        <v>370</v>
      </c>
      <c r="J400" s="52">
        <f>IFERROR(I400/E396,"-")</f>
        <v>0.29983792544570503</v>
      </c>
      <c r="K400" s="53">
        <f t="shared" si="84"/>
        <v>74594.845945945941</v>
      </c>
      <c r="L400" s="311"/>
      <c r="M400" s="311"/>
      <c r="N400" s="209" t="s">
        <v>154</v>
      </c>
      <c r="O400" s="54">
        <v>9464828</v>
      </c>
      <c r="P400" s="52">
        <f>IFERROR(O400/L396,"-")</f>
        <v>6.1732539385619296E-2</v>
      </c>
      <c r="Q400" s="54">
        <v>89</v>
      </c>
      <c r="R400" s="52">
        <f>IFERROR(Q400/M396,"-")</f>
        <v>0.41203703703703703</v>
      </c>
      <c r="S400" s="53">
        <f t="shared" si="85"/>
        <v>106346.38202247191</v>
      </c>
      <c r="T400" s="311"/>
      <c r="U400" s="311"/>
      <c r="V400" s="209" t="s">
        <v>154</v>
      </c>
      <c r="W400" s="54">
        <v>2572455</v>
      </c>
      <c r="X400" s="52">
        <f>IFERROR(W400/T396,"-")</f>
        <v>2.9028622666215892E-2</v>
      </c>
      <c r="Y400" s="54">
        <v>44</v>
      </c>
      <c r="Z400" s="52">
        <f>IFERROR(Y400/U396,"-")</f>
        <v>0.36666666666666664</v>
      </c>
      <c r="AA400" s="53">
        <f t="shared" si="86"/>
        <v>58464.88636363636</v>
      </c>
      <c r="AB400" s="311"/>
      <c r="AC400" s="311"/>
      <c r="AD400" s="209" t="s">
        <v>154</v>
      </c>
      <c r="AE400" s="54">
        <v>3957732</v>
      </c>
      <c r="AF400" s="52">
        <f>IFERROR(AE400/AB396,"-")</f>
        <v>2.5582392743985324E-2</v>
      </c>
      <c r="AG400" s="54">
        <v>55</v>
      </c>
      <c r="AH400" s="52">
        <f>IFERROR(AG400/AC396,"-")</f>
        <v>0.31791907514450868</v>
      </c>
      <c r="AI400" s="53">
        <f t="shared" si="87"/>
        <v>71958.763636363641</v>
      </c>
      <c r="AJ400" s="311"/>
      <c r="AK400" s="324"/>
      <c r="AL400" s="209" t="s">
        <v>154</v>
      </c>
      <c r="AM400" s="54">
        <f t="shared" si="89"/>
        <v>43595108</v>
      </c>
      <c r="AN400" s="52">
        <f>IFERROR(AM400/AJ396,"-")</f>
        <v>3.3592861141318542E-2</v>
      </c>
      <c r="AO400" s="54">
        <f t="shared" si="90"/>
        <v>558</v>
      </c>
      <c r="AP400" s="52">
        <f>IFERROR(AO400/AK396,"-")</f>
        <v>0.32013769363166955</v>
      </c>
      <c r="AQ400" s="53">
        <f t="shared" si="88"/>
        <v>78127.433691756276</v>
      </c>
      <c r="AW400" s="175"/>
      <c r="AX400" s="175"/>
    </row>
    <row r="401" spans="2:50" s="20" customFormat="1">
      <c r="B401" s="326"/>
      <c r="C401" s="308"/>
      <c r="D401" s="311"/>
      <c r="E401" s="311"/>
      <c r="F401" s="209" t="s">
        <v>155</v>
      </c>
      <c r="G401" s="54">
        <v>41145598</v>
      </c>
      <c r="H401" s="52">
        <f>IFERROR(G401/D396,"-")</f>
        <v>4.5661214999916711E-2</v>
      </c>
      <c r="I401" s="54">
        <v>483</v>
      </c>
      <c r="J401" s="52">
        <f>IFERROR(I401/E396,"-")</f>
        <v>0.39141004862236628</v>
      </c>
      <c r="K401" s="53">
        <f t="shared" si="84"/>
        <v>85187.573498964804</v>
      </c>
      <c r="L401" s="311"/>
      <c r="M401" s="311"/>
      <c r="N401" s="209" t="s">
        <v>155</v>
      </c>
      <c r="O401" s="54">
        <v>9424961</v>
      </c>
      <c r="P401" s="52">
        <f>IFERROR(O401/L396,"-")</f>
        <v>6.1472514465178429E-2</v>
      </c>
      <c r="Q401" s="54">
        <v>114</v>
      </c>
      <c r="R401" s="52">
        <f>IFERROR(Q401/M396,"-")</f>
        <v>0.52777777777777779</v>
      </c>
      <c r="S401" s="53">
        <f t="shared" si="85"/>
        <v>82675.096491228076</v>
      </c>
      <c r="T401" s="311"/>
      <c r="U401" s="311"/>
      <c r="V401" s="209" t="s">
        <v>155</v>
      </c>
      <c r="W401" s="54">
        <v>3738293</v>
      </c>
      <c r="X401" s="52">
        <f>IFERROR(W401/T396,"-")</f>
        <v>4.2184410189004748E-2</v>
      </c>
      <c r="Y401" s="54">
        <v>62</v>
      </c>
      <c r="Z401" s="52">
        <f>IFERROR(Y401/U396,"-")</f>
        <v>0.51666666666666672</v>
      </c>
      <c r="AA401" s="53">
        <f t="shared" si="86"/>
        <v>60295.048387096773</v>
      </c>
      <c r="AB401" s="311"/>
      <c r="AC401" s="311"/>
      <c r="AD401" s="209" t="s">
        <v>155</v>
      </c>
      <c r="AE401" s="54">
        <v>6927563</v>
      </c>
      <c r="AF401" s="52">
        <f>IFERROR(AE401/AB396,"-")</f>
        <v>4.4779090000207494E-2</v>
      </c>
      <c r="AG401" s="54">
        <v>79</v>
      </c>
      <c r="AH401" s="52">
        <f>IFERROR(AG401/AC396,"-")</f>
        <v>0.45664739884393063</v>
      </c>
      <c r="AI401" s="53">
        <f t="shared" si="87"/>
        <v>87690.670886075954</v>
      </c>
      <c r="AJ401" s="311"/>
      <c r="AK401" s="324"/>
      <c r="AL401" s="209" t="s">
        <v>155</v>
      </c>
      <c r="AM401" s="54">
        <f t="shared" si="89"/>
        <v>61236415</v>
      </c>
      <c r="AN401" s="52">
        <f>IFERROR(AM401/AJ396,"-")</f>
        <v>4.7186633552717794E-2</v>
      </c>
      <c r="AO401" s="54">
        <f t="shared" si="90"/>
        <v>738</v>
      </c>
      <c r="AP401" s="52">
        <f>IFERROR(AO401/AK396,"-")</f>
        <v>0.423407917383821</v>
      </c>
      <c r="AQ401" s="53">
        <f t="shared" si="88"/>
        <v>82976.172086720864</v>
      </c>
      <c r="AW401" s="175"/>
      <c r="AX401" s="175"/>
    </row>
    <row r="402" spans="2:50" s="20" customFormat="1">
      <c r="B402" s="326"/>
      <c r="C402" s="308"/>
      <c r="D402" s="311"/>
      <c r="E402" s="311"/>
      <c r="F402" s="209" t="s">
        <v>156</v>
      </c>
      <c r="G402" s="54">
        <v>25619966</v>
      </c>
      <c r="H402" s="52">
        <f>IFERROR(G402/D396,"-")</f>
        <v>2.8431687292928789E-2</v>
      </c>
      <c r="I402" s="54">
        <v>128</v>
      </c>
      <c r="J402" s="52">
        <f>IFERROR(I402/E396,"-")</f>
        <v>0.10372771474878444</v>
      </c>
      <c r="K402" s="53">
        <f t="shared" si="84"/>
        <v>200155.984375</v>
      </c>
      <c r="L402" s="311"/>
      <c r="M402" s="311"/>
      <c r="N402" s="209" t="s">
        <v>156</v>
      </c>
      <c r="O402" s="54">
        <v>3624632</v>
      </c>
      <c r="P402" s="52">
        <f>IFERROR(O402/L396,"-")</f>
        <v>2.3640972418978563E-2</v>
      </c>
      <c r="Q402" s="54">
        <v>28</v>
      </c>
      <c r="R402" s="52">
        <f>IFERROR(Q402/M396,"-")</f>
        <v>0.12962962962962962</v>
      </c>
      <c r="S402" s="53">
        <f t="shared" si="85"/>
        <v>129451.14285714286</v>
      </c>
      <c r="T402" s="311"/>
      <c r="U402" s="311"/>
      <c r="V402" s="209" t="s">
        <v>156</v>
      </c>
      <c r="W402" s="54">
        <v>2999261</v>
      </c>
      <c r="X402" s="52">
        <f>IFERROR(W402/T396,"-")</f>
        <v>3.3844874194688478E-2</v>
      </c>
      <c r="Y402" s="54">
        <v>20</v>
      </c>
      <c r="Z402" s="52">
        <f>IFERROR(Y402/U396,"-")</f>
        <v>0.16666666666666666</v>
      </c>
      <c r="AA402" s="53">
        <f t="shared" si="86"/>
        <v>149963.04999999999</v>
      </c>
      <c r="AB402" s="311"/>
      <c r="AC402" s="311"/>
      <c r="AD402" s="209" t="s">
        <v>156</v>
      </c>
      <c r="AE402" s="54">
        <v>10013412</v>
      </c>
      <c r="AF402" s="52">
        <f>IFERROR(AE402/AB396,"-")</f>
        <v>6.4725716266623295E-2</v>
      </c>
      <c r="AG402" s="54">
        <v>30</v>
      </c>
      <c r="AH402" s="52">
        <f>IFERROR(AG402/AC396,"-")</f>
        <v>0.17341040462427745</v>
      </c>
      <c r="AI402" s="53">
        <f t="shared" si="87"/>
        <v>333780.40000000002</v>
      </c>
      <c r="AJ402" s="311"/>
      <c r="AK402" s="324"/>
      <c r="AL402" s="209" t="s">
        <v>156</v>
      </c>
      <c r="AM402" s="54">
        <f t="shared" si="89"/>
        <v>42257271</v>
      </c>
      <c r="AN402" s="52">
        <f>IFERROR(AM402/AJ396,"-")</f>
        <v>3.2561970873293093E-2</v>
      </c>
      <c r="AO402" s="54">
        <f t="shared" si="90"/>
        <v>206</v>
      </c>
      <c r="AP402" s="52">
        <f>IFERROR(AO402/AK396,"-")</f>
        <v>0.11818703384968446</v>
      </c>
      <c r="AQ402" s="53">
        <f t="shared" si="88"/>
        <v>205132.38349514562</v>
      </c>
      <c r="AW402" s="175"/>
      <c r="AX402" s="175"/>
    </row>
    <row r="403" spans="2:50" s="20" customFormat="1">
      <c r="B403" s="326"/>
      <c r="C403" s="308"/>
      <c r="D403" s="311"/>
      <c r="E403" s="311"/>
      <c r="F403" s="209" t="s">
        <v>166</v>
      </c>
      <c r="G403" s="54">
        <v>0</v>
      </c>
      <c r="H403" s="52">
        <f>IFERROR(G403/D396,"-")</f>
        <v>0</v>
      </c>
      <c r="I403" s="54">
        <v>0</v>
      </c>
      <c r="J403" s="52">
        <f>IFERROR(I403/E396,"-")</f>
        <v>0</v>
      </c>
      <c r="K403" s="53" t="str">
        <f t="shared" si="84"/>
        <v>-</v>
      </c>
      <c r="L403" s="311"/>
      <c r="M403" s="311"/>
      <c r="N403" s="209" t="s">
        <v>166</v>
      </c>
      <c r="O403" s="54">
        <v>0</v>
      </c>
      <c r="P403" s="52">
        <f>IFERROR(O403/L396,"-")</f>
        <v>0</v>
      </c>
      <c r="Q403" s="54">
        <v>0</v>
      </c>
      <c r="R403" s="52">
        <f>IFERROR(Q403/M396,"-")</f>
        <v>0</v>
      </c>
      <c r="S403" s="53" t="str">
        <f t="shared" si="85"/>
        <v>-</v>
      </c>
      <c r="T403" s="311"/>
      <c r="U403" s="311"/>
      <c r="V403" s="209" t="s">
        <v>166</v>
      </c>
      <c r="W403" s="54">
        <v>0</v>
      </c>
      <c r="X403" s="52">
        <f>IFERROR(W403/T396,"-")</f>
        <v>0</v>
      </c>
      <c r="Y403" s="54">
        <v>0</v>
      </c>
      <c r="Z403" s="52">
        <f>IFERROR(Y403/U396,"-")</f>
        <v>0</v>
      </c>
      <c r="AA403" s="53" t="str">
        <f t="shared" si="86"/>
        <v>-</v>
      </c>
      <c r="AB403" s="311"/>
      <c r="AC403" s="311"/>
      <c r="AD403" s="209" t="s">
        <v>166</v>
      </c>
      <c r="AE403" s="54">
        <v>0</v>
      </c>
      <c r="AF403" s="52">
        <f>IFERROR(AE403/AB396,"-")</f>
        <v>0</v>
      </c>
      <c r="AG403" s="54">
        <v>0</v>
      </c>
      <c r="AH403" s="52">
        <f>IFERROR(AG403/AC396,"-")</f>
        <v>0</v>
      </c>
      <c r="AI403" s="53" t="str">
        <f t="shared" si="87"/>
        <v>-</v>
      </c>
      <c r="AJ403" s="311"/>
      <c r="AK403" s="324"/>
      <c r="AL403" s="209" t="s">
        <v>166</v>
      </c>
      <c r="AM403" s="54">
        <f t="shared" si="89"/>
        <v>0</v>
      </c>
      <c r="AN403" s="52">
        <f>IFERROR(AM403/AJ396,"-")</f>
        <v>0</v>
      </c>
      <c r="AO403" s="54">
        <f t="shared" si="90"/>
        <v>0</v>
      </c>
      <c r="AP403" s="52">
        <f>IFERROR(AO403/AK396,"-")</f>
        <v>0</v>
      </c>
      <c r="AQ403" s="53" t="str">
        <f t="shared" si="88"/>
        <v>-</v>
      </c>
      <c r="AW403" s="175"/>
      <c r="AX403" s="175"/>
    </row>
    <row r="404" spans="2:50" s="20" customFormat="1">
      <c r="B404" s="326"/>
      <c r="C404" s="308"/>
      <c r="D404" s="311"/>
      <c r="E404" s="311"/>
      <c r="F404" s="209" t="s">
        <v>157</v>
      </c>
      <c r="G404" s="54">
        <v>133053</v>
      </c>
      <c r="H404" s="52">
        <f>IFERROR(G404/D396,"-")</f>
        <v>1.476552033435975E-4</v>
      </c>
      <c r="I404" s="54">
        <v>8</v>
      </c>
      <c r="J404" s="52">
        <f>IFERROR(I404/E396,"-")</f>
        <v>6.4829821717990272E-3</v>
      </c>
      <c r="K404" s="53">
        <f t="shared" si="84"/>
        <v>16631.625</v>
      </c>
      <c r="L404" s="311"/>
      <c r="M404" s="311"/>
      <c r="N404" s="209" t="s">
        <v>157</v>
      </c>
      <c r="O404" s="54">
        <v>17453</v>
      </c>
      <c r="P404" s="52">
        <f>IFERROR(O404/L396,"-")</f>
        <v>1.1383387103254423E-4</v>
      </c>
      <c r="Q404" s="54">
        <v>1</v>
      </c>
      <c r="R404" s="52">
        <f>IFERROR(Q404/M396,"-")</f>
        <v>4.6296296296296294E-3</v>
      </c>
      <c r="S404" s="53">
        <f t="shared" si="85"/>
        <v>17453</v>
      </c>
      <c r="T404" s="311"/>
      <c r="U404" s="311"/>
      <c r="V404" s="209" t="s">
        <v>157</v>
      </c>
      <c r="W404" s="54">
        <v>0</v>
      </c>
      <c r="X404" s="52">
        <f>IFERROR(W404/T396,"-")</f>
        <v>0</v>
      </c>
      <c r="Y404" s="54">
        <v>0</v>
      </c>
      <c r="Z404" s="52">
        <f>IFERROR(Y404/U396,"-")</f>
        <v>0</v>
      </c>
      <c r="AA404" s="53" t="str">
        <f t="shared" si="86"/>
        <v>-</v>
      </c>
      <c r="AB404" s="311"/>
      <c r="AC404" s="311"/>
      <c r="AD404" s="209" t="s">
        <v>157</v>
      </c>
      <c r="AE404" s="54">
        <v>64489</v>
      </c>
      <c r="AF404" s="52">
        <f>IFERROR(AE404/AB396,"-")</f>
        <v>4.1685059161834846E-4</v>
      </c>
      <c r="AG404" s="54">
        <v>3</v>
      </c>
      <c r="AH404" s="52">
        <f>IFERROR(AG404/AC396,"-")</f>
        <v>1.7341040462427744E-2</v>
      </c>
      <c r="AI404" s="53">
        <f t="shared" si="87"/>
        <v>21496.333333333332</v>
      </c>
      <c r="AJ404" s="311"/>
      <c r="AK404" s="324"/>
      <c r="AL404" s="209" t="s">
        <v>157</v>
      </c>
      <c r="AM404" s="54">
        <f t="shared" si="89"/>
        <v>214995</v>
      </c>
      <c r="AN404" s="52">
        <f>IFERROR(AM404/AJ396,"-")</f>
        <v>1.6566760612401235E-4</v>
      </c>
      <c r="AO404" s="54">
        <f t="shared" si="90"/>
        <v>12</v>
      </c>
      <c r="AP404" s="52">
        <f>IFERROR(AO404/AK396,"-")</f>
        <v>6.8846815834767644E-3</v>
      </c>
      <c r="AQ404" s="53">
        <f t="shared" si="88"/>
        <v>17916.25</v>
      </c>
      <c r="AW404" s="175"/>
      <c r="AX404" s="175"/>
    </row>
    <row r="405" spans="2:50" s="20" customFormat="1">
      <c r="B405" s="326"/>
      <c r="C405" s="308"/>
      <c r="D405" s="311"/>
      <c r="E405" s="311"/>
      <c r="F405" s="209" t="s">
        <v>158</v>
      </c>
      <c r="G405" s="54">
        <v>828711</v>
      </c>
      <c r="H405" s="52">
        <f>IFERROR(G405/D396,"-")</f>
        <v>9.196597687994711E-4</v>
      </c>
      <c r="I405" s="54">
        <v>60</v>
      </c>
      <c r="J405" s="52">
        <f>IFERROR(I405/E396,"-")</f>
        <v>4.8622366288492709E-2</v>
      </c>
      <c r="K405" s="53">
        <f t="shared" si="84"/>
        <v>13811.85</v>
      </c>
      <c r="L405" s="311"/>
      <c r="M405" s="311"/>
      <c r="N405" s="209" t="s">
        <v>158</v>
      </c>
      <c r="O405" s="54">
        <v>117659</v>
      </c>
      <c r="P405" s="52">
        <f>IFERROR(O405/L396,"-")</f>
        <v>7.6740843590317556E-4</v>
      </c>
      <c r="Q405" s="54">
        <v>9</v>
      </c>
      <c r="R405" s="52">
        <f>IFERROR(Q405/M396,"-")</f>
        <v>4.1666666666666664E-2</v>
      </c>
      <c r="S405" s="53">
        <f t="shared" si="85"/>
        <v>13073.222222222223</v>
      </c>
      <c r="T405" s="311"/>
      <c r="U405" s="311"/>
      <c r="V405" s="209" t="s">
        <v>158</v>
      </c>
      <c r="W405" s="54">
        <v>46807</v>
      </c>
      <c r="X405" s="52">
        <f>IFERROR(W405/T396,"-")</f>
        <v>5.2818911939667254E-4</v>
      </c>
      <c r="Y405" s="54">
        <v>10</v>
      </c>
      <c r="Z405" s="52">
        <f>IFERROR(Y405/U396,"-")</f>
        <v>8.3333333333333329E-2</v>
      </c>
      <c r="AA405" s="53">
        <f t="shared" si="86"/>
        <v>4680.7</v>
      </c>
      <c r="AB405" s="311"/>
      <c r="AC405" s="311"/>
      <c r="AD405" s="209" t="s">
        <v>158</v>
      </c>
      <c r="AE405" s="54">
        <v>711796</v>
      </c>
      <c r="AF405" s="52">
        <f>IFERROR(AE405/AB396,"-")</f>
        <v>4.6009797595182736E-3</v>
      </c>
      <c r="AG405" s="54">
        <v>20</v>
      </c>
      <c r="AH405" s="52">
        <f>IFERROR(AG405/AC396,"-")</f>
        <v>0.11560693641618497</v>
      </c>
      <c r="AI405" s="53">
        <f t="shared" si="87"/>
        <v>35589.800000000003</v>
      </c>
      <c r="AJ405" s="311"/>
      <c r="AK405" s="324"/>
      <c r="AL405" s="209" t="s">
        <v>158</v>
      </c>
      <c r="AM405" s="54">
        <f t="shared" si="89"/>
        <v>1704973</v>
      </c>
      <c r="AN405" s="52">
        <f>IFERROR(AM405/AJ396,"-")</f>
        <v>1.3137923924559907E-3</v>
      </c>
      <c r="AO405" s="54">
        <f t="shared" si="90"/>
        <v>99</v>
      </c>
      <c r="AP405" s="52">
        <f>IFERROR(AO405/AK396,"-")</f>
        <v>5.6798623063683308E-2</v>
      </c>
      <c r="AQ405" s="53">
        <f t="shared" si="88"/>
        <v>17221.949494949495</v>
      </c>
      <c r="AW405" s="175"/>
      <c r="AX405" s="175"/>
    </row>
    <row r="406" spans="2:50" s="20" customFormat="1">
      <c r="B406" s="326"/>
      <c r="C406" s="308"/>
      <c r="D406" s="311"/>
      <c r="E406" s="311"/>
      <c r="F406" s="209" t="s">
        <v>159</v>
      </c>
      <c r="G406" s="54">
        <v>59289</v>
      </c>
      <c r="H406" s="52">
        <f>IFERROR(G406/D396,"-")</f>
        <v>6.5795805814514158E-5</v>
      </c>
      <c r="I406" s="54">
        <v>8</v>
      </c>
      <c r="J406" s="52">
        <f>IFERROR(I406/E396,"-")</f>
        <v>6.4829821717990272E-3</v>
      </c>
      <c r="K406" s="53">
        <f t="shared" si="84"/>
        <v>7411.125</v>
      </c>
      <c r="L406" s="311"/>
      <c r="M406" s="311"/>
      <c r="N406" s="209" t="s">
        <v>159</v>
      </c>
      <c r="O406" s="54">
        <v>0</v>
      </c>
      <c r="P406" s="52">
        <f>IFERROR(O406/L396,"-")</f>
        <v>0</v>
      </c>
      <c r="Q406" s="54">
        <v>0</v>
      </c>
      <c r="R406" s="52">
        <f>IFERROR(Q406/M396,"-")</f>
        <v>0</v>
      </c>
      <c r="S406" s="53" t="str">
        <f t="shared" si="85"/>
        <v>-</v>
      </c>
      <c r="T406" s="311"/>
      <c r="U406" s="311"/>
      <c r="V406" s="209" t="s">
        <v>159</v>
      </c>
      <c r="W406" s="54">
        <v>0</v>
      </c>
      <c r="X406" s="52">
        <f>IFERROR(W406/T396,"-")</f>
        <v>0</v>
      </c>
      <c r="Y406" s="54">
        <v>0</v>
      </c>
      <c r="Z406" s="52">
        <f>IFERROR(Y406/U396,"-")</f>
        <v>0</v>
      </c>
      <c r="AA406" s="53" t="str">
        <f t="shared" si="86"/>
        <v>-</v>
      </c>
      <c r="AB406" s="311"/>
      <c r="AC406" s="311"/>
      <c r="AD406" s="209" t="s">
        <v>159</v>
      </c>
      <c r="AE406" s="54">
        <v>45280</v>
      </c>
      <c r="AF406" s="52">
        <f>IFERROR(AE406/AB396,"-")</f>
        <v>2.9268549347142642E-4</v>
      </c>
      <c r="AG406" s="54">
        <v>3</v>
      </c>
      <c r="AH406" s="52">
        <f>IFERROR(AG406/AC396,"-")</f>
        <v>1.7341040462427744E-2</v>
      </c>
      <c r="AI406" s="53">
        <f t="shared" si="87"/>
        <v>15093.333333333334</v>
      </c>
      <c r="AJ406" s="311"/>
      <c r="AK406" s="324"/>
      <c r="AL406" s="209" t="s">
        <v>159</v>
      </c>
      <c r="AM406" s="54">
        <f t="shared" si="89"/>
        <v>104569</v>
      </c>
      <c r="AN406" s="52">
        <f>IFERROR(AM406/AJ396,"-")</f>
        <v>8.0577203678140635E-5</v>
      </c>
      <c r="AO406" s="54">
        <f t="shared" si="90"/>
        <v>11</v>
      </c>
      <c r="AP406" s="52">
        <f>IFERROR(AO406/AK396,"-")</f>
        <v>6.3109581181870341E-3</v>
      </c>
      <c r="AQ406" s="53">
        <f t="shared" si="88"/>
        <v>9506.2727272727279</v>
      </c>
      <c r="AW406" s="175"/>
      <c r="AX406" s="175"/>
    </row>
    <row r="407" spans="2:50" s="20" customFormat="1">
      <c r="B407" s="326"/>
      <c r="C407" s="308"/>
      <c r="D407" s="311"/>
      <c r="E407" s="311"/>
      <c r="F407" s="209" t="s">
        <v>160</v>
      </c>
      <c r="G407" s="54">
        <v>1167423</v>
      </c>
      <c r="H407" s="52">
        <f>IFERROR(G407/D396,"-")</f>
        <v>1.295544485678584E-3</v>
      </c>
      <c r="I407" s="54">
        <v>7</v>
      </c>
      <c r="J407" s="52">
        <f>IFERROR(I407/E396,"-")</f>
        <v>5.6726094003241492E-3</v>
      </c>
      <c r="K407" s="53">
        <f t="shared" si="84"/>
        <v>166774.71428571429</v>
      </c>
      <c r="L407" s="311"/>
      <c r="M407" s="311"/>
      <c r="N407" s="209" t="s">
        <v>160</v>
      </c>
      <c r="O407" s="54">
        <v>0</v>
      </c>
      <c r="P407" s="52">
        <f>IFERROR(O407/L396,"-")</f>
        <v>0</v>
      </c>
      <c r="Q407" s="54">
        <v>0</v>
      </c>
      <c r="R407" s="52">
        <f>IFERROR(Q407/M396,"-")</f>
        <v>0</v>
      </c>
      <c r="S407" s="53" t="str">
        <f t="shared" si="85"/>
        <v>-</v>
      </c>
      <c r="T407" s="311"/>
      <c r="U407" s="311"/>
      <c r="V407" s="209" t="s">
        <v>160</v>
      </c>
      <c r="W407" s="54">
        <v>242</v>
      </c>
      <c r="X407" s="52">
        <f>IFERROR(W407/T396,"-")</f>
        <v>2.7308258784796026E-6</v>
      </c>
      <c r="Y407" s="54">
        <v>1</v>
      </c>
      <c r="Z407" s="52">
        <f>IFERROR(Y407/U396,"-")</f>
        <v>8.3333333333333332E-3</v>
      </c>
      <c r="AA407" s="53">
        <f t="shared" si="86"/>
        <v>242</v>
      </c>
      <c r="AB407" s="311"/>
      <c r="AC407" s="311"/>
      <c r="AD407" s="209" t="s">
        <v>160</v>
      </c>
      <c r="AE407" s="54">
        <v>68818</v>
      </c>
      <c r="AF407" s="52">
        <f>IFERROR(AE407/AB396,"-")</f>
        <v>4.4483282441953675E-4</v>
      </c>
      <c r="AG407" s="54">
        <v>1</v>
      </c>
      <c r="AH407" s="52">
        <f>IFERROR(AG407/AC396,"-")</f>
        <v>5.7803468208092483E-3</v>
      </c>
      <c r="AI407" s="53">
        <f t="shared" si="87"/>
        <v>68818</v>
      </c>
      <c r="AJ407" s="311"/>
      <c r="AK407" s="324"/>
      <c r="AL407" s="209" t="s">
        <v>160</v>
      </c>
      <c r="AM407" s="54">
        <f t="shared" si="89"/>
        <v>1236483</v>
      </c>
      <c r="AN407" s="52">
        <f>IFERROR(AM407/AJ396,"-")</f>
        <v>9.5279043058227938E-4</v>
      </c>
      <c r="AO407" s="54">
        <f t="shared" si="90"/>
        <v>9</v>
      </c>
      <c r="AP407" s="52">
        <f>IFERROR(AO407/AK396,"-")</f>
        <v>5.1635111876075735E-3</v>
      </c>
      <c r="AQ407" s="53">
        <f t="shared" si="88"/>
        <v>137387</v>
      </c>
      <c r="AW407" s="175"/>
      <c r="AX407" s="175"/>
    </row>
    <row r="408" spans="2:50" s="20" customFormat="1">
      <c r="B408" s="326"/>
      <c r="C408" s="308"/>
      <c r="D408" s="311"/>
      <c r="E408" s="311"/>
      <c r="F408" s="209" t="s">
        <v>161</v>
      </c>
      <c r="G408" s="54">
        <v>7269013</v>
      </c>
      <c r="H408" s="52">
        <f>IFERROR(G408/D396,"-")</f>
        <v>8.0667673229634328E-3</v>
      </c>
      <c r="I408" s="54">
        <v>157</v>
      </c>
      <c r="J408" s="52">
        <f>IFERROR(I408/E396,"-")</f>
        <v>0.12722852512155591</v>
      </c>
      <c r="K408" s="53">
        <f t="shared" si="84"/>
        <v>46299.445859872612</v>
      </c>
      <c r="L408" s="311"/>
      <c r="M408" s="311"/>
      <c r="N408" s="209" t="s">
        <v>161</v>
      </c>
      <c r="O408" s="54">
        <v>1185649</v>
      </c>
      <c r="P408" s="52">
        <f>IFERROR(O408/L396,"-")</f>
        <v>7.7331699625201996E-3</v>
      </c>
      <c r="Q408" s="54">
        <v>33</v>
      </c>
      <c r="R408" s="52">
        <f>IFERROR(Q408/M396,"-")</f>
        <v>0.15277777777777779</v>
      </c>
      <c r="S408" s="53">
        <f t="shared" si="85"/>
        <v>35928.757575757576</v>
      </c>
      <c r="T408" s="311"/>
      <c r="U408" s="311"/>
      <c r="V408" s="209" t="s">
        <v>161</v>
      </c>
      <c r="W408" s="54">
        <v>1545876</v>
      </c>
      <c r="X408" s="52">
        <f>IFERROR(W408/T396,"-")</f>
        <v>1.7444290023638571E-2</v>
      </c>
      <c r="Y408" s="54">
        <v>21</v>
      </c>
      <c r="Z408" s="52">
        <f>IFERROR(Y408/U396,"-")</f>
        <v>0.17499999999999999</v>
      </c>
      <c r="AA408" s="53">
        <f t="shared" si="86"/>
        <v>73613.142857142855</v>
      </c>
      <c r="AB408" s="311"/>
      <c r="AC408" s="311"/>
      <c r="AD408" s="209" t="s">
        <v>161</v>
      </c>
      <c r="AE408" s="54">
        <v>1150913</v>
      </c>
      <c r="AF408" s="52">
        <f>IFERROR(AE408/AB396,"-")</f>
        <v>7.4393891198692537E-3</v>
      </c>
      <c r="AG408" s="54">
        <v>28</v>
      </c>
      <c r="AH408" s="52">
        <f>IFERROR(AG408/AC396,"-")</f>
        <v>0.16184971098265896</v>
      </c>
      <c r="AI408" s="53">
        <f t="shared" si="87"/>
        <v>41104.035714285717</v>
      </c>
      <c r="AJ408" s="311"/>
      <c r="AK408" s="324"/>
      <c r="AL408" s="209" t="s">
        <v>161</v>
      </c>
      <c r="AM408" s="54">
        <f t="shared" si="89"/>
        <v>11151451</v>
      </c>
      <c r="AN408" s="52">
        <f>IFERROR(AM408/AJ396,"-")</f>
        <v>8.5929170072756283E-3</v>
      </c>
      <c r="AO408" s="54">
        <f t="shared" si="90"/>
        <v>239</v>
      </c>
      <c r="AP408" s="52">
        <f>IFERROR(AO408/AK396,"-")</f>
        <v>0.13711990820424555</v>
      </c>
      <c r="AQ408" s="53">
        <f t="shared" si="88"/>
        <v>46658.790794979082</v>
      </c>
      <c r="AW408" s="175"/>
      <c r="AX408" s="175"/>
    </row>
    <row r="409" spans="2:50" s="20" customFormat="1">
      <c r="B409" s="326"/>
      <c r="C409" s="308"/>
      <c r="D409" s="311"/>
      <c r="E409" s="311"/>
      <c r="F409" s="209" t="s">
        <v>162</v>
      </c>
      <c r="G409" s="54">
        <v>9490920</v>
      </c>
      <c r="H409" s="52">
        <f>IFERROR(G409/D396,"-")</f>
        <v>1.0532522547539825E-2</v>
      </c>
      <c r="I409" s="54">
        <v>101</v>
      </c>
      <c r="J409" s="52">
        <f>IFERROR(I409/E396,"-")</f>
        <v>8.184764991896272E-2</v>
      </c>
      <c r="K409" s="53">
        <f t="shared" si="84"/>
        <v>93969.504950495044</v>
      </c>
      <c r="L409" s="311"/>
      <c r="M409" s="311"/>
      <c r="N409" s="209" t="s">
        <v>162</v>
      </c>
      <c r="O409" s="54">
        <v>451297</v>
      </c>
      <c r="P409" s="52">
        <f>IFERROR(O409/L396,"-")</f>
        <v>2.9434987965034159E-3</v>
      </c>
      <c r="Q409" s="54">
        <v>13</v>
      </c>
      <c r="R409" s="52">
        <f>IFERROR(Q409/M396,"-")</f>
        <v>6.0185185185185182E-2</v>
      </c>
      <c r="S409" s="53">
        <f t="shared" si="85"/>
        <v>34715.153846153844</v>
      </c>
      <c r="T409" s="311"/>
      <c r="U409" s="311"/>
      <c r="V409" s="209" t="s">
        <v>162</v>
      </c>
      <c r="W409" s="54">
        <v>1619552</v>
      </c>
      <c r="X409" s="52">
        <f>IFERROR(W409/T396,"-")</f>
        <v>1.8275679806377676E-2</v>
      </c>
      <c r="Y409" s="54">
        <v>12</v>
      </c>
      <c r="Z409" s="52">
        <f>IFERROR(Y409/U396,"-")</f>
        <v>0.1</v>
      </c>
      <c r="AA409" s="53">
        <f t="shared" si="86"/>
        <v>134962.66666666666</v>
      </c>
      <c r="AB409" s="311"/>
      <c r="AC409" s="311"/>
      <c r="AD409" s="209" t="s">
        <v>162</v>
      </c>
      <c r="AE409" s="54">
        <v>2521861</v>
      </c>
      <c r="AF409" s="52">
        <f>IFERROR(AE409/AB396,"-")</f>
        <v>1.6301062969331821E-2</v>
      </c>
      <c r="AG409" s="54">
        <v>20</v>
      </c>
      <c r="AH409" s="52">
        <f>IFERROR(AG409/AC396,"-")</f>
        <v>0.11560693641618497</v>
      </c>
      <c r="AI409" s="53">
        <f t="shared" si="87"/>
        <v>126093.05</v>
      </c>
      <c r="AJ409" s="311"/>
      <c r="AK409" s="324"/>
      <c r="AL409" s="209" t="s">
        <v>162</v>
      </c>
      <c r="AM409" s="54">
        <f t="shared" si="89"/>
        <v>14083630</v>
      </c>
      <c r="AN409" s="52">
        <f>IFERROR(AM409/AJ396,"-")</f>
        <v>1.0852351299501496E-2</v>
      </c>
      <c r="AO409" s="54">
        <f t="shared" si="90"/>
        <v>146</v>
      </c>
      <c r="AP409" s="52">
        <f>IFERROR(AO409/AK396,"-")</f>
        <v>8.3763625932300634E-2</v>
      </c>
      <c r="AQ409" s="53">
        <f t="shared" si="88"/>
        <v>96463.219178082189</v>
      </c>
      <c r="AW409" s="175"/>
      <c r="AX409" s="175"/>
    </row>
    <row r="410" spans="2:50" s="20" customFormat="1">
      <c r="B410" s="326"/>
      <c r="C410" s="308"/>
      <c r="D410" s="311"/>
      <c r="E410" s="311"/>
      <c r="F410" s="209" t="s">
        <v>163</v>
      </c>
      <c r="G410" s="54">
        <v>3867587</v>
      </c>
      <c r="H410" s="52">
        <f>IFERROR(G410/D396,"-")</f>
        <v>4.292044109746148E-3</v>
      </c>
      <c r="I410" s="54">
        <v>62</v>
      </c>
      <c r="J410" s="52">
        <f>IFERROR(I410/E396,"-")</f>
        <v>5.0243111831442464E-2</v>
      </c>
      <c r="K410" s="53">
        <f t="shared" si="84"/>
        <v>62380.43548387097</v>
      </c>
      <c r="L410" s="311"/>
      <c r="M410" s="311"/>
      <c r="N410" s="209" t="s">
        <v>163</v>
      </c>
      <c r="O410" s="54">
        <v>355498</v>
      </c>
      <c r="P410" s="52">
        <f>IFERROR(O410/L396,"-")</f>
        <v>2.3186680504398908E-3</v>
      </c>
      <c r="Q410" s="54">
        <v>9</v>
      </c>
      <c r="R410" s="52">
        <f>IFERROR(Q410/M396,"-")</f>
        <v>4.1666666666666664E-2</v>
      </c>
      <c r="S410" s="53">
        <f t="shared" si="85"/>
        <v>39499.777777777781</v>
      </c>
      <c r="T410" s="311"/>
      <c r="U410" s="311"/>
      <c r="V410" s="209" t="s">
        <v>163</v>
      </c>
      <c r="W410" s="54">
        <v>750126</v>
      </c>
      <c r="X410" s="52">
        <f>IFERROR(W410/T396,"-")</f>
        <v>8.4647251773569843E-3</v>
      </c>
      <c r="Y410" s="54">
        <v>11</v>
      </c>
      <c r="Z410" s="52">
        <f>IFERROR(Y410/U396,"-")</f>
        <v>9.166666666666666E-2</v>
      </c>
      <c r="AA410" s="53">
        <f t="shared" si="86"/>
        <v>68193.272727272721</v>
      </c>
      <c r="AB410" s="311"/>
      <c r="AC410" s="311"/>
      <c r="AD410" s="209" t="s">
        <v>163</v>
      </c>
      <c r="AE410" s="54">
        <v>1309939</v>
      </c>
      <c r="AF410" s="52">
        <f>IFERROR(AE410/AB396,"-")</f>
        <v>8.467317637642819E-3</v>
      </c>
      <c r="AG410" s="54">
        <v>19</v>
      </c>
      <c r="AH410" s="52">
        <f>IFERROR(AG410/AC396,"-")</f>
        <v>0.10982658959537572</v>
      </c>
      <c r="AI410" s="53">
        <f t="shared" si="87"/>
        <v>68944.15789473684</v>
      </c>
      <c r="AJ410" s="311"/>
      <c r="AK410" s="324"/>
      <c r="AL410" s="209" t="s">
        <v>163</v>
      </c>
      <c r="AM410" s="54">
        <f t="shared" si="89"/>
        <v>6283150</v>
      </c>
      <c r="AN410" s="52">
        <f>IFERROR(AM410/AJ396,"-")</f>
        <v>4.8415750106657746E-3</v>
      </c>
      <c r="AO410" s="54">
        <f t="shared" si="90"/>
        <v>101</v>
      </c>
      <c r="AP410" s="52">
        <f>IFERROR(AO410/AK396,"-")</f>
        <v>5.7946069994262765E-2</v>
      </c>
      <c r="AQ410" s="53">
        <f t="shared" si="88"/>
        <v>62209.405940594057</v>
      </c>
      <c r="AW410" s="175"/>
      <c r="AX410" s="175"/>
    </row>
    <row r="411" spans="2:50" s="20" customFormat="1">
      <c r="B411" s="326"/>
      <c r="C411" s="308"/>
      <c r="D411" s="311"/>
      <c r="E411" s="311"/>
      <c r="F411" s="210" t="s">
        <v>164</v>
      </c>
      <c r="G411" s="59">
        <v>1545657</v>
      </c>
      <c r="H411" s="57">
        <f>IFERROR(G411/D396,"-")</f>
        <v>1.7152886341116312E-3</v>
      </c>
      <c r="I411" s="59">
        <v>104</v>
      </c>
      <c r="J411" s="57">
        <f>IFERROR(I411/E396,"-")</f>
        <v>8.4278768233387355E-2</v>
      </c>
      <c r="K411" s="58">
        <f t="shared" si="84"/>
        <v>14862.086538461539</v>
      </c>
      <c r="L411" s="311"/>
      <c r="M411" s="311"/>
      <c r="N411" s="210" t="s">
        <v>164</v>
      </c>
      <c r="O411" s="59">
        <v>271253</v>
      </c>
      <c r="P411" s="57">
        <f>IFERROR(O411/L396,"-")</f>
        <v>1.7691960705432145E-3</v>
      </c>
      <c r="Q411" s="59">
        <v>19</v>
      </c>
      <c r="R411" s="57">
        <f>IFERROR(Q411/M396,"-")</f>
        <v>8.7962962962962965E-2</v>
      </c>
      <c r="S411" s="58">
        <f t="shared" si="85"/>
        <v>14276.473684210527</v>
      </c>
      <c r="T411" s="311"/>
      <c r="U411" s="311"/>
      <c r="V411" s="210" t="s">
        <v>164</v>
      </c>
      <c r="W411" s="59">
        <v>95283</v>
      </c>
      <c r="X411" s="57">
        <f>IFERROR(W411/T396,"-")</f>
        <v>1.075211909831289E-3</v>
      </c>
      <c r="Y411" s="59">
        <v>12</v>
      </c>
      <c r="Z411" s="57">
        <f>IFERROR(Y411/U396,"-")</f>
        <v>0.1</v>
      </c>
      <c r="AA411" s="58">
        <f t="shared" si="86"/>
        <v>7940.25</v>
      </c>
      <c r="AB411" s="311"/>
      <c r="AC411" s="311"/>
      <c r="AD411" s="210" t="s">
        <v>164</v>
      </c>
      <c r="AE411" s="59">
        <v>155209</v>
      </c>
      <c r="AF411" s="57">
        <f>IFERROR(AE411/AB396,"-")</f>
        <v>1.0032558029197576E-3</v>
      </c>
      <c r="AG411" s="59">
        <v>21</v>
      </c>
      <c r="AH411" s="57">
        <f>IFERROR(AG411/AC396,"-")</f>
        <v>0.12138728323699421</v>
      </c>
      <c r="AI411" s="58">
        <f t="shared" si="87"/>
        <v>7390.9047619047615</v>
      </c>
      <c r="AJ411" s="311"/>
      <c r="AK411" s="324"/>
      <c r="AL411" s="210" t="s">
        <v>164</v>
      </c>
      <c r="AM411" s="59">
        <f t="shared" si="89"/>
        <v>2067402</v>
      </c>
      <c r="AN411" s="57">
        <f>IFERROR(AM411/AJ396,"-")</f>
        <v>1.5930674677829503E-3</v>
      </c>
      <c r="AO411" s="59">
        <f t="shared" si="90"/>
        <v>156</v>
      </c>
      <c r="AP411" s="57">
        <f>IFERROR(AO411/AK396,"-")</f>
        <v>8.9500860585197933E-2</v>
      </c>
      <c r="AQ411" s="58">
        <f t="shared" si="88"/>
        <v>13252.576923076924</v>
      </c>
      <c r="AW411" s="175"/>
      <c r="AX411" s="175"/>
    </row>
    <row r="412" spans="2:50" s="20" customFormat="1">
      <c r="B412" s="326"/>
      <c r="C412" s="309"/>
      <c r="D412" s="312"/>
      <c r="E412" s="312"/>
      <c r="F412" s="211" t="s">
        <v>86</v>
      </c>
      <c r="G412" s="60">
        <f>SUM(G396:G411)</f>
        <v>178035668</v>
      </c>
      <c r="H412" s="57">
        <f>IFERROR(G412/D396,"-")</f>
        <v>0.19757459629586116</v>
      </c>
      <c r="I412" s="59">
        <v>978</v>
      </c>
      <c r="J412" s="57">
        <f>IFERROR(I412/E396,"-")</f>
        <v>0.7925445705024311</v>
      </c>
      <c r="K412" s="58">
        <f t="shared" si="84"/>
        <v>182040.56032719836</v>
      </c>
      <c r="L412" s="312"/>
      <c r="M412" s="312"/>
      <c r="N412" s="211" t="s">
        <v>86</v>
      </c>
      <c r="O412" s="60">
        <f>SUM(O396:O411)</f>
        <v>38264839</v>
      </c>
      <c r="P412" s="57">
        <f>IFERROR(O412/L396,"-")</f>
        <v>0.24957513022443528</v>
      </c>
      <c r="Q412" s="59">
        <v>182</v>
      </c>
      <c r="R412" s="57">
        <f>IFERROR(Q412/M396,"-")</f>
        <v>0.84259259259259256</v>
      </c>
      <c r="S412" s="58">
        <f t="shared" si="85"/>
        <v>210246.36813186813</v>
      </c>
      <c r="T412" s="312"/>
      <c r="U412" s="312"/>
      <c r="V412" s="211" t="s">
        <v>86</v>
      </c>
      <c r="W412" s="60">
        <f>SUM(W396:W411)</f>
        <v>20121947</v>
      </c>
      <c r="X412" s="57">
        <f>IFERROR(W412/T396,"-")</f>
        <v>0.22706418840080581</v>
      </c>
      <c r="Y412" s="59">
        <v>105</v>
      </c>
      <c r="Z412" s="57">
        <f>IFERROR(Y412/U396,"-")</f>
        <v>0.875</v>
      </c>
      <c r="AA412" s="58">
        <f t="shared" si="86"/>
        <v>191637.59047619047</v>
      </c>
      <c r="AB412" s="312"/>
      <c r="AC412" s="312"/>
      <c r="AD412" s="211" t="s">
        <v>86</v>
      </c>
      <c r="AE412" s="60">
        <f>SUM(AE396:AE411)</f>
        <v>34615336</v>
      </c>
      <c r="AF412" s="57">
        <f>IFERROR(AE412/AB396,"-")</f>
        <v>0.22375014794256254</v>
      </c>
      <c r="AG412" s="59">
        <v>149</v>
      </c>
      <c r="AH412" s="57">
        <f>IFERROR(AG412/AC396,"-")</f>
        <v>0.86127167630057799</v>
      </c>
      <c r="AI412" s="58">
        <f t="shared" si="87"/>
        <v>232317.69127516777</v>
      </c>
      <c r="AJ412" s="312"/>
      <c r="AK412" s="325"/>
      <c r="AL412" s="211" t="s">
        <v>86</v>
      </c>
      <c r="AM412" s="60">
        <f>SUM(AM396:AM411)</f>
        <v>271037790</v>
      </c>
      <c r="AN412" s="57">
        <f>IFERROR(AM412/AJ396,"-")</f>
        <v>0.20885221441634816</v>
      </c>
      <c r="AO412" s="59">
        <f>SUM(I412,Q412,Y412,AG412)</f>
        <v>1414</v>
      </c>
      <c r="AP412" s="57">
        <f>IFERROR(AO412/AK396,"-")</f>
        <v>0.8112449799196787</v>
      </c>
      <c r="AQ412" s="58">
        <f t="shared" si="88"/>
        <v>191681.60537482321</v>
      </c>
      <c r="AW412" s="175"/>
      <c r="AX412" s="175"/>
    </row>
    <row r="413" spans="2:50" s="20" customFormat="1">
      <c r="B413" s="326">
        <v>25</v>
      </c>
      <c r="C413" s="307" t="s">
        <v>147</v>
      </c>
      <c r="D413" s="310">
        <v>484023310</v>
      </c>
      <c r="E413" s="310">
        <v>758</v>
      </c>
      <c r="F413" s="207" t="s">
        <v>150</v>
      </c>
      <c r="G413" s="50">
        <v>10551400</v>
      </c>
      <c r="H413" s="48">
        <f>IFERROR(G413/D413,"-")</f>
        <v>2.1799363340579608E-2</v>
      </c>
      <c r="I413" s="50">
        <v>149</v>
      </c>
      <c r="J413" s="48">
        <f>IFERROR(I413/E413,"-")</f>
        <v>0.19656992084432717</v>
      </c>
      <c r="K413" s="49">
        <f t="shared" si="84"/>
        <v>70814.765100671138</v>
      </c>
      <c r="L413" s="310">
        <v>76809100</v>
      </c>
      <c r="M413" s="310">
        <v>108</v>
      </c>
      <c r="N413" s="207" t="s">
        <v>150</v>
      </c>
      <c r="O413" s="50">
        <v>2877149</v>
      </c>
      <c r="P413" s="48">
        <f>IFERROR(O413/L413,"-")</f>
        <v>3.7458439169317174E-2</v>
      </c>
      <c r="Q413" s="50">
        <v>30</v>
      </c>
      <c r="R413" s="48">
        <f>IFERROR(Q413/M413,"-")</f>
        <v>0.27777777777777779</v>
      </c>
      <c r="S413" s="49">
        <f t="shared" si="85"/>
        <v>95904.96666666666</v>
      </c>
      <c r="T413" s="310">
        <v>47759350</v>
      </c>
      <c r="U413" s="310">
        <v>69</v>
      </c>
      <c r="V413" s="207" t="s">
        <v>150</v>
      </c>
      <c r="W413" s="50">
        <v>613356</v>
      </c>
      <c r="X413" s="48">
        <f>IFERROR(W413/T413,"-")</f>
        <v>1.2842637096191635E-2</v>
      </c>
      <c r="Y413" s="50">
        <v>19</v>
      </c>
      <c r="Z413" s="48">
        <f>IFERROR(Y413/U413,"-")</f>
        <v>0.27536231884057971</v>
      </c>
      <c r="AA413" s="49">
        <f t="shared" si="86"/>
        <v>32281.894736842107</v>
      </c>
      <c r="AB413" s="310">
        <v>96637430</v>
      </c>
      <c r="AC413" s="310">
        <v>106</v>
      </c>
      <c r="AD413" s="207" t="s">
        <v>150</v>
      </c>
      <c r="AE413" s="50">
        <v>1100710</v>
      </c>
      <c r="AF413" s="48">
        <f>IFERROR(AE413/AB413,"-")</f>
        <v>1.139010008854747E-2</v>
      </c>
      <c r="AG413" s="50">
        <v>32</v>
      </c>
      <c r="AH413" s="48">
        <f>IFERROR(AG413/AC413,"-")</f>
        <v>0.30188679245283018</v>
      </c>
      <c r="AI413" s="49">
        <f t="shared" si="87"/>
        <v>34397.1875</v>
      </c>
      <c r="AJ413" s="310">
        <f>SUM(D413,L413,T413,AB413)</f>
        <v>705229190</v>
      </c>
      <c r="AK413" s="323">
        <f>SUM(E413,M413,U413,AC413)</f>
        <v>1041</v>
      </c>
      <c r="AL413" s="207" t="s">
        <v>150</v>
      </c>
      <c r="AM413" s="50">
        <f t="shared" ref="AM413:AM428" si="91">SUM(G413,O413,W413,AE413)</f>
        <v>15142615</v>
      </c>
      <c r="AN413" s="48">
        <f>IFERROR(AM413/AJ413,"-")</f>
        <v>2.147190617563632E-2</v>
      </c>
      <c r="AO413" s="50">
        <f t="shared" ref="AO413:AO428" si="92">SUM(I413,Q413,Y413,AG413)</f>
        <v>230</v>
      </c>
      <c r="AP413" s="48">
        <f>IFERROR(AO413/AK413,"-")</f>
        <v>0.22094140249759847</v>
      </c>
      <c r="AQ413" s="49">
        <f t="shared" si="88"/>
        <v>65837.456521739135</v>
      </c>
      <c r="AW413" s="175"/>
      <c r="AX413" s="175"/>
    </row>
    <row r="414" spans="2:50" s="20" customFormat="1">
      <c r="B414" s="326"/>
      <c r="C414" s="308"/>
      <c r="D414" s="311"/>
      <c r="E414" s="311"/>
      <c r="F414" s="208" t="s">
        <v>151</v>
      </c>
      <c r="G414" s="54">
        <v>11249587</v>
      </c>
      <c r="H414" s="52">
        <f>IFERROR(G414/D413,"-")</f>
        <v>2.3241828993731728E-2</v>
      </c>
      <c r="I414" s="54">
        <v>197</v>
      </c>
      <c r="J414" s="52">
        <f>IFERROR(I414/E413,"-")</f>
        <v>0.25989445910290238</v>
      </c>
      <c r="K414" s="53">
        <f t="shared" si="84"/>
        <v>57104.502538071065</v>
      </c>
      <c r="L414" s="311"/>
      <c r="M414" s="311"/>
      <c r="N414" s="208" t="s">
        <v>151</v>
      </c>
      <c r="O414" s="54">
        <v>545344</v>
      </c>
      <c r="P414" s="52">
        <f>IFERROR(O414/L413,"-")</f>
        <v>7.0999920582326837E-3</v>
      </c>
      <c r="Q414" s="54">
        <v>34</v>
      </c>
      <c r="R414" s="52">
        <f>IFERROR(Q414/M413,"-")</f>
        <v>0.31481481481481483</v>
      </c>
      <c r="S414" s="53">
        <f t="shared" si="85"/>
        <v>16039.529411764706</v>
      </c>
      <c r="T414" s="311"/>
      <c r="U414" s="311"/>
      <c r="V414" s="208" t="s">
        <v>151</v>
      </c>
      <c r="W414" s="54">
        <v>3216945</v>
      </c>
      <c r="X414" s="52">
        <f>IFERROR(W414/T413,"-")</f>
        <v>6.7357386564096872E-2</v>
      </c>
      <c r="Y414" s="54">
        <v>28</v>
      </c>
      <c r="Z414" s="52">
        <f>IFERROR(Y414/U413,"-")</f>
        <v>0.40579710144927539</v>
      </c>
      <c r="AA414" s="53">
        <f t="shared" si="86"/>
        <v>114890.89285714286</v>
      </c>
      <c r="AB414" s="311"/>
      <c r="AC414" s="311"/>
      <c r="AD414" s="208" t="s">
        <v>151</v>
      </c>
      <c r="AE414" s="54">
        <v>1364450</v>
      </c>
      <c r="AF414" s="52">
        <f>IFERROR(AE414/AB413,"-")</f>
        <v>1.4119270348973478E-2</v>
      </c>
      <c r="AG414" s="54">
        <v>38</v>
      </c>
      <c r="AH414" s="52">
        <f>IFERROR(AG414/AC413,"-")</f>
        <v>0.35849056603773582</v>
      </c>
      <c r="AI414" s="53">
        <f t="shared" si="87"/>
        <v>35906.57894736842</v>
      </c>
      <c r="AJ414" s="311"/>
      <c r="AK414" s="324"/>
      <c r="AL414" s="208" t="s">
        <v>151</v>
      </c>
      <c r="AM414" s="54">
        <f t="shared" si="91"/>
        <v>16376326</v>
      </c>
      <c r="AN414" s="52">
        <f>IFERROR(AM414/AJ413,"-")</f>
        <v>2.3221282148006381E-2</v>
      </c>
      <c r="AO414" s="54">
        <f t="shared" si="92"/>
        <v>297</v>
      </c>
      <c r="AP414" s="52">
        <f>IFERROR(AO414/AK413,"-")</f>
        <v>0.28530259365994237</v>
      </c>
      <c r="AQ414" s="53">
        <f t="shared" si="88"/>
        <v>55139.14478114478</v>
      </c>
      <c r="AW414" s="175"/>
      <c r="AX414" s="175"/>
    </row>
    <row r="415" spans="2:50" s="20" customFormat="1">
      <c r="B415" s="326"/>
      <c r="C415" s="308"/>
      <c r="D415" s="311"/>
      <c r="E415" s="311"/>
      <c r="F415" s="209" t="s">
        <v>152</v>
      </c>
      <c r="G415" s="54">
        <v>6438671</v>
      </c>
      <c r="H415" s="52">
        <f>IFERROR(G415/D413,"-")</f>
        <v>1.3302398597290696E-2</v>
      </c>
      <c r="I415" s="54">
        <v>228</v>
      </c>
      <c r="J415" s="52">
        <f>IFERROR(I415/E413,"-")</f>
        <v>0.30079155672823221</v>
      </c>
      <c r="K415" s="53">
        <f t="shared" si="84"/>
        <v>28239.785087719298</v>
      </c>
      <c r="L415" s="311"/>
      <c r="M415" s="311"/>
      <c r="N415" s="209" t="s">
        <v>152</v>
      </c>
      <c r="O415" s="54">
        <v>809294</v>
      </c>
      <c r="P415" s="52">
        <f>IFERROR(O415/L413,"-")</f>
        <v>1.0536433834011856E-2</v>
      </c>
      <c r="Q415" s="54">
        <v>31</v>
      </c>
      <c r="R415" s="52">
        <f>IFERROR(Q415/M413,"-")</f>
        <v>0.28703703703703703</v>
      </c>
      <c r="S415" s="53">
        <f t="shared" si="85"/>
        <v>26106.258064516129</v>
      </c>
      <c r="T415" s="311"/>
      <c r="U415" s="311"/>
      <c r="V415" s="209" t="s">
        <v>152</v>
      </c>
      <c r="W415" s="54">
        <v>480773</v>
      </c>
      <c r="X415" s="52">
        <f>IFERROR(W415/T413,"-")</f>
        <v>1.0066573351605497E-2</v>
      </c>
      <c r="Y415" s="54">
        <v>18</v>
      </c>
      <c r="Z415" s="52">
        <f>IFERROR(Y415/U413,"-")</f>
        <v>0.2608695652173913</v>
      </c>
      <c r="AA415" s="53">
        <f t="shared" si="86"/>
        <v>26709.611111111109</v>
      </c>
      <c r="AB415" s="311"/>
      <c r="AC415" s="311"/>
      <c r="AD415" s="209" t="s">
        <v>152</v>
      </c>
      <c r="AE415" s="54">
        <v>3536360</v>
      </c>
      <c r="AF415" s="52">
        <f>IFERROR(AE415/AB413,"-")</f>
        <v>3.6594102305907761E-2</v>
      </c>
      <c r="AG415" s="54">
        <v>31</v>
      </c>
      <c r="AH415" s="52">
        <f>IFERROR(AG415/AC413,"-")</f>
        <v>0.29245283018867924</v>
      </c>
      <c r="AI415" s="53">
        <f t="shared" si="87"/>
        <v>114076.12903225806</v>
      </c>
      <c r="AJ415" s="311"/>
      <c r="AK415" s="324"/>
      <c r="AL415" s="209" t="s">
        <v>152</v>
      </c>
      <c r="AM415" s="54">
        <f t="shared" si="91"/>
        <v>11265098</v>
      </c>
      <c r="AN415" s="52">
        <f>IFERROR(AM415/AJ413,"-")</f>
        <v>1.5973669496011644E-2</v>
      </c>
      <c r="AO415" s="54">
        <f t="shared" si="92"/>
        <v>308</v>
      </c>
      <c r="AP415" s="52">
        <f>IFERROR(AO415/AK413,"-")</f>
        <v>0.29586935638808837</v>
      </c>
      <c r="AQ415" s="53">
        <f t="shared" si="88"/>
        <v>36574.993506493505</v>
      </c>
      <c r="AW415" s="175"/>
      <c r="AX415" s="175"/>
    </row>
    <row r="416" spans="2:50" s="20" customFormat="1">
      <c r="B416" s="326"/>
      <c r="C416" s="308"/>
      <c r="D416" s="311"/>
      <c r="E416" s="311"/>
      <c r="F416" s="209" t="s">
        <v>153</v>
      </c>
      <c r="G416" s="54">
        <v>2050395</v>
      </c>
      <c r="H416" s="52">
        <f>IFERROR(G416/D413,"-")</f>
        <v>4.236149287934087E-3</v>
      </c>
      <c r="I416" s="54">
        <v>40</v>
      </c>
      <c r="J416" s="52">
        <f>IFERROR(I416/E413,"-")</f>
        <v>5.2770448548812667E-2</v>
      </c>
      <c r="K416" s="53">
        <f t="shared" si="84"/>
        <v>51259.875</v>
      </c>
      <c r="L416" s="311"/>
      <c r="M416" s="311"/>
      <c r="N416" s="209" t="s">
        <v>153</v>
      </c>
      <c r="O416" s="54">
        <v>43228</v>
      </c>
      <c r="P416" s="52">
        <f>IFERROR(O416/L413,"-")</f>
        <v>5.6279789764494056E-4</v>
      </c>
      <c r="Q416" s="54">
        <v>5</v>
      </c>
      <c r="R416" s="52">
        <f>IFERROR(Q416/M413,"-")</f>
        <v>4.6296296296296294E-2</v>
      </c>
      <c r="S416" s="53">
        <f t="shared" si="85"/>
        <v>8645.6</v>
      </c>
      <c r="T416" s="311"/>
      <c r="U416" s="311"/>
      <c r="V416" s="209" t="s">
        <v>153</v>
      </c>
      <c r="W416" s="54">
        <v>39214</v>
      </c>
      <c r="X416" s="52">
        <f>IFERROR(W416/T413,"-")</f>
        <v>8.2107482618586731E-4</v>
      </c>
      <c r="Y416" s="54">
        <v>3</v>
      </c>
      <c r="Z416" s="52">
        <f>IFERROR(Y416/U413,"-")</f>
        <v>4.3478260869565216E-2</v>
      </c>
      <c r="AA416" s="53">
        <f t="shared" si="86"/>
        <v>13071.333333333334</v>
      </c>
      <c r="AB416" s="311"/>
      <c r="AC416" s="311"/>
      <c r="AD416" s="209" t="s">
        <v>153</v>
      </c>
      <c r="AE416" s="54">
        <v>75225</v>
      </c>
      <c r="AF416" s="52">
        <f>IFERROR(AE416/AB413,"-")</f>
        <v>7.7842508849831785E-4</v>
      </c>
      <c r="AG416" s="54">
        <v>10</v>
      </c>
      <c r="AH416" s="52">
        <f>IFERROR(AG416/AC413,"-")</f>
        <v>9.4339622641509441E-2</v>
      </c>
      <c r="AI416" s="53">
        <f t="shared" si="87"/>
        <v>7522.5</v>
      </c>
      <c r="AJ416" s="311"/>
      <c r="AK416" s="324"/>
      <c r="AL416" s="209" t="s">
        <v>153</v>
      </c>
      <c r="AM416" s="54">
        <f t="shared" si="91"/>
        <v>2208062</v>
      </c>
      <c r="AN416" s="52">
        <f>IFERROR(AM416/AJ413,"-")</f>
        <v>3.1309849780891798E-3</v>
      </c>
      <c r="AO416" s="54">
        <f t="shared" si="92"/>
        <v>58</v>
      </c>
      <c r="AP416" s="52">
        <f>IFERROR(AO416/AK413,"-")</f>
        <v>5.5715658021133527E-2</v>
      </c>
      <c r="AQ416" s="53">
        <f t="shared" si="88"/>
        <v>38070.034482758623</v>
      </c>
      <c r="AW416" s="175"/>
      <c r="AX416" s="175"/>
    </row>
    <row r="417" spans="2:50" s="20" customFormat="1">
      <c r="B417" s="326"/>
      <c r="C417" s="308"/>
      <c r="D417" s="311"/>
      <c r="E417" s="311"/>
      <c r="F417" s="209" t="s">
        <v>154</v>
      </c>
      <c r="G417" s="54">
        <v>13375690</v>
      </c>
      <c r="H417" s="52">
        <f>IFERROR(G417/D413,"-")</f>
        <v>2.7634392236192094E-2</v>
      </c>
      <c r="I417" s="54">
        <v>275</v>
      </c>
      <c r="J417" s="52">
        <f>IFERROR(I417/E413,"-")</f>
        <v>0.36279683377308708</v>
      </c>
      <c r="K417" s="53">
        <f t="shared" si="84"/>
        <v>48638.872727272726</v>
      </c>
      <c r="L417" s="311"/>
      <c r="M417" s="311"/>
      <c r="N417" s="209" t="s">
        <v>154</v>
      </c>
      <c r="O417" s="54">
        <v>2680193</v>
      </c>
      <c r="P417" s="52">
        <f>IFERROR(O417/L413,"-")</f>
        <v>3.489421175355524E-2</v>
      </c>
      <c r="Q417" s="54">
        <v>49</v>
      </c>
      <c r="R417" s="52">
        <f>IFERROR(Q417/M413,"-")</f>
        <v>0.45370370370370372</v>
      </c>
      <c r="S417" s="53">
        <f t="shared" si="85"/>
        <v>54697.816326530614</v>
      </c>
      <c r="T417" s="311"/>
      <c r="U417" s="311"/>
      <c r="V417" s="209" t="s">
        <v>154</v>
      </c>
      <c r="W417" s="54">
        <v>714312</v>
      </c>
      <c r="X417" s="52">
        <f>IFERROR(W417/T413,"-")</f>
        <v>1.4956484960536523E-2</v>
      </c>
      <c r="Y417" s="54">
        <v>26</v>
      </c>
      <c r="Z417" s="52">
        <f>IFERROR(Y417/U413,"-")</f>
        <v>0.37681159420289856</v>
      </c>
      <c r="AA417" s="53">
        <f t="shared" si="86"/>
        <v>27473.538461538461</v>
      </c>
      <c r="AB417" s="311"/>
      <c r="AC417" s="311"/>
      <c r="AD417" s="209" t="s">
        <v>154</v>
      </c>
      <c r="AE417" s="54">
        <v>2940764</v>
      </c>
      <c r="AF417" s="52">
        <f>IFERROR(AE417/AB413,"-")</f>
        <v>3.0430900325060382E-2</v>
      </c>
      <c r="AG417" s="54">
        <v>48</v>
      </c>
      <c r="AH417" s="52">
        <f>IFERROR(AG417/AC413,"-")</f>
        <v>0.45283018867924529</v>
      </c>
      <c r="AI417" s="53">
        <f t="shared" si="87"/>
        <v>61265.916666666664</v>
      </c>
      <c r="AJ417" s="311"/>
      <c r="AK417" s="324"/>
      <c r="AL417" s="209" t="s">
        <v>154</v>
      </c>
      <c r="AM417" s="54">
        <f t="shared" si="91"/>
        <v>19710959</v>
      </c>
      <c r="AN417" s="52">
        <f>IFERROR(AM417/AJ413,"-")</f>
        <v>2.7949720855995765E-2</v>
      </c>
      <c r="AO417" s="54">
        <f t="shared" si="92"/>
        <v>398</v>
      </c>
      <c r="AP417" s="52">
        <f>IFERROR(AO417/AK413,"-")</f>
        <v>0.38232468780019213</v>
      </c>
      <c r="AQ417" s="53">
        <f t="shared" si="88"/>
        <v>49525.022613065325</v>
      </c>
      <c r="AW417" s="175"/>
      <c r="AX417" s="175"/>
    </row>
    <row r="418" spans="2:50" s="20" customFormat="1">
      <c r="B418" s="326"/>
      <c r="C418" s="308"/>
      <c r="D418" s="311"/>
      <c r="E418" s="311"/>
      <c r="F418" s="209" t="s">
        <v>155</v>
      </c>
      <c r="G418" s="54">
        <v>23360418</v>
      </c>
      <c r="H418" s="52">
        <f>IFERROR(G418/D413,"-")</f>
        <v>4.8263002044261052E-2</v>
      </c>
      <c r="I418" s="54">
        <v>296</v>
      </c>
      <c r="J418" s="52">
        <f>IFERROR(I418/E413,"-")</f>
        <v>0.39050131926121373</v>
      </c>
      <c r="K418" s="53">
        <f t="shared" si="84"/>
        <v>78920.33108108108</v>
      </c>
      <c r="L418" s="311"/>
      <c r="M418" s="311"/>
      <c r="N418" s="209" t="s">
        <v>155</v>
      </c>
      <c r="O418" s="54">
        <v>5565819</v>
      </c>
      <c r="P418" s="52">
        <f>IFERROR(O418/L413,"-")</f>
        <v>7.2463015449992257E-2</v>
      </c>
      <c r="Q418" s="54">
        <v>61</v>
      </c>
      <c r="R418" s="52">
        <f>IFERROR(Q418/M413,"-")</f>
        <v>0.56481481481481477</v>
      </c>
      <c r="S418" s="53">
        <f t="shared" si="85"/>
        <v>91242.934426229505</v>
      </c>
      <c r="T418" s="311"/>
      <c r="U418" s="311"/>
      <c r="V418" s="209" t="s">
        <v>155</v>
      </c>
      <c r="W418" s="54">
        <v>2367755</v>
      </c>
      <c r="X418" s="52">
        <f>IFERROR(W418/T413,"-")</f>
        <v>4.9576784441161786E-2</v>
      </c>
      <c r="Y418" s="54">
        <v>30</v>
      </c>
      <c r="Z418" s="52">
        <f>IFERROR(Y418/U413,"-")</f>
        <v>0.43478260869565216</v>
      </c>
      <c r="AA418" s="53">
        <f t="shared" si="86"/>
        <v>78925.166666666672</v>
      </c>
      <c r="AB418" s="311"/>
      <c r="AC418" s="311"/>
      <c r="AD418" s="209" t="s">
        <v>155</v>
      </c>
      <c r="AE418" s="54">
        <v>4831035</v>
      </c>
      <c r="AF418" s="52">
        <f>IFERROR(AE418/AB413,"-")</f>
        <v>4.9991343933711817E-2</v>
      </c>
      <c r="AG418" s="54">
        <v>48</v>
      </c>
      <c r="AH418" s="52">
        <f>IFERROR(AG418/AC413,"-")</f>
        <v>0.45283018867924529</v>
      </c>
      <c r="AI418" s="53">
        <f t="shared" si="87"/>
        <v>100646.5625</v>
      </c>
      <c r="AJ418" s="311"/>
      <c r="AK418" s="324"/>
      <c r="AL418" s="209" t="s">
        <v>155</v>
      </c>
      <c r="AM418" s="54">
        <f t="shared" si="91"/>
        <v>36125027</v>
      </c>
      <c r="AN418" s="52">
        <f>IFERROR(AM418/AJ413,"-")</f>
        <v>5.1224520357701017E-2</v>
      </c>
      <c r="AO418" s="54">
        <f t="shared" si="92"/>
        <v>435</v>
      </c>
      <c r="AP418" s="52">
        <f>IFERROR(AO418/AK413,"-")</f>
        <v>0.41786743515850144</v>
      </c>
      <c r="AQ418" s="53">
        <f t="shared" si="88"/>
        <v>83046.03908045977</v>
      </c>
      <c r="AW418" s="175"/>
      <c r="AX418" s="175"/>
    </row>
    <row r="419" spans="2:50" s="20" customFormat="1">
      <c r="B419" s="326"/>
      <c r="C419" s="308"/>
      <c r="D419" s="311"/>
      <c r="E419" s="311"/>
      <c r="F419" s="209" t="s">
        <v>156</v>
      </c>
      <c r="G419" s="54">
        <v>9919196</v>
      </c>
      <c r="H419" s="52">
        <f>IFERROR(G419/D413,"-")</f>
        <v>2.0493219634401493E-2</v>
      </c>
      <c r="I419" s="54">
        <v>86</v>
      </c>
      <c r="J419" s="52">
        <f>IFERROR(I419/E413,"-")</f>
        <v>0.11345646437994723</v>
      </c>
      <c r="K419" s="53">
        <f t="shared" si="84"/>
        <v>115339.48837209302</v>
      </c>
      <c r="L419" s="311"/>
      <c r="M419" s="311"/>
      <c r="N419" s="209" t="s">
        <v>156</v>
      </c>
      <c r="O419" s="54">
        <v>314760</v>
      </c>
      <c r="P419" s="52">
        <f>IFERROR(O419/L413,"-")</f>
        <v>4.0979519353826566E-3</v>
      </c>
      <c r="Q419" s="54">
        <v>21</v>
      </c>
      <c r="R419" s="52">
        <f>IFERROR(Q419/M413,"-")</f>
        <v>0.19444444444444445</v>
      </c>
      <c r="S419" s="53">
        <f t="shared" si="85"/>
        <v>14988.571428571429</v>
      </c>
      <c r="T419" s="311"/>
      <c r="U419" s="311"/>
      <c r="V419" s="209" t="s">
        <v>156</v>
      </c>
      <c r="W419" s="54">
        <v>316990</v>
      </c>
      <c r="X419" s="52">
        <f>IFERROR(W419/T413,"-")</f>
        <v>6.637234384471313E-3</v>
      </c>
      <c r="Y419" s="54">
        <v>8</v>
      </c>
      <c r="Z419" s="52">
        <f>IFERROR(Y419/U413,"-")</f>
        <v>0.11594202898550725</v>
      </c>
      <c r="AA419" s="53">
        <f t="shared" si="86"/>
        <v>39623.75</v>
      </c>
      <c r="AB419" s="311"/>
      <c r="AC419" s="311"/>
      <c r="AD419" s="209" t="s">
        <v>156</v>
      </c>
      <c r="AE419" s="54">
        <v>3728534</v>
      </c>
      <c r="AF419" s="52">
        <f>IFERROR(AE419/AB413,"-")</f>
        <v>3.8582710653625618E-2</v>
      </c>
      <c r="AG419" s="54">
        <v>26</v>
      </c>
      <c r="AH419" s="52">
        <f>IFERROR(AG419/AC413,"-")</f>
        <v>0.24528301886792453</v>
      </c>
      <c r="AI419" s="53">
        <f t="shared" si="87"/>
        <v>143405.15384615384</v>
      </c>
      <c r="AJ419" s="311"/>
      <c r="AK419" s="324"/>
      <c r="AL419" s="209" t="s">
        <v>156</v>
      </c>
      <c r="AM419" s="54">
        <f t="shared" si="91"/>
        <v>14279480</v>
      </c>
      <c r="AN419" s="52">
        <f>IFERROR(AM419/AJ413,"-")</f>
        <v>2.0247999093741427E-2</v>
      </c>
      <c r="AO419" s="54">
        <f t="shared" si="92"/>
        <v>141</v>
      </c>
      <c r="AP419" s="52">
        <f>IFERROR(AO419/AK413,"-")</f>
        <v>0.13544668587896252</v>
      </c>
      <c r="AQ419" s="53">
        <f t="shared" si="88"/>
        <v>101272.90780141843</v>
      </c>
      <c r="AW419" s="175"/>
      <c r="AX419" s="175"/>
    </row>
    <row r="420" spans="2:50" s="20" customFormat="1">
      <c r="B420" s="326"/>
      <c r="C420" s="308"/>
      <c r="D420" s="311"/>
      <c r="E420" s="311"/>
      <c r="F420" s="209" t="s">
        <v>166</v>
      </c>
      <c r="G420" s="54">
        <v>0</v>
      </c>
      <c r="H420" s="52">
        <f>IFERROR(G420/D413,"-")</f>
        <v>0</v>
      </c>
      <c r="I420" s="54">
        <v>0</v>
      </c>
      <c r="J420" s="52">
        <f>IFERROR(I420/E413,"-")</f>
        <v>0</v>
      </c>
      <c r="K420" s="53" t="str">
        <f t="shared" si="84"/>
        <v>-</v>
      </c>
      <c r="L420" s="311"/>
      <c r="M420" s="311"/>
      <c r="N420" s="209" t="s">
        <v>166</v>
      </c>
      <c r="O420" s="54">
        <v>0</v>
      </c>
      <c r="P420" s="52">
        <f>IFERROR(O420/L413,"-")</f>
        <v>0</v>
      </c>
      <c r="Q420" s="54">
        <v>0</v>
      </c>
      <c r="R420" s="52">
        <f>IFERROR(Q420/M413,"-")</f>
        <v>0</v>
      </c>
      <c r="S420" s="53" t="str">
        <f t="shared" si="85"/>
        <v>-</v>
      </c>
      <c r="T420" s="311"/>
      <c r="U420" s="311"/>
      <c r="V420" s="209" t="s">
        <v>166</v>
      </c>
      <c r="W420" s="54">
        <v>0</v>
      </c>
      <c r="X420" s="52">
        <f>IFERROR(W420/T413,"-")</f>
        <v>0</v>
      </c>
      <c r="Y420" s="54">
        <v>0</v>
      </c>
      <c r="Z420" s="52">
        <f>IFERROR(Y420/U413,"-")</f>
        <v>0</v>
      </c>
      <c r="AA420" s="53" t="str">
        <f t="shared" si="86"/>
        <v>-</v>
      </c>
      <c r="AB420" s="311"/>
      <c r="AC420" s="311"/>
      <c r="AD420" s="209" t="s">
        <v>166</v>
      </c>
      <c r="AE420" s="54">
        <v>0</v>
      </c>
      <c r="AF420" s="52">
        <f>IFERROR(AE420/AB413,"-")</f>
        <v>0</v>
      </c>
      <c r="AG420" s="54">
        <v>0</v>
      </c>
      <c r="AH420" s="52">
        <f>IFERROR(AG420/AC413,"-")</f>
        <v>0</v>
      </c>
      <c r="AI420" s="53" t="str">
        <f t="shared" si="87"/>
        <v>-</v>
      </c>
      <c r="AJ420" s="311"/>
      <c r="AK420" s="324"/>
      <c r="AL420" s="209" t="s">
        <v>166</v>
      </c>
      <c r="AM420" s="54">
        <f t="shared" si="91"/>
        <v>0</v>
      </c>
      <c r="AN420" s="52">
        <f>IFERROR(AM420/AJ413,"-")</f>
        <v>0</v>
      </c>
      <c r="AO420" s="54">
        <f t="shared" si="92"/>
        <v>0</v>
      </c>
      <c r="AP420" s="52">
        <f>IFERROR(AO420/AK413,"-")</f>
        <v>0</v>
      </c>
      <c r="AQ420" s="53" t="str">
        <f t="shared" si="88"/>
        <v>-</v>
      </c>
      <c r="AW420" s="175"/>
      <c r="AX420" s="175"/>
    </row>
    <row r="421" spans="2:50" s="20" customFormat="1">
      <c r="B421" s="326"/>
      <c r="C421" s="308"/>
      <c r="D421" s="311"/>
      <c r="E421" s="311"/>
      <c r="F421" s="209" t="s">
        <v>157</v>
      </c>
      <c r="G421" s="54">
        <v>122469</v>
      </c>
      <c r="H421" s="52">
        <f>IFERROR(G421/D413,"-")</f>
        <v>2.5302293808948992E-4</v>
      </c>
      <c r="I421" s="54">
        <v>6</v>
      </c>
      <c r="J421" s="52">
        <f>IFERROR(I421/E413,"-")</f>
        <v>7.9155672823219003E-3</v>
      </c>
      <c r="K421" s="53">
        <f t="shared" si="84"/>
        <v>20411.5</v>
      </c>
      <c r="L421" s="311"/>
      <c r="M421" s="311"/>
      <c r="N421" s="209" t="s">
        <v>157</v>
      </c>
      <c r="O421" s="54">
        <v>4630</v>
      </c>
      <c r="P421" s="52">
        <f>IFERROR(O421/L413,"-")</f>
        <v>6.027931586231319E-5</v>
      </c>
      <c r="Q421" s="54">
        <v>1</v>
      </c>
      <c r="R421" s="52">
        <f>IFERROR(Q421/M413,"-")</f>
        <v>9.2592592592592587E-3</v>
      </c>
      <c r="S421" s="53">
        <f t="shared" si="85"/>
        <v>4630</v>
      </c>
      <c r="T421" s="311"/>
      <c r="U421" s="311"/>
      <c r="V421" s="209" t="s">
        <v>157</v>
      </c>
      <c r="W421" s="54">
        <v>0</v>
      </c>
      <c r="X421" s="52">
        <f>IFERROR(W421/T413,"-")</f>
        <v>0</v>
      </c>
      <c r="Y421" s="54">
        <v>0</v>
      </c>
      <c r="Z421" s="52">
        <f>IFERROR(Y421/U413,"-")</f>
        <v>0</v>
      </c>
      <c r="AA421" s="53" t="str">
        <f t="shared" si="86"/>
        <v>-</v>
      </c>
      <c r="AB421" s="311"/>
      <c r="AC421" s="311"/>
      <c r="AD421" s="209" t="s">
        <v>157</v>
      </c>
      <c r="AE421" s="54">
        <v>37343</v>
      </c>
      <c r="AF421" s="52">
        <f>IFERROR(AE421/AB413,"-")</f>
        <v>3.8642376975463855E-4</v>
      </c>
      <c r="AG421" s="54">
        <v>3</v>
      </c>
      <c r="AH421" s="52">
        <f>IFERROR(AG421/AC413,"-")</f>
        <v>2.8301886792452831E-2</v>
      </c>
      <c r="AI421" s="53">
        <f t="shared" si="87"/>
        <v>12447.666666666666</v>
      </c>
      <c r="AJ421" s="311"/>
      <c r="AK421" s="324"/>
      <c r="AL421" s="209" t="s">
        <v>157</v>
      </c>
      <c r="AM421" s="54">
        <f t="shared" si="91"/>
        <v>164442</v>
      </c>
      <c r="AN421" s="52">
        <f>IFERROR(AM421/AJ413,"-")</f>
        <v>2.3317526037173816E-4</v>
      </c>
      <c r="AO421" s="54">
        <f t="shared" si="92"/>
        <v>10</v>
      </c>
      <c r="AP421" s="52">
        <f>IFERROR(AO421/AK413,"-")</f>
        <v>9.6061479346781949E-3</v>
      </c>
      <c r="AQ421" s="53">
        <f t="shared" si="88"/>
        <v>16444.2</v>
      </c>
      <c r="AW421" s="175"/>
      <c r="AX421" s="175"/>
    </row>
    <row r="422" spans="2:50" s="20" customFormat="1">
      <c r="B422" s="326"/>
      <c r="C422" s="308"/>
      <c r="D422" s="311"/>
      <c r="E422" s="311"/>
      <c r="F422" s="209" t="s">
        <v>158</v>
      </c>
      <c r="G422" s="54">
        <v>176821</v>
      </c>
      <c r="H422" s="52">
        <f>IFERROR(G422/D413,"-")</f>
        <v>3.6531505063258212E-4</v>
      </c>
      <c r="I422" s="54">
        <v>24</v>
      </c>
      <c r="J422" s="52">
        <f>IFERROR(I422/E413,"-")</f>
        <v>3.1662269129287601E-2</v>
      </c>
      <c r="K422" s="53">
        <f t="shared" si="84"/>
        <v>7367.541666666667</v>
      </c>
      <c r="L422" s="311"/>
      <c r="M422" s="311"/>
      <c r="N422" s="209" t="s">
        <v>158</v>
      </c>
      <c r="O422" s="54">
        <v>74071</v>
      </c>
      <c r="P422" s="52">
        <f>IFERROR(O422/L413,"-")</f>
        <v>9.6435188018086397E-4</v>
      </c>
      <c r="Q422" s="54">
        <v>5</v>
      </c>
      <c r="R422" s="52">
        <f>IFERROR(Q422/M413,"-")</f>
        <v>4.6296296296296294E-2</v>
      </c>
      <c r="S422" s="53">
        <f t="shared" si="85"/>
        <v>14814.2</v>
      </c>
      <c r="T422" s="311"/>
      <c r="U422" s="311"/>
      <c r="V422" s="209" t="s">
        <v>158</v>
      </c>
      <c r="W422" s="54">
        <v>15659</v>
      </c>
      <c r="X422" s="52">
        <f>IFERROR(W422/T413,"-")</f>
        <v>3.2787297147050787E-4</v>
      </c>
      <c r="Y422" s="54">
        <v>3</v>
      </c>
      <c r="Z422" s="52">
        <f>IFERROR(Y422/U413,"-")</f>
        <v>4.3478260869565216E-2</v>
      </c>
      <c r="AA422" s="53">
        <f t="shared" si="86"/>
        <v>5219.666666666667</v>
      </c>
      <c r="AB422" s="311"/>
      <c r="AC422" s="311"/>
      <c r="AD422" s="209" t="s">
        <v>158</v>
      </c>
      <c r="AE422" s="54">
        <v>64077</v>
      </c>
      <c r="AF422" s="52">
        <f>IFERROR(AE422/AB413,"-")</f>
        <v>6.6306606042813843E-4</v>
      </c>
      <c r="AG422" s="54">
        <v>9</v>
      </c>
      <c r="AH422" s="52">
        <f>IFERROR(AG422/AC413,"-")</f>
        <v>8.4905660377358486E-2</v>
      </c>
      <c r="AI422" s="53">
        <f t="shared" si="87"/>
        <v>7119.666666666667</v>
      </c>
      <c r="AJ422" s="311"/>
      <c r="AK422" s="324"/>
      <c r="AL422" s="209" t="s">
        <v>158</v>
      </c>
      <c r="AM422" s="54">
        <f t="shared" si="91"/>
        <v>330628</v>
      </c>
      <c r="AN422" s="52">
        <f>IFERROR(AM422/AJ413,"-")</f>
        <v>4.6882347567037038E-4</v>
      </c>
      <c r="AO422" s="54">
        <f t="shared" si="92"/>
        <v>41</v>
      </c>
      <c r="AP422" s="52">
        <f>IFERROR(AO422/AK413,"-")</f>
        <v>3.9385206532180597E-2</v>
      </c>
      <c r="AQ422" s="53">
        <f t="shared" si="88"/>
        <v>8064.0975609756097</v>
      </c>
      <c r="AW422" s="175"/>
      <c r="AX422" s="175"/>
    </row>
    <row r="423" spans="2:50" s="20" customFormat="1">
      <c r="B423" s="326"/>
      <c r="C423" s="308"/>
      <c r="D423" s="311"/>
      <c r="E423" s="311"/>
      <c r="F423" s="209" t="s">
        <v>159</v>
      </c>
      <c r="G423" s="54">
        <v>17731</v>
      </c>
      <c r="H423" s="52">
        <f>IFERROR(G423/D413,"-")</f>
        <v>3.6632533255474823E-5</v>
      </c>
      <c r="I423" s="54">
        <v>3</v>
      </c>
      <c r="J423" s="52">
        <f>IFERROR(I423/E413,"-")</f>
        <v>3.9577836411609502E-3</v>
      </c>
      <c r="K423" s="53">
        <f t="shared" si="84"/>
        <v>5910.333333333333</v>
      </c>
      <c r="L423" s="311"/>
      <c r="M423" s="311"/>
      <c r="N423" s="209" t="s">
        <v>159</v>
      </c>
      <c r="O423" s="54">
        <v>2547</v>
      </c>
      <c r="P423" s="52">
        <f>IFERROR(O423/L413,"-")</f>
        <v>3.3160133369613755E-5</v>
      </c>
      <c r="Q423" s="54">
        <v>1</v>
      </c>
      <c r="R423" s="52">
        <f>IFERROR(Q423/M413,"-")</f>
        <v>9.2592592592592587E-3</v>
      </c>
      <c r="S423" s="53">
        <f t="shared" si="85"/>
        <v>2547</v>
      </c>
      <c r="T423" s="311"/>
      <c r="U423" s="311"/>
      <c r="V423" s="209" t="s">
        <v>159</v>
      </c>
      <c r="W423" s="54">
        <v>8665</v>
      </c>
      <c r="X423" s="52">
        <f>IFERROR(W423/T413,"-")</f>
        <v>1.8143044241598766E-4</v>
      </c>
      <c r="Y423" s="54">
        <v>1</v>
      </c>
      <c r="Z423" s="52">
        <f>IFERROR(Y423/U413,"-")</f>
        <v>1.4492753623188406E-2</v>
      </c>
      <c r="AA423" s="53">
        <f t="shared" si="86"/>
        <v>8665</v>
      </c>
      <c r="AB423" s="311"/>
      <c r="AC423" s="311"/>
      <c r="AD423" s="209" t="s">
        <v>159</v>
      </c>
      <c r="AE423" s="54">
        <v>21269</v>
      </c>
      <c r="AF423" s="52">
        <f>IFERROR(AE423/AB413,"-")</f>
        <v>2.2009070398498802E-4</v>
      </c>
      <c r="AG423" s="54">
        <v>2</v>
      </c>
      <c r="AH423" s="52">
        <f>IFERROR(AG423/AC413,"-")</f>
        <v>1.8867924528301886E-2</v>
      </c>
      <c r="AI423" s="53">
        <f t="shared" si="87"/>
        <v>10634.5</v>
      </c>
      <c r="AJ423" s="311"/>
      <c r="AK423" s="324"/>
      <c r="AL423" s="209" t="s">
        <v>159</v>
      </c>
      <c r="AM423" s="54">
        <f t="shared" si="91"/>
        <v>50212</v>
      </c>
      <c r="AN423" s="52">
        <f>IFERROR(AM423/AJ413,"-")</f>
        <v>7.1199548617662862E-5</v>
      </c>
      <c r="AO423" s="54">
        <f t="shared" si="92"/>
        <v>7</v>
      </c>
      <c r="AP423" s="52">
        <f>IFERROR(AO423/AK413,"-")</f>
        <v>6.7243035542747355E-3</v>
      </c>
      <c r="AQ423" s="53">
        <f t="shared" si="88"/>
        <v>7173.1428571428569</v>
      </c>
      <c r="AW423" s="175"/>
      <c r="AX423" s="175"/>
    </row>
    <row r="424" spans="2:50" s="20" customFormat="1">
      <c r="B424" s="326"/>
      <c r="C424" s="308"/>
      <c r="D424" s="311"/>
      <c r="E424" s="311"/>
      <c r="F424" s="209" t="s">
        <v>160</v>
      </c>
      <c r="G424" s="54">
        <v>935</v>
      </c>
      <c r="H424" s="52">
        <f>IFERROR(G424/D413,"-")</f>
        <v>1.9317251477000146E-6</v>
      </c>
      <c r="I424" s="54">
        <v>1</v>
      </c>
      <c r="J424" s="52">
        <f>IFERROR(I424/E413,"-")</f>
        <v>1.3192612137203166E-3</v>
      </c>
      <c r="K424" s="53">
        <f t="shared" si="84"/>
        <v>935</v>
      </c>
      <c r="L424" s="311"/>
      <c r="M424" s="311"/>
      <c r="N424" s="209" t="s">
        <v>160</v>
      </c>
      <c r="O424" s="54">
        <v>0</v>
      </c>
      <c r="P424" s="52">
        <f>IFERROR(O424/L413,"-")</f>
        <v>0</v>
      </c>
      <c r="Q424" s="54">
        <v>0</v>
      </c>
      <c r="R424" s="52">
        <f>IFERROR(Q424/M413,"-")</f>
        <v>0</v>
      </c>
      <c r="S424" s="53" t="str">
        <f t="shared" si="85"/>
        <v>-</v>
      </c>
      <c r="T424" s="311"/>
      <c r="U424" s="311"/>
      <c r="V424" s="209" t="s">
        <v>160</v>
      </c>
      <c r="W424" s="54">
        <v>0</v>
      </c>
      <c r="X424" s="52">
        <f>IFERROR(W424/T413,"-")</f>
        <v>0</v>
      </c>
      <c r="Y424" s="54">
        <v>0</v>
      </c>
      <c r="Z424" s="52">
        <f>IFERROR(Y424/U413,"-")</f>
        <v>0</v>
      </c>
      <c r="AA424" s="53" t="str">
        <f t="shared" si="86"/>
        <v>-</v>
      </c>
      <c r="AB424" s="311"/>
      <c r="AC424" s="311"/>
      <c r="AD424" s="209" t="s">
        <v>160</v>
      </c>
      <c r="AE424" s="54">
        <v>9765</v>
      </c>
      <c r="AF424" s="52">
        <f>IFERROR(AE424/AB413,"-")</f>
        <v>1.0104780311314157E-4</v>
      </c>
      <c r="AG424" s="54">
        <v>2</v>
      </c>
      <c r="AH424" s="52">
        <f>IFERROR(AG424/AC413,"-")</f>
        <v>1.8867924528301886E-2</v>
      </c>
      <c r="AI424" s="53">
        <f t="shared" si="87"/>
        <v>4882.5</v>
      </c>
      <c r="AJ424" s="311"/>
      <c r="AK424" s="324"/>
      <c r="AL424" s="209" t="s">
        <v>160</v>
      </c>
      <c r="AM424" s="54">
        <f t="shared" si="91"/>
        <v>10700</v>
      </c>
      <c r="AN424" s="52">
        <f>IFERROR(AM424/AJ413,"-")</f>
        <v>1.5172372544590788E-5</v>
      </c>
      <c r="AO424" s="54">
        <f t="shared" si="92"/>
        <v>3</v>
      </c>
      <c r="AP424" s="52">
        <f>IFERROR(AO424/AK413,"-")</f>
        <v>2.881844380403458E-3</v>
      </c>
      <c r="AQ424" s="53">
        <f t="shared" si="88"/>
        <v>3566.6666666666665</v>
      </c>
      <c r="AW424" s="175"/>
      <c r="AX424" s="175"/>
    </row>
    <row r="425" spans="2:50" s="20" customFormat="1">
      <c r="B425" s="326"/>
      <c r="C425" s="308"/>
      <c r="D425" s="311"/>
      <c r="E425" s="311"/>
      <c r="F425" s="209" t="s">
        <v>161</v>
      </c>
      <c r="G425" s="54">
        <v>1476567</v>
      </c>
      <c r="H425" s="52">
        <f>IFERROR(G425/D413,"-")</f>
        <v>3.0506113434908746E-3</v>
      </c>
      <c r="I425" s="54">
        <v>62</v>
      </c>
      <c r="J425" s="52">
        <f>IFERROR(I425/E413,"-")</f>
        <v>8.1794195250659632E-2</v>
      </c>
      <c r="K425" s="53">
        <f t="shared" si="84"/>
        <v>23815.596774193549</v>
      </c>
      <c r="L425" s="311"/>
      <c r="M425" s="311"/>
      <c r="N425" s="209" t="s">
        <v>161</v>
      </c>
      <c r="O425" s="54">
        <v>534627</v>
      </c>
      <c r="P425" s="52">
        <f>IFERROR(O425/L413,"-")</f>
        <v>6.960464319982919E-3</v>
      </c>
      <c r="Q425" s="54">
        <v>13</v>
      </c>
      <c r="R425" s="52">
        <f>IFERROR(Q425/M413,"-")</f>
        <v>0.12037037037037036</v>
      </c>
      <c r="S425" s="53">
        <f t="shared" si="85"/>
        <v>41125.153846153844</v>
      </c>
      <c r="T425" s="311"/>
      <c r="U425" s="311"/>
      <c r="V425" s="209" t="s">
        <v>161</v>
      </c>
      <c r="W425" s="54">
        <v>77525</v>
      </c>
      <c r="X425" s="52">
        <f>IFERROR(W425/T413,"-")</f>
        <v>1.6232423598729882E-3</v>
      </c>
      <c r="Y425" s="54">
        <v>6</v>
      </c>
      <c r="Z425" s="52">
        <f>IFERROR(Y425/U413,"-")</f>
        <v>8.6956521739130432E-2</v>
      </c>
      <c r="AA425" s="53">
        <f t="shared" si="86"/>
        <v>12920.833333333334</v>
      </c>
      <c r="AB425" s="311"/>
      <c r="AC425" s="311"/>
      <c r="AD425" s="209" t="s">
        <v>161</v>
      </c>
      <c r="AE425" s="54">
        <v>362716</v>
      </c>
      <c r="AF425" s="52">
        <f>IFERROR(AE425/AB413,"-")</f>
        <v>3.7533696829479012E-3</v>
      </c>
      <c r="AG425" s="54">
        <v>18</v>
      </c>
      <c r="AH425" s="52">
        <f>IFERROR(AG425/AC413,"-")</f>
        <v>0.16981132075471697</v>
      </c>
      <c r="AI425" s="53">
        <f t="shared" si="87"/>
        <v>20150.888888888891</v>
      </c>
      <c r="AJ425" s="311"/>
      <c r="AK425" s="324"/>
      <c r="AL425" s="209" t="s">
        <v>161</v>
      </c>
      <c r="AM425" s="54">
        <f t="shared" si="91"/>
        <v>2451435</v>
      </c>
      <c r="AN425" s="52">
        <f>IFERROR(AM425/AJ413,"-")</f>
        <v>3.476082718584011E-3</v>
      </c>
      <c r="AO425" s="54">
        <f t="shared" si="92"/>
        <v>99</v>
      </c>
      <c r="AP425" s="52">
        <f>IFERROR(AO425/AK413,"-")</f>
        <v>9.5100864553314124E-2</v>
      </c>
      <c r="AQ425" s="53">
        <f t="shared" si="88"/>
        <v>24761.969696969696</v>
      </c>
      <c r="AW425" s="175"/>
      <c r="AX425" s="175"/>
    </row>
    <row r="426" spans="2:50" s="20" customFormat="1">
      <c r="B426" s="326"/>
      <c r="C426" s="308"/>
      <c r="D426" s="311"/>
      <c r="E426" s="311"/>
      <c r="F426" s="209" t="s">
        <v>162</v>
      </c>
      <c r="G426" s="54">
        <v>6532785</v>
      </c>
      <c r="H426" s="52">
        <f>IFERROR(G426/D413,"-")</f>
        <v>1.3496839646007957E-2</v>
      </c>
      <c r="I426" s="54">
        <v>68</v>
      </c>
      <c r="J426" s="52">
        <f>IFERROR(I426/E413,"-")</f>
        <v>8.9709762532981532E-2</v>
      </c>
      <c r="K426" s="53">
        <f t="shared" si="84"/>
        <v>96070.367647058825</v>
      </c>
      <c r="L426" s="311"/>
      <c r="M426" s="311"/>
      <c r="N426" s="209" t="s">
        <v>162</v>
      </c>
      <c r="O426" s="54">
        <v>626034</v>
      </c>
      <c r="P426" s="52">
        <f>IFERROR(O426/L413,"-")</f>
        <v>8.1505186234443576E-3</v>
      </c>
      <c r="Q426" s="54">
        <v>7</v>
      </c>
      <c r="R426" s="52">
        <f>IFERROR(Q426/M413,"-")</f>
        <v>6.4814814814814811E-2</v>
      </c>
      <c r="S426" s="53">
        <f t="shared" si="85"/>
        <v>89433.428571428565</v>
      </c>
      <c r="T426" s="311"/>
      <c r="U426" s="311"/>
      <c r="V426" s="209" t="s">
        <v>162</v>
      </c>
      <c r="W426" s="54">
        <v>545140</v>
      </c>
      <c r="X426" s="52">
        <f>IFERROR(W426/T413,"-")</f>
        <v>1.1414309449353895E-2</v>
      </c>
      <c r="Y426" s="54">
        <v>4</v>
      </c>
      <c r="Z426" s="52">
        <f>IFERROR(Y426/U413,"-")</f>
        <v>5.7971014492753624E-2</v>
      </c>
      <c r="AA426" s="53">
        <f t="shared" si="86"/>
        <v>136285</v>
      </c>
      <c r="AB426" s="311"/>
      <c r="AC426" s="311"/>
      <c r="AD426" s="209" t="s">
        <v>162</v>
      </c>
      <c r="AE426" s="54">
        <v>3879156</v>
      </c>
      <c r="AF426" s="52">
        <f>IFERROR(AE426/AB413,"-")</f>
        <v>4.0141340679279242E-2</v>
      </c>
      <c r="AG426" s="54">
        <v>18</v>
      </c>
      <c r="AH426" s="52">
        <f>IFERROR(AG426/AC413,"-")</f>
        <v>0.16981132075471697</v>
      </c>
      <c r="AI426" s="53">
        <f t="shared" si="87"/>
        <v>215508.66666666666</v>
      </c>
      <c r="AJ426" s="311"/>
      <c r="AK426" s="324"/>
      <c r="AL426" s="209" t="s">
        <v>162</v>
      </c>
      <c r="AM426" s="54">
        <f t="shared" si="91"/>
        <v>11583115</v>
      </c>
      <c r="AN426" s="52">
        <f>IFERROR(AM426/AJ413,"-")</f>
        <v>1.6424610841760535E-2</v>
      </c>
      <c r="AO426" s="54">
        <f t="shared" si="92"/>
        <v>97</v>
      </c>
      <c r="AP426" s="52">
        <f>IFERROR(AO426/AK413,"-")</f>
        <v>9.3179634966378488E-2</v>
      </c>
      <c r="AQ426" s="53">
        <f t="shared" si="88"/>
        <v>119413.55670103093</v>
      </c>
      <c r="AW426" s="175"/>
      <c r="AX426" s="175"/>
    </row>
    <row r="427" spans="2:50" s="20" customFormat="1">
      <c r="B427" s="326"/>
      <c r="C427" s="308"/>
      <c r="D427" s="311"/>
      <c r="E427" s="311"/>
      <c r="F427" s="209" t="s">
        <v>163</v>
      </c>
      <c r="G427" s="54">
        <v>1985278</v>
      </c>
      <c r="H427" s="52">
        <f>IFERROR(G427/D413,"-")</f>
        <v>4.1016165109899359E-3</v>
      </c>
      <c r="I427" s="54">
        <v>38</v>
      </c>
      <c r="J427" s="52">
        <f>IFERROR(I427/E413,"-")</f>
        <v>5.0131926121372031E-2</v>
      </c>
      <c r="K427" s="53">
        <f t="shared" si="84"/>
        <v>52244.15789473684</v>
      </c>
      <c r="L427" s="311"/>
      <c r="M427" s="311"/>
      <c r="N427" s="209" t="s">
        <v>163</v>
      </c>
      <c r="O427" s="54">
        <v>81128</v>
      </c>
      <c r="P427" s="52">
        <f>IFERROR(O427/L413,"-")</f>
        <v>1.0562290145308304E-3</v>
      </c>
      <c r="Q427" s="54">
        <v>5</v>
      </c>
      <c r="R427" s="52">
        <f>IFERROR(Q427/M413,"-")</f>
        <v>4.6296296296296294E-2</v>
      </c>
      <c r="S427" s="53">
        <f t="shared" si="85"/>
        <v>16225.6</v>
      </c>
      <c r="T427" s="311"/>
      <c r="U427" s="311"/>
      <c r="V427" s="209" t="s">
        <v>163</v>
      </c>
      <c r="W427" s="54">
        <v>233420</v>
      </c>
      <c r="X427" s="52">
        <f>IFERROR(W427/T413,"-")</f>
        <v>4.8874199502296411E-3</v>
      </c>
      <c r="Y427" s="54">
        <v>4</v>
      </c>
      <c r="Z427" s="52">
        <f>IFERROR(Y427/U413,"-")</f>
        <v>5.7971014492753624E-2</v>
      </c>
      <c r="AA427" s="53">
        <f t="shared" si="86"/>
        <v>58355</v>
      </c>
      <c r="AB427" s="311"/>
      <c r="AC427" s="311"/>
      <c r="AD427" s="209" t="s">
        <v>163</v>
      </c>
      <c r="AE427" s="54">
        <v>810951</v>
      </c>
      <c r="AF427" s="52">
        <f>IFERROR(AE427/AB413,"-")</f>
        <v>8.3916863269232218E-3</v>
      </c>
      <c r="AG427" s="54">
        <v>10</v>
      </c>
      <c r="AH427" s="52">
        <f>IFERROR(AG427/AC413,"-")</f>
        <v>9.4339622641509441E-2</v>
      </c>
      <c r="AI427" s="53">
        <f t="shared" si="87"/>
        <v>81095.100000000006</v>
      </c>
      <c r="AJ427" s="311"/>
      <c r="AK427" s="324"/>
      <c r="AL427" s="209" t="s">
        <v>163</v>
      </c>
      <c r="AM427" s="54">
        <f t="shared" si="91"/>
        <v>3110777</v>
      </c>
      <c r="AN427" s="52">
        <f>IFERROR(AM427/AJ413,"-")</f>
        <v>4.4110156586116347E-3</v>
      </c>
      <c r="AO427" s="54">
        <f t="shared" si="92"/>
        <v>57</v>
      </c>
      <c r="AP427" s="52">
        <f>IFERROR(AO427/AK413,"-")</f>
        <v>5.4755043227665709E-2</v>
      </c>
      <c r="AQ427" s="53">
        <f t="shared" si="88"/>
        <v>54575.035087719298</v>
      </c>
      <c r="AW427" s="175"/>
      <c r="AX427" s="175"/>
    </row>
    <row r="428" spans="2:50" s="20" customFormat="1">
      <c r="B428" s="326"/>
      <c r="C428" s="308"/>
      <c r="D428" s="311"/>
      <c r="E428" s="311"/>
      <c r="F428" s="210" t="s">
        <v>164</v>
      </c>
      <c r="G428" s="59">
        <v>1088149</v>
      </c>
      <c r="H428" s="57">
        <f>IFERROR(G428/D413,"-")</f>
        <v>2.2481334628284741E-3</v>
      </c>
      <c r="I428" s="59">
        <v>65</v>
      </c>
      <c r="J428" s="57">
        <f>IFERROR(I428/E413,"-")</f>
        <v>8.5751978891820582E-2</v>
      </c>
      <c r="K428" s="58">
        <f t="shared" si="84"/>
        <v>16740.753846153846</v>
      </c>
      <c r="L428" s="311"/>
      <c r="M428" s="311"/>
      <c r="N428" s="210" t="s">
        <v>164</v>
      </c>
      <c r="O428" s="59">
        <v>57029</v>
      </c>
      <c r="P428" s="57">
        <f>IFERROR(O428/L413,"-")</f>
        <v>7.4247712836109266E-4</v>
      </c>
      <c r="Q428" s="59">
        <v>9</v>
      </c>
      <c r="R428" s="57">
        <f>IFERROR(Q428/M413,"-")</f>
        <v>8.3333333333333329E-2</v>
      </c>
      <c r="S428" s="58">
        <f t="shared" si="85"/>
        <v>6336.5555555555557</v>
      </c>
      <c r="T428" s="311"/>
      <c r="U428" s="311"/>
      <c r="V428" s="210" t="s">
        <v>164</v>
      </c>
      <c r="W428" s="59">
        <v>13083</v>
      </c>
      <c r="X428" s="57">
        <f>IFERROR(W428/T413,"-")</f>
        <v>2.7393588899346413E-4</v>
      </c>
      <c r="Y428" s="59">
        <v>4</v>
      </c>
      <c r="Z428" s="57">
        <f>IFERROR(Y428/U413,"-")</f>
        <v>5.7971014492753624E-2</v>
      </c>
      <c r="AA428" s="58">
        <f t="shared" si="86"/>
        <v>3270.75</v>
      </c>
      <c r="AB428" s="311"/>
      <c r="AC428" s="311"/>
      <c r="AD428" s="210" t="s">
        <v>164</v>
      </c>
      <c r="AE428" s="59">
        <v>501135</v>
      </c>
      <c r="AF428" s="57">
        <f>IFERROR(AE428/AB413,"-")</f>
        <v>5.1857235855713463E-3</v>
      </c>
      <c r="AG428" s="59">
        <v>12</v>
      </c>
      <c r="AH428" s="57">
        <f>IFERROR(AG428/AC413,"-")</f>
        <v>0.11320754716981132</v>
      </c>
      <c r="AI428" s="58">
        <f t="shared" si="87"/>
        <v>41761.25</v>
      </c>
      <c r="AJ428" s="311"/>
      <c r="AK428" s="324"/>
      <c r="AL428" s="210" t="s">
        <v>164</v>
      </c>
      <c r="AM428" s="59">
        <f t="shared" si="91"/>
        <v>1659396</v>
      </c>
      <c r="AN428" s="57">
        <f>IFERROR(AM428/AJ413,"-")</f>
        <v>2.3529882533648385E-3</v>
      </c>
      <c r="AO428" s="59">
        <f t="shared" si="92"/>
        <v>90</v>
      </c>
      <c r="AP428" s="57">
        <f>IFERROR(AO428/AK413,"-")</f>
        <v>8.645533141210375E-2</v>
      </c>
      <c r="AQ428" s="58">
        <f t="shared" si="88"/>
        <v>18437.733333333334</v>
      </c>
      <c r="AW428" s="175"/>
      <c r="AX428" s="175"/>
    </row>
    <row r="429" spans="2:50" s="20" customFormat="1">
      <c r="B429" s="326"/>
      <c r="C429" s="309"/>
      <c r="D429" s="312"/>
      <c r="E429" s="312"/>
      <c r="F429" s="211" t="s">
        <v>86</v>
      </c>
      <c r="G429" s="60">
        <f>SUM(G413:G428)</f>
        <v>88346092</v>
      </c>
      <c r="H429" s="57">
        <f>IFERROR(G429/D413,"-")</f>
        <v>0.18252445734483325</v>
      </c>
      <c r="I429" s="59">
        <v>591</v>
      </c>
      <c r="J429" s="57">
        <f>IFERROR(I429/E413,"-")</f>
        <v>0.77968337730870707</v>
      </c>
      <c r="K429" s="58">
        <f t="shared" si="84"/>
        <v>149485.77326565143</v>
      </c>
      <c r="L429" s="312"/>
      <c r="M429" s="312"/>
      <c r="N429" s="211" t="s">
        <v>86</v>
      </c>
      <c r="O429" s="60">
        <f>SUM(O413:O428)</f>
        <v>14215853</v>
      </c>
      <c r="P429" s="57">
        <f>IFERROR(O429/L413,"-")</f>
        <v>0.1850803225138688</v>
      </c>
      <c r="Q429" s="59">
        <v>91</v>
      </c>
      <c r="R429" s="57">
        <f>IFERROR(Q429/M413,"-")</f>
        <v>0.84259259259259256</v>
      </c>
      <c r="S429" s="58">
        <f t="shared" si="85"/>
        <v>156218.16483516485</v>
      </c>
      <c r="T429" s="312"/>
      <c r="U429" s="312"/>
      <c r="V429" s="211" t="s">
        <v>86</v>
      </c>
      <c r="W429" s="60">
        <f>SUM(W413:W428)</f>
        <v>8642837</v>
      </c>
      <c r="X429" s="57">
        <f>IFERROR(W429/T413,"-")</f>
        <v>0.18096638668658599</v>
      </c>
      <c r="Y429" s="59">
        <v>59</v>
      </c>
      <c r="Z429" s="57">
        <f>IFERROR(Y429/U413,"-")</f>
        <v>0.85507246376811596</v>
      </c>
      <c r="AA429" s="58">
        <f t="shared" si="86"/>
        <v>146488.7627118644</v>
      </c>
      <c r="AB429" s="312"/>
      <c r="AC429" s="312"/>
      <c r="AD429" s="211" t="s">
        <v>86</v>
      </c>
      <c r="AE429" s="60">
        <f>SUM(AE413:AE428)</f>
        <v>23263490</v>
      </c>
      <c r="AF429" s="57">
        <f>IFERROR(AE429/AB413,"-")</f>
        <v>0.24072960135632746</v>
      </c>
      <c r="AG429" s="59">
        <v>97</v>
      </c>
      <c r="AH429" s="57">
        <f>IFERROR(AG429/AC413,"-")</f>
        <v>0.91509433962264153</v>
      </c>
      <c r="AI429" s="58">
        <f t="shared" si="87"/>
        <v>239829.79381443298</v>
      </c>
      <c r="AJ429" s="312"/>
      <c r="AK429" s="325"/>
      <c r="AL429" s="211" t="s">
        <v>86</v>
      </c>
      <c r="AM429" s="60">
        <f>SUM(AM413:AM428)</f>
        <v>134468272</v>
      </c>
      <c r="AN429" s="57">
        <f>IFERROR(AM429/AJ413,"-")</f>
        <v>0.19067315123470713</v>
      </c>
      <c r="AO429" s="59">
        <f>SUM(I429,Q429,Y429,AG429)</f>
        <v>838</v>
      </c>
      <c r="AP429" s="57">
        <f>IFERROR(AO429/AK413,"-")</f>
        <v>0.80499519692603261</v>
      </c>
      <c r="AQ429" s="58">
        <f t="shared" si="88"/>
        <v>160463.33174224343</v>
      </c>
      <c r="AW429" s="175"/>
      <c r="AX429" s="175"/>
    </row>
    <row r="430" spans="2:50" s="20" customFormat="1">
      <c r="B430" s="326">
        <v>26</v>
      </c>
      <c r="C430" s="307" t="s">
        <v>35</v>
      </c>
      <c r="D430" s="310">
        <v>4170452480</v>
      </c>
      <c r="E430" s="310">
        <v>7328</v>
      </c>
      <c r="F430" s="207" t="s">
        <v>150</v>
      </c>
      <c r="G430" s="50">
        <v>76530348</v>
      </c>
      <c r="H430" s="48">
        <f>IFERROR(G430/D430,"-")</f>
        <v>1.8350610243615579E-2</v>
      </c>
      <c r="I430" s="50">
        <v>1264</v>
      </c>
      <c r="J430" s="48">
        <f>IFERROR(I430/E430,"-")</f>
        <v>0.17248908296943233</v>
      </c>
      <c r="K430" s="49">
        <f t="shared" si="84"/>
        <v>60546.161392405062</v>
      </c>
      <c r="L430" s="310">
        <v>732964120</v>
      </c>
      <c r="M430" s="310">
        <v>1200</v>
      </c>
      <c r="N430" s="207" t="s">
        <v>150</v>
      </c>
      <c r="O430" s="50">
        <v>14645422</v>
      </c>
      <c r="P430" s="48">
        <f>IFERROR(O430/L430,"-")</f>
        <v>1.9981089933842875E-2</v>
      </c>
      <c r="Q430" s="50">
        <v>219</v>
      </c>
      <c r="R430" s="48">
        <f>IFERROR(Q430/M430,"-")</f>
        <v>0.1825</v>
      </c>
      <c r="S430" s="49">
        <f t="shared" si="85"/>
        <v>66874.07305936073</v>
      </c>
      <c r="T430" s="310">
        <v>475494660</v>
      </c>
      <c r="U430" s="310">
        <v>709</v>
      </c>
      <c r="V430" s="207" t="s">
        <v>150</v>
      </c>
      <c r="W430" s="50">
        <v>11179630</v>
      </c>
      <c r="X430" s="48">
        <f>IFERROR(W430/T430,"-")</f>
        <v>2.3511578447589717E-2</v>
      </c>
      <c r="Y430" s="50">
        <v>168</v>
      </c>
      <c r="Z430" s="48">
        <f>IFERROR(Y430/U430,"-")</f>
        <v>0.23695345557122707</v>
      </c>
      <c r="AA430" s="49">
        <f t="shared" si="86"/>
        <v>66545.416666666672</v>
      </c>
      <c r="AB430" s="310">
        <v>854766710</v>
      </c>
      <c r="AC430" s="310">
        <v>1078</v>
      </c>
      <c r="AD430" s="207" t="s">
        <v>150</v>
      </c>
      <c r="AE430" s="50">
        <v>40417868</v>
      </c>
      <c r="AF430" s="48">
        <f>IFERROR(AE430/AB430,"-")</f>
        <v>4.7285262197448004E-2</v>
      </c>
      <c r="AG430" s="50">
        <v>250</v>
      </c>
      <c r="AH430" s="48">
        <f>IFERROR(AG430/AC430,"-")</f>
        <v>0.23191094619666047</v>
      </c>
      <c r="AI430" s="49">
        <f t="shared" si="87"/>
        <v>161671.47200000001</v>
      </c>
      <c r="AJ430" s="310">
        <f>SUM(D430,L430,T430,AB430)</f>
        <v>6233677970</v>
      </c>
      <c r="AK430" s="323">
        <f>SUM(E430,M430,U430,AC430)</f>
        <v>10315</v>
      </c>
      <c r="AL430" s="207" t="s">
        <v>150</v>
      </c>
      <c r="AM430" s="50">
        <f t="shared" ref="AM430:AM445" si="93">SUM(G430,O430,W430,AE430)</f>
        <v>142773268</v>
      </c>
      <c r="AN430" s="48">
        <f>IFERROR(AM430/AJ430,"-")</f>
        <v>2.2903536032356193E-2</v>
      </c>
      <c r="AO430" s="50">
        <f t="shared" ref="AO430:AO445" si="94">SUM(I430,Q430,Y430,AG430)</f>
        <v>1901</v>
      </c>
      <c r="AP430" s="48">
        <f>IFERROR(AO430/AK430,"-")</f>
        <v>0.18429471643238002</v>
      </c>
      <c r="AQ430" s="49">
        <f t="shared" si="88"/>
        <v>75104.29668595476</v>
      </c>
      <c r="AW430" s="175"/>
      <c r="AX430" s="175"/>
    </row>
    <row r="431" spans="2:50" s="20" customFormat="1">
      <c r="B431" s="326"/>
      <c r="C431" s="308"/>
      <c r="D431" s="311"/>
      <c r="E431" s="311"/>
      <c r="F431" s="208" t="s">
        <v>151</v>
      </c>
      <c r="G431" s="54">
        <v>114630077</v>
      </c>
      <c r="H431" s="52">
        <f>IFERROR(G431/D430,"-")</f>
        <v>2.7486244610081253E-2</v>
      </c>
      <c r="I431" s="54">
        <v>1808</v>
      </c>
      <c r="J431" s="52">
        <f>IFERROR(I431/E430,"-")</f>
        <v>0.24672489082969432</v>
      </c>
      <c r="K431" s="53">
        <f t="shared" si="84"/>
        <v>63401.591261061949</v>
      </c>
      <c r="L431" s="311"/>
      <c r="M431" s="311"/>
      <c r="N431" s="208" t="s">
        <v>151</v>
      </c>
      <c r="O431" s="54">
        <v>18511791</v>
      </c>
      <c r="P431" s="52">
        <f>IFERROR(O431/L430,"-")</f>
        <v>2.5256067104621711E-2</v>
      </c>
      <c r="Q431" s="54">
        <v>333</v>
      </c>
      <c r="R431" s="52">
        <f>IFERROR(Q431/M430,"-")</f>
        <v>0.27750000000000002</v>
      </c>
      <c r="S431" s="53">
        <f t="shared" si="85"/>
        <v>55590.963963963964</v>
      </c>
      <c r="T431" s="311"/>
      <c r="U431" s="311"/>
      <c r="V431" s="208" t="s">
        <v>151</v>
      </c>
      <c r="W431" s="54">
        <v>11857789</v>
      </c>
      <c r="X431" s="52">
        <f>IFERROR(W431/T430,"-")</f>
        <v>2.4937796357166239E-2</v>
      </c>
      <c r="Y431" s="54">
        <v>212</v>
      </c>
      <c r="Z431" s="52">
        <f>IFERROR(Y431/U430,"-")</f>
        <v>0.29901269393511987</v>
      </c>
      <c r="AA431" s="53">
        <f t="shared" si="86"/>
        <v>55932.966981132078</v>
      </c>
      <c r="AB431" s="311"/>
      <c r="AC431" s="311"/>
      <c r="AD431" s="208" t="s">
        <v>151</v>
      </c>
      <c r="AE431" s="54">
        <v>24432880</v>
      </c>
      <c r="AF431" s="52">
        <f>IFERROR(AE431/AB430,"-")</f>
        <v>2.8584267162206165E-2</v>
      </c>
      <c r="AG431" s="54">
        <v>345</v>
      </c>
      <c r="AH431" s="52">
        <f>IFERROR(AG431/AC430,"-")</f>
        <v>0.32003710575139149</v>
      </c>
      <c r="AI431" s="53">
        <f t="shared" si="87"/>
        <v>70819.942028985504</v>
      </c>
      <c r="AJ431" s="311"/>
      <c r="AK431" s="324"/>
      <c r="AL431" s="208" t="s">
        <v>151</v>
      </c>
      <c r="AM431" s="54">
        <f t="shared" si="93"/>
        <v>169432537</v>
      </c>
      <c r="AN431" s="52">
        <f>IFERROR(AM431/AJ430,"-")</f>
        <v>2.7180187654127407E-2</v>
      </c>
      <c r="AO431" s="54">
        <f t="shared" si="94"/>
        <v>2698</v>
      </c>
      <c r="AP431" s="52">
        <f>IFERROR(AO431/AK430,"-")</f>
        <v>0.26156083373727579</v>
      </c>
      <c r="AQ431" s="53">
        <f t="shared" si="88"/>
        <v>62799.309488510007</v>
      </c>
      <c r="AW431" s="175"/>
      <c r="AX431" s="175"/>
    </row>
    <row r="432" spans="2:50" s="20" customFormat="1">
      <c r="B432" s="326"/>
      <c r="C432" s="308"/>
      <c r="D432" s="311"/>
      <c r="E432" s="311"/>
      <c r="F432" s="209" t="s">
        <v>152</v>
      </c>
      <c r="G432" s="54">
        <v>92267122</v>
      </c>
      <c r="H432" s="52">
        <f>IFERROR(G432/D430,"-")</f>
        <v>2.2124007512968953E-2</v>
      </c>
      <c r="I432" s="54">
        <v>2017</v>
      </c>
      <c r="J432" s="52">
        <f>IFERROR(I432/E430,"-")</f>
        <v>0.27524563318777295</v>
      </c>
      <c r="K432" s="53">
        <f t="shared" si="84"/>
        <v>45744.730788299457</v>
      </c>
      <c r="L432" s="311"/>
      <c r="M432" s="311"/>
      <c r="N432" s="209" t="s">
        <v>152</v>
      </c>
      <c r="O432" s="54">
        <v>20189802</v>
      </c>
      <c r="P432" s="52">
        <f>IFERROR(O432/L430,"-")</f>
        <v>2.7545416547811372E-2</v>
      </c>
      <c r="Q432" s="54">
        <v>378</v>
      </c>
      <c r="R432" s="52">
        <f>IFERROR(Q432/M430,"-")</f>
        <v>0.315</v>
      </c>
      <c r="S432" s="53">
        <f t="shared" si="85"/>
        <v>53412.174603174601</v>
      </c>
      <c r="T432" s="311"/>
      <c r="U432" s="311"/>
      <c r="V432" s="209" t="s">
        <v>152</v>
      </c>
      <c r="W432" s="54">
        <v>8399662</v>
      </c>
      <c r="X432" s="52">
        <f>IFERROR(W432/T430,"-")</f>
        <v>1.7665102695369913E-2</v>
      </c>
      <c r="Y432" s="54">
        <v>228</v>
      </c>
      <c r="Z432" s="52">
        <f>IFERROR(Y432/U430,"-")</f>
        <v>0.32157968970380818</v>
      </c>
      <c r="AA432" s="53">
        <f t="shared" si="86"/>
        <v>36840.622807017542</v>
      </c>
      <c r="AB432" s="311"/>
      <c r="AC432" s="311"/>
      <c r="AD432" s="209" t="s">
        <v>152</v>
      </c>
      <c r="AE432" s="54">
        <v>15056796</v>
      </c>
      <c r="AF432" s="52">
        <f>IFERROR(AE432/AB430,"-")</f>
        <v>1.7615094064671752E-2</v>
      </c>
      <c r="AG432" s="54">
        <v>328</v>
      </c>
      <c r="AH432" s="52">
        <f>IFERROR(AG432/AC430,"-")</f>
        <v>0.30426716141001853</v>
      </c>
      <c r="AI432" s="53">
        <f t="shared" si="87"/>
        <v>45904.865853658535</v>
      </c>
      <c r="AJ432" s="311"/>
      <c r="AK432" s="324"/>
      <c r="AL432" s="209" t="s">
        <v>152</v>
      </c>
      <c r="AM432" s="54">
        <f t="shared" si="93"/>
        <v>135913382</v>
      </c>
      <c r="AN432" s="52">
        <f>IFERROR(AM432/AJ430,"-")</f>
        <v>2.1803080405194561E-2</v>
      </c>
      <c r="AO432" s="54">
        <f t="shared" si="94"/>
        <v>2951</v>
      </c>
      <c r="AP432" s="52">
        <f>IFERROR(AO432/AK430,"-")</f>
        <v>0.28608822103732429</v>
      </c>
      <c r="AQ432" s="53">
        <f t="shared" si="88"/>
        <v>46056.720433751274</v>
      </c>
      <c r="AW432" s="175"/>
      <c r="AX432" s="175"/>
    </row>
    <row r="433" spans="2:50" s="20" customFormat="1">
      <c r="B433" s="326"/>
      <c r="C433" s="308"/>
      <c r="D433" s="311"/>
      <c r="E433" s="311"/>
      <c r="F433" s="209" t="s">
        <v>153</v>
      </c>
      <c r="G433" s="54">
        <v>18247616</v>
      </c>
      <c r="H433" s="52">
        <f>IFERROR(G433/D430,"-")</f>
        <v>4.375452325019658E-3</v>
      </c>
      <c r="I433" s="54">
        <v>325</v>
      </c>
      <c r="J433" s="52">
        <f>IFERROR(I433/E430,"-")</f>
        <v>4.435043668122271E-2</v>
      </c>
      <c r="K433" s="53">
        <f t="shared" si="84"/>
        <v>56146.510769230772</v>
      </c>
      <c r="L433" s="311"/>
      <c r="M433" s="311"/>
      <c r="N433" s="209" t="s">
        <v>153</v>
      </c>
      <c r="O433" s="54">
        <v>3778170</v>
      </c>
      <c r="P433" s="52">
        <f>IFERROR(O433/L430,"-")</f>
        <v>5.1546452232886925E-3</v>
      </c>
      <c r="Q433" s="54">
        <v>61</v>
      </c>
      <c r="R433" s="52">
        <f>IFERROR(Q433/M430,"-")</f>
        <v>5.0833333333333335E-2</v>
      </c>
      <c r="S433" s="53">
        <f t="shared" si="85"/>
        <v>61937.2131147541</v>
      </c>
      <c r="T433" s="311"/>
      <c r="U433" s="311"/>
      <c r="V433" s="209" t="s">
        <v>153</v>
      </c>
      <c r="W433" s="54">
        <v>4028852</v>
      </c>
      <c r="X433" s="52">
        <f>IFERROR(W433/T430,"-")</f>
        <v>8.4729700224183378E-3</v>
      </c>
      <c r="Y433" s="54">
        <v>37</v>
      </c>
      <c r="Z433" s="52">
        <f>IFERROR(Y433/U430,"-")</f>
        <v>5.2186177715091681E-2</v>
      </c>
      <c r="AA433" s="53">
        <f t="shared" si="86"/>
        <v>108887.89189189189</v>
      </c>
      <c r="AB433" s="311"/>
      <c r="AC433" s="311"/>
      <c r="AD433" s="209" t="s">
        <v>153</v>
      </c>
      <c r="AE433" s="54">
        <v>2160130</v>
      </c>
      <c r="AF433" s="52">
        <f>IFERROR(AE433/AB430,"-")</f>
        <v>2.5271573807548026E-3</v>
      </c>
      <c r="AG433" s="54">
        <v>49</v>
      </c>
      <c r="AH433" s="52">
        <f>IFERROR(AG433/AC430,"-")</f>
        <v>4.5454545454545456E-2</v>
      </c>
      <c r="AI433" s="53">
        <f t="shared" si="87"/>
        <v>44084.285714285717</v>
      </c>
      <c r="AJ433" s="311"/>
      <c r="AK433" s="324"/>
      <c r="AL433" s="209" t="s">
        <v>153</v>
      </c>
      <c r="AM433" s="54">
        <f t="shared" si="93"/>
        <v>28214768</v>
      </c>
      <c r="AN433" s="52">
        <f>IFERROR(AM433/AJ430,"-")</f>
        <v>4.5261831194658266E-3</v>
      </c>
      <c r="AO433" s="54">
        <f t="shared" si="94"/>
        <v>472</v>
      </c>
      <c r="AP433" s="52">
        <f>IFERROR(AO433/AK430,"-")</f>
        <v>4.575860397479399E-2</v>
      </c>
      <c r="AQ433" s="53">
        <f t="shared" si="88"/>
        <v>59777.050847457627</v>
      </c>
      <c r="AW433" s="175"/>
      <c r="AX433" s="175"/>
    </row>
    <row r="434" spans="2:50" s="20" customFormat="1">
      <c r="B434" s="326"/>
      <c r="C434" s="308"/>
      <c r="D434" s="311"/>
      <c r="E434" s="311"/>
      <c r="F434" s="209" t="s">
        <v>154</v>
      </c>
      <c r="G434" s="54">
        <v>117936327</v>
      </c>
      <c r="H434" s="52">
        <f>IFERROR(G434/D430,"-")</f>
        <v>2.8279024294265546E-2</v>
      </c>
      <c r="I434" s="54">
        <v>2413</v>
      </c>
      <c r="J434" s="52">
        <f>IFERROR(I434/E430,"-")</f>
        <v>0.32928493449781659</v>
      </c>
      <c r="K434" s="53">
        <f t="shared" si="84"/>
        <v>48875.394529631165</v>
      </c>
      <c r="L434" s="311"/>
      <c r="M434" s="311"/>
      <c r="N434" s="209" t="s">
        <v>154</v>
      </c>
      <c r="O434" s="54">
        <v>18049287</v>
      </c>
      <c r="P434" s="52">
        <f>IFERROR(O434/L430,"-")</f>
        <v>2.4625062138103022E-2</v>
      </c>
      <c r="Q434" s="54">
        <v>457</v>
      </c>
      <c r="R434" s="52">
        <f>IFERROR(Q434/M430,"-")</f>
        <v>0.38083333333333336</v>
      </c>
      <c r="S434" s="53">
        <f t="shared" si="85"/>
        <v>39495.157549234136</v>
      </c>
      <c r="T434" s="311"/>
      <c r="U434" s="311"/>
      <c r="V434" s="209" t="s">
        <v>154</v>
      </c>
      <c r="W434" s="54">
        <v>9661478</v>
      </c>
      <c r="X434" s="52">
        <f>IFERROR(W434/T430,"-")</f>
        <v>2.0318793906118734E-2</v>
      </c>
      <c r="Y434" s="54">
        <v>285</v>
      </c>
      <c r="Z434" s="52">
        <f>IFERROR(Y434/U430,"-")</f>
        <v>0.40197461212976021</v>
      </c>
      <c r="AA434" s="53">
        <f t="shared" si="86"/>
        <v>33899.922807017545</v>
      </c>
      <c r="AB434" s="311"/>
      <c r="AC434" s="311"/>
      <c r="AD434" s="209" t="s">
        <v>154</v>
      </c>
      <c r="AE434" s="54">
        <v>20979976</v>
      </c>
      <c r="AF434" s="52">
        <f>IFERROR(AE434/AB430,"-")</f>
        <v>2.4544680735168078E-2</v>
      </c>
      <c r="AG434" s="54">
        <v>426</v>
      </c>
      <c r="AH434" s="52">
        <f>IFERROR(AG434/AC430,"-")</f>
        <v>0.39517625231910947</v>
      </c>
      <c r="AI434" s="53">
        <f t="shared" si="87"/>
        <v>49248.76995305164</v>
      </c>
      <c r="AJ434" s="311"/>
      <c r="AK434" s="324"/>
      <c r="AL434" s="209" t="s">
        <v>154</v>
      </c>
      <c r="AM434" s="54">
        <f t="shared" si="93"/>
        <v>166627068</v>
      </c>
      <c r="AN434" s="52">
        <f>IFERROR(AM434/AJ430,"-")</f>
        <v>2.6730137296457103E-2</v>
      </c>
      <c r="AO434" s="54">
        <f t="shared" si="94"/>
        <v>3581</v>
      </c>
      <c r="AP434" s="52">
        <f>IFERROR(AO434/AK430,"-")</f>
        <v>0.34716432380029083</v>
      </c>
      <c r="AQ434" s="53">
        <f t="shared" si="88"/>
        <v>46530.876291538676</v>
      </c>
      <c r="AW434" s="175"/>
      <c r="AX434" s="175"/>
    </row>
    <row r="435" spans="2:50" s="20" customFormat="1">
      <c r="B435" s="326"/>
      <c r="C435" s="308"/>
      <c r="D435" s="311"/>
      <c r="E435" s="311"/>
      <c r="F435" s="209" t="s">
        <v>155</v>
      </c>
      <c r="G435" s="54">
        <v>165261471</v>
      </c>
      <c r="H435" s="52">
        <f>IFERROR(G435/D430,"-")</f>
        <v>3.9626748366642463E-2</v>
      </c>
      <c r="I435" s="54">
        <v>2549</v>
      </c>
      <c r="J435" s="52">
        <f>IFERROR(I435/E430,"-")</f>
        <v>0.34784388646288211</v>
      </c>
      <c r="K435" s="53">
        <f t="shared" si="84"/>
        <v>64833.845037269515</v>
      </c>
      <c r="L435" s="311"/>
      <c r="M435" s="311"/>
      <c r="N435" s="209" t="s">
        <v>155</v>
      </c>
      <c r="O435" s="54">
        <v>37836177</v>
      </c>
      <c r="P435" s="52">
        <f>IFERROR(O435/L430,"-")</f>
        <v>5.162077647129576E-2</v>
      </c>
      <c r="Q435" s="54">
        <v>488</v>
      </c>
      <c r="R435" s="52">
        <f>IFERROR(Q435/M430,"-")</f>
        <v>0.40666666666666668</v>
      </c>
      <c r="S435" s="53">
        <f t="shared" si="85"/>
        <v>77533.149590163928</v>
      </c>
      <c r="T435" s="311"/>
      <c r="U435" s="311"/>
      <c r="V435" s="209" t="s">
        <v>155</v>
      </c>
      <c r="W435" s="54">
        <v>21194726</v>
      </c>
      <c r="X435" s="52">
        <f>IFERROR(W435/T430,"-")</f>
        <v>4.4574056835885389E-2</v>
      </c>
      <c r="Y435" s="54">
        <v>288</v>
      </c>
      <c r="Z435" s="52">
        <f>IFERROR(Y435/U430,"-")</f>
        <v>0.40620592383638926</v>
      </c>
      <c r="AA435" s="53">
        <f t="shared" si="86"/>
        <v>73592.798611111109</v>
      </c>
      <c r="AB435" s="311"/>
      <c r="AC435" s="311"/>
      <c r="AD435" s="209" t="s">
        <v>155</v>
      </c>
      <c r="AE435" s="54">
        <v>35266444</v>
      </c>
      <c r="AF435" s="52">
        <f>IFERROR(AE435/AB430,"-")</f>
        <v>4.1258560479034097E-2</v>
      </c>
      <c r="AG435" s="54">
        <v>466</v>
      </c>
      <c r="AH435" s="52">
        <f>IFERROR(AG435/AC430,"-")</f>
        <v>0.43228200371057512</v>
      </c>
      <c r="AI435" s="53">
        <f t="shared" si="87"/>
        <v>75679.0643776824</v>
      </c>
      <c r="AJ435" s="311"/>
      <c r="AK435" s="324"/>
      <c r="AL435" s="209" t="s">
        <v>155</v>
      </c>
      <c r="AM435" s="54">
        <f t="shared" si="93"/>
        <v>259558818</v>
      </c>
      <c r="AN435" s="52">
        <f>IFERROR(AM435/AJ430,"-")</f>
        <v>4.1638149941197557E-2</v>
      </c>
      <c r="AO435" s="54">
        <f t="shared" si="94"/>
        <v>3791</v>
      </c>
      <c r="AP435" s="52">
        <f>IFERROR(AO435/AK430,"-")</f>
        <v>0.36752302472127968</v>
      </c>
      <c r="AQ435" s="53">
        <f t="shared" si="88"/>
        <v>68467.11105249275</v>
      </c>
      <c r="AW435" s="175"/>
      <c r="AX435" s="175"/>
    </row>
    <row r="436" spans="2:50" s="20" customFormat="1">
      <c r="B436" s="326"/>
      <c r="C436" s="308"/>
      <c r="D436" s="311"/>
      <c r="E436" s="311"/>
      <c r="F436" s="209" t="s">
        <v>156</v>
      </c>
      <c r="G436" s="54">
        <v>86030144</v>
      </c>
      <c r="H436" s="52">
        <f>IFERROR(G436/D430,"-")</f>
        <v>2.0628491611538517E-2</v>
      </c>
      <c r="I436" s="54">
        <v>571</v>
      </c>
      <c r="J436" s="52">
        <f>IFERROR(I436/E430,"-")</f>
        <v>7.79203056768559E-2</v>
      </c>
      <c r="K436" s="53">
        <f t="shared" si="84"/>
        <v>150665.75131348512</v>
      </c>
      <c r="L436" s="311"/>
      <c r="M436" s="311"/>
      <c r="N436" s="209" t="s">
        <v>156</v>
      </c>
      <c r="O436" s="54">
        <v>17773659</v>
      </c>
      <c r="P436" s="52">
        <f>IFERROR(O436/L430,"-")</f>
        <v>2.4249016445716334E-2</v>
      </c>
      <c r="Q436" s="54">
        <v>120</v>
      </c>
      <c r="R436" s="52">
        <f>IFERROR(Q436/M430,"-")</f>
        <v>0.1</v>
      </c>
      <c r="S436" s="53">
        <f t="shared" si="85"/>
        <v>148113.82500000001</v>
      </c>
      <c r="T436" s="311"/>
      <c r="U436" s="311"/>
      <c r="V436" s="209" t="s">
        <v>156</v>
      </c>
      <c r="W436" s="54">
        <v>10232989</v>
      </c>
      <c r="X436" s="52">
        <f>IFERROR(W436/T430,"-")</f>
        <v>2.1520723282150003E-2</v>
      </c>
      <c r="Y436" s="54">
        <v>76</v>
      </c>
      <c r="Z436" s="52">
        <f>IFERROR(Y436/U430,"-")</f>
        <v>0.10719322990126939</v>
      </c>
      <c r="AA436" s="53">
        <f t="shared" si="86"/>
        <v>134644.59210526315</v>
      </c>
      <c r="AB436" s="311"/>
      <c r="AC436" s="311"/>
      <c r="AD436" s="209" t="s">
        <v>156</v>
      </c>
      <c r="AE436" s="54">
        <v>29929433</v>
      </c>
      <c r="AF436" s="52">
        <f>IFERROR(AE436/AB430,"-")</f>
        <v>3.5014738699872858E-2</v>
      </c>
      <c r="AG436" s="54">
        <v>147</v>
      </c>
      <c r="AH436" s="52">
        <f>IFERROR(AG436/AC430,"-")</f>
        <v>0.13636363636363635</v>
      </c>
      <c r="AI436" s="53">
        <f t="shared" si="87"/>
        <v>203601.58503401361</v>
      </c>
      <c r="AJ436" s="311"/>
      <c r="AK436" s="324"/>
      <c r="AL436" s="209" t="s">
        <v>156</v>
      </c>
      <c r="AM436" s="54">
        <f t="shared" si="93"/>
        <v>143966225</v>
      </c>
      <c r="AN436" s="52">
        <f>IFERROR(AM436/AJ430,"-")</f>
        <v>2.3094908927417692E-2</v>
      </c>
      <c r="AO436" s="54">
        <f t="shared" si="94"/>
        <v>914</v>
      </c>
      <c r="AP436" s="52">
        <f>IFERROR(AO436/AK430,"-")</f>
        <v>8.8608822103732429E-2</v>
      </c>
      <c r="AQ436" s="53">
        <f t="shared" si="88"/>
        <v>157512.28118161927</v>
      </c>
      <c r="AW436" s="175"/>
      <c r="AX436" s="175"/>
    </row>
    <row r="437" spans="2:50" s="20" customFormat="1">
      <c r="B437" s="326"/>
      <c r="C437" s="308"/>
      <c r="D437" s="311"/>
      <c r="E437" s="311"/>
      <c r="F437" s="209" t="s">
        <v>166</v>
      </c>
      <c r="G437" s="54">
        <v>6050</v>
      </c>
      <c r="H437" s="52">
        <f>IFERROR(G437/D430,"-")</f>
        <v>1.450681917373148E-6</v>
      </c>
      <c r="I437" s="54">
        <v>2</v>
      </c>
      <c r="J437" s="52">
        <f>IFERROR(I437/E430,"-")</f>
        <v>2.7292576419213972E-4</v>
      </c>
      <c r="K437" s="53">
        <f t="shared" si="84"/>
        <v>3025</v>
      </c>
      <c r="L437" s="311"/>
      <c r="M437" s="311"/>
      <c r="N437" s="209" t="s">
        <v>166</v>
      </c>
      <c r="O437" s="54">
        <v>6014</v>
      </c>
      <c r="P437" s="52">
        <f>IFERROR(O437/L430,"-")</f>
        <v>8.2050401048280501E-6</v>
      </c>
      <c r="Q437" s="54">
        <v>2</v>
      </c>
      <c r="R437" s="52">
        <f>IFERROR(Q437/M430,"-")</f>
        <v>1.6666666666666668E-3</v>
      </c>
      <c r="S437" s="53">
        <f t="shared" si="85"/>
        <v>3007</v>
      </c>
      <c r="T437" s="311"/>
      <c r="U437" s="311"/>
      <c r="V437" s="209" t="s">
        <v>166</v>
      </c>
      <c r="W437" s="54">
        <v>0</v>
      </c>
      <c r="X437" s="52">
        <f>IFERROR(W437/T430,"-")</f>
        <v>0</v>
      </c>
      <c r="Y437" s="54">
        <v>0</v>
      </c>
      <c r="Z437" s="52">
        <f>IFERROR(Y437/U430,"-")</f>
        <v>0</v>
      </c>
      <c r="AA437" s="53" t="str">
        <f t="shared" si="86"/>
        <v>-</v>
      </c>
      <c r="AB437" s="311"/>
      <c r="AC437" s="311"/>
      <c r="AD437" s="209" t="s">
        <v>166</v>
      </c>
      <c r="AE437" s="54">
        <v>3975</v>
      </c>
      <c r="AF437" s="52">
        <f>IFERROR(AE437/AB430,"-")</f>
        <v>4.6503916840654683E-6</v>
      </c>
      <c r="AG437" s="54">
        <v>1</v>
      </c>
      <c r="AH437" s="52">
        <f>IFERROR(AG437/AC430,"-")</f>
        <v>9.2764378478664194E-4</v>
      </c>
      <c r="AI437" s="53">
        <f t="shared" si="87"/>
        <v>3975</v>
      </c>
      <c r="AJ437" s="311"/>
      <c r="AK437" s="324"/>
      <c r="AL437" s="209" t="s">
        <v>166</v>
      </c>
      <c r="AM437" s="54">
        <f t="shared" si="93"/>
        <v>16039</v>
      </c>
      <c r="AN437" s="52">
        <f>IFERROR(AM437/AJ430,"-")</f>
        <v>2.5729593471444596E-6</v>
      </c>
      <c r="AO437" s="54">
        <f t="shared" si="94"/>
        <v>5</v>
      </c>
      <c r="AP437" s="52">
        <f>IFERROR(AO437/AK430,"-")</f>
        <v>4.8473097430925838E-4</v>
      </c>
      <c r="AQ437" s="53">
        <f t="shared" si="88"/>
        <v>3207.8</v>
      </c>
      <c r="AW437" s="175"/>
      <c r="AX437" s="175"/>
    </row>
    <row r="438" spans="2:50" s="20" customFormat="1">
      <c r="B438" s="326"/>
      <c r="C438" s="308"/>
      <c r="D438" s="311"/>
      <c r="E438" s="311"/>
      <c r="F438" s="209" t="s">
        <v>157</v>
      </c>
      <c r="G438" s="54">
        <v>1370134</v>
      </c>
      <c r="H438" s="52">
        <f>IFERROR(G438/D430,"-")</f>
        <v>3.2853365589721333E-4</v>
      </c>
      <c r="I438" s="54">
        <v>49</v>
      </c>
      <c r="J438" s="52">
        <f>IFERROR(I438/E430,"-")</f>
        <v>6.6866812227074236E-3</v>
      </c>
      <c r="K438" s="53">
        <f t="shared" si="84"/>
        <v>27961.918367346938</v>
      </c>
      <c r="L438" s="311"/>
      <c r="M438" s="311"/>
      <c r="N438" s="209" t="s">
        <v>157</v>
      </c>
      <c r="O438" s="54">
        <v>323095</v>
      </c>
      <c r="P438" s="52">
        <f>IFERROR(O438/L430,"-")</f>
        <v>4.4080602472055521E-4</v>
      </c>
      <c r="Q438" s="54">
        <v>13</v>
      </c>
      <c r="R438" s="52">
        <f>IFERROR(Q438/M430,"-")</f>
        <v>1.0833333333333334E-2</v>
      </c>
      <c r="S438" s="53">
        <f t="shared" si="85"/>
        <v>24853.461538461539</v>
      </c>
      <c r="T438" s="311"/>
      <c r="U438" s="311"/>
      <c r="V438" s="209" t="s">
        <v>157</v>
      </c>
      <c r="W438" s="54">
        <v>54512</v>
      </c>
      <c r="X438" s="52">
        <f>IFERROR(W438/T430,"-")</f>
        <v>1.1464271754387316E-4</v>
      </c>
      <c r="Y438" s="54">
        <v>9</v>
      </c>
      <c r="Z438" s="52">
        <f>IFERROR(Y438/U430,"-")</f>
        <v>1.2693935119887164E-2</v>
      </c>
      <c r="AA438" s="53">
        <f t="shared" si="86"/>
        <v>6056.8888888888887</v>
      </c>
      <c r="AB438" s="311"/>
      <c r="AC438" s="311"/>
      <c r="AD438" s="209" t="s">
        <v>157</v>
      </c>
      <c r="AE438" s="54">
        <v>296862</v>
      </c>
      <c r="AF438" s="52">
        <f>IFERROR(AE438/AB430,"-")</f>
        <v>3.4730178015472782E-4</v>
      </c>
      <c r="AG438" s="54">
        <v>16</v>
      </c>
      <c r="AH438" s="52">
        <f>IFERROR(AG438/AC430,"-")</f>
        <v>1.4842300556586271E-2</v>
      </c>
      <c r="AI438" s="53">
        <f t="shared" si="87"/>
        <v>18553.875</v>
      </c>
      <c r="AJ438" s="311"/>
      <c r="AK438" s="324"/>
      <c r="AL438" s="209" t="s">
        <v>157</v>
      </c>
      <c r="AM438" s="54">
        <f t="shared" si="93"/>
        <v>2044603</v>
      </c>
      <c r="AN438" s="52">
        <f>IFERROR(AM438/AJ430,"-")</f>
        <v>3.2799304196331466E-4</v>
      </c>
      <c r="AO438" s="54">
        <f t="shared" si="94"/>
        <v>87</v>
      </c>
      <c r="AP438" s="52">
        <f>IFERROR(AO438/AK430,"-")</f>
        <v>8.4343189529810948E-3</v>
      </c>
      <c r="AQ438" s="53">
        <f t="shared" si="88"/>
        <v>23501.183908045976</v>
      </c>
      <c r="AW438" s="175"/>
      <c r="AX438" s="175"/>
    </row>
    <row r="439" spans="2:50" s="20" customFormat="1">
      <c r="B439" s="326"/>
      <c r="C439" s="308"/>
      <c r="D439" s="311"/>
      <c r="E439" s="311"/>
      <c r="F439" s="209" t="s">
        <v>158</v>
      </c>
      <c r="G439" s="54">
        <v>3091102</v>
      </c>
      <c r="H439" s="52">
        <f>IFERROR(G439/D430,"-")</f>
        <v>7.4119103738115241E-4</v>
      </c>
      <c r="I439" s="54">
        <v>286</v>
      </c>
      <c r="J439" s="52">
        <f>IFERROR(I439/E430,"-")</f>
        <v>3.9028384279475983E-2</v>
      </c>
      <c r="K439" s="53">
        <f t="shared" si="84"/>
        <v>10808.048951048951</v>
      </c>
      <c r="L439" s="311"/>
      <c r="M439" s="311"/>
      <c r="N439" s="209" t="s">
        <v>158</v>
      </c>
      <c r="O439" s="54">
        <v>447932</v>
      </c>
      <c r="P439" s="52">
        <f>IFERROR(O439/L430,"-")</f>
        <v>6.1112404792747568E-4</v>
      </c>
      <c r="Q439" s="54">
        <v>49</v>
      </c>
      <c r="R439" s="52">
        <f>IFERROR(Q439/M430,"-")</f>
        <v>4.0833333333333333E-2</v>
      </c>
      <c r="S439" s="53">
        <f t="shared" si="85"/>
        <v>9141.4693877551017</v>
      </c>
      <c r="T439" s="311"/>
      <c r="U439" s="311"/>
      <c r="V439" s="209" t="s">
        <v>158</v>
      </c>
      <c r="W439" s="54">
        <v>259402</v>
      </c>
      <c r="X439" s="52">
        <f>IFERROR(W439/T430,"-")</f>
        <v>5.4554135266208874E-4</v>
      </c>
      <c r="Y439" s="54">
        <v>27</v>
      </c>
      <c r="Z439" s="52">
        <f>IFERROR(Y439/U430,"-")</f>
        <v>3.8081805359661498E-2</v>
      </c>
      <c r="AA439" s="53">
        <f t="shared" si="86"/>
        <v>9607.4814814814818</v>
      </c>
      <c r="AB439" s="311"/>
      <c r="AC439" s="311"/>
      <c r="AD439" s="209" t="s">
        <v>158</v>
      </c>
      <c r="AE439" s="54">
        <v>942670</v>
      </c>
      <c r="AF439" s="52">
        <f>IFERROR(AE439/AB430,"-")</f>
        <v>1.1028389254888039E-3</v>
      </c>
      <c r="AG439" s="54">
        <v>63</v>
      </c>
      <c r="AH439" s="52">
        <f>IFERROR(AG439/AC430,"-")</f>
        <v>5.844155844155844E-2</v>
      </c>
      <c r="AI439" s="53">
        <f t="shared" si="87"/>
        <v>14963.015873015873</v>
      </c>
      <c r="AJ439" s="311"/>
      <c r="AK439" s="324"/>
      <c r="AL439" s="209" t="s">
        <v>158</v>
      </c>
      <c r="AM439" s="54">
        <f t="shared" si="93"/>
        <v>4741106</v>
      </c>
      <c r="AN439" s="52">
        <f>IFERROR(AM439/AJ430,"-")</f>
        <v>7.6056318963169025E-4</v>
      </c>
      <c r="AO439" s="54">
        <f t="shared" si="94"/>
        <v>425</v>
      </c>
      <c r="AP439" s="52">
        <f>IFERROR(AO439/AK430,"-")</f>
        <v>4.1202132816286964E-2</v>
      </c>
      <c r="AQ439" s="53">
        <f t="shared" si="88"/>
        <v>11155.543529411765</v>
      </c>
      <c r="AW439" s="175"/>
      <c r="AX439" s="175"/>
    </row>
    <row r="440" spans="2:50" s="20" customFormat="1">
      <c r="B440" s="326"/>
      <c r="C440" s="308"/>
      <c r="D440" s="311"/>
      <c r="E440" s="311"/>
      <c r="F440" s="209" t="s">
        <v>159</v>
      </c>
      <c r="G440" s="54">
        <v>427079</v>
      </c>
      <c r="H440" s="52">
        <f>IFERROR(G440/D430,"-")</f>
        <v>1.0240591447765399E-4</v>
      </c>
      <c r="I440" s="54">
        <v>28</v>
      </c>
      <c r="J440" s="52">
        <f>IFERROR(I440/E430,"-")</f>
        <v>3.8209606986899561E-3</v>
      </c>
      <c r="K440" s="53">
        <f t="shared" si="84"/>
        <v>15252.821428571429</v>
      </c>
      <c r="L440" s="311"/>
      <c r="M440" s="311"/>
      <c r="N440" s="209" t="s">
        <v>159</v>
      </c>
      <c r="O440" s="54">
        <v>78556</v>
      </c>
      <c r="P440" s="52">
        <f>IFERROR(O440/L430,"-")</f>
        <v>1.0717577826319794E-4</v>
      </c>
      <c r="Q440" s="54">
        <v>9</v>
      </c>
      <c r="R440" s="52">
        <f>IFERROR(Q440/M430,"-")</f>
        <v>7.4999999999999997E-3</v>
      </c>
      <c r="S440" s="53">
        <f t="shared" si="85"/>
        <v>8728.4444444444453</v>
      </c>
      <c r="T440" s="311"/>
      <c r="U440" s="311"/>
      <c r="V440" s="209" t="s">
        <v>159</v>
      </c>
      <c r="W440" s="54">
        <v>45882</v>
      </c>
      <c r="X440" s="52">
        <f>IFERROR(W440/T430,"-")</f>
        <v>9.6493197210668991E-5</v>
      </c>
      <c r="Y440" s="54">
        <v>3</v>
      </c>
      <c r="Z440" s="52">
        <f>IFERROR(Y440/U430,"-")</f>
        <v>4.2313117066290554E-3</v>
      </c>
      <c r="AA440" s="53">
        <f t="shared" si="86"/>
        <v>15294</v>
      </c>
      <c r="AB440" s="311"/>
      <c r="AC440" s="311"/>
      <c r="AD440" s="209" t="s">
        <v>159</v>
      </c>
      <c r="AE440" s="54">
        <v>357893</v>
      </c>
      <c r="AF440" s="52">
        <f>IFERROR(AE440/AB430,"-")</f>
        <v>4.1870254867553276E-4</v>
      </c>
      <c r="AG440" s="54">
        <v>15</v>
      </c>
      <c r="AH440" s="52">
        <f>IFERROR(AG440/AC430,"-")</f>
        <v>1.3914656771799629E-2</v>
      </c>
      <c r="AI440" s="53">
        <f t="shared" si="87"/>
        <v>23859.533333333333</v>
      </c>
      <c r="AJ440" s="311"/>
      <c r="AK440" s="324"/>
      <c r="AL440" s="209" t="s">
        <v>159</v>
      </c>
      <c r="AM440" s="54">
        <f t="shared" si="93"/>
        <v>909410</v>
      </c>
      <c r="AN440" s="52">
        <f>IFERROR(AM440/AJ430,"-")</f>
        <v>1.4588658643847142E-4</v>
      </c>
      <c r="AO440" s="54">
        <f t="shared" si="94"/>
        <v>55</v>
      </c>
      <c r="AP440" s="52">
        <f>IFERROR(AO440/AK430,"-")</f>
        <v>5.3320407174018416E-3</v>
      </c>
      <c r="AQ440" s="53">
        <f t="shared" si="88"/>
        <v>16534.727272727272</v>
      </c>
      <c r="AW440" s="175"/>
      <c r="AX440" s="175"/>
    </row>
    <row r="441" spans="2:50" s="20" customFormat="1">
      <c r="B441" s="326"/>
      <c r="C441" s="308"/>
      <c r="D441" s="311"/>
      <c r="E441" s="311"/>
      <c r="F441" s="209" t="s">
        <v>160</v>
      </c>
      <c r="G441" s="54">
        <v>7598668</v>
      </c>
      <c r="H441" s="52">
        <f>IFERROR(G441/D430,"-")</f>
        <v>1.8220248369788402E-3</v>
      </c>
      <c r="I441" s="54">
        <v>27</v>
      </c>
      <c r="J441" s="52">
        <f>IFERROR(I441/E430,"-")</f>
        <v>3.6844978165938864E-3</v>
      </c>
      <c r="K441" s="53">
        <f t="shared" si="84"/>
        <v>281432.14814814815</v>
      </c>
      <c r="L441" s="311"/>
      <c r="M441" s="311"/>
      <c r="N441" s="209" t="s">
        <v>160</v>
      </c>
      <c r="O441" s="54">
        <v>503478</v>
      </c>
      <c r="P441" s="52">
        <f>IFERROR(O441/L430,"-")</f>
        <v>6.8690674790465871E-4</v>
      </c>
      <c r="Q441" s="54">
        <v>8</v>
      </c>
      <c r="R441" s="52">
        <f>IFERROR(Q441/M430,"-")</f>
        <v>6.6666666666666671E-3</v>
      </c>
      <c r="S441" s="53">
        <f t="shared" si="85"/>
        <v>62934.75</v>
      </c>
      <c r="T441" s="311"/>
      <c r="U441" s="311"/>
      <c r="V441" s="209" t="s">
        <v>160</v>
      </c>
      <c r="W441" s="54">
        <v>1506963</v>
      </c>
      <c r="X441" s="52">
        <f>IFERROR(W441/T430,"-")</f>
        <v>3.1692532572290088E-3</v>
      </c>
      <c r="Y441" s="54">
        <v>10</v>
      </c>
      <c r="Z441" s="52">
        <f>IFERROR(Y441/U430,"-")</f>
        <v>1.4104372355430184E-2</v>
      </c>
      <c r="AA441" s="53">
        <f t="shared" si="86"/>
        <v>150696.29999999999</v>
      </c>
      <c r="AB441" s="311"/>
      <c r="AC441" s="311"/>
      <c r="AD441" s="209" t="s">
        <v>160</v>
      </c>
      <c r="AE441" s="54">
        <v>5477253</v>
      </c>
      <c r="AF441" s="52">
        <f>IFERROR(AE441/AB430,"-")</f>
        <v>6.4078922774145003E-3</v>
      </c>
      <c r="AG441" s="54">
        <v>21</v>
      </c>
      <c r="AH441" s="52">
        <f>IFERROR(AG441/AC430,"-")</f>
        <v>1.948051948051948E-2</v>
      </c>
      <c r="AI441" s="53">
        <f t="shared" si="87"/>
        <v>260821.57142857142</v>
      </c>
      <c r="AJ441" s="311"/>
      <c r="AK441" s="324"/>
      <c r="AL441" s="209" t="s">
        <v>160</v>
      </c>
      <c r="AM441" s="54">
        <f t="shared" si="93"/>
        <v>15086362</v>
      </c>
      <c r="AN441" s="52">
        <f>IFERROR(AM441/AJ430,"-")</f>
        <v>2.4201381708526082E-3</v>
      </c>
      <c r="AO441" s="54">
        <f t="shared" si="94"/>
        <v>66</v>
      </c>
      <c r="AP441" s="52">
        <f>IFERROR(AO441/AK430,"-")</f>
        <v>6.3984488608822103E-3</v>
      </c>
      <c r="AQ441" s="53">
        <f t="shared" si="88"/>
        <v>228581.24242424243</v>
      </c>
      <c r="AW441" s="175"/>
      <c r="AX441" s="175"/>
    </row>
    <row r="442" spans="2:50" s="20" customFormat="1">
      <c r="B442" s="326"/>
      <c r="C442" s="308"/>
      <c r="D442" s="311"/>
      <c r="E442" s="311"/>
      <c r="F442" s="209" t="s">
        <v>161</v>
      </c>
      <c r="G442" s="54">
        <v>22244642</v>
      </c>
      <c r="H442" s="52">
        <f>IFERROR(G442/D430,"-")</f>
        <v>5.3338677533618607E-3</v>
      </c>
      <c r="I442" s="54">
        <v>747</v>
      </c>
      <c r="J442" s="52">
        <f>IFERROR(I442/E430,"-")</f>
        <v>0.1019377729257642</v>
      </c>
      <c r="K442" s="53">
        <f t="shared" si="84"/>
        <v>29778.637215528783</v>
      </c>
      <c r="L442" s="311"/>
      <c r="M442" s="311"/>
      <c r="N442" s="209" t="s">
        <v>161</v>
      </c>
      <c r="O442" s="54">
        <v>10548818</v>
      </c>
      <c r="P442" s="52">
        <f>IFERROR(O442/L430,"-")</f>
        <v>1.4391997796563357E-2</v>
      </c>
      <c r="Q442" s="54">
        <v>150</v>
      </c>
      <c r="R442" s="52">
        <f>IFERROR(Q442/M430,"-")</f>
        <v>0.125</v>
      </c>
      <c r="S442" s="53">
        <f t="shared" si="85"/>
        <v>70325.453333333338</v>
      </c>
      <c r="T442" s="311"/>
      <c r="U442" s="311"/>
      <c r="V442" s="209" t="s">
        <v>161</v>
      </c>
      <c r="W442" s="54">
        <v>3448008</v>
      </c>
      <c r="X442" s="52">
        <f>IFERROR(W442/T430,"-")</f>
        <v>7.2514126657069085E-3</v>
      </c>
      <c r="Y442" s="54">
        <v>99</v>
      </c>
      <c r="Z442" s="52">
        <f>IFERROR(Y442/U430,"-")</f>
        <v>0.13963328631875882</v>
      </c>
      <c r="AA442" s="53">
        <f t="shared" si="86"/>
        <v>34828.36363636364</v>
      </c>
      <c r="AB442" s="311"/>
      <c r="AC442" s="311"/>
      <c r="AD442" s="209" t="s">
        <v>161</v>
      </c>
      <c r="AE442" s="54">
        <v>11034576</v>
      </c>
      <c r="AF442" s="52">
        <f>IFERROR(AE442/AB430,"-")</f>
        <v>1.2909459237129158E-2</v>
      </c>
      <c r="AG442" s="54">
        <v>186</v>
      </c>
      <c r="AH442" s="52">
        <f>IFERROR(AG442/AC430,"-")</f>
        <v>0.17254174397031541</v>
      </c>
      <c r="AI442" s="53">
        <f t="shared" si="87"/>
        <v>59325.677419354841</v>
      </c>
      <c r="AJ442" s="311"/>
      <c r="AK442" s="324"/>
      <c r="AL442" s="209" t="s">
        <v>161</v>
      </c>
      <c r="AM442" s="54">
        <f t="shared" si="93"/>
        <v>47276044</v>
      </c>
      <c r="AN442" s="52">
        <f>IFERROR(AM442/AJ430,"-")</f>
        <v>7.5839727729791594E-3</v>
      </c>
      <c r="AO442" s="54">
        <f t="shared" si="94"/>
        <v>1182</v>
      </c>
      <c r="AP442" s="52">
        <f>IFERROR(AO442/AK430,"-")</f>
        <v>0.11459040232670868</v>
      </c>
      <c r="AQ442" s="53">
        <f t="shared" si="88"/>
        <v>39996.653130287646</v>
      </c>
      <c r="AW442" s="175"/>
      <c r="AX442" s="175"/>
    </row>
    <row r="443" spans="2:50" s="20" customFormat="1">
      <c r="B443" s="326"/>
      <c r="C443" s="308"/>
      <c r="D443" s="311"/>
      <c r="E443" s="311"/>
      <c r="F443" s="209" t="s">
        <v>162</v>
      </c>
      <c r="G443" s="54">
        <v>42833728</v>
      </c>
      <c r="H443" s="52">
        <f>IFERROR(G443/D430,"-")</f>
        <v>1.0270762754261139E-2</v>
      </c>
      <c r="I443" s="54">
        <v>485</v>
      </c>
      <c r="J443" s="52">
        <f>IFERROR(I443/E430,"-")</f>
        <v>6.6184497816593885E-2</v>
      </c>
      <c r="K443" s="53">
        <f t="shared" si="84"/>
        <v>88316.964948453606</v>
      </c>
      <c r="L443" s="311"/>
      <c r="M443" s="311"/>
      <c r="N443" s="209" t="s">
        <v>162</v>
      </c>
      <c r="O443" s="54">
        <v>9322812</v>
      </c>
      <c r="P443" s="52">
        <f>IFERROR(O443/L430,"-")</f>
        <v>1.2719329289952147E-2</v>
      </c>
      <c r="Q443" s="54">
        <v>85</v>
      </c>
      <c r="R443" s="52">
        <f>IFERROR(Q443/M430,"-")</f>
        <v>7.0833333333333331E-2</v>
      </c>
      <c r="S443" s="53">
        <f t="shared" si="85"/>
        <v>109680.14117647058</v>
      </c>
      <c r="T443" s="311"/>
      <c r="U443" s="311"/>
      <c r="V443" s="209" t="s">
        <v>162</v>
      </c>
      <c r="W443" s="54">
        <v>4195651</v>
      </c>
      <c r="X443" s="52">
        <f>IFERROR(W443/T430,"-")</f>
        <v>8.8237605023787236E-3</v>
      </c>
      <c r="Y443" s="54">
        <v>59</v>
      </c>
      <c r="Z443" s="52">
        <f>IFERROR(Y443/U430,"-")</f>
        <v>8.3215796897038077E-2</v>
      </c>
      <c r="AA443" s="53">
        <f t="shared" si="86"/>
        <v>71112.728813559326</v>
      </c>
      <c r="AB443" s="311"/>
      <c r="AC443" s="311"/>
      <c r="AD443" s="209" t="s">
        <v>162</v>
      </c>
      <c r="AE443" s="54">
        <v>9878343</v>
      </c>
      <c r="AF443" s="52">
        <f>IFERROR(AE443/AB430,"-")</f>
        <v>1.1556770852716058E-2</v>
      </c>
      <c r="AG443" s="54">
        <v>114</v>
      </c>
      <c r="AH443" s="52">
        <f>IFERROR(AG443/AC430,"-")</f>
        <v>0.10575139146567718</v>
      </c>
      <c r="AI443" s="53">
        <f t="shared" si="87"/>
        <v>86652.131578947374</v>
      </c>
      <c r="AJ443" s="311"/>
      <c r="AK443" s="324"/>
      <c r="AL443" s="209" t="s">
        <v>162</v>
      </c>
      <c r="AM443" s="54">
        <f t="shared" si="93"/>
        <v>66230534</v>
      </c>
      <c r="AN443" s="52">
        <f>IFERROR(AM443/AJ430,"-")</f>
        <v>1.0624631929775481E-2</v>
      </c>
      <c r="AO443" s="54">
        <f t="shared" si="94"/>
        <v>743</v>
      </c>
      <c r="AP443" s="52">
        <f>IFERROR(AO443/AK430,"-")</f>
        <v>7.2031022782355791E-2</v>
      </c>
      <c r="AQ443" s="53">
        <f t="shared" si="88"/>
        <v>89139.345895020189</v>
      </c>
      <c r="AW443" s="175"/>
      <c r="AX443" s="175"/>
    </row>
    <row r="444" spans="2:50" s="20" customFormat="1">
      <c r="B444" s="326"/>
      <c r="C444" s="308"/>
      <c r="D444" s="311"/>
      <c r="E444" s="311"/>
      <c r="F444" s="209" t="s">
        <v>163</v>
      </c>
      <c r="G444" s="54">
        <v>21140215</v>
      </c>
      <c r="H444" s="52">
        <f>IFERROR(G444/D430,"-")</f>
        <v>5.06904588923646E-3</v>
      </c>
      <c r="I444" s="54">
        <v>354</v>
      </c>
      <c r="J444" s="52">
        <f>IFERROR(I444/E430,"-")</f>
        <v>4.8307860262008735E-2</v>
      </c>
      <c r="K444" s="53">
        <f t="shared" si="84"/>
        <v>59718.121468926554</v>
      </c>
      <c r="L444" s="311"/>
      <c r="M444" s="311"/>
      <c r="N444" s="209" t="s">
        <v>163</v>
      </c>
      <c r="O444" s="54">
        <v>2647916</v>
      </c>
      <c r="P444" s="52">
        <f>IFERROR(O444/L430,"-")</f>
        <v>3.6126133977745049E-3</v>
      </c>
      <c r="Q444" s="54">
        <v>71</v>
      </c>
      <c r="R444" s="52">
        <f>IFERROR(Q444/M430,"-")</f>
        <v>5.9166666666666666E-2</v>
      </c>
      <c r="S444" s="53">
        <f t="shared" si="85"/>
        <v>37294.591549295772</v>
      </c>
      <c r="T444" s="311"/>
      <c r="U444" s="311"/>
      <c r="V444" s="209" t="s">
        <v>163</v>
      </c>
      <c r="W444" s="54">
        <v>2239888</v>
      </c>
      <c r="X444" s="52">
        <f>IFERROR(W444/T430,"-")</f>
        <v>4.7106480649015074E-3</v>
      </c>
      <c r="Y444" s="54">
        <v>43</v>
      </c>
      <c r="Z444" s="52">
        <f>IFERROR(Y444/U430,"-")</f>
        <v>6.0648801128349791E-2</v>
      </c>
      <c r="AA444" s="53">
        <f t="shared" si="86"/>
        <v>52090.41860465116</v>
      </c>
      <c r="AB444" s="311"/>
      <c r="AC444" s="311"/>
      <c r="AD444" s="209" t="s">
        <v>163</v>
      </c>
      <c r="AE444" s="54">
        <v>6627716</v>
      </c>
      <c r="AF444" s="52">
        <f>IFERROR(AE444/AB430,"-")</f>
        <v>7.7538302819490949E-3</v>
      </c>
      <c r="AG444" s="54">
        <v>102</v>
      </c>
      <c r="AH444" s="52">
        <f>IFERROR(AG444/AC430,"-")</f>
        <v>9.4619666048237475E-2</v>
      </c>
      <c r="AI444" s="53">
        <f t="shared" si="87"/>
        <v>64977.607843137252</v>
      </c>
      <c r="AJ444" s="311"/>
      <c r="AK444" s="324"/>
      <c r="AL444" s="209" t="s">
        <v>163</v>
      </c>
      <c r="AM444" s="54">
        <f t="shared" si="93"/>
        <v>32655735</v>
      </c>
      <c r="AN444" s="52">
        <f>IFERROR(AM444/AJ430,"-")</f>
        <v>5.2385983294546091E-3</v>
      </c>
      <c r="AO444" s="54">
        <f t="shared" si="94"/>
        <v>570</v>
      </c>
      <c r="AP444" s="52">
        <f>IFERROR(AO444/AK430,"-")</f>
        <v>5.5259331071255455E-2</v>
      </c>
      <c r="AQ444" s="53">
        <f t="shared" si="88"/>
        <v>57290.76315789474</v>
      </c>
      <c r="AW444" s="175"/>
      <c r="AX444" s="175"/>
    </row>
    <row r="445" spans="2:50" s="20" customFormat="1">
      <c r="B445" s="326"/>
      <c r="C445" s="308"/>
      <c r="D445" s="311"/>
      <c r="E445" s="311"/>
      <c r="F445" s="210" t="s">
        <v>164</v>
      </c>
      <c r="G445" s="59">
        <v>5509769</v>
      </c>
      <c r="H445" s="57">
        <f>IFERROR(G445/D430,"-")</f>
        <v>1.3211441747443193E-3</v>
      </c>
      <c r="I445" s="59">
        <v>491</v>
      </c>
      <c r="J445" s="57">
        <f>IFERROR(I445/E430,"-")</f>
        <v>6.7003275109170299E-2</v>
      </c>
      <c r="K445" s="58">
        <f t="shared" si="84"/>
        <v>11221.525458248472</v>
      </c>
      <c r="L445" s="311"/>
      <c r="M445" s="311"/>
      <c r="N445" s="210" t="s">
        <v>164</v>
      </c>
      <c r="O445" s="59">
        <v>1629652</v>
      </c>
      <c r="P445" s="57">
        <f>IFERROR(O445/L430,"-")</f>
        <v>2.2233721345050286E-3</v>
      </c>
      <c r="Q445" s="59">
        <v>110</v>
      </c>
      <c r="R445" s="57">
        <f>IFERROR(Q445/M430,"-")</f>
        <v>9.166666666666666E-2</v>
      </c>
      <c r="S445" s="58">
        <f t="shared" si="85"/>
        <v>14815.018181818183</v>
      </c>
      <c r="T445" s="311"/>
      <c r="U445" s="311"/>
      <c r="V445" s="210" t="s">
        <v>164</v>
      </c>
      <c r="W445" s="59">
        <v>449600</v>
      </c>
      <c r="X445" s="57">
        <f>IFERROR(W445/T430,"-")</f>
        <v>9.4554163868002222E-4</v>
      </c>
      <c r="Y445" s="59">
        <v>68</v>
      </c>
      <c r="Z445" s="57">
        <f>IFERROR(Y445/U430,"-")</f>
        <v>9.590973201692525E-2</v>
      </c>
      <c r="AA445" s="58">
        <f t="shared" si="86"/>
        <v>6611.7647058823532</v>
      </c>
      <c r="AB445" s="311"/>
      <c r="AC445" s="311"/>
      <c r="AD445" s="210" t="s">
        <v>164</v>
      </c>
      <c r="AE445" s="59">
        <v>1466401</v>
      </c>
      <c r="AF445" s="57">
        <f>IFERROR(AE445/AB430,"-")</f>
        <v>1.7155569851334056E-3</v>
      </c>
      <c r="AG445" s="59">
        <v>122</v>
      </c>
      <c r="AH445" s="57">
        <f>IFERROR(AG445/AC430,"-")</f>
        <v>0.11317254174397032</v>
      </c>
      <c r="AI445" s="58">
        <f t="shared" si="87"/>
        <v>12019.680327868853</v>
      </c>
      <c r="AJ445" s="311"/>
      <c r="AK445" s="324"/>
      <c r="AL445" s="210" t="s">
        <v>164</v>
      </c>
      <c r="AM445" s="59">
        <f t="shared" si="93"/>
        <v>9055422</v>
      </c>
      <c r="AN445" s="57">
        <f>IFERROR(AM445/AJ430,"-")</f>
        <v>1.4526611806993937E-3</v>
      </c>
      <c r="AO445" s="59">
        <f t="shared" si="94"/>
        <v>791</v>
      </c>
      <c r="AP445" s="57">
        <f>IFERROR(AO445/AK430,"-")</f>
        <v>7.6684440135724674E-2</v>
      </c>
      <c r="AQ445" s="58">
        <f t="shared" si="88"/>
        <v>11448.068268015171</v>
      </c>
      <c r="AW445" s="175"/>
      <c r="AX445" s="175"/>
    </row>
    <row r="446" spans="2:50" s="20" customFormat="1">
      <c r="B446" s="326"/>
      <c r="C446" s="309"/>
      <c r="D446" s="312"/>
      <c r="E446" s="312"/>
      <c r="F446" s="211" t="s">
        <v>86</v>
      </c>
      <c r="G446" s="60">
        <f>SUM(G430:G445)</f>
        <v>775124492</v>
      </c>
      <c r="H446" s="57">
        <f>IFERROR(G446/D430,"-")</f>
        <v>0.18586100566238797</v>
      </c>
      <c r="I446" s="59">
        <v>5569</v>
      </c>
      <c r="J446" s="57">
        <f>IFERROR(I446/E430,"-")</f>
        <v>0.75996179039301315</v>
      </c>
      <c r="K446" s="58">
        <f t="shared" si="84"/>
        <v>139185.57945771233</v>
      </c>
      <c r="L446" s="312"/>
      <c r="M446" s="312"/>
      <c r="N446" s="211" t="s">
        <v>86</v>
      </c>
      <c r="O446" s="60">
        <f>SUM(O430:O445)</f>
        <v>156292581</v>
      </c>
      <c r="P446" s="57">
        <f>IFERROR(O446/L430,"-")</f>
        <v>0.2132336041223955</v>
      </c>
      <c r="Q446" s="59">
        <v>960</v>
      </c>
      <c r="R446" s="57">
        <f>IFERROR(Q446/M430,"-")</f>
        <v>0.8</v>
      </c>
      <c r="S446" s="58">
        <f t="shared" si="85"/>
        <v>162804.77187500001</v>
      </c>
      <c r="T446" s="312"/>
      <c r="U446" s="312"/>
      <c r="V446" s="211" t="s">
        <v>86</v>
      </c>
      <c r="W446" s="60">
        <f>SUM(W430:W445)</f>
        <v>88755032</v>
      </c>
      <c r="X446" s="57">
        <f>IFERROR(W446/T430,"-")</f>
        <v>0.18665831494301113</v>
      </c>
      <c r="Y446" s="59">
        <v>604</v>
      </c>
      <c r="Z446" s="57">
        <f>IFERROR(Y446/U430,"-")</f>
        <v>0.85190409026798308</v>
      </c>
      <c r="AA446" s="58">
        <f t="shared" si="86"/>
        <v>146945.41721854304</v>
      </c>
      <c r="AB446" s="312"/>
      <c r="AC446" s="312"/>
      <c r="AD446" s="211" t="s">
        <v>86</v>
      </c>
      <c r="AE446" s="60">
        <f>SUM(AE430:AE445)</f>
        <v>204329216</v>
      </c>
      <c r="AF446" s="57">
        <f>IFERROR(AE446/AB430,"-")</f>
        <v>0.23904676399950112</v>
      </c>
      <c r="AG446" s="59">
        <v>934</v>
      </c>
      <c r="AH446" s="57">
        <f>IFERROR(AG446/AC430,"-")</f>
        <v>0.86641929499072357</v>
      </c>
      <c r="AI446" s="58">
        <f t="shared" si="87"/>
        <v>218767.89721627408</v>
      </c>
      <c r="AJ446" s="312"/>
      <c r="AK446" s="325"/>
      <c r="AL446" s="211" t="s">
        <v>86</v>
      </c>
      <c r="AM446" s="60">
        <f>SUM(AM430:AM445)</f>
        <v>1224501321</v>
      </c>
      <c r="AN446" s="57">
        <f>IFERROR(AM446/AJ430,"-")</f>
        <v>0.19643320153735822</v>
      </c>
      <c r="AO446" s="59">
        <f>SUM(I446,Q446,Y446,AG446)</f>
        <v>8067</v>
      </c>
      <c r="AP446" s="57">
        <f>IFERROR(AO446/AK430,"-")</f>
        <v>0.78206495395055742</v>
      </c>
      <c r="AQ446" s="58">
        <f t="shared" si="88"/>
        <v>151791.41204908889</v>
      </c>
      <c r="AW446" s="175"/>
      <c r="AX446" s="175"/>
    </row>
    <row r="447" spans="2:50" s="20" customFormat="1">
      <c r="B447" s="326">
        <v>27</v>
      </c>
      <c r="C447" s="307" t="s">
        <v>36</v>
      </c>
      <c r="D447" s="310">
        <v>589671790</v>
      </c>
      <c r="E447" s="310">
        <v>1055</v>
      </c>
      <c r="F447" s="207" t="s">
        <v>150</v>
      </c>
      <c r="G447" s="50">
        <v>15378450</v>
      </c>
      <c r="H447" s="48">
        <f>IFERROR(G447/D447,"-")</f>
        <v>2.6079677306591179E-2</v>
      </c>
      <c r="I447" s="50">
        <v>172</v>
      </c>
      <c r="J447" s="48">
        <f>IFERROR(I447/E447,"-")</f>
        <v>0.16303317535545023</v>
      </c>
      <c r="K447" s="49">
        <f t="shared" si="84"/>
        <v>89409.593023255817</v>
      </c>
      <c r="L447" s="310">
        <v>113945920</v>
      </c>
      <c r="M447" s="310">
        <v>186</v>
      </c>
      <c r="N447" s="207" t="s">
        <v>150</v>
      </c>
      <c r="O447" s="50">
        <v>3743315</v>
      </c>
      <c r="P447" s="48">
        <f>IFERROR(O447/L447,"-")</f>
        <v>3.2851680867555418E-2</v>
      </c>
      <c r="Q447" s="50">
        <v>38</v>
      </c>
      <c r="R447" s="48">
        <f>IFERROR(Q447/M447,"-")</f>
        <v>0.20430107526881722</v>
      </c>
      <c r="S447" s="49">
        <f t="shared" si="85"/>
        <v>98508.289473684214</v>
      </c>
      <c r="T447" s="310">
        <v>49025000</v>
      </c>
      <c r="U447" s="310">
        <v>86</v>
      </c>
      <c r="V447" s="207" t="s">
        <v>150</v>
      </c>
      <c r="W447" s="50">
        <v>1241036</v>
      </c>
      <c r="X447" s="48">
        <f>IFERROR(W447/T447,"-")</f>
        <v>2.5314349821519633E-2</v>
      </c>
      <c r="Y447" s="50">
        <v>20</v>
      </c>
      <c r="Z447" s="48">
        <f>IFERROR(Y447/U447,"-")</f>
        <v>0.23255813953488372</v>
      </c>
      <c r="AA447" s="49">
        <f t="shared" si="86"/>
        <v>62051.8</v>
      </c>
      <c r="AB447" s="310">
        <v>146274630</v>
      </c>
      <c r="AC447" s="310">
        <v>156</v>
      </c>
      <c r="AD447" s="207" t="s">
        <v>150</v>
      </c>
      <c r="AE447" s="50">
        <v>10837851</v>
      </c>
      <c r="AF447" s="48">
        <f>IFERROR(AE447/AB447,"-")</f>
        <v>7.4092486167970484E-2</v>
      </c>
      <c r="AG447" s="50">
        <v>43</v>
      </c>
      <c r="AH447" s="48">
        <f>IFERROR(AG447/AC447,"-")</f>
        <v>0.27564102564102566</v>
      </c>
      <c r="AI447" s="49">
        <f t="shared" si="87"/>
        <v>252043.04651162791</v>
      </c>
      <c r="AJ447" s="310">
        <f>SUM(D447,L447,T447,AB447)</f>
        <v>898917340</v>
      </c>
      <c r="AK447" s="323">
        <f>SUM(E447,M447,U447,AC447)</f>
        <v>1483</v>
      </c>
      <c r="AL447" s="207" t="s">
        <v>150</v>
      </c>
      <c r="AM447" s="50">
        <f t="shared" ref="AM447:AM462" si="95">SUM(G447,O447,W447,AE447)</f>
        <v>31200652</v>
      </c>
      <c r="AN447" s="48">
        <f>IFERROR(AM447/AJ447,"-")</f>
        <v>3.4709144669519888E-2</v>
      </c>
      <c r="AO447" s="50">
        <f t="shared" ref="AO447:AO462" si="96">SUM(I447,Q447,Y447,AG447)</f>
        <v>273</v>
      </c>
      <c r="AP447" s="48">
        <f>IFERROR(AO447/AK447,"-")</f>
        <v>0.18408631153068106</v>
      </c>
      <c r="AQ447" s="49">
        <f t="shared" si="88"/>
        <v>114288.10256410256</v>
      </c>
      <c r="AW447" s="175"/>
      <c r="AX447" s="175"/>
    </row>
    <row r="448" spans="2:50" s="20" customFormat="1">
      <c r="B448" s="326"/>
      <c r="C448" s="308"/>
      <c r="D448" s="311"/>
      <c r="E448" s="311"/>
      <c r="F448" s="208" t="s">
        <v>151</v>
      </c>
      <c r="G448" s="54">
        <v>13534539</v>
      </c>
      <c r="H448" s="52">
        <f>IFERROR(G448/D447,"-")</f>
        <v>2.2952664905336578E-2</v>
      </c>
      <c r="I448" s="54">
        <v>286</v>
      </c>
      <c r="J448" s="52">
        <f>IFERROR(I448/E447,"-")</f>
        <v>0.27109004739336495</v>
      </c>
      <c r="K448" s="53">
        <f t="shared" si="84"/>
        <v>47323.562937062939</v>
      </c>
      <c r="L448" s="311"/>
      <c r="M448" s="311"/>
      <c r="N448" s="208" t="s">
        <v>151</v>
      </c>
      <c r="O448" s="54">
        <v>5992142</v>
      </c>
      <c r="P448" s="52">
        <f>IFERROR(O448/L447,"-")</f>
        <v>5.2587595940249553E-2</v>
      </c>
      <c r="Q448" s="54">
        <v>64</v>
      </c>
      <c r="R448" s="52">
        <f>IFERROR(Q448/M447,"-")</f>
        <v>0.34408602150537637</v>
      </c>
      <c r="S448" s="53">
        <f t="shared" si="85"/>
        <v>93627.21875</v>
      </c>
      <c r="T448" s="311"/>
      <c r="U448" s="311"/>
      <c r="V448" s="208" t="s">
        <v>151</v>
      </c>
      <c r="W448" s="54">
        <v>587108</v>
      </c>
      <c r="X448" s="52">
        <f>IFERROR(W448/T447,"-")</f>
        <v>1.1975685874553799E-2</v>
      </c>
      <c r="Y448" s="54">
        <v>27</v>
      </c>
      <c r="Z448" s="52">
        <f>IFERROR(Y448/U447,"-")</f>
        <v>0.31395348837209303</v>
      </c>
      <c r="AA448" s="53">
        <f t="shared" si="86"/>
        <v>21744.740740740741</v>
      </c>
      <c r="AB448" s="311"/>
      <c r="AC448" s="311"/>
      <c r="AD448" s="208" t="s">
        <v>151</v>
      </c>
      <c r="AE448" s="54">
        <v>4602335</v>
      </c>
      <c r="AF448" s="52">
        <f>IFERROR(AE448/AB447,"-")</f>
        <v>3.1463658462168045E-2</v>
      </c>
      <c r="AG448" s="54">
        <v>51</v>
      </c>
      <c r="AH448" s="52">
        <f>IFERROR(AG448/AC447,"-")</f>
        <v>0.32692307692307693</v>
      </c>
      <c r="AI448" s="53">
        <f t="shared" si="87"/>
        <v>90241.862745098042</v>
      </c>
      <c r="AJ448" s="311"/>
      <c r="AK448" s="324"/>
      <c r="AL448" s="208" t="s">
        <v>151</v>
      </c>
      <c r="AM448" s="54">
        <f t="shared" si="95"/>
        <v>24716124</v>
      </c>
      <c r="AN448" s="52">
        <f>IFERROR(AM448/AJ447,"-")</f>
        <v>2.7495435787232674E-2</v>
      </c>
      <c r="AO448" s="54">
        <f t="shared" si="96"/>
        <v>428</v>
      </c>
      <c r="AP448" s="52">
        <f>IFERROR(AO448/AK447,"-")</f>
        <v>0.28860418071476734</v>
      </c>
      <c r="AQ448" s="53">
        <f t="shared" si="88"/>
        <v>57747.95327102804</v>
      </c>
      <c r="AW448" s="175"/>
      <c r="AX448" s="175"/>
    </row>
    <row r="449" spans="2:50" s="20" customFormat="1">
      <c r="B449" s="326"/>
      <c r="C449" s="308"/>
      <c r="D449" s="311"/>
      <c r="E449" s="311"/>
      <c r="F449" s="209" t="s">
        <v>152</v>
      </c>
      <c r="G449" s="54">
        <v>12051942</v>
      </c>
      <c r="H449" s="52">
        <f>IFERROR(G449/D447,"-")</f>
        <v>2.0438389972835567E-2</v>
      </c>
      <c r="I449" s="54">
        <v>284</v>
      </c>
      <c r="J449" s="52">
        <f>IFERROR(I449/E447,"-")</f>
        <v>0.26919431279620853</v>
      </c>
      <c r="K449" s="53">
        <f t="shared" si="84"/>
        <v>42436.415492957749</v>
      </c>
      <c r="L449" s="311"/>
      <c r="M449" s="311"/>
      <c r="N449" s="209" t="s">
        <v>152</v>
      </c>
      <c r="O449" s="54">
        <v>5680341</v>
      </c>
      <c r="P449" s="52">
        <f>IFERROR(O449/L447,"-")</f>
        <v>4.9851201341829528E-2</v>
      </c>
      <c r="Q449" s="54">
        <v>55</v>
      </c>
      <c r="R449" s="52">
        <f>IFERROR(Q449/M447,"-")</f>
        <v>0.29569892473118281</v>
      </c>
      <c r="S449" s="53">
        <f t="shared" si="85"/>
        <v>103278.92727272728</v>
      </c>
      <c r="T449" s="311"/>
      <c r="U449" s="311"/>
      <c r="V449" s="209" t="s">
        <v>152</v>
      </c>
      <c r="W449" s="54">
        <v>444692</v>
      </c>
      <c r="X449" s="52">
        <f>IFERROR(W449/T447,"-")</f>
        <v>9.0707190209077006E-3</v>
      </c>
      <c r="Y449" s="54">
        <v>21</v>
      </c>
      <c r="Z449" s="52">
        <f>IFERROR(Y449/U447,"-")</f>
        <v>0.2441860465116279</v>
      </c>
      <c r="AA449" s="53">
        <f t="shared" si="86"/>
        <v>21175.809523809523</v>
      </c>
      <c r="AB449" s="311"/>
      <c r="AC449" s="311"/>
      <c r="AD449" s="209" t="s">
        <v>152</v>
      </c>
      <c r="AE449" s="54">
        <v>3466236</v>
      </c>
      <c r="AF449" s="52">
        <f>IFERROR(AE449/AB447,"-")</f>
        <v>2.3696768195551068E-2</v>
      </c>
      <c r="AG449" s="54">
        <v>41</v>
      </c>
      <c r="AH449" s="52">
        <f>IFERROR(AG449/AC447,"-")</f>
        <v>0.26282051282051283</v>
      </c>
      <c r="AI449" s="53">
        <f t="shared" si="87"/>
        <v>84542.341463414632</v>
      </c>
      <c r="AJ449" s="311"/>
      <c r="AK449" s="324"/>
      <c r="AL449" s="209" t="s">
        <v>152</v>
      </c>
      <c r="AM449" s="54">
        <f t="shared" si="95"/>
        <v>21643211</v>
      </c>
      <c r="AN449" s="52">
        <f>IFERROR(AM449/AJ447,"-")</f>
        <v>2.4076975753966431E-2</v>
      </c>
      <c r="AO449" s="54">
        <f t="shared" si="96"/>
        <v>401</v>
      </c>
      <c r="AP449" s="52">
        <f>IFERROR(AO449/AK447,"-")</f>
        <v>0.27039784221173296</v>
      </c>
      <c r="AQ449" s="53">
        <f t="shared" si="88"/>
        <v>53973.094763092267</v>
      </c>
      <c r="AW449" s="175"/>
      <c r="AX449" s="175"/>
    </row>
    <row r="450" spans="2:50" s="20" customFormat="1">
      <c r="B450" s="326"/>
      <c r="C450" s="308"/>
      <c r="D450" s="311"/>
      <c r="E450" s="311"/>
      <c r="F450" s="209" t="s">
        <v>153</v>
      </c>
      <c r="G450" s="54">
        <v>481372</v>
      </c>
      <c r="H450" s="52">
        <f>IFERROR(G450/D447,"-")</f>
        <v>8.163388653881509E-4</v>
      </c>
      <c r="I450" s="54">
        <v>47</v>
      </c>
      <c r="J450" s="52">
        <f>IFERROR(I450/E447,"-")</f>
        <v>4.4549763033175357E-2</v>
      </c>
      <c r="K450" s="53">
        <f t="shared" si="84"/>
        <v>10241.95744680851</v>
      </c>
      <c r="L450" s="311"/>
      <c r="M450" s="311"/>
      <c r="N450" s="209" t="s">
        <v>153</v>
      </c>
      <c r="O450" s="54">
        <v>156711</v>
      </c>
      <c r="P450" s="52">
        <f>IFERROR(O450/L447,"-")</f>
        <v>1.375310322651307E-3</v>
      </c>
      <c r="Q450" s="54">
        <v>9</v>
      </c>
      <c r="R450" s="52">
        <f>IFERROR(Q450/M447,"-")</f>
        <v>4.8387096774193547E-2</v>
      </c>
      <c r="S450" s="53">
        <f t="shared" si="85"/>
        <v>17412.333333333332</v>
      </c>
      <c r="T450" s="311"/>
      <c r="U450" s="311"/>
      <c r="V450" s="209" t="s">
        <v>153</v>
      </c>
      <c r="W450" s="54">
        <v>14482</v>
      </c>
      <c r="X450" s="52">
        <f>IFERROR(W450/T447,"-")</f>
        <v>2.954003059663437E-4</v>
      </c>
      <c r="Y450" s="54">
        <v>2</v>
      </c>
      <c r="Z450" s="52">
        <f>IFERROR(Y450/U447,"-")</f>
        <v>2.3255813953488372E-2</v>
      </c>
      <c r="AA450" s="53">
        <f t="shared" si="86"/>
        <v>7241</v>
      </c>
      <c r="AB450" s="311"/>
      <c r="AC450" s="311"/>
      <c r="AD450" s="209" t="s">
        <v>153</v>
      </c>
      <c r="AE450" s="54">
        <v>1768208</v>
      </c>
      <c r="AF450" s="52">
        <f>IFERROR(AE450/AB447,"-")</f>
        <v>1.2088275321564649E-2</v>
      </c>
      <c r="AG450" s="54">
        <v>8</v>
      </c>
      <c r="AH450" s="52">
        <f>IFERROR(AG450/AC447,"-")</f>
        <v>5.128205128205128E-2</v>
      </c>
      <c r="AI450" s="53">
        <f t="shared" si="87"/>
        <v>221026</v>
      </c>
      <c r="AJ450" s="311"/>
      <c r="AK450" s="324"/>
      <c r="AL450" s="209" t="s">
        <v>153</v>
      </c>
      <c r="AM450" s="54">
        <f t="shared" si="95"/>
        <v>2420773</v>
      </c>
      <c r="AN450" s="52">
        <f>IFERROR(AM450/AJ447,"-")</f>
        <v>2.6929873218376229E-3</v>
      </c>
      <c r="AO450" s="54">
        <f t="shared" si="96"/>
        <v>66</v>
      </c>
      <c r="AP450" s="52">
        <f>IFERROR(AO450/AK447,"-")</f>
        <v>4.4504383007417395E-2</v>
      </c>
      <c r="AQ450" s="53">
        <f t="shared" si="88"/>
        <v>36678.378787878784</v>
      </c>
      <c r="AW450" s="175"/>
      <c r="AX450" s="175"/>
    </row>
    <row r="451" spans="2:50" s="20" customFormat="1">
      <c r="B451" s="326"/>
      <c r="C451" s="308"/>
      <c r="D451" s="311"/>
      <c r="E451" s="311"/>
      <c r="F451" s="209" t="s">
        <v>154</v>
      </c>
      <c r="G451" s="54">
        <v>24251003</v>
      </c>
      <c r="H451" s="52">
        <f>IFERROR(G451/D447,"-")</f>
        <v>4.1126272972970265E-2</v>
      </c>
      <c r="I451" s="54">
        <v>345</v>
      </c>
      <c r="J451" s="52">
        <f>IFERROR(I451/E447,"-")</f>
        <v>0.32701421800947866</v>
      </c>
      <c r="K451" s="53">
        <f t="shared" si="84"/>
        <v>70292.762318840585</v>
      </c>
      <c r="L451" s="311"/>
      <c r="M451" s="311"/>
      <c r="N451" s="209" t="s">
        <v>154</v>
      </c>
      <c r="O451" s="54">
        <v>1845956</v>
      </c>
      <c r="P451" s="52">
        <f>IFERROR(O451/L447,"-")</f>
        <v>1.6200281677483493E-2</v>
      </c>
      <c r="Q451" s="54">
        <v>64</v>
      </c>
      <c r="R451" s="52">
        <f>IFERROR(Q451/M447,"-")</f>
        <v>0.34408602150537637</v>
      </c>
      <c r="S451" s="53">
        <f t="shared" si="85"/>
        <v>28843.0625</v>
      </c>
      <c r="T451" s="311"/>
      <c r="U451" s="311"/>
      <c r="V451" s="209" t="s">
        <v>154</v>
      </c>
      <c r="W451" s="54">
        <v>1034024</v>
      </c>
      <c r="X451" s="52">
        <f>IFERROR(W451/T447,"-")</f>
        <v>2.1091769505354411E-2</v>
      </c>
      <c r="Y451" s="54">
        <v>37</v>
      </c>
      <c r="Z451" s="52">
        <f>IFERROR(Y451/U447,"-")</f>
        <v>0.43023255813953487</v>
      </c>
      <c r="AA451" s="53">
        <f t="shared" si="86"/>
        <v>27946.594594594593</v>
      </c>
      <c r="AB451" s="311"/>
      <c r="AC451" s="311"/>
      <c r="AD451" s="209" t="s">
        <v>154</v>
      </c>
      <c r="AE451" s="54">
        <v>3202958</v>
      </c>
      <c r="AF451" s="52">
        <f>IFERROR(AE451/AB447,"-")</f>
        <v>2.1896879862215342E-2</v>
      </c>
      <c r="AG451" s="54">
        <v>61</v>
      </c>
      <c r="AH451" s="52">
        <f>IFERROR(AG451/AC447,"-")</f>
        <v>0.39102564102564102</v>
      </c>
      <c r="AI451" s="53">
        <f t="shared" si="87"/>
        <v>52507.508196721312</v>
      </c>
      <c r="AJ451" s="311"/>
      <c r="AK451" s="324"/>
      <c r="AL451" s="209" t="s">
        <v>154</v>
      </c>
      <c r="AM451" s="54">
        <f t="shared" si="95"/>
        <v>30333941</v>
      </c>
      <c r="AN451" s="52">
        <f>IFERROR(AM451/AJ447,"-")</f>
        <v>3.3744972591139469E-2</v>
      </c>
      <c r="AO451" s="54">
        <f t="shared" si="96"/>
        <v>507</v>
      </c>
      <c r="AP451" s="52">
        <f>IFERROR(AO451/AK447,"-")</f>
        <v>0.34187457855697911</v>
      </c>
      <c r="AQ451" s="53">
        <f t="shared" si="88"/>
        <v>59830.258382642998</v>
      </c>
      <c r="AW451" s="175"/>
      <c r="AX451" s="175"/>
    </row>
    <row r="452" spans="2:50" s="20" customFormat="1">
      <c r="B452" s="326"/>
      <c r="C452" s="308"/>
      <c r="D452" s="311"/>
      <c r="E452" s="311"/>
      <c r="F452" s="209" t="s">
        <v>155</v>
      </c>
      <c r="G452" s="54">
        <v>24400181</v>
      </c>
      <c r="H452" s="52">
        <f>IFERROR(G452/D447,"-")</f>
        <v>4.1379257773209735E-2</v>
      </c>
      <c r="I452" s="54">
        <v>442</v>
      </c>
      <c r="J452" s="52">
        <f>IFERROR(I452/E447,"-")</f>
        <v>0.41895734597156398</v>
      </c>
      <c r="K452" s="53">
        <f t="shared" si="84"/>
        <v>55204.029411764706</v>
      </c>
      <c r="L452" s="311"/>
      <c r="M452" s="311"/>
      <c r="N452" s="209" t="s">
        <v>155</v>
      </c>
      <c r="O452" s="54">
        <v>4156916</v>
      </c>
      <c r="P452" s="52">
        <f>IFERROR(O452/L447,"-")</f>
        <v>3.6481481741513867E-2</v>
      </c>
      <c r="Q452" s="54">
        <v>73</v>
      </c>
      <c r="R452" s="52">
        <f>IFERROR(Q452/M447,"-")</f>
        <v>0.39247311827956988</v>
      </c>
      <c r="S452" s="53">
        <f t="shared" si="85"/>
        <v>56944.054794520547</v>
      </c>
      <c r="T452" s="311"/>
      <c r="U452" s="311"/>
      <c r="V452" s="209" t="s">
        <v>155</v>
      </c>
      <c r="W452" s="54">
        <v>2833676</v>
      </c>
      <c r="X452" s="52">
        <f>IFERROR(W452/T447,"-")</f>
        <v>5.7800632330443649E-2</v>
      </c>
      <c r="Y452" s="54">
        <v>39</v>
      </c>
      <c r="Z452" s="52">
        <f>IFERROR(Y452/U447,"-")</f>
        <v>0.45348837209302323</v>
      </c>
      <c r="AA452" s="53">
        <f t="shared" si="86"/>
        <v>72658.358974358969</v>
      </c>
      <c r="AB452" s="311"/>
      <c r="AC452" s="311"/>
      <c r="AD452" s="209" t="s">
        <v>155</v>
      </c>
      <c r="AE452" s="54">
        <v>4603490</v>
      </c>
      <c r="AF452" s="52">
        <f>IFERROR(AE452/AB447,"-")</f>
        <v>3.1471554568280227E-2</v>
      </c>
      <c r="AG452" s="54">
        <v>76</v>
      </c>
      <c r="AH452" s="52">
        <f>IFERROR(AG452/AC447,"-")</f>
        <v>0.48717948717948717</v>
      </c>
      <c r="AI452" s="53">
        <f t="shared" si="87"/>
        <v>60572.23684210526</v>
      </c>
      <c r="AJ452" s="311"/>
      <c r="AK452" s="324"/>
      <c r="AL452" s="209" t="s">
        <v>155</v>
      </c>
      <c r="AM452" s="54">
        <f t="shared" si="95"/>
        <v>35994263</v>
      </c>
      <c r="AN452" s="52">
        <f>IFERROR(AM452/AJ447,"-")</f>
        <v>4.0041794054167426E-2</v>
      </c>
      <c r="AO452" s="54">
        <f t="shared" si="96"/>
        <v>630</v>
      </c>
      <c r="AP452" s="52">
        <f>IFERROR(AO452/AK447,"-")</f>
        <v>0.42481456507080245</v>
      </c>
      <c r="AQ452" s="53">
        <f t="shared" si="88"/>
        <v>57133.750793650797</v>
      </c>
      <c r="AW452" s="175"/>
      <c r="AX452" s="175"/>
    </row>
    <row r="453" spans="2:50" s="20" customFormat="1">
      <c r="B453" s="326"/>
      <c r="C453" s="308"/>
      <c r="D453" s="311"/>
      <c r="E453" s="311"/>
      <c r="F453" s="209" t="s">
        <v>156</v>
      </c>
      <c r="G453" s="54">
        <v>12948039</v>
      </c>
      <c r="H453" s="52">
        <f>IFERROR(G453/D447,"-")</f>
        <v>2.1958043812813226E-2</v>
      </c>
      <c r="I453" s="54">
        <v>113</v>
      </c>
      <c r="J453" s="52">
        <f>IFERROR(I453/E447,"-")</f>
        <v>0.10710900473933649</v>
      </c>
      <c r="K453" s="53">
        <f t="shared" si="84"/>
        <v>114584.41592920353</v>
      </c>
      <c r="L453" s="311"/>
      <c r="M453" s="311"/>
      <c r="N453" s="209" t="s">
        <v>156</v>
      </c>
      <c r="O453" s="54">
        <v>222632</v>
      </c>
      <c r="P453" s="52">
        <f>IFERROR(O453/L447,"-")</f>
        <v>1.9538391545743804E-3</v>
      </c>
      <c r="Q453" s="54">
        <v>14</v>
      </c>
      <c r="R453" s="52">
        <f>IFERROR(Q453/M447,"-")</f>
        <v>7.5268817204301078E-2</v>
      </c>
      <c r="S453" s="53">
        <f t="shared" si="85"/>
        <v>15902.285714285714</v>
      </c>
      <c r="T453" s="311"/>
      <c r="U453" s="311"/>
      <c r="V453" s="209" t="s">
        <v>156</v>
      </c>
      <c r="W453" s="54">
        <v>625219</v>
      </c>
      <c r="X453" s="52">
        <f>IFERROR(W453/T447,"-")</f>
        <v>1.2753064762876083E-2</v>
      </c>
      <c r="Y453" s="54">
        <v>11</v>
      </c>
      <c r="Z453" s="52">
        <f>IFERROR(Y453/U447,"-")</f>
        <v>0.12790697674418605</v>
      </c>
      <c r="AA453" s="53">
        <f t="shared" si="86"/>
        <v>56838.090909090912</v>
      </c>
      <c r="AB453" s="311"/>
      <c r="AC453" s="311"/>
      <c r="AD453" s="209" t="s">
        <v>156</v>
      </c>
      <c r="AE453" s="54">
        <v>3392083</v>
      </c>
      <c r="AF453" s="52">
        <f>IFERROR(AE453/AB447,"-")</f>
        <v>2.3189824510238037E-2</v>
      </c>
      <c r="AG453" s="54">
        <v>27</v>
      </c>
      <c r="AH453" s="52">
        <f>IFERROR(AG453/AC447,"-")</f>
        <v>0.17307692307692307</v>
      </c>
      <c r="AI453" s="53">
        <f t="shared" si="87"/>
        <v>125632.70370370371</v>
      </c>
      <c r="AJ453" s="311"/>
      <c r="AK453" s="324"/>
      <c r="AL453" s="209" t="s">
        <v>156</v>
      </c>
      <c r="AM453" s="54">
        <f t="shared" si="95"/>
        <v>17187973</v>
      </c>
      <c r="AN453" s="52">
        <f>IFERROR(AM453/AJ447,"-")</f>
        <v>1.9120749189241362E-2</v>
      </c>
      <c r="AO453" s="54">
        <f t="shared" si="96"/>
        <v>165</v>
      </c>
      <c r="AP453" s="52">
        <f>IFERROR(AO453/AK447,"-")</f>
        <v>0.11126095751854349</v>
      </c>
      <c r="AQ453" s="53">
        <f t="shared" si="88"/>
        <v>104169.53333333334</v>
      </c>
      <c r="AW453" s="175"/>
      <c r="AX453" s="175"/>
    </row>
    <row r="454" spans="2:50" s="20" customFormat="1">
      <c r="B454" s="326"/>
      <c r="C454" s="308"/>
      <c r="D454" s="311"/>
      <c r="E454" s="311"/>
      <c r="F454" s="209" t="s">
        <v>166</v>
      </c>
      <c r="G454" s="54">
        <v>0</v>
      </c>
      <c r="H454" s="52">
        <f>IFERROR(G454/D447,"-")</f>
        <v>0</v>
      </c>
      <c r="I454" s="54">
        <v>0</v>
      </c>
      <c r="J454" s="52">
        <f>IFERROR(I454/E447,"-")</f>
        <v>0</v>
      </c>
      <c r="K454" s="53" t="str">
        <f t="shared" ref="K454:K517" si="97">IFERROR(G454/I454,"-")</f>
        <v>-</v>
      </c>
      <c r="L454" s="311"/>
      <c r="M454" s="311"/>
      <c r="N454" s="209" t="s">
        <v>166</v>
      </c>
      <c r="O454" s="54">
        <v>1651</v>
      </c>
      <c r="P454" s="52">
        <f>IFERROR(O454/L447,"-")</f>
        <v>1.4489329674989679E-5</v>
      </c>
      <c r="Q454" s="54">
        <v>1</v>
      </c>
      <c r="R454" s="52">
        <f>IFERROR(Q454/M447,"-")</f>
        <v>5.3763440860215058E-3</v>
      </c>
      <c r="S454" s="53">
        <f t="shared" ref="S454:S517" si="98">IFERROR(O454/Q454,"-")</f>
        <v>1651</v>
      </c>
      <c r="T454" s="311"/>
      <c r="U454" s="311"/>
      <c r="V454" s="209" t="s">
        <v>166</v>
      </c>
      <c r="W454" s="54">
        <v>0</v>
      </c>
      <c r="X454" s="52">
        <f>IFERROR(W454/T447,"-")</f>
        <v>0</v>
      </c>
      <c r="Y454" s="54">
        <v>0</v>
      </c>
      <c r="Z454" s="52">
        <f>IFERROR(Y454/U447,"-")</f>
        <v>0</v>
      </c>
      <c r="AA454" s="53" t="str">
        <f t="shared" ref="AA454:AA517" si="99">IFERROR(W454/Y454,"-")</f>
        <v>-</v>
      </c>
      <c r="AB454" s="311"/>
      <c r="AC454" s="311"/>
      <c r="AD454" s="209" t="s">
        <v>166</v>
      </c>
      <c r="AE454" s="54">
        <v>0</v>
      </c>
      <c r="AF454" s="52">
        <f>IFERROR(AE454/AB447,"-")</f>
        <v>0</v>
      </c>
      <c r="AG454" s="54">
        <v>0</v>
      </c>
      <c r="AH454" s="52">
        <f>IFERROR(AG454/AC447,"-")</f>
        <v>0</v>
      </c>
      <c r="AI454" s="53" t="str">
        <f t="shared" ref="AI454:AI517" si="100">IFERROR(AE454/AG454,"-")</f>
        <v>-</v>
      </c>
      <c r="AJ454" s="311"/>
      <c r="AK454" s="324"/>
      <c r="AL454" s="209" t="s">
        <v>166</v>
      </c>
      <c r="AM454" s="54">
        <f t="shared" si="95"/>
        <v>1651</v>
      </c>
      <c r="AN454" s="52">
        <f>IFERROR(AM454/AJ447,"-")</f>
        <v>1.8366538574058433E-6</v>
      </c>
      <c r="AO454" s="54">
        <f t="shared" si="96"/>
        <v>1</v>
      </c>
      <c r="AP454" s="52">
        <f>IFERROR(AO454/AK447,"-")</f>
        <v>6.7430883344571813E-4</v>
      </c>
      <c r="AQ454" s="53">
        <f t="shared" ref="AQ454:AQ517" si="101">IFERROR(AM454/AO454,"-")</f>
        <v>1651</v>
      </c>
      <c r="AW454" s="175"/>
      <c r="AX454" s="175"/>
    </row>
    <row r="455" spans="2:50" s="20" customFormat="1">
      <c r="B455" s="326"/>
      <c r="C455" s="308"/>
      <c r="D455" s="311"/>
      <c r="E455" s="311"/>
      <c r="F455" s="209" t="s">
        <v>157</v>
      </c>
      <c r="G455" s="54">
        <v>29375</v>
      </c>
      <c r="H455" s="52">
        <f>IFERROR(G455/D447,"-")</f>
        <v>4.9815847558181478E-5</v>
      </c>
      <c r="I455" s="54">
        <v>1</v>
      </c>
      <c r="J455" s="52">
        <f>IFERROR(I455/E447,"-")</f>
        <v>9.4786729857819908E-4</v>
      </c>
      <c r="K455" s="53">
        <f t="shared" si="97"/>
        <v>29375</v>
      </c>
      <c r="L455" s="311"/>
      <c r="M455" s="311"/>
      <c r="N455" s="209" t="s">
        <v>157</v>
      </c>
      <c r="O455" s="54">
        <v>0</v>
      </c>
      <c r="P455" s="52">
        <f>IFERROR(O455/L447,"-")</f>
        <v>0</v>
      </c>
      <c r="Q455" s="54">
        <v>0</v>
      </c>
      <c r="R455" s="52">
        <f>IFERROR(Q455/M447,"-")</f>
        <v>0</v>
      </c>
      <c r="S455" s="53" t="str">
        <f t="shared" si="98"/>
        <v>-</v>
      </c>
      <c r="T455" s="311"/>
      <c r="U455" s="311"/>
      <c r="V455" s="209" t="s">
        <v>157</v>
      </c>
      <c r="W455" s="54">
        <v>2410</v>
      </c>
      <c r="X455" s="52">
        <f>IFERROR(W455/T447,"-")</f>
        <v>4.9158592554818973E-5</v>
      </c>
      <c r="Y455" s="54">
        <v>1</v>
      </c>
      <c r="Z455" s="52">
        <f>IFERROR(Y455/U447,"-")</f>
        <v>1.1627906976744186E-2</v>
      </c>
      <c r="AA455" s="53">
        <f t="shared" si="99"/>
        <v>2410</v>
      </c>
      <c r="AB455" s="311"/>
      <c r="AC455" s="311"/>
      <c r="AD455" s="209" t="s">
        <v>157</v>
      </c>
      <c r="AE455" s="54">
        <v>1198</v>
      </c>
      <c r="AF455" s="52">
        <f>IFERROR(AE455/AB447,"-")</f>
        <v>8.1900736990413167E-6</v>
      </c>
      <c r="AG455" s="54">
        <v>1</v>
      </c>
      <c r="AH455" s="52">
        <f>IFERROR(AG455/AC447,"-")</f>
        <v>6.41025641025641E-3</v>
      </c>
      <c r="AI455" s="53">
        <f t="shared" si="100"/>
        <v>1198</v>
      </c>
      <c r="AJ455" s="311"/>
      <c r="AK455" s="324"/>
      <c r="AL455" s="209" t="s">
        <v>157</v>
      </c>
      <c r="AM455" s="54">
        <f t="shared" si="95"/>
        <v>32983</v>
      </c>
      <c r="AN455" s="52">
        <f>IFERROR(AM455/AJ447,"-")</f>
        <v>3.6691916522602622E-5</v>
      </c>
      <c r="AO455" s="54">
        <f t="shared" si="96"/>
        <v>3</v>
      </c>
      <c r="AP455" s="52">
        <f>IFERROR(AO455/AK447,"-")</f>
        <v>2.0229265003371545E-3</v>
      </c>
      <c r="AQ455" s="53">
        <f t="shared" si="101"/>
        <v>10994.333333333334</v>
      </c>
      <c r="AW455" s="175"/>
      <c r="AX455" s="175"/>
    </row>
    <row r="456" spans="2:50" s="20" customFormat="1">
      <c r="B456" s="326"/>
      <c r="C456" s="308"/>
      <c r="D456" s="311"/>
      <c r="E456" s="311"/>
      <c r="F456" s="209" t="s">
        <v>158</v>
      </c>
      <c r="G456" s="54">
        <v>532098</v>
      </c>
      <c r="H456" s="52">
        <f>IFERROR(G456/D447,"-")</f>
        <v>9.0236299077491901E-4</v>
      </c>
      <c r="I456" s="54">
        <v>32</v>
      </c>
      <c r="J456" s="52">
        <f>IFERROR(I456/E447,"-")</f>
        <v>3.0331753554502371E-2</v>
      </c>
      <c r="K456" s="53">
        <f t="shared" si="97"/>
        <v>16628.0625</v>
      </c>
      <c r="L456" s="311"/>
      <c r="M456" s="311"/>
      <c r="N456" s="209" t="s">
        <v>158</v>
      </c>
      <c r="O456" s="54">
        <v>78110</v>
      </c>
      <c r="P456" s="52">
        <f>IFERROR(O456/L447,"-")</f>
        <v>6.8550063047452688E-4</v>
      </c>
      <c r="Q456" s="54">
        <v>5</v>
      </c>
      <c r="R456" s="52">
        <f>IFERROR(Q456/M447,"-")</f>
        <v>2.6881720430107527E-2</v>
      </c>
      <c r="S456" s="53">
        <f t="shared" si="98"/>
        <v>15622</v>
      </c>
      <c r="T456" s="311"/>
      <c r="U456" s="311"/>
      <c r="V456" s="209" t="s">
        <v>158</v>
      </c>
      <c r="W456" s="54">
        <v>8705</v>
      </c>
      <c r="X456" s="52">
        <f>IFERROR(W456/T447,"-")</f>
        <v>1.7756246812850585E-4</v>
      </c>
      <c r="Y456" s="54">
        <v>2</v>
      </c>
      <c r="Z456" s="52">
        <f>IFERROR(Y456/U447,"-")</f>
        <v>2.3255813953488372E-2</v>
      </c>
      <c r="AA456" s="53">
        <f t="shared" si="99"/>
        <v>4352.5</v>
      </c>
      <c r="AB456" s="311"/>
      <c r="AC456" s="311"/>
      <c r="AD456" s="209" t="s">
        <v>158</v>
      </c>
      <c r="AE456" s="54">
        <v>103147</v>
      </c>
      <c r="AF456" s="52">
        <f>IFERROR(AE456/AB447,"-")</f>
        <v>7.0515987632305071E-4</v>
      </c>
      <c r="AG456" s="54">
        <v>12</v>
      </c>
      <c r="AH456" s="52">
        <f>IFERROR(AG456/AC447,"-")</f>
        <v>7.6923076923076927E-2</v>
      </c>
      <c r="AI456" s="53">
        <f t="shared" si="100"/>
        <v>8595.5833333333339</v>
      </c>
      <c r="AJ456" s="311"/>
      <c r="AK456" s="324"/>
      <c r="AL456" s="209" t="s">
        <v>158</v>
      </c>
      <c r="AM456" s="54">
        <f t="shared" si="95"/>
        <v>722060</v>
      </c>
      <c r="AN456" s="52">
        <f>IFERROR(AM456/AJ447,"-")</f>
        <v>8.0325516915715519E-4</v>
      </c>
      <c r="AO456" s="54">
        <f t="shared" si="96"/>
        <v>51</v>
      </c>
      <c r="AP456" s="52">
        <f>IFERROR(AO456/AK447,"-")</f>
        <v>3.4389750505731627E-2</v>
      </c>
      <c r="AQ456" s="53">
        <f t="shared" si="101"/>
        <v>14158.039215686274</v>
      </c>
      <c r="AW456" s="175"/>
      <c r="AX456" s="175"/>
    </row>
    <row r="457" spans="2:50" s="20" customFormat="1">
      <c r="B457" s="326"/>
      <c r="C457" s="308"/>
      <c r="D457" s="311"/>
      <c r="E457" s="311"/>
      <c r="F457" s="209" t="s">
        <v>159</v>
      </c>
      <c r="G457" s="54">
        <v>14267</v>
      </c>
      <c r="H457" s="52">
        <f>IFERROR(G457/D447,"-")</f>
        <v>2.4194815220853621E-5</v>
      </c>
      <c r="I457" s="54">
        <v>4</v>
      </c>
      <c r="J457" s="52">
        <f>IFERROR(I457/E447,"-")</f>
        <v>3.7914691943127963E-3</v>
      </c>
      <c r="K457" s="53">
        <f t="shared" si="97"/>
        <v>3566.75</v>
      </c>
      <c r="L457" s="311"/>
      <c r="M457" s="311"/>
      <c r="N457" s="209" t="s">
        <v>159</v>
      </c>
      <c r="O457" s="54">
        <v>17679</v>
      </c>
      <c r="P457" s="52">
        <f>IFERROR(O457/L447,"-")</f>
        <v>1.5515254956035285E-4</v>
      </c>
      <c r="Q457" s="54">
        <v>1</v>
      </c>
      <c r="R457" s="52">
        <f>IFERROR(Q457/M447,"-")</f>
        <v>5.3763440860215058E-3</v>
      </c>
      <c r="S457" s="53">
        <f t="shared" si="98"/>
        <v>17679</v>
      </c>
      <c r="T457" s="311"/>
      <c r="U457" s="311"/>
      <c r="V457" s="209" t="s">
        <v>159</v>
      </c>
      <c r="W457" s="54">
        <v>0</v>
      </c>
      <c r="X457" s="52">
        <f>IFERROR(W457/T447,"-")</f>
        <v>0</v>
      </c>
      <c r="Y457" s="54">
        <v>0</v>
      </c>
      <c r="Z457" s="52">
        <f>IFERROR(Y457/U447,"-")</f>
        <v>0</v>
      </c>
      <c r="AA457" s="53" t="str">
        <f t="shared" si="99"/>
        <v>-</v>
      </c>
      <c r="AB457" s="311"/>
      <c r="AC457" s="311"/>
      <c r="AD457" s="209" t="s">
        <v>159</v>
      </c>
      <c r="AE457" s="54">
        <v>61762</v>
      </c>
      <c r="AF457" s="52">
        <f>IFERROR(AE457/AB447,"-")</f>
        <v>4.2223316510867266E-4</v>
      </c>
      <c r="AG457" s="54">
        <v>4</v>
      </c>
      <c r="AH457" s="52">
        <f>IFERROR(AG457/AC447,"-")</f>
        <v>2.564102564102564E-2</v>
      </c>
      <c r="AI457" s="53">
        <f t="shared" si="100"/>
        <v>15440.5</v>
      </c>
      <c r="AJ457" s="311"/>
      <c r="AK457" s="324"/>
      <c r="AL457" s="209" t="s">
        <v>159</v>
      </c>
      <c r="AM457" s="54">
        <f t="shared" si="95"/>
        <v>93708</v>
      </c>
      <c r="AN457" s="52">
        <f>IFERROR(AM457/AJ447,"-")</f>
        <v>1.0424540258618217E-4</v>
      </c>
      <c r="AO457" s="54">
        <f t="shared" si="96"/>
        <v>9</v>
      </c>
      <c r="AP457" s="52">
        <f>IFERROR(AO457/AK447,"-")</f>
        <v>6.0687795010114631E-3</v>
      </c>
      <c r="AQ457" s="53">
        <f t="shared" si="101"/>
        <v>10412</v>
      </c>
      <c r="AW457" s="175"/>
      <c r="AX457" s="175"/>
    </row>
    <row r="458" spans="2:50" s="20" customFormat="1">
      <c r="B458" s="326"/>
      <c r="C458" s="308"/>
      <c r="D458" s="311"/>
      <c r="E458" s="311"/>
      <c r="F458" s="209" t="s">
        <v>160</v>
      </c>
      <c r="G458" s="54">
        <v>588080</v>
      </c>
      <c r="H458" s="52">
        <f>IFERROR(G458/D447,"-")</f>
        <v>9.9730054917499108E-4</v>
      </c>
      <c r="I458" s="54">
        <v>2</v>
      </c>
      <c r="J458" s="52">
        <f>IFERROR(I458/E447,"-")</f>
        <v>1.8957345971563982E-3</v>
      </c>
      <c r="K458" s="53">
        <f t="shared" si="97"/>
        <v>294040</v>
      </c>
      <c r="L458" s="311"/>
      <c r="M458" s="311"/>
      <c r="N458" s="209" t="s">
        <v>160</v>
      </c>
      <c r="O458" s="54">
        <v>363563</v>
      </c>
      <c r="P458" s="52">
        <f>IFERROR(O458/L447,"-")</f>
        <v>3.1906627284241508E-3</v>
      </c>
      <c r="Q458" s="54">
        <v>1</v>
      </c>
      <c r="R458" s="52">
        <f>IFERROR(Q458/M447,"-")</f>
        <v>5.3763440860215058E-3</v>
      </c>
      <c r="S458" s="53">
        <f t="shared" si="98"/>
        <v>363563</v>
      </c>
      <c r="T458" s="311"/>
      <c r="U458" s="311"/>
      <c r="V458" s="209" t="s">
        <v>160</v>
      </c>
      <c r="W458" s="54">
        <v>0</v>
      </c>
      <c r="X458" s="52">
        <f>IFERROR(W458/T447,"-")</f>
        <v>0</v>
      </c>
      <c r="Y458" s="54">
        <v>0</v>
      </c>
      <c r="Z458" s="52">
        <f>IFERROR(Y458/U447,"-")</f>
        <v>0</v>
      </c>
      <c r="AA458" s="53" t="str">
        <f t="shared" si="99"/>
        <v>-</v>
      </c>
      <c r="AB458" s="311"/>
      <c r="AC458" s="311"/>
      <c r="AD458" s="209" t="s">
        <v>160</v>
      </c>
      <c r="AE458" s="54">
        <v>900416</v>
      </c>
      <c r="AF458" s="52">
        <f>IFERROR(AE458/AB447,"-")</f>
        <v>6.1556539230350473E-3</v>
      </c>
      <c r="AG458" s="54">
        <v>4</v>
      </c>
      <c r="AH458" s="52">
        <f>IFERROR(AG458/AC447,"-")</f>
        <v>2.564102564102564E-2</v>
      </c>
      <c r="AI458" s="53">
        <f t="shared" si="100"/>
        <v>225104</v>
      </c>
      <c r="AJ458" s="311"/>
      <c r="AK458" s="324"/>
      <c r="AL458" s="209" t="s">
        <v>160</v>
      </c>
      <c r="AM458" s="54">
        <f t="shared" si="95"/>
        <v>1852059</v>
      </c>
      <c r="AN458" s="52">
        <f>IFERROR(AM458/AJ447,"-")</f>
        <v>2.0603218088995814E-3</v>
      </c>
      <c r="AO458" s="54">
        <f t="shared" si="96"/>
        <v>7</v>
      </c>
      <c r="AP458" s="52">
        <f>IFERROR(AO458/AK447,"-")</f>
        <v>4.720161834120027E-3</v>
      </c>
      <c r="AQ458" s="53">
        <f t="shared" si="101"/>
        <v>264579.85714285716</v>
      </c>
      <c r="AW458" s="175"/>
      <c r="AX458" s="175"/>
    </row>
    <row r="459" spans="2:50" s="20" customFormat="1">
      <c r="B459" s="326"/>
      <c r="C459" s="308"/>
      <c r="D459" s="311"/>
      <c r="E459" s="311"/>
      <c r="F459" s="209" t="s">
        <v>161</v>
      </c>
      <c r="G459" s="54">
        <v>2965744</v>
      </c>
      <c r="H459" s="52">
        <f>IFERROR(G459/D447,"-")</f>
        <v>5.0294825872541742E-3</v>
      </c>
      <c r="I459" s="54">
        <v>111</v>
      </c>
      <c r="J459" s="52">
        <f>IFERROR(I459/E447,"-")</f>
        <v>0.1052132701421801</v>
      </c>
      <c r="K459" s="53">
        <f t="shared" si="97"/>
        <v>26718.414414414416</v>
      </c>
      <c r="L459" s="311"/>
      <c r="M459" s="311"/>
      <c r="N459" s="209" t="s">
        <v>161</v>
      </c>
      <c r="O459" s="54">
        <v>848089</v>
      </c>
      <c r="P459" s="52">
        <f>IFERROR(O459/L447,"-")</f>
        <v>7.4429080040777241E-3</v>
      </c>
      <c r="Q459" s="54">
        <v>23</v>
      </c>
      <c r="R459" s="52">
        <f>IFERROR(Q459/M447,"-")</f>
        <v>0.12365591397849462</v>
      </c>
      <c r="S459" s="53">
        <f t="shared" si="98"/>
        <v>36873.434782608696</v>
      </c>
      <c r="T459" s="311"/>
      <c r="U459" s="311"/>
      <c r="V459" s="209" t="s">
        <v>161</v>
      </c>
      <c r="W459" s="54">
        <v>236816</v>
      </c>
      <c r="X459" s="52">
        <f>IFERROR(W459/T447,"-")</f>
        <v>4.8305150433452324E-3</v>
      </c>
      <c r="Y459" s="54">
        <v>11</v>
      </c>
      <c r="Z459" s="52">
        <f>IFERROR(Y459/U447,"-")</f>
        <v>0.12790697674418605</v>
      </c>
      <c r="AA459" s="53">
        <f t="shared" si="99"/>
        <v>21528.727272727272</v>
      </c>
      <c r="AB459" s="311"/>
      <c r="AC459" s="311"/>
      <c r="AD459" s="209" t="s">
        <v>161</v>
      </c>
      <c r="AE459" s="54">
        <v>2549313</v>
      </c>
      <c r="AF459" s="52">
        <f>IFERROR(AE459/AB447,"-")</f>
        <v>1.7428264901439162E-2</v>
      </c>
      <c r="AG459" s="54">
        <v>26</v>
      </c>
      <c r="AH459" s="52">
        <f>IFERROR(AG459/AC447,"-")</f>
        <v>0.16666666666666666</v>
      </c>
      <c r="AI459" s="53">
        <f t="shared" si="100"/>
        <v>98050.5</v>
      </c>
      <c r="AJ459" s="311"/>
      <c r="AK459" s="324"/>
      <c r="AL459" s="209" t="s">
        <v>161</v>
      </c>
      <c r="AM459" s="54">
        <f t="shared" si="95"/>
        <v>6599962</v>
      </c>
      <c r="AN459" s="52">
        <f>IFERROR(AM459/AJ447,"-")</f>
        <v>7.3421233591956297E-3</v>
      </c>
      <c r="AO459" s="54">
        <f t="shared" si="96"/>
        <v>171</v>
      </c>
      <c r="AP459" s="52">
        <f>IFERROR(AO459/AK447,"-")</f>
        <v>0.1153068105192178</v>
      </c>
      <c r="AQ459" s="53">
        <f t="shared" si="101"/>
        <v>38596.269005847957</v>
      </c>
      <c r="AW459" s="175"/>
      <c r="AX459" s="175"/>
    </row>
    <row r="460" spans="2:50" s="20" customFormat="1">
      <c r="B460" s="326"/>
      <c r="C460" s="308"/>
      <c r="D460" s="311"/>
      <c r="E460" s="311"/>
      <c r="F460" s="209" t="s">
        <v>162</v>
      </c>
      <c r="G460" s="54">
        <v>6922085</v>
      </c>
      <c r="H460" s="52">
        <f>IFERROR(G460/D447,"-")</f>
        <v>1.1738877655992328E-2</v>
      </c>
      <c r="I460" s="54">
        <v>79</v>
      </c>
      <c r="J460" s="52">
        <f>IFERROR(I460/E447,"-")</f>
        <v>7.4881516587677721E-2</v>
      </c>
      <c r="K460" s="53">
        <f t="shared" si="97"/>
        <v>87621.329113924046</v>
      </c>
      <c r="L460" s="311"/>
      <c r="M460" s="311"/>
      <c r="N460" s="209" t="s">
        <v>162</v>
      </c>
      <c r="O460" s="54">
        <v>2937803</v>
      </c>
      <c r="P460" s="52">
        <f>IFERROR(O460/L447,"-")</f>
        <v>2.5782432578542524E-2</v>
      </c>
      <c r="Q460" s="54">
        <v>12</v>
      </c>
      <c r="R460" s="52">
        <f>IFERROR(Q460/M447,"-")</f>
        <v>6.4516129032258063E-2</v>
      </c>
      <c r="S460" s="53">
        <f t="shared" si="98"/>
        <v>244816.91666666666</v>
      </c>
      <c r="T460" s="311"/>
      <c r="U460" s="311"/>
      <c r="V460" s="209" t="s">
        <v>162</v>
      </c>
      <c r="W460" s="54">
        <v>506260</v>
      </c>
      <c r="X460" s="52">
        <f>IFERROR(W460/T447,"-")</f>
        <v>1.0326568077511474E-2</v>
      </c>
      <c r="Y460" s="54">
        <v>8</v>
      </c>
      <c r="Z460" s="52">
        <f>IFERROR(Y460/U447,"-")</f>
        <v>9.3023255813953487E-2</v>
      </c>
      <c r="AA460" s="53">
        <f t="shared" si="99"/>
        <v>63282.5</v>
      </c>
      <c r="AB460" s="311"/>
      <c r="AC460" s="311"/>
      <c r="AD460" s="209" t="s">
        <v>162</v>
      </c>
      <c r="AE460" s="54">
        <v>4519042</v>
      </c>
      <c r="AF460" s="52">
        <f>IFERROR(AE460/AB447,"-")</f>
        <v>3.0894229573508406E-2</v>
      </c>
      <c r="AG460" s="54">
        <v>24</v>
      </c>
      <c r="AH460" s="52">
        <f>IFERROR(AG460/AC447,"-")</f>
        <v>0.15384615384615385</v>
      </c>
      <c r="AI460" s="53">
        <f t="shared" si="100"/>
        <v>188293.41666666666</v>
      </c>
      <c r="AJ460" s="311"/>
      <c r="AK460" s="324"/>
      <c r="AL460" s="209" t="s">
        <v>162</v>
      </c>
      <c r="AM460" s="54">
        <f t="shared" si="95"/>
        <v>14885190</v>
      </c>
      <c r="AN460" s="52">
        <f>IFERROR(AM460/AJ447,"-")</f>
        <v>1.6559019764820646E-2</v>
      </c>
      <c r="AO460" s="54">
        <f t="shared" si="96"/>
        <v>123</v>
      </c>
      <c r="AP460" s="52">
        <f>IFERROR(AO460/AK447,"-")</f>
        <v>8.2939986513823324E-2</v>
      </c>
      <c r="AQ460" s="53">
        <f t="shared" si="101"/>
        <v>121017.80487804877</v>
      </c>
      <c r="AW460" s="175"/>
      <c r="AX460" s="175"/>
    </row>
    <row r="461" spans="2:50" s="20" customFormat="1">
      <c r="B461" s="326"/>
      <c r="C461" s="308"/>
      <c r="D461" s="311"/>
      <c r="E461" s="311"/>
      <c r="F461" s="209" t="s">
        <v>163</v>
      </c>
      <c r="G461" s="54">
        <v>1930213</v>
      </c>
      <c r="H461" s="52">
        <f>IFERROR(G461/D447,"-")</f>
        <v>3.2733683936279198E-3</v>
      </c>
      <c r="I461" s="54">
        <v>55</v>
      </c>
      <c r="J461" s="52">
        <f>IFERROR(I461/E447,"-")</f>
        <v>5.2132701421800945E-2</v>
      </c>
      <c r="K461" s="53">
        <f t="shared" si="97"/>
        <v>35094.781818181815</v>
      </c>
      <c r="L461" s="311"/>
      <c r="M461" s="311"/>
      <c r="N461" s="209" t="s">
        <v>163</v>
      </c>
      <c r="O461" s="54">
        <v>51823</v>
      </c>
      <c r="P461" s="52">
        <f>IFERROR(O461/L447,"-")</f>
        <v>4.5480347168200491E-4</v>
      </c>
      <c r="Q461" s="54">
        <v>6</v>
      </c>
      <c r="R461" s="52">
        <f>IFERROR(Q461/M447,"-")</f>
        <v>3.2258064516129031E-2</v>
      </c>
      <c r="S461" s="53">
        <f t="shared" si="98"/>
        <v>8637.1666666666661</v>
      </c>
      <c r="T461" s="311"/>
      <c r="U461" s="311"/>
      <c r="V461" s="209" t="s">
        <v>163</v>
      </c>
      <c r="W461" s="54">
        <v>123374</v>
      </c>
      <c r="X461" s="52">
        <f>IFERROR(W461/T447,"-")</f>
        <v>2.5165527791942885E-3</v>
      </c>
      <c r="Y461" s="54">
        <v>4</v>
      </c>
      <c r="Z461" s="52">
        <f>IFERROR(Y461/U447,"-")</f>
        <v>4.6511627906976744E-2</v>
      </c>
      <c r="AA461" s="53">
        <f t="shared" si="99"/>
        <v>30843.5</v>
      </c>
      <c r="AB461" s="311"/>
      <c r="AC461" s="311"/>
      <c r="AD461" s="209" t="s">
        <v>163</v>
      </c>
      <c r="AE461" s="54">
        <v>1876878</v>
      </c>
      <c r="AF461" s="52">
        <f>IFERROR(AE461/AB447,"-")</f>
        <v>1.2831192941660491E-2</v>
      </c>
      <c r="AG461" s="54">
        <v>16</v>
      </c>
      <c r="AH461" s="52">
        <f>IFERROR(AG461/AC447,"-")</f>
        <v>0.10256410256410256</v>
      </c>
      <c r="AI461" s="53">
        <f t="shared" si="100"/>
        <v>117304.875</v>
      </c>
      <c r="AJ461" s="311"/>
      <c r="AK461" s="324"/>
      <c r="AL461" s="209" t="s">
        <v>163</v>
      </c>
      <c r="AM461" s="54">
        <f t="shared" si="95"/>
        <v>3982288</v>
      </c>
      <c r="AN461" s="52">
        <f>IFERROR(AM461/AJ447,"-")</f>
        <v>4.4300936502125994E-3</v>
      </c>
      <c r="AO461" s="54">
        <f t="shared" si="96"/>
        <v>81</v>
      </c>
      <c r="AP461" s="52">
        <f>IFERROR(AO461/AK447,"-")</f>
        <v>5.4619015509103169E-2</v>
      </c>
      <c r="AQ461" s="53">
        <f t="shared" si="101"/>
        <v>49164.049382716046</v>
      </c>
      <c r="AW461" s="175"/>
      <c r="AX461" s="175"/>
    </row>
    <row r="462" spans="2:50" s="20" customFormat="1">
      <c r="B462" s="326"/>
      <c r="C462" s="308"/>
      <c r="D462" s="311"/>
      <c r="E462" s="311"/>
      <c r="F462" s="210" t="s">
        <v>164</v>
      </c>
      <c r="G462" s="59">
        <v>889277</v>
      </c>
      <c r="H462" s="57">
        <f>IFERROR(G462/D447,"-")</f>
        <v>1.5080880840509599E-3</v>
      </c>
      <c r="I462" s="59">
        <v>74</v>
      </c>
      <c r="J462" s="57">
        <f>IFERROR(I462/E447,"-")</f>
        <v>7.0142180094786732E-2</v>
      </c>
      <c r="K462" s="58">
        <f t="shared" si="97"/>
        <v>12017.256756756757</v>
      </c>
      <c r="L462" s="311"/>
      <c r="M462" s="311"/>
      <c r="N462" s="210" t="s">
        <v>164</v>
      </c>
      <c r="O462" s="59">
        <v>77567</v>
      </c>
      <c r="P462" s="57">
        <f>IFERROR(O462/L447,"-")</f>
        <v>6.8073521193211652E-4</v>
      </c>
      <c r="Q462" s="59">
        <v>19</v>
      </c>
      <c r="R462" s="57">
        <f>IFERROR(Q462/M447,"-")</f>
        <v>0.10215053763440861</v>
      </c>
      <c r="S462" s="58">
        <f t="shared" si="98"/>
        <v>4082.4736842105262</v>
      </c>
      <c r="T462" s="311"/>
      <c r="U462" s="311"/>
      <c r="V462" s="210" t="s">
        <v>164</v>
      </c>
      <c r="W462" s="59">
        <v>89914</v>
      </c>
      <c r="X462" s="57">
        <f>IFERROR(W462/T447,"-")</f>
        <v>1.8340438551759305E-3</v>
      </c>
      <c r="Y462" s="59">
        <v>8</v>
      </c>
      <c r="Z462" s="57">
        <f>IFERROR(Y462/U447,"-")</f>
        <v>9.3023255813953487E-2</v>
      </c>
      <c r="AA462" s="58">
        <f t="shared" si="99"/>
        <v>11239.25</v>
      </c>
      <c r="AB462" s="311"/>
      <c r="AC462" s="311"/>
      <c r="AD462" s="210" t="s">
        <v>164</v>
      </c>
      <c r="AE462" s="59">
        <v>146370</v>
      </c>
      <c r="AF462" s="57">
        <f>IFERROR(AE462/AB447,"-")</f>
        <v>1.0006519927618343E-3</v>
      </c>
      <c r="AG462" s="59">
        <v>19</v>
      </c>
      <c r="AH462" s="57">
        <f>IFERROR(AG462/AC447,"-")</f>
        <v>0.12179487179487179</v>
      </c>
      <c r="AI462" s="58">
        <f t="shared" si="100"/>
        <v>7703.6842105263158</v>
      </c>
      <c r="AJ462" s="311"/>
      <c r="AK462" s="324"/>
      <c r="AL462" s="210" t="s">
        <v>164</v>
      </c>
      <c r="AM462" s="59">
        <f t="shared" si="95"/>
        <v>1203128</v>
      </c>
      <c r="AN462" s="57">
        <f>IFERROR(AM462/AJ447,"-")</f>
        <v>1.3384189473973213E-3</v>
      </c>
      <c r="AO462" s="59">
        <f t="shared" si="96"/>
        <v>120</v>
      </c>
      <c r="AP462" s="57">
        <f>IFERROR(AO462/AK447,"-")</f>
        <v>8.0917060013486183E-2</v>
      </c>
      <c r="AQ462" s="58">
        <f t="shared" si="101"/>
        <v>10026.066666666668</v>
      </c>
      <c r="AW462" s="175"/>
      <c r="AX462" s="175"/>
    </row>
    <row r="463" spans="2:50" s="20" customFormat="1">
      <c r="B463" s="326"/>
      <c r="C463" s="309"/>
      <c r="D463" s="312"/>
      <c r="E463" s="312"/>
      <c r="F463" s="211" t="s">
        <v>86</v>
      </c>
      <c r="G463" s="60">
        <f>SUM(G447:G462)</f>
        <v>116916665</v>
      </c>
      <c r="H463" s="57">
        <f>IFERROR(G463/D447,"-")</f>
        <v>0.19827413653279904</v>
      </c>
      <c r="I463" s="59">
        <v>829</v>
      </c>
      <c r="J463" s="57">
        <f>IFERROR(I463/E447,"-")</f>
        <v>0.78578199052132702</v>
      </c>
      <c r="K463" s="58">
        <f t="shared" si="97"/>
        <v>141033.37153196623</v>
      </c>
      <c r="L463" s="312"/>
      <c r="M463" s="312"/>
      <c r="N463" s="211" t="s">
        <v>86</v>
      </c>
      <c r="O463" s="60">
        <f>SUM(O447:O462)</f>
        <v>26174298</v>
      </c>
      <c r="P463" s="57">
        <f>IFERROR(O463/L447,"-")</f>
        <v>0.22970807555022593</v>
      </c>
      <c r="Q463" s="59">
        <v>149</v>
      </c>
      <c r="R463" s="57">
        <f>IFERROR(Q463/M447,"-")</f>
        <v>0.80107526881720426</v>
      </c>
      <c r="S463" s="58">
        <f t="shared" si="98"/>
        <v>175666.42953020133</v>
      </c>
      <c r="T463" s="312"/>
      <c r="U463" s="312"/>
      <c r="V463" s="211" t="s">
        <v>86</v>
      </c>
      <c r="W463" s="60">
        <f>SUM(W447:W462)</f>
        <v>7747716</v>
      </c>
      <c r="X463" s="57">
        <f>IFERROR(W463/T447,"-")</f>
        <v>0.15803602243753187</v>
      </c>
      <c r="Y463" s="59">
        <v>76</v>
      </c>
      <c r="Z463" s="57">
        <f>IFERROR(Y463/U447,"-")</f>
        <v>0.88372093023255816</v>
      </c>
      <c r="AA463" s="58">
        <f t="shared" si="99"/>
        <v>101943.63157894737</v>
      </c>
      <c r="AB463" s="312"/>
      <c r="AC463" s="312"/>
      <c r="AD463" s="211" t="s">
        <v>86</v>
      </c>
      <c r="AE463" s="60">
        <f>SUM(AE447:AE462)</f>
        <v>42031287</v>
      </c>
      <c r="AF463" s="57">
        <f>IFERROR(AE463/AB447,"-")</f>
        <v>0.28734502353552355</v>
      </c>
      <c r="AG463" s="59">
        <v>135</v>
      </c>
      <c r="AH463" s="57">
        <f>IFERROR(AG463/AC447,"-")</f>
        <v>0.86538461538461542</v>
      </c>
      <c r="AI463" s="58">
        <f t="shared" si="100"/>
        <v>311342.86666666664</v>
      </c>
      <c r="AJ463" s="312"/>
      <c r="AK463" s="325"/>
      <c r="AL463" s="211" t="s">
        <v>86</v>
      </c>
      <c r="AM463" s="60">
        <f>SUM(AM447:AM462)</f>
        <v>192869966</v>
      </c>
      <c r="AN463" s="57">
        <f>IFERROR(AM463/AJ447,"-")</f>
        <v>0.214558066039754</v>
      </c>
      <c r="AO463" s="59">
        <f>SUM(I463,Q463,Y463,AG463)</f>
        <v>1189</v>
      </c>
      <c r="AP463" s="57">
        <f>IFERROR(AO463/AK447,"-")</f>
        <v>0.80175320296695884</v>
      </c>
      <c r="AQ463" s="58">
        <f t="shared" si="101"/>
        <v>162211.9142136249</v>
      </c>
      <c r="AW463" s="175"/>
      <c r="AX463" s="175"/>
    </row>
    <row r="464" spans="2:50" s="20" customFormat="1">
      <c r="B464" s="326">
        <v>28</v>
      </c>
      <c r="C464" s="307" t="s">
        <v>37</v>
      </c>
      <c r="D464" s="310">
        <v>499257710</v>
      </c>
      <c r="E464" s="310">
        <v>837</v>
      </c>
      <c r="F464" s="207" t="s">
        <v>150</v>
      </c>
      <c r="G464" s="50">
        <v>8210838</v>
      </c>
      <c r="H464" s="48">
        <f>IFERROR(G464/D464,"-")</f>
        <v>1.6446091538576339E-2</v>
      </c>
      <c r="I464" s="50">
        <v>156</v>
      </c>
      <c r="J464" s="48">
        <f>IFERROR(I464/E464,"-")</f>
        <v>0.1863799283154122</v>
      </c>
      <c r="K464" s="49">
        <f t="shared" si="97"/>
        <v>52633.576923076922</v>
      </c>
      <c r="L464" s="310">
        <v>68456300</v>
      </c>
      <c r="M464" s="310">
        <v>123</v>
      </c>
      <c r="N464" s="207" t="s">
        <v>150</v>
      </c>
      <c r="O464" s="50">
        <v>346264</v>
      </c>
      <c r="P464" s="48">
        <f>IFERROR(O464/L464,"-")</f>
        <v>5.058175799743778E-3</v>
      </c>
      <c r="Q464" s="50">
        <v>20</v>
      </c>
      <c r="R464" s="48">
        <f>IFERROR(Q464/M464,"-")</f>
        <v>0.16260162601626016</v>
      </c>
      <c r="S464" s="49">
        <f t="shared" si="98"/>
        <v>17313.2</v>
      </c>
      <c r="T464" s="310">
        <v>50855070</v>
      </c>
      <c r="U464" s="310">
        <v>78</v>
      </c>
      <c r="V464" s="207" t="s">
        <v>150</v>
      </c>
      <c r="W464" s="50">
        <v>4637190</v>
      </c>
      <c r="X464" s="48">
        <f>IFERROR(W464/T464,"-")</f>
        <v>9.1184418780664342E-2</v>
      </c>
      <c r="Y464" s="50">
        <v>20</v>
      </c>
      <c r="Z464" s="48">
        <f>IFERROR(Y464/U464,"-")</f>
        <v>0.25641025641025639</v>
      </c>
      <c r="AA464" s="49">
        <f t="shared" si="99"/>
        <v>231859.5</v>
      </c>
      <c r="AB464" s="310">
        <v>107631070</v>
      </c>
      <c r="AC464" s="310">
        <v>131</v>
      </c>
      <c r="AD464" s="207" t="s">
        <v>150</v>
      </c>
      <c r="AE464" s="50">
        <v>7369597</v>
      </c>
      <c r="AF464" s="48">
        <f>IFERROR(AE464/AB464,"-")</f>
        <v>6.8470907146049934E-2</v>
      </c>
      <c r="AG464" s="50">
        <v>30</v>
      </c>
      <c r="AH464" s="48">
        <f>IFERROR(AG464/AC464,"-")</f>
        <v>0.22900763358778625</v>
      </c>
      <c r="AI464" s="49">
        <f t="shared" si="100"/>
        <v>245653.23333333334</v>
      </c>
      <c r="AJ464" s="310">
        <f>SUM(D464,L464,T464,AB464)</f>
        <v>726200150</v>
      </c>
      <c r="AK464" s="323">
        <f>SUM(E464,M464,U464,AC464)</f>
        <v>1169</v>
      </c>
      <c r="AL464" s="207" t="s">
        <v>150</v>
      </c>
      <c r="AM464" s="50">
        <f t="shared" ref="AM464:AM479" si="102">SUM(G464,O464,W464,AE464)</f>
        <v>20563889</v>
      </c>
      <c r="AN464" s="48">
        <f>IFERROR(AM464/AJ464,"-")</f>
        <v>2.83171092707706E-2</v>
      </c>
      <c r="AO464" s="50">
        <f t="shared" ref="AO464:AO479" si="103">SUM(I464,Q464,Y464,AG464)</f>
        <v>226</v>
      </c>
      <c r="AP464" s="48">
        <f>IFERROR(AO464/AK464,"-")</f>
        <v>0.19332763045337895</v>
      </c>
      <c r="AQ464" s="49">
        <f t="shared" si="101"/>
        <v>90990.659292035401</v>
      </c>
      <c r="AW464" s="175"/>
      <c r="AX464" s="175"/>
    </row>
    <row r="465" spans="2:50" s="20" customFormat="1">
      <c r="B465" s="326"/>
      <c r="C465" s="308"/>
      <c r="D465" s="311"/>
      <c r="E465" s="311"/>
      <c r="F465" s="208" t="s">
        <v>151</v>
      </c>
      <c r="G465" s="54">
        <v>11816576</v>
      </c>
      <c r="H465" s="52">
        <f>IFERROR(G465/D464,"-")</f>
        <v>2.3668289469180155E-2</v>
      </c>
      <c r="I465" s="54">
        <v>210</v>
      </c>
      <c r="J465" s="52">
        <f>IFERROR(I465/E464,"-")</f>
        <v>0.25089605734767023</v>
      </c>
      <c r="K465" s="53">
        <f t="shared" si="97"/>
        <v>56269.409523809525</v>
      </c>
      <c r="L465" s="311"/>
      <c r="M465" s="311"/>
      <c r="N465" s="208" t="s">
        <v>151</v>
      </c>
      <c r="O465" s="54">
        <v>2207936</v>
      </c>
      <c r="P465" s="52">
        <f>IFERROR(O465/L464,"-")</f>
        <v>3.2253218476604784E-2</v>
      </c>
      <c r="Q465" s="54">
        <v>39</v>
      </c>
      <c r="R465" s="52">
        <f>IFERROR(Q465/M464,"-")</f>
        <v>0.31707317073170732</v>
      </c>
      <c r="S465" s="53">
        <f t="shared" si="98"/>
        <v>56613.743589743586</v>
      </c>
      <c r="T465" s="311"/>
      <c r="U465" s="311"/>
      <c r="V465" s="208" t="s">
        <v>151</v>
      </c>
      <c r="W465" s="54">
        <v>2000716</v>
      </c>
      <c r="X465" s="52">
        <f>IFERROR(W465/T464,"-")</f>
        <v>3.9341524846981828E-2</v>
      </c>
      <c r="Y465" s="54">
        <v>31</v>
      </c>
      <c r="Z465" s="52">
        <f>IFERROR(Y465/U464,"-")</f>
        <v>0.39743589743589741</v>
      </c>
      <c r="AA465" s="53">
        <f t="shared" si="99"/>
        <v>64539.225806451614</v>
      </c>
      <c r="AB465" s="311"/>
      <c r="AC465" s="311"/>
      <c r="AD465" s="208" t="s">
        <v>151</v>
      </c>
      <c r="AE465" s="54">
        <v>2857748</v>
      </c>
      <c r="AF465" s="52">
        <f>IFERROR(AE465/AB464,"-")</f>
        <v>2.6551329462765724E-2</v>
      </c>
      <c r="AG465" s="54">
        <v>39</v>
      </c>
      <c r="AH465" s="52">
        <f>IFERROR(AG465/AC464,"-")</f>
        <v>0.29770992366412213</v>
      </c>
      <c r="AI465" s="53">
        <f t="shared" si="100"/>
        <v>73275.58974358975</v>
      </c>
      <c r="AJ465" s="311"/>
      <c r="AK465" s="324"/>
      <c r="AL465" s="208" t="s">
        <v>151</v>
      </c>
      <c r="AM465" s="54">
        <f t="shared" si="102"/>
        <v>18882976</v>
      </c>
      <c r="AN465" s="52">
        <f>IFERROR(AM465/AJ464,"-")</f>
        <v>2.600244023634531E-2</v>
      </c>
      <c r="AO465" s="54">
        <f t="shared" si="103"/>
        <v>319</v>
      </c>
      <c r="AP465" s="52">
        <f>IFERROR(AO465/AK464,"-")</f>
        <v>0.27288280581693758</v>
      </c>
      <c r="AQ465" s="53">
        <f t="shared" si="101"/>
        <v>59194.282131661443</v>
      </c>
      <c r="AW465" s="175"/>
      <c r="AX465" s="175"/>
    </row>
    <row r="466" spans="2:50" s="20" customFormat="1">
      <c r="B466" s="326"/>
      <c r="C466" s="308"/>
      <c r="D466" s="311"/>
      <c r="E466" s="311"/>
      <c r="F466" s="209" t="s">
        <v>152</v>
      </c>
      <c r="G466" s="54">
        <v>11579242</v>
      </c>
      <c r="H466" s="52">
        <f>IFERROR(G466/D464,"-")</f>
        <v>2.3192915738847578E-2</v>
      </c>
      <c r="I466" s="54">
        <v>222</v>
      </c>
      <c r="J466" s="52">
        <f>IFERROR(I466/E464,"-")</f>
        <v>0.26523297491039427</v>
      </c>
      <c r="K466" s="53">
        <f t="shared" si="97"/>
        <v>52158.747747747744</v>
      </c>
      <c r="L466" s="311"/>
      <c r="M466" s="311"/>
      <c r="N466" s="209" t="s">
        <v>152</v>
      </c>
      <c r="O466" s="54">
        <v>1380718</v>
      </c>
      <c r="P466" s="52">
        <f>IFERROR(O466/L464,"-")</f>
        <v>2.0169334305242908E-2</v>
      </c>
      <c r="Q466" s="54">
        <v>32</v>
      </c>
      <c r="R466" s="52">
        <f>IFERROR(Q466/M464,"-")</f>
        <v>0.26016260162601629</v>
      </c>
      <c r="S466" s="53">
        <f t="shared" si="98"/>
        <v>43147.4375</v>
      </c>
      <c r="T466" s="311"/>
      <c r="U466" s="311"/>
      <c r="V466" s="209" t="s">
        <v>152</v>
      </c>
      <c r="W466" s="54">
        <v>2892010</v>
      </c>
      <c r="X466" s="52">
        <f>IFERROR(W466/T464,"-")</f>
        <v>5.6867683005843862E-2</v>
      </c>
      <c r="Y466" s="54">
        <v>32</v>
      </c>
      <c r="Z466" s="52">
        <f>IFERROR(Y466/U464,"-")</f>
        <v>0.41025641025641024</v>
      </c>
      <c r="AA466" s="53">
        <f t="shared" si="99"/>
        <v>90375.3125</v>
      </c>
      <c r="AB466" s="311"/>
      <c r="AC466" s="311"/>
      <c r="AD466" s="209" t="s">
        <v>152</v>
      </c>
      <c r="AE466" s="54">
        <v>2858238</v>
      </c>
      <c r="AF466" s="52">
        <f>IFERROR(AE466/AB464,"-")</f>
        <v>2.6555882051530286E-2</v>
      </c>
      <c r="AG466" s="54">
        <v>40</v>
      </c>
      <c r="AH466" s="52">
        <f>IFERROR(AG466/AC464,"-")</f>
        <v>0.30534351145038169</v>
      </c>
      <c r="AI466" s="53">
        <f t="shared" si="100"/>
        <v>71455.95</v>
      </c>
      <c r="AJ466" s="311"/>
      <c r="AK466" s="324"/>
      <c r="AL466" s="209" t="s">
        <v>152</v>
      </c>
      <c r="AM466" s="54">
        <f t="shared" si="102"/>
        <v>18710208</v>
      </c>
      <c r="AN466" s="52">
        <f>IFERROR(AM466/AJ464,"-")</f>
        <v>2.5764533372789857E-2</v>
      </c>
      <c r="AO466" s="54">
        <f t="shared" si="103"/>
        <v>326</v>
      </c>
      <c r="AP466" s="52">
        <f>IFERROR(AO466/AK464,"-")</f>
        <v>0.27887082976903338</v>
      </c>
      <c r="AQ466" s="53">
        <f t="shared" si="101"/>
        <v>57393.276073619629</v>
      </c>
      <c r="AW466" s="175"/>
      <c r="AX466" s="175"/>
    </row>
    <row r="467" spans="2:50" s="20" customFormat="1">
      <c r="B467" s="326"/>
      <c r="C467" s="308"/>
      <c r="D467" s="311"/>
      <c r="E467" s="311"/>
      <c r="F467" s="209" t="s">
        <v>153</v>
      </c>
      <c r="G467" s="54">
        <v>2575398</v>
      </c>
      <c r="H467" s="52">
        <f>IFERROR(G467/D464,"-")</f>
        <v>5.15845413784396E-3</v>
      </c>
      <c r="I467" s="54">
        <v>41</v>
      </c>
      <c r="J467" s="52">
        <f>IFERROR(I467/E464,"-")</f>
        <v>4.8984468339307051E-2</v>
      </c>
      <c r="K467" s="53">
        <f t="shared" si="97"/>
        <v>62814.585365853658</v>
      </c>
      <c r="L467" s="311"/>
      <c r="M467" s="311"/>
      <c r="N467" s="209" t="s">
        <v>153</v>
      </c>
      <c r="O467" s="54">
        <v>21026</v>
      </c>
      <c r="P467" s="52">
        <f>IFERROR(O467/L464,"-")</f>
        <v>3.0714485007223588E-4</v>
      </c>
      <c r="Q467" s="54">
        <v>7</v>
      </c>
      <c r="R467" s="52">
        <f>IFERROR(Q467/M464,"-")</f>
        <v>5.6910569105691054E-2</v>
      </c>
      <c r="S467" s="53">
        <f t="shared" si="98"/>
        <v>3003.7142857142858</v>
      </c>
      <c r="T467" s="311"/>
      <c r="U467" s="311"/>
      <c r="V467" s="209" t="s">
        <v>153</v>
      </c>
      <c r="W467" s="54">
        <v>55898</v>
      </c>
      <c r="X467" s="52">
        <f>IFERROR(W467/T464,"-")</f>
        <v>1.0991627776738878E-3</v>
      </c>
      <c r="Y467" s="54">
        <v>5</v>
      </c>
      <c r="Z467" s="52">
        <f>IFERROR(Y467/U464,"-")</f>
        <v>6.4102564102564097E-2</v>
      </c>
      <c r="AA467" s="53">
        <f t="shared" si="99"/>
        <v>11179.6</v>
      </c>
      <c r="AB467" s="311"/>
      <c r="AC467" s="311"/>
      <c r="AD467" s="209" t="s">
        <v>153</v>
      </c>
      <c r="AE467" s="54">
        <v>52652</v>
      </c>
      <c r="AF467" s="52">
        <f>IFERROR(AE467/AB464,"-")</f>
        <v>4.891895992486184E-4</v>
      </c>
      <c r="AG467" s="54">
        <v>7</v>
      </c>
      <c r="AH467" s="52">
        <f>IFERROR(AG467/AC464,"-")</f>
        <v>5.3435114503816793E-2</v>
      </c>
      <c r="AI467" s="53">
        <f t="shared" si="100"/>
        <v>7521.7142857142853</v>
      </c>
      <c r="AJ467" s="311"/>
      <c r="AK467" s="324"/>
      <c r="AL467" s="209" t="s">
        <v>153</v>
      </c>
      <c r="AM467" s="54">
        <f t="shared" si="102"/>
        <v>2704974</v>
      </c>
      <c r="AN467" s="52">
        <f>IFERROR(AM467/AJ464,"-")</f>
        <v>3.7248326098528071E-3</v>
      </c>
      <c r="AO467" s="54">
        <f t="shared" si="103"/>
        <v>60</v>
      </c>
      <c r="AP467" s="52">
        <f>IFERROR(AO467/AK464,"-")</f>
        <v>5.1325919589392643E-2</v>
      </c>
      <c r="AQ467" s="53">
        <f t="shared" si="101"/>
        <v>45082.9</v>
      </c>
      <c r="AW467" s="175"/>
      <c r="AX467" s="175"/>
    </row>
    <row r="468" spans="2:50" s="20" customFormat="1">
      <c r="B468" s="326"/>
      <c r="C468" s="308"/>
      <c r="D468" s="311"/>
      <c r="E468" s="311"/>
      <c r="F468" s="209" t="s">
        <v>154</v>
      </c>
      <c r="G468" s="54">
        <v>14041122</v>
      </c>
      <c r="H468" s="52">
        <f>IFERROR(G468/D464,"-")</f>
        <v>2.8123996322460397E-2</v>
      </c>
      <c r="I468" s="54">
        <v>309</v>
      </c>
      <c r="J468" s="52">
        <f>IFERROR(I468/E464,"-")</f>
        <v>0.36917562724014336</v>
      </c>
      <c r="K468" s="53">
        <f t="shared" si="97"/>
        <v>45440.524271844661</v>
      </c>
      <c r="L468" s="311"/>
      <c r="M468" s="311"/>
      <c r="N468" s="209" t="s">
        <v>154</v>
      </c>
      <c r="O468" s="54">
        <v>1482394</v>
      </c>
      <c r="P468" s="52">
        <f>IFERROR(O468/L464,"-")</f>
        <v>2.1654603009511178E-2</v>
      </c>
      <c r="Q468" s="54">
        <v>52</v>
      </c>
      <c r="R468" s="52">
        <f>IFERROR(Q468/M464,"-")</f>
        <v>0.42276422764227645</v>
      </c>
      <c r="S468" s="53">
        <f t="shared" si="98"/>
        <v>28507.576923076922</v>
      </c>
      <c r="T468" s="311"/>
      <c r="U468" s="311"/>
      <c r="V468" s="209" t="s">
        <v>154</v>
      </c>
      <c r="W468" s="54">
        <v>958251</v>
      </c>
      <c r="X468" s="52">
        <f>IFERROR(W468/T464,"-")</f>
        <v>1.8842782047099729E-2</v>
      </c>
      <c r="Y468" s="54">
        <v>30</v>
      </c>
      <c r="Z468" s="52">
        <f>IFERROR(Y468/U464,"-")</f>
        <v>0.38461538461538464</v>
      </c>
      <c r="AA468" s="53">
        <f t="shared" si="99"/>
        <v>31941.7</v>
      </c>
      <c r="AB468" s="311"/>
      <c r="AC468" s="311"/>
      <c r="AD468" s="209" t="s">
        <v>154</v>
      </c>
      <c r="AE468" s="54">
        <v>3463558</v>
      </c>
      <c r="AF468" s="52">
        <f>IFERROR(AE468/AB464,"-")</f>
        <v>3.2179908645338193E-2</v>
      </c>
      <c r="AG468" s="54">
        <v>47</v>
      </c>
      <c r="AH468" s="52">
        <f>IFERROR(AG468/AC464,"-")</f>
        <v>0.35877862595419846</v>
      </c>
      <c r="AI468" s="53">
        <f t="shared" si="100"/>
        <v>73692.723404255317</v>
      </c>
      <c r="AJ468" s="311"/>
      <c r="AK468" s="324"/>
      <c r="AL468" s="209" t="s">
        <v>154</v>
      </c>
      <c r="AM468" s="54">
        <f t="shared" si="102"/>
        <v>19945325</v>
      </c>
      <c r="AN468" s="52">
        <f>IFERROR(AM468/AJ464,"-")</f>
        <v>2.7465327568439637E-2</v>
      </c>
      <c r="AO468" s="54">
        <f t="shared" si="103"/>
        <v>438</v>
      </c>
      <c r="AP468" s="52">
        <f>IFERROR(AO468/AK464,"-")</f>
        <v>0.37467921300256629</v>
      </c>
      <c r="AQ468" s="53">
        <f t="shared" si="101"/>
        <v>45537.27168949772</v>
      </c>
      <c r="AW468" s="175"/>
      <c r="AX468" s="175"/>
    </row>
    <row r="469" spans="2:50" s="20" customFormat="1">
      <c r="B469" s="326"/>
      <c r="C469" s="308"/>
      <c r="D469" s="311"/>
      <c r="E469" s="311"/>
      <c r="F469" s="209" t="s">
        <v>155</v>
      </c>
      <c r="G469" s="54">
        <v>14085274</v>
      </c>
      <c r="H469" s="52">
        <f>IFERROR(G469/D464,"-")</f>
        <v>2.8212431611722131E-2</v>
      </c>
      <c r="I469" s="54">
        <v>263</v>
      </c>
      <c r="J469" s="52">
        <f>IFERROR(I469/E464,"-")</f>
        <v>0.3142174432497013</v>
      </c>
      <c r="K469" s="53">
        <f t="shared" si="97"/>
        <v>53556.174904942964</v>
      </c>
      <c r="L469" s="311"/>
      <c r="M469" s="311"/>
      <c r="N469" s="209" t="s">
        <v>155</v>
      </c>
      <c r="O469" s="54">
        <v>2825882</v>
      </c>
      <c r="P469" s="52">
        <f>IFERROR(O469/L464,"-")</f>
        <v>4.1280086712252924E-2</v>
      </c>
      <c r="Q469" s="54">
        <v>51</v>
      </c>
      <c r="R469" s="52">
        <f>IFERROR(Q469/M464,"-")</f>
        <v>0.41463414634146339</v>
      </c>
      <c r="S469" s="53">
        <f t="shared" si="98"/>
        <v>55409.450980392154</v>
      </c>
      <c r="T469" s="311"/>
      <c r="U469" s="311"/>
      <c r="V469" s="209" t="s">
        <v>155</v>
      </c>
      <c r="W469" s="54">
        <v>1844284</v>
      </c>
      <c r="X469" s="52">
        <f>IFERROR(W469/T464,"-")</f>
        <v>3.6265489360254546E-2</v>
      </c>
      <c r="Y469" s="54">
        <v>24</v>
      </c>
      <c r="Z469" s="52">
        <f>IFERROR(Y469/U464,"-")</f>
        <v>0.30769230769230771</v>
      </c>
      <c r="AA469" s="53">
        <f t="shared" si="99"/>
        <v>76845.166666666672</v>
      </c>
      <c r="AB469" s="311"/>
      <c r="AC469" s="311"/>
      <c r="AD469" s="209" t="s">
        <v>155</v>
      </c>
      <c r="AE469" s="54">
        <v>4764898</v>
      </c>
      <c r="AF469" s="52">
        <f>IFERROR(AE469/AB464,"-")</f>
        <v>4.4270655304272273E-2</v>
      </c>
      <c r="AG469" s="54">
        <v>57</v>
      </c>
      <c r="AH469" s="52">
        <f>IFERROR(AG469/AC464,"-")</f>
        <v>0.4351145038167939</v>
      </c>
      <c r="AI469" s="53">
        <f t="shared" si="100"/>
        <v>83594.701754385969</v>
      </c>
      <c r="AJ469" s="311"/>
      <c r="AK469" s="324"/>
      <c r="AL469" s="209" t="s">
        <v>155</v>
      </c>
      <c r="AM469" s="54">
        <f t="shared" si="102"/>
        <v>23520338</v>
      </c>
      <c r="AN469" s="52">
        <f>IFERROR(AM469/AJ464,"-")</f>
        <v>3.2388230710225001E-2</v>
      </c>
      <c r="AO469" s="54">
        <f t="shared" si="103"/>
        <v>395</v>
      </c>
      <c r="AP469" s="52">
        <f>IFERROR(AO469/AK464,"-")</f>
        <v>0.33789563729683492</v>
      </c>
      <c r="AQ469" s="53">
        <f t="shared" si="101"/>
        <v>59545.159493670886</v>
      </c>
      <c r="AW469" s="175"/>
      <c r="AX469" s="175"/>
    </row>
    <row r="470" spans="2:50" s="20" customFormat="1">
      <c r="B470" s="326"/>
      <c r="C470" s="308"/>
      <c r="D470" s="311"/>
      <c r="E470" s="311"/>
      <c r="F470" s="209" t="s">
        <v>156</v>
      </c>
      <c r="G470" s="54">
        <v>9876434</v>
      </c>
      <c r="H470" s="52">
        <f>IFERROR(G470/D464,"-")</f>
        <v>1.9782236312384641E-2</v>
      </c>
      <c r="I470" s="54">
        <v>59</v>
      </c>
      <c r="J470" s="52">
        <f>IFERROR(I470/E464,"-")</f>
        <v>7.0489844683393074E-2</v>
      </c>
      <c r="K470" s="53">
        <f t="shared" si="97"/>
        <v>167397.18644067796</v>
      </c>
      <c r="L470" s="311"/>
      <c r="M470" s="311"/>
      <c r="N470" s="209" t="s">
        <v>156</v>
      </c>
      <c r="O470" s="54">
        <v>3135493</v>
      </c>
      <c r="P470" s="52">
        <f>IFERROR(O470/L464,"-")</f>
        <v>4.580284064432346E-2</v>
      </c>
      <c r="Q470" s="54">
        <v>11</v>
      </c>
      <c r="R470" s="52">
        <f>IFERROR(Q470/M464,"-")</f>
        <v>8.943089430894309E-2</v>
      </c>
      <c r="S470" s="53">
        <f t="shared" si="98"/>
        <v>285044.81818181818</v>
      </c>
      <c r="T470" s="311"/>
      <c r="U470" s="311"/>
      <c r="V470" s="209" t="s">
        <v>156</v>
      </c>
      <c r="W470" s="54">
        <v>141379</v>
      </c>
      <c r="X470" s="52">
        <f>IFERROR(W470/T464,"-")</f>
        <v>2.7800374672574436E-3</v>
      </c>
      <c r="Y470" s="54">
        <v>4</v>
      </c>
      <c r="Z470" s="52">
        <f>IFERROR(Y470/U464,"-")</f>
        <v>5.128205128205128E-2</v>
      </c>
      <c r="AA470" s="53">
        <f t="shared" si="99"/>
        <v>35344.75</v>
      </c>
      <c r="AB470" s="311"/>
      <c r="AC470" s="311"/>
      <c r="AD470" s="209" t="s">
        <v>156</v>
      </c>
      <c r="AE470" s="54">
        <v>3279915</v>
      </c>
      <c r="AF470" s="52">
        <f>IFERROR(AE470/AB464,"-")</f>
        <v>3.0473681995356917E-2</v>
      </c>
      <c r="AG470" s="54">
        <v>16</v>
      </c>
      <c r="AH470" s="52">
        <f>IFERROR(AG470/AC464,"-")</f>
        <v>0.12213740458015267</v>
      </c>
      <c r="AI470" s="53">
        <f t="shared" si="100"/>
        <v>204994.6875</v>
      </c>
      <c r="AJ470" s="311"/>
      <c r="AK470" s="324"/>
      <c r="AL470" s="209" t="s">
        <v>156</v>
      </c>
      <c r="AM470" s="54">
        <f t="shared" si="102"/>
        <v>16433221</v>
      </c>
      <c r="AN470" s="52">
        <f>IFERROR(AM470/AJ464,"-")</f>
        <v>2.2629052059545844E-2</v>
      </c>
      <c r="AO470" s="54">
        <f t="shared" si="103"/>
        <v>90</v>
      </c>
      <c r="AP470" s="52">
        <f>IFERROR(AO470/AK464,"-")</f>
        <v>7.6988879384088965E-2</v>
      </c>
      <c r="AQ470" s="53">
        <f t="shared" si="101"/>
        <v>182591.34444444443</v>
      </c>
      <c r="AW470" s="175"/>
      <c r="AX470" s="175"/>
    </row>
    <row r="471" spans="2:50" s="20" customFormat="1">
      <c r="B471" s="326"/>
      <c r="C471" s="308"/>
      <c r="D471" s="311"/>
      <c r="E471" s="311"/>
      <c r="F471" s="209" t="s">
        <v>166</v>
      </c>
      <c r="G471" s="54">
        <v>0</v>
      </c>
      <c r="H471" s="52">
        <f>IFERROR(G471/D464,"-")</f>
        <v>0</v>
      </c>
      <c r="I471" s="54">
        <v>0</v>
      </c>
      <c r="J471" s="52">
        <f>IFERROR(I471/E464,"-")</f>
        <v>0</v>
      </c>
      <c r="K471" s="53" t="str">
        <f t="shared" si="97"/>
        <v>-</v>
      </c>
      <c r="L471" s="311"/>
      <c r="M471" s="311"/>
      <c r="N471" s="209" t="s">
        <v>166</v>
      </c>
      <c r="O471" s="54">
        <v>0</v>
      </c>
      <c r="P471" s="52">
        <f>IFERROR(O471/L464,"-")</f>
        <v>0</v>
      </c>
      <c r="Q471" s="54">
        <v>0</v>
      </c>
      <c r="R471" s="52">
        <f>IFERROR(Q471/M464,"-")</f>
        <v>0</v>
      </c>
      <c r="S471" s="53" t="str">
        <f t="shared" si="98"/>
        <v>-</v>
      </c>
      <c r="T471" s="311"/>
      <c r="U471" s="311"/>
      <c r="V471" s="209" t="s">
        <v>166</v>
      </c>
      <c r="W471" s="54">
        <v>0</v>
      </c>
      <c r="X471" s="52">
        <f>IFERROR(W471/T464,"-")</f>
        <v>0</v>
      </c>
      <c r="Y471" s="54">
        <v>0</v>
      </c>
      <c r="Z471" s="52">
        <f>IFERROR(Y471/U464,"-")</f>
        <v>0</v>
      </c>
      <c r="AA471" s="53" t="str">
        <f t="shared" si="99"/>
        <v>-</v>
      </c>
      <c r="AB471" s="311"/>
      <c r="AC471" s="311"/>
      <c r="AD471" s="209" t="s">
        <v>166</v>
      </c>
      <c r="AE471" s="54">
        <v>0</v>
      </c>
      <c r="AF471" s="52">
        <f>IFERROR(AE471/AB464,"-")</f>
        <v>0</v>
      </c>
      <c r="AG471" s="54">
        <v>0</v>
      </c>
      <c r="AH471" s="52">
        <f>IFERROR(AG471/AC464,"-")</f>
        <v>0</v>
      </c>
      <c r="AI471" s="53" t="str">
        <f t="shared" si="100"/>
        <v>-</v>
      </c>
      <c r="AJ471" s="311"/>
      <c r="AK471" s="324"/>
      <c r="AL471" s="209" t="s">
        <v>166</v>
      </c>
      <c r="AM471" s="54">
        <f t="shared" si="102"/>
        <v>0</v>
      </c>
      <c r="AN471" s="52">
        <f>IFERROR(AM471/AJ464,"-")</f>
        <v>0</v>
      </c>
      <c r="AO471" s="54">
        <f t="shared" si="103"/>
        <v>0</v>
      </c>
      <c r="AP471" s="52">
        <f>IFERROR(AO471/AK464,"-")</f>
        <v>0</v>
      </c>
      <c r="AQ471" s="53" t="str">
        <f t="shared" si="101"/>
        <v>-</v>
      </c>
      <c r="AW471" s="175"/>
      <c r="AX471" s="175"/>
    </row>
    <row r="472" spans="2:50" s="20" customFormat="1">
      <c r="B472" s="326"/>
      <c r="C472" s="308"/>
      <c r="D472" s="311"/>
      <c r="E472" s="311"/>
      <c r="F472" s="209" t="s">
        <v>157</v>
      </c>
      <c r="G472" s="54">
        <v>125998</v>
      </c>
      <c r="H472" s="52">
        <f>IFERROR(G472/D464,"-")</f>
        <v>2.5237066444101585E-4</v>
      </c>
      <c r="I472" s="54">
        <v>8</v>
      </c>
      <c r="J472" s="52">
        <f>IFERROR(I472/E464,"-")</f>
        <v>9.557945041816009E-3</v>
      </c>
      <c r="K472" s="53">
        <f t="shared" si="97"/>
        <v>15749.75</v>
      </c>
      <c r="L472" s="311"/>
      <c r="M472" s="311"/>
      <c r="N472" s="209" t="s">
        <v>157</v>
      </c>
      <c r="O472" s="54">
        <v>52704</v>
      </c>
      <c r="P472" s="52">
        <f>IFERROR(O472/L464,"-")</f>
        <v>7.6989261762613523E-4</v>
      </c>
      <c r="Q472" s="54">
        <v>2</v>
      </c>
      <c r="R472" s="52">
        <f>IFERROR(Q472/M464,"-")</f>
        <v>1.6260162601626018E-2</v>
      </c>
      <c r="S472" s="53">
        <f t="shared" si="98"/>
        <v>26352</v>
      </c>
      <c r="T472" s="311"/>
      <c r="U472" s="311"/>
      <c r="V472" s="209" t="s">
        <v>157</v>
      </c>
      <c r="W472" s="54">
        <v>590</v>
      </c>
      <c r="X472" s="52">
        <f>IFERROR(W472/T464,"-")</f>
        <v>1.1601596458327557E-5</v>
      </c>
      <c r="Y472" s="54">
        <v>1</v>
      </c>
      <c r="Z472" s="52">
        <f>IFERROR(Y472/U464,"-")</f>
        <v>1.282051282051282E-2</v>
      </c>
      <c r="AA472" s="53">
        <f t="shared" si="99"/>
        <v>590</v>
      </c>
      <c r="AB472" s="311"/>
      <c r="AC472" s="311"/>
      <c r="AD472" s="209" t="s">
        <v>157</v>
      </c>
      <c r="AE472" s="54">
        <v>101118</v>
      </c>
      <c r="AF472" s="52">
        <f>IFERROR(AE472/AB464,"-")</f>
        <v>9.3948708305139023E-4</v>
      </c>
      <c r="AG472" s="54">
        <v>3</v>
      </c>
      <c r="AH472" s="52">
        <f>IFERROR(AG472/AC464,"-")</f>
        <v>2.2900763358778626E-2</v>
      </c>
      <c r="AI472" s="53">
        <f t="shared" si="100"/>
        <v>33706</v>
      </c>
      <c r="AJ472" s="311"/>
      <c r="AK472" s="324"/>
      <c r="AL472" s="209" t="s">
        <v>157</v>
      </c>
      <c r="AM472" s="54">
        <f t="shared" si="102"/>
        <v>280410</v>
      </c>
      <c r="AN472" s="52">
        <f>IFERROR(AM472/AJ464,"-")</f>
        <v>3.86133216854885E-4</v>
      </c>
      <c r="AO472" s="54">
        <f t="shared" si="103"/>
        <v>14</v>
      </c>
      <c r="AP472" s="52">
        <f>IFERROR(AO472/AK464,"-")</f>
        <v>1.1976047904191617E-2</v>
      </c>
      <c r="AQ472" s="53">
        <f t="shared" si="101"/>
        <v>20029.285714285714</v>
      </c>
      <c r="AW472" s="175"/>
      <c r="AX472" s="175"/>
    </row>
    <row r="473" spans="2:50" s="20" customFormat="1">
      <c r="B473" s="326"/>
      <c r="C473" s="308"/>
      <c r="D473" s="311"/>
      <c r="E473" s="311"/>
      <c r="F473" s="209" t="s">
        <v>158</v>
      </c>
      <c r="G473" s="54">
        <v>325432</v>
      </c>
      <c r="H473" s="52">
        <f>IFERROR(G473/D464,"-")</f>
        <v>6.5183169629969256E-4</v>
      </c>
      <c r="I473" s="54">
        <v>36</v>
      </c>
      <c r="J473" s="52">
        <f>IFERROR(I473/E464,"-")</f>
        <v>4.3010752688172046E-2</v>
      </c>
      <c r="K473" s="53">
        <f t="shared" si="97"/>
        <v>9039.7777777777774</v>
      </c>
      <c r="L473" s="311"/>
      <c r="M473" s="311"/>
      <c r="N473" s="209" t="s">
        <v>158</v>
      </c>
      <c r="O473" s="54">
        <v>30583</v>
      </c>
      <c r="P473" s="52">
        <f>IFERROR(O473/L464,"-")</f>
        <v>4.4675216159798295E-4</v>
      </c>
      <c r="Q473" s="54">
        <v>4</v>
      </c>
      <c r="R473" s="52">
        <f>IFERROR(Q473/M464,"-")</f>
        <v>3.2520325203252036E-2</v>
      </c>
      <c r="S473" s="53">
        <f t="shared" si="98"/>
        <v>7645.75</v>
      </c>
      <c r="T473" s="311"/>
      <c r="U473" s="311"/>
      <c r="V473" s="209" t="s">
        <v>158</v>
      </c>
      <c r="W473" s="54">
        <v>4877</v>
      </c>
      <c r="X473" s="52">
        <f>IFERROR(W473/T464,"-")</f>
        <v>9.5899976147904232E-5</v>
      </c>
      <c r="Y473" s="54">
        <v>2</v>
      </c>
      <c r="Z473" s="52">
        <f>IFERROR(Y473/U464,"-")</f>
        <v>2.564102564102564E-2</v>
      </c>
      <c r="AA473" s="53">
        <f t="shared" si="99"/>
        <v>2438.5</v>
      </c>
      <c r="AB473" s="311"/>
      <c r="AC473" s="311"/>
      <c r="AD473" s="209" t="s">
        <v>158</v>
      </c>
      <c r="AE473" s="54">
        <v>168485</v>
      </c>
      <c r="AF473" s="52">
        <f>IFERROR(AE473/AB464,"-")</f>
        <v>1.5653937101991089E-3</v>
      </c>
      <c r="AG473" s="54">
        <v>7</v>
      </c>
      <c r="AH473" s="52">
        <f>IFERROR(AG473/AC464,"-")</f>
        <v>5.3435114503816793E-2</v>
      </c>
      <c r="AI473" s="53">
        <f t="shared" si="100"/>
        <v>24069.285714285714</v>
      </c>
      <c r="AJ473" s="311"/>
      <c r="AK473" s="324"/>
      <c r="AL473" s="209" t="s">
        <v>158</v>
      </c>
      <c r="AM473" s="54">
        <f t="shared" si="102"/>
        <v>529377</v>
      </c>
      <c r="AN473" s="52">
        <f>IFERROR(AM473/AJ464,"-")</f>
        <v>7.2896845311860652E-4</v>
      </c>
      <c r="AO473" s="54">
        <f t="shared" si="103"/>
        <v>49</v>
      </c>
      <c r="AP473" s="52">
        <f>IFERROR(AO473/AK464,"-")</f>
        <v>4.1916167664670656E-2</v>
      </c>
      <c r="AQ473" s="53">
        <f t="shared" si="101"/>
        <v>10803.612244897959</v>
      </c>
      <c r="AW473" s="175"/>
      <c r="AX473" s="175"/>
    </row>
    <row r="474" spans="2:50" s="20" customFormat="1">
      <c r="B474" s="326"/>
      <c r="C474" s="308"/>
      <c r="D474" s="311"/>
      <c r="E474" s="311"/>
      <c r="F474" s="209" t="s">
        <v>159</v>
      </c>
      <c r="G474" s="54">
        <v>7682</v>
      </c>
      <c r="H474" s="52">
        <f>IFERROR(G474/D464,"-")</f>
        <v>1.538684299938002E-5</v>
      </c>
      <c r="I474" s="54">
        <v>4</v>
      </c>
      <c r="J474" s="52">
        <f>IFERROR(I474/E464,"-")</f>
        <v>4.7789725209080045E-3</v>
      </c>
      <c r="K474" s="53">
        <f t="shared" si="97"/>
        <v>1920.5</v>
      </c>
      <c r="L474" s="311"/>
      <c r="M474" s="311"/>
      <c r="N474" s="209" t="s">
        <v>159</v>
      </c>
      <c r="O474" s="54">
        <v>14438</v>
      </c>
      <c r="P474" s="52">
        <f>IFERROR(O474/L464,"-")</f>
        <v>2.1090827286896895E-4</v>
      </c>
      <c r="Q474" s="54">
        <v>2</v>
      </c>
      <c r="R474" s="52">
        <f>IFERROR(Q474/M464,"-")</f>
        <v>1.6260162601626018E-2</v>
      </c>
      <c r="S474" s="53">
        <f t="shared" si="98"/>
        <v>7219</v>
      </c>
      <c r="T474" s="311"/>
      <c r="U474" s="311"/>
      <c r="V474" s="209" t="s">
        <v>159</v>
      </c>
      <c r="W474" s="54">
        <v>33995</v>
      </c>
      <c r="X474" s="52">
        <f>IFERROR(W474/T464,"-")</f>
        <v>6.6846825695058524E-4</v>
      </c>
      <c r="Y474" s="54">
        <v>1</v>
      </c>
      <c r="Z474" s="52">
        <f>IFERROR(Y474/U464,"-")</f>
        <v>1.282051282051282E-2</v>
      </c>
      <c r="AA474" s="53">
        <f t="shared" si="99"/>
        <v>33995</v>
      </c>
      <c r="AB474" s="311"/>
      <c r="AC474" s="311"/>
      <c r="AD474" s="209" t="s">
        <v>159</v>
      </c>
      <c r="AE474" s="54">
        <v>225311</v>
      </c>
      <c r="AF474" s="52">
        <f>IFERROR(AE474/AB464,"-")</f>
        <v>2.0933639329238293E-3</v>
      </c>
      <c r="AG474" s="54">
        <v>2</v>
      </c>
      <c r="AH474" s="52">
        <f>IFERROR(AG474/AC464,"-")</f>
        <v>1.5267175572519083E-2</v>
      </c>
      <c r="AI474" s="53">
        <f t="shared" si="100"/>
        <v>112655.5</v>
      </c>
      <c r="AJ474" s="311"/>
      <c r="AK474" s="324"/>
      <c r="AL474" s="209" t="s">
        <v>159</v>
      </c>
      <c r="AM474" s="54">
        <f t="shared" si="102"/>
        <v>281426</v>
      </c>
      <c r="AN474" s="52">
        <f>IFERROR(AM474/AJ464,"-")</f>
        <v>3.8753228018473972E-4</v>
      </c>
      <c r="AO474" s="54">
        <f t="shared" si="103"/>
        <v>9</v>
      </c>
      <c r="AP474" s="52">
        <f>IFERROR(AO474/AK464,"-")</f>
        <v>7.6988879384088963E-3</v>
      </c>
      <c r="AQ474" s="53">
        <f t="shared" si="101"/>
        <v>31269.555555555555</v>
      </c>
      <c r="AW474" s="175"/>
      <c r="AX474" s="175"/>
    </row>
    <row r="475" spans="2:50" s="20" customFormat="1">
      <c r="B475" s="326"/>
      <c r="C475" s="308"/>
      <c r="D475" s="311"/>
      <c r="E475" s="311"/>
      <c r="F475" s="209" t="s">
        <v>160</v>
      </c>
      <c r="G475" s="54">
        <v>582912</v>
      </c>
      <c r="H475" s="52">
        <f>IFERROR(G475/D464,"-")</f>
        <v>1.1675573322643331E-3</v>
      </c>
      <c r="I475" s="54">
        <v>2</v>
      </c>
      <c r="J475" s="52">
        <f>IFERROR(I475/E464,"-")</f>
        <v>2.3894862604540022E-3</v>
      </c>
      <c r="K475" s="53">
        <f t="shared" si="97"/>
        <v>291456</v>
      </c>
      <c r="L475" s="311"/>
      <c r="M475" s="311"/>
      <c r="N475" s="209" t="s">
        <v>160</v>
      </c>
      <c r="O475" s="54">
        <v>25605</v>
      </c>
      <c r="P475" s="52">
        <f>IFERROR(O475/L464,"-")</f>
        <v>3.7403423790067532E-4</v>
      </c>
      <c r="Q475" s="54">
        <v>1</v>
      </c>
      <c r="R475" s="52">
        <f>IFERROR(Q475/M464,"-")</f>
        <v>8.130081300813009E-3</v>
      </c>
      <c r="S475" s="53">
        <f t="shared" si="98"/>
        <v>25605</v>
      </c>
      <c r="T475" s="311"/>
      <c r="U475" s="311"/>
      <c r="V475" s="209" t="s">
        <v>160</v>
      </c>
      <c r="W475" s="54">
        <v>0</v>
      </c>
      <c r="X475" s="52">
        <f>IFERROR(W475/T464,"-")</f>
        <v>0</v>
      </c>
      <c r="Y475" s="54">
        <v>0</v>
      </c>
      <c r="Z475" s="52">
        <f>IFERROR(Y475/U464,"-")</f>
        <v>0</v>
      </c>
      <c r="AA475" s="53" t="str">
        <f t="shared" si="99"/>
        <v>-</v>
      </c>
      <c r="AB475" s="311"/>
      <c r="AC475" s="311"/>
      <c r="AD475" s="209" t="s">
        <v>160</v>
      </c>
      <c r="AE475" s="54">
        <v>1316020</v>
      </c>
      <c r="AF475" s="52">
        <f>IFERROR(AE475/AB464,"-")</f>
        <v>1.2227138501921425E-2</v>
      </c>
      <c r="AG475" s="54">
        <v>3</v>
      </c>
      <c r="AH475" s="52">
        <f>IFERROR(AG475/AC464,"-")</f>
        <v>2.2900763358778626E-2</v>
      </c>
      <c r="AI475" s="53">
        <f t="shared" si="100"/>
        <v>438673.33333333331</v>
      </c>
      <c r="AJ475" s="311"/>
      <c r="AK475" s="324"/>
      <c r="AL475" s="209" t="s">
        <v>160</v>
      </c>
      <c r="AM475" s="54">
        <f t="shared" si="102"/>
        <v>1924537</v>
      </c>
      <c r="AN475" s="52">
        <f>IFERROR(AM475/AJ464,"-")</f>
        <v>2.6501467949297448E-3</v>
      </c>
      <c r="AO475" s="54">
        <f t="shared" si="103"/>
        <v>6</v>
      </c>
      <c r="AP475" s="52">
        <f>IFERROR(AO475/AK464,"-")</f>
        <v>5.1325919589392645E-3</v>
      </c>
      <c r="AQ475" s="53">
        <f t="shared" si="101"/>
        <v>320756.16666666669</v>
      </c>
      <c r="AW475" s="175"/>
      <c r="AX475" s="175"/>
    </row>
    <row r="476" spans="2:50" s="20" customFormat="1">
      <c r="B476" s="326"/>
      <c r="C476" s="308"/>
      <c r="D476" s="311"/>
      <c r="E476" s="311"/>
      <c r="F476" s="209" t="s">
        <v>161</v>
      </c>
      <c r="G476" s="54">
        <v>2602512</v>
      </c>
      <c r="H476" s="52">
        <f>IFERROR(G476/D464,"-")</f>
        <v>5.2127627633432039E-3</v>
      </c>
      <c r="I476" s="54">
        <v>87</v>
      </c>
      <c r="J476" s="52">
        <f>IFERROR(I476/E464,"-")</f>
        <v>0.1039426523297491</v>
      </c>
      <c r="K476" s="53">
        <f t="shared" si="97"/>
        <v>29913.931034482757</v>
      </c>
      <c r="L476" s="311"/>
      <c r="M476" s="311"/>
      <c r="N476" s="209" t="s">
        <v>161</v>
      </c>
      <c r="O476" s="54">
        <v>889366</v>
      </c>
      <c r="P476" s="52">
        <f>IFERROR(O476/L464,"-")</f>
        <v>1.2991733412410545E-2</v>
      </c>
      <c r="Q476" s="54">
        <v>17</v>
      </c>
      <c r="R476" s="52">
        <f>IFERROR(Q476/M464,"-")</f>
        <v>0.13821138211382114</v>
      </c>
      <c r="S476" s="53">
        <f t="shared" si="98"/>
        <v>52315.647058823532</v>
      </c>
      <c r="T476" s="311"/>
      <c r="U476" s="311"/>
      <c r="V476" s="209" t="s">
        <v>161</v>
      </c>
      <c r="W476" s="54">
        <v>479773</v>
      </c>
      <c r="X476" s="52">
        <f>IFERROR(W476/T464,"-")</f>
        <v>9.4341232840698085E-3</v>
      </c>
      <c r="Y476" s="54">
        <v>8</v>
      </c>
      <c r="Z476" s="52">
        <f>IFERROR(Y476/U464,"-")</f>
        <v>0.10256410256410256</v>
      </c>
      <c r="AA476" s="53">
        <f t="shared" si="99"/>
        <v>59971.625</v>
      </c>
      <c r="AB476" s="311"/>
      <c r="AC476" s="311"/>
      <c r="AD476" s="209" t="s">
        <v>161</v>
      </c>
      <c r="AE476" s="54">
        <v>1204768</v>
      </c>
      <c r="AF476" s="52">
        <f>IFERROR(AE476/AB464,"-")</f>
        <v>1.1193496450420868E-2</v>
      </c>
      <c r="AG476" s="54">
        <v>23</v>
      </c>
      <c r="AH476" s="52">
        <f>IFERROR(AG476/AC464,"-")</f>
        <v>0.17557251908396945</v>
      </c>
      <c r="AI476" s="53">
        <f t="shared" si="100"/>
        <v>52381.217391304344</v>
      </c>
      <c r="AJ476" s="311"/>
      <c r="AK476" s="324"/>
      <c r="AL476" s="209" t="s">
        <v>161</v>
      </c>
      <c r="AM476" s="54">
        <f t="shared" si="102"/>
        <v>5176419</v>
      </c>
      <c r="AN476" s="52">
        <f>IFERROR(AM476/AJ464,"-")</f>
        <v>7.1280885854953348E-3</v>
      </c>
      <c r="AO476" s="54">
        <f t="shared" si="103"/>
        <v>135</v>
      </c>
      <c r="AP476" s="52">
        <f>IFERROR(AO476/AK464,"-")</f>
        <v>0.11548331907613345</v>
      </c>
      <c r="AQ476" s="53">
        <f t="shared" si="101"/>
        <v>38343.844444444447</v>
      </c>
      <c r="AW476" s="175"/>
      <c r="AX476" s="175"/>
    </row>
    <row r="477" spans="2:50" s="20" customFormat="1">
      <c r="B477" s="326"/>
      <c r="C477" s="308"/>
      <c r="D477" s="311"/>
      <c r="E477" s="311"/>
      <c r="F477" s="209" t="s">
        <v>162</v>
      </c>
      <c r="G477" s="54">
        <v>4940959</v>
      </c>
      <c r="H477" s="52">
        <f>IFERROR(G477/D464,"-")</f>
        <v>9.8966103097336243E-3</v>
      </c>
      <c r="I477" s="54">
        <v>64</v>
      </c>
      <c r="J477" s="52">
        <f>IFERROR(I477/E464,"-")</f>
        <v>7.6463560334528072E-2</v>
      </c>
      <c r="K477" s="53">
        <f t="shared" si="97"/>
        <v>77202.484375</v>
      </c>
      <c r="L477" s="311"/>
      <c r="M477" s="311"/>
      <c r="N477" s="209" t="s">
        <v>162</v>
      </c>
      <c r="O477" s="54">
        <v>387530</v>
      </c>
      <c r="P477" s="52">
        <f>IFERROR(O477/L464,"-")</f>
        <v>5.6609837224623595E-3</v>
      </c>
      <c r="Q477" s="54">
        <v>6</v>
      </c>
      <c r="R477" s="52">
        <f>IFERROR(Q477/M464,"-")</f>
        <v>4.878048780487805E-2</v>
      </c>
      <c r="S477" s="53">
        <f t="shared" si="98"/>
        <v>64588.333333333336</v>
      </c>
      <c r="T477" s="311"/>
      <c r="U477" s="311"/>
      <c r="V477" s="209" t="s">
        <v>162</v>
      </c>
      <c r="W477" s="54">
        <v>859363</v>
      </c>
      <c r="X477" s="52">
        <f>IFERROR(W477/T464,"-")</f>
        <v>1.6898275825792786E-2</v>
      </c>
      <c r="Y477" s="54">
        <v>8</v>
      </c>
      <c r="Z477" s="52">
        <f>IFERROR(Y477/U464,"-")</f>
        <v>0.10256410256410256</v>
      </c>
      <c r="AA477" s="53">
        <f t="shared" si="99"/>
        <v>107420.375</v>
      </c>
      <c r="AB477" s="311"/>
      <c r="AC477" s="311"/>
      <c r="AD477" s="209" t="s">
        <v>162</v>
      </c>
      <c r="AE477" s="54">
        <v>626295</v>
      </c>
      <c r="AF477" s="52">
        <f>IFERROR(AE477/AB464,"-")</f>
        <v>5.8189052659236781E-3</v>
      </c>
      <c r="AG477" s="54">
        <v>9</v>
      </c>
      <c r="AH477" s="52">
        <f>IFERROR(AG477/AC464,"-")</f>
        <v>6.8702290076335881E-2</v>
      </c>
      <c r="AI477" s="53">
        <f t="shared" si="100"/>
        <v>69588.333333333328</v>
      </c>
      <c r="AJ477" s="311"/>
      <c r="AK477" s="324"/>
      <c r="AL477" s="209" t="s">
        <v>162</v>
      </c>
      <c r="AM477" s="54">
        <f t="shared" si="102"/>
        <v>6814147</v>
      </c>
      <c r="AN477" s="52">
        <f>IFERROR(AM477/AJ464,"-")</f>
        <v>9.383290543247616E-3</v>
      </c>
      <c r="AO477" s="54">
        <f t="shared" si="103"/>
        <v>87</v>
      </c>
      <c r="AP477" s="52">
        <f>IFERROR(AO477/AK464,"-")</f>
        <v>7.4422583404619339E-2</v>
      </c>
      <c r="AQ477" s="53">
        <f t="shared" si="101"/>
        <v>78323.528735632179</v>
      </c>
      <c r="AW477" s="175"/>
      <c r="AX477" s="175"/>
    </row>
    <row r="478" spans="2:50" s="20" customFormat="1">
      <c r="B478" s="326"/>
      <c r="C478" s="308"/>
      <c r="D478" s="311"/>
      <c r="E478" s="311"/>
      <c r="F478" s="209" t="s">
        <v>163</v>
      </c>
      <c r="G478" s="54">
        <v>3296208</v>
      </c>
      <c r="H478" s="52">
        <f>IFERROR(G478/D464,"-")</f>
        <v>6.6022175200859696E-3</v>
      </c>
      <c r="I478" s="54">
        <v>54</v>
      </c>
      <c r="J478" s="52">
        <f>IFERROR(I478/E464,"-")</f>
        <v>6.4516129032258063E-2</v>
      </c>
      <c r="K478" s="53">
        <f t="shared" si="97"/>
        <v>61040.888888888891</v>
      </c>
      <c r="L478" s="311"/>
      <c r="M478" s="311"/>
      <c r="N478" s="209" t="s">
        <v>163</v>
      </c>
      <c r="O478" s="54">
        <v>350606</v>
      </c>
      <c r="P478" s="52">
        <f>IFERROR(O478/L464,"-")</f>
        <v>5.1216031249132661E-3</v>
      </c>
      <c r="Q478" s="54">
        <v>10</v>
      </c>
      <c r="R478" s="52">
        <f>IFERROR(Q478/M464,"-")</f>
        <v>8.1300813008130079E-2</v>
      </c>
      <c r="S478" s="53">
        <f t="shared" si="98"/>
        <v>35060.6</v>
      </c>
      <c r="T478" s="311"/>
      <c r="U478" s="311"/>
      <c r="V478" s="209" t="s">
        <v>163</v>
      </c>
      <c r="W478" s="54">
        <v>112482</v>
      </c>
      <c r="X478" s="52">
        <f>IFERROR(W478/T464,"-")</f>
        <v>2.2118148691959326E-3</v>
      </c>
      <c r="Y478" s="54">
        <v>3</v>
      </c>
      <c r="Z478" s="52">
        <f>IFERROR(Y478/U464,"-")</f>
        <v>3.8461538461538464E-2</v>
      </c>
      <c r="AA478" s="53">
        <f t="shared" si="99"/>
        <v>37494</v>
      </c>
      <c r="AB478" s="311"/>
      <c r="AC478" s="311"/>
      <c r="AD478" s="209" t="s">
        <v>163</v>
      </c>
      <c r="AE478" s="54">
        <v>829862</v>
      </c>
      <c r="AF478" s="52">
        <f>IFERROR(AE478/AB464,"-")</f>
        <v>7.7102457496706113E-3</v>
      </c>
      <c r="AG478" s="54">
        <v>14</v>
      </c>
      <c r="AH478" s="52">
        <f>IFERROR(AG478/AC464,"-")</f>
        <v>0.10687022900763359</v>
      </c>
      <c r="AI478" s="53">
        <f t="shared" si="100"/>
        <v>59275.857142857145</v>
      </c>
      <c r="AJ478" s="311"/>
      <c r="AK478" s="324"/>
      <c r="AL478" s="209" t="s">
        <v>163</v>
      </c>
      <c r="AM478" s="54">
        <f t="shared" si="102"/>
        <v>4589158</v>
      </c>
      <c r="AN478" s="52">
        <f>IFERROR(AM478/AJ464,"-")</f>
        <v>6.3194120794384306E-3</v>
      </c>
      <c r="AO478" s="54">
        <f t="shared" si="103"/>
        <v>81</v>
      </c>
      <c r="AP478" s="52">
        <f>IFERROR(AO478/AK464,"-")</f>
        <v>6.9289991445680071E-2</v>
      </c>
      <c r="AQ478" s="53">
        <f t="shared" si="101"/>
        <v>56656.271604938273</v>
      </c>
      <c r="AW478" s="175"/>
      <c r="AX478" s="175"/>
    </row>
    <row r="479" spans="2:50" s="20" customFormat="1">
      <c r="B479" s="326"/>
      <c r="C479" s="308"/>
      <c r="D479" s="311"/>
      <c r="E479" s="311"/>
      <c r="F479" s="210" t="s">
        <v>164</v>
      </c>
      <c r="G479" s="59">
        <v>346377</v>
      </c>
      <c r="H479" s="57">
        <f>IFERROR(G479/D464,"-")</f>
        <v>6.9378397781778877E-4</v>
      </c>
      <c r="I479" s="59">
        <v>49</v>
      </c>
      <c r="J479" s="57">
        <f>IFERROR(I479/E464,"-")</f>
        <v>5.8542413381123058E-2</v>
      </c>
      <c r="K479" s="58">
        <f t="shared" si="97"/>
        <v>7068.9183673469388</v>
      </c>
      <c r="L479" s="311"/>
      <c r="M479" s="311"/>
      <c r="N479" s="210" t="s">
        <v>164</v>
      </c>
      <c r="O479" s="59">
        <v>158789</v>
      </c>
      <c r="P479" s="57">
        <f>IFERROR(O479/L464,"-")</f>
        <v>2.3195673736383648E-3</v>
      </c>
      <c r="Q479" s="59">
        <v>13</v>
      </c>
      <c r="R479" s="57">
        <f>IFERROR(Q479/M464,"-")</f>
        <v>0.10569105691056911</v>
      </c>
      <c r="S479" s="58">
        <f t="shared" si="98"/>
        <v>12214.538461538461</v>
      </c>
      <c r="T479" s="311"/>
      <c r="U479" s="311"/>
      <c r="V479" s="210" t="s">
        <v>164</v>
      </c>
      <c r="W479" s="59">
        <v>11252</v>
      </c>
      <c r="X479" s="57">
        <f>IFERROR(W479/T464,"-")</f>
        <v>2.2125620906627403E-4</v>
      </c>
      <c r="Y479" s="59">
        <v>4</v>
      </c>
      <c r="Z479" s="57">
        <f>IFERROR(Y479/U464,"-")</f>
        <v>5.128205128205128E-2</v>
      </c>
      <c r="AA479" s="58">
        <f t="shared" si="99"/>
        <v>2813</v>
      </c>
      <c r="AB479" s="311"/>
      <c r="AC479" s="311"/>
      <c r="AD479" s="210" t="s">
        <v>164</v>
      </c>
      <c r="AE479" s="59">
        <v>75929</v>
      </c>
      <c r="AF479" s="57">
        <f>IFERROR(AE479/AB464,"-")</f>
        <v>7.0545614756036522E-4</v>
      </c>
      <c r="AG479" s="59">
        <v>12</v>
      </c>
      <c r="AH479" s="57">
        <f>IFERROR(AG479/AC464,"-")</f>
        <v>9.1603053435114504E-2</v>
      </c>
      <c r="AI479" s="58">
        <f t="shared" si="100"/>
        <v>6327.416666666667</v>
      </c>
      <c r="AJ479" s="311"/>
      <c r="AK479" s="324"/>
      <c r="AL479" s="210" t="s">
        <v>164</v>
      </c>
      <c r="AM479" s="59">
        <f t="shared" si="102"/>
        <v>592347</v>
      </c>
      <c r="AN479" s="57">
        <f>IFERROR(AM479/AJ464,"-")</f>
        <v>8.1568008489119699E-4</v>
      </c>
      <c r="AO479" s="59">
        <f t="shared" si="103"/>
        <v>78</v>
      </c>
      <c r="AP479" s="57">
        <f>IFERROR(AO479/AK464,"-")</f>
        <v>6.6723695466210431E-2</v>
      </c>
      <c r="AQ479" s="58">
        <f t="shared" si="101"/>
        <v>7594.1923076923076</v>
      </c>
      <c r="AW479" s="175"/>
      <c r="AX479" s="175"/>
    </row>
    <row r="480" spans="2:50" s="20" customFormat="1">
      <c r="B480" s="326"/>
      <c r="C480" s="309"/>
      <c r="D480" s="312"/>
      <c r="E480" s="312"/>
      <c r="F480" s="211" t="s">
        <v>86</v>
      </c>
      <c r="G480" s="60">
        <f>SUM(G464:G479)</f>
        <v>84412964</v>
      </c>
      <c r="H480" s="57">
        <f>IFERROR(G480/D464,"-")</f>
        <v>0.16907693623800021</v>
      </c>
      <c r="I480" s="59">
        <v>637</v>
      </c>
      <c r="J480" s="57">
        <f>IFERROR(I480/E464,"-")</f>
        <v>0.76105137395459976</v>
      </c>
      <c r="K480" s="58">
        <f t="shared" si="97"/>
        <v>132516.42700156986</v>
      </c>
      <c r="L480" s="312"/>
      <c r="M480" s="312"/>
      <c r="N480" s="211" t="s">
        <v>86</v>
      </c>
      <c r="O480" s="60">
        <f>SUM(O464:O479)</f>
        <v>13309334</v>
      </c>
      <c r="P480" s="57">
        <f>IFERROR(O480/L464,"-")</f>
        <v>0.19442087872116956</v>
      </c>
      <c r="Q480" s="59">
        <v>99</v>
      </c>
      <c r="R480" s="57">
        <f>IFERROR(Q480/M464,"-")</f>
        <v>0.80487804878048785</v>
      </c>
      <c r="S480" s="58">
        <f t="shared" si="98"/>
        <v>134437.71717171717</v>
      </c>
      <c r="T480" s="312"/>
      <c r="U480" s="312"/>
      <c r="V480" s="211" t="s">
        <v>86</v>
      </c>
      <c r="W480" s="60">
        <f>SUM(W464:W479)</f>
        <v>14032060</v>
      </c>
      <c r="X480" s="57">
        <f>IFERROR(W480/T464,"-")</f>
        <v>0.27592253830345725</v>
      </c>
      <c r="Y480" s="59">
        <v>71</v>
      </c>
      <c r="Z480" s="57">
        <f>IFERROR(Y480/U464,"-")</f>
        <v>0.91025641025641024</v>
      </c>
      <c r="AA480" s="58">
        <f t="shared" si="99"/>
        <v>197634.64788732395</v>
      </c>
      <c r="AB480" s="312"/>
      <c r="AC480" s="312"/>
      <c r="AD480" s="211" t="s">
        <v>86</v>
      </c>
      <c r="AE480" s="60">
        <f>SUM(AE464:AE479)</f>
        <v>29194394</v>
      </c>
      <c r="AF480" s="57">
        <f>IFERROR(AE480/AB464,"-")</f>
        <v>0.2712450410462332</v>
      </c>
      <c r="AG480" s="59">
        <v>111</v>
      </c>
      <c r="AH480" s="57">
        <f>IFERROR(AG480/AC464,"-")</f>
        <v>0.84732824427480913</v>
      </c>
      <c r="AI480" s="58">
        <f t="shared" si="100"/>
        <v>263012.55855855858</v>
      </c>
      <c r="AJ480" s="312"/>
      <c r="AK480" s="325"/>
      <c r="AL480" s="211" t="s">
        <v>86</v>
      </c>
      <c r="AM480" s="60">
        <f>SUM(AM464:AM479)</f>
        <v>140948752</v>
      </c>
      <c r="AN480" s="57">
        <f>IFERROR(AM480/AJ464,"-")</f>
        <v>0.1940907778661296</v>
      </c>
      <c r="AO480" s="59">
        <f>SUM(I480,Q480,Y480,AG480)</f>
        <v>918</v>
      </c>
      <c r="AP480" s="57">
        <f>IFERROR(AO480/AK464,"-")</f>
        <v>0.78528656971770749</v>
      </c>
      <c r="AQ480" s="58">
        <f t="shared" si="101"/>
        <v>153538.94553376906</v>
      </c>
      <c r="AW480" s="175"/>
      <c r="AX480" s="175"/>
    </row>
    <row r="481" spans="2:50" s="20" customFormat="1">
      <c r="B481" s="326">
        <v>29</v>
      </c>
      <c r="C481" s="307" t="s">
        <v>38</v>
      </c>
      <c r="D481" s="310">
        <v>511743310</v>
      </c>
      <c r="E481" s="310">
        <v>793</v>
      </c>
      <c r="F481" s="207" t="s">
        <v>150</v>
      </c>
      <c r="G481" s="50">
        <v>12057804</v>
      </c>
      <c r="H481" s="48">
        <f>IFERROR(G481/D481,"-")</f>
        <v>2.3562211296909774E-2</v>
      </c>
      <c r="I481" s="50">
        <v>128</v>
      </c>
      <c r="J481" s="48">
        <f>IFERROR(I481/E481,"-")</f>
        <v>0.16141235813366961</v>
      </c>
      <c r="K481" s="49">
        <f t="shared" si="97"/>
        <v>94201.59375</v>
      </c>
      <c r="L481" s="310">
        <v>90712260</v>
      </c>
      <c r="M481" s="310">
        <v>145</v>
      </c>
      <c r="N481" s="207" t="s">
        <v>150</v>
      </c>
      <c r="O481" s="50">
        <v>1057807</v>
      </c>
      <c r="P481" s="48">
        <f>IFERROR(O481/L481,"-")</f>
        <v>1.1661124968113461E-2</v>
      </c>
      <c r="Q481" s="50">
        <v>25</v>
      </c>
      <c r="R481" s="48">
        <f>IFERROR(Q481/M481,"-")</f>
        <v>0.17241379310344829</v>
      </c>
      <c r="S481" s="49">
        <f t="shared" si="98"/>
        <v>42312.28</v>
      </c>
      <c r="T481" s="310">
        <v>70198270</v>
      </c>
      <c r="U481" s="310">
        <v>88</v>
      </c>
      <c r="V481" s="207" t="s">
        <v>150</v>
      </c>
      <c r="W481" s="50">
        <v>706822</v>
      </c>
      <c r="X481" s="48">
        <f>IFERROR(W481/T481,"-")</f>
        <v>1.006893759632538E-2</v>
      </c>
      <c r="Y481" s="50">
        <v>27</v>
      </c>
      <c r="Z481" s="48">
        <f>IFERROR(Y481/U481,"-")</f>
        <v>0.30681818181818182</v>
      </c>
      <c r="AA481" s="49">
        <f t="shared" si="99"/>
        <v>26178.592592592591</v>
      </c>
      <c r="AB481" s="310">
        <v>76091120</v>
      </c>
      <c r="AC481" s="310">
        <v>102</v>
      </c>
      <c r="AD481" s="207" t="s">
        <v>150</v>
      </c>
      <c r="AE481" s="50">
        <v>1157896</v>
      </c>
      <c r="AF481" s="48">
        <f>IFERROR(AE481/AB481,"-")</f>
        <v>1.5217229027513329E-2</v>
      </c>
      <c r="AG481" s="50">
        <v>22</v>
      </c>
      <c r="AH481" s="48">
        <f>IFERROR(AG481/AC481,"-")</f>
        <v>0.21568627450980393</v>
      </c>
      <c r="AI481" s="49">
        <f t="shared" si="100"/>
        <v>52631.63636363636</v>
      </c>
      <c r="AJ481" s="310">
        <f>SUM(D481,L481,T481,AB481)</f>
        <v>748744960</v>
      </c>
      <c r="AK481" s="323">
        <f>SUM(E481,M481,U481,AC481)</f>
        <v>1128</v>
      </c>
      <c r="AL481" s="207" t="s">
        <v>150</v>
      </c>
      <c r="AM481" s="50">
        <f t="shared" ref="AM481:AM496" si="104">SUM(G481,O481,W481,AE481)</f>
        <v>14980329</v>
      </c>
      <c r="AN481" s="48">
        <f>IFERROR(AM481/AJ481,"-")</f>
        <v>2.0007251868513411E-2</v>
      </c>
      <c r="AO481" s="50">
        <f t="shared" ref="AO481:AO496" si="105">SUM(I481,Q481,Y481,AG481)</f>
        <v>202</v>
      </c>
      <c r="AP481" s="48">
        <f>IFERROR(AO481/AK481,"-")</f>
        <v>0.17907801418439717</v>
      </c>
      <c r="AQ481" s="49">
        <f t="shared" si="101"/>
        <v>74160.044554455439</v>
      </c>
      <c r="AW481" s="175"/>
      <c r="AX481" s="175"/>
    </row>
    <row r="482" spans="2:50" s="20" customFormat="1">
      <c r="B482" s="326"/>
      <c r="C482" s="308"/>
      <c r="D482" s="311"/>
      <c r="E482" s="311"/>
      <c r="F482" s="208" t="s">
        <v>151</v>
      </c>
      <c r="G482" s="54">
        <v>20766834</v>
      </c>
      <c r="H482" s="52">
        <f>IFERROR(G482/D481,"-")</f>
        <v>4.0580567628719956E-2</v>
      </c>
      <c r="I482" s="54">
        <v>169</v>
      </c>
      <c r="J482" s="52">
        <f>IFERROR(I482/E481,"-")</f>
        <v>0.21311475409836064</v>
      </c>
      <c r="K482" s="53">
        <f t="shared" si="97"/>
        <v>122880.67455621302</v>
      </c>
      <c r="L482" s="311"/>
      <c r="M482" s="311"/>
      <c r="N482" s="208" t="s">
        <v>151</v>
      </c>
      <c r="O482" s="54">
        <v>840225</v>
      </c>
      <c r="P482" s="52">
        <f>IFERROR(O482/L481,"-")</f>
        <v>9.2625296734972756E-3</v>
      </c>
      <c r="Q482" s="54">
        <v>30</v>
      </c>
      <c r="R482" s="52">
        <f>IFERROR(Q482/M481,"-")</f>
        <v>0.20689655172413793</v>
      </c>
      <c r="S482" s="53">
        <f t="shared" si="98"/>
        <v>28007.5</v>
      </c>
      <c r="T482" s="311"/>
      <c r="U482" s="311"/>
      <c r="V482" s="208" t="s">
        <v>151</v>
      </c>
      <c r="W482" s="54">
        <v>970998</v>
      </c>
      <c r="X482" s="52">
        <f>IFERROR(W482/T481,"-")</f>
        <v>1.3832221221406168E-2</v>
      </c>
      <c r="Y482" s="54">
        <v>27</v>
      </c>
      <c r="Z482" s="52">
        <f>IFERROR(Y482/U481,"-")</f>
        <v>0.30681818181818182</v>
      </c>
      <c r="AA482" s="53">
        <f t="shared" si="99"/>
        <v>35962.888888888891</v>
      </c>
      <c r="AB482" s="311"/>
      <c r="AC482" s="311"/>
      <c r="AD482" s="208" t="s">
        <v>151</v>
      </c>
      <c r="AE482" s="54">
        <v>5306219</v>
      </c>
      <c r="AF482" s="52">
        <f>IFERROR(AE482/AB481,"-")</f>
        <v>6.9735062383100677E-2</v>
      </c>
      <c r="AG482" s="54">
        <v>39</v>
      </c>
      <c r="AH482" s="52">
        <f>IFERROR(AG482/AC481,"-")</f>
        <v>0.38235294117647056</v>
      </c>
      <c r="AI482" s="53">
        <f t="shared" si="100"/>
        <v>136056.89743589744</v>
      </c>
      <c r="AJ482" s="311"/>
      <c r="AK482" s="324"/>
      <c r="AL482" s="208" t="s">
        <v>151</v>
      </c>
      <c r="AM482" s="54">
        <f t="shared" si="104"/>
        <v>27884276</v>
      </c>
      <c r="AN482" s="52">
        <f>IFERROR(AM482/AJ481,"-")</f>
        <v>3.7241353851650637E-2</v>
      </c>
      <c r="AO482" s="54">
        <f t="shared" si="105"/>
        <v>265</v>
      </c>
      <c r="AP482" s="52">
        <f>IFERROR(AO482/AK481,"-")</f>
        <v>0.23492907801418439</v>
      </c>
      <c r="AQ482" s="53">
        <f t="shared" si="101"/>
        <v>105223.68301886793</v>
      </c>
      <c r="AW482" s="175"/>
      <c r="AX482" s="175"/>
    </row>
    <row r="483" spans="2:50" s="20" customFormat="1">
      <c r="B483" s="326"/>
      <c r="C483" s="308"/>
      <c r="D483" s="311"/>
      <c r="E483" s="311"/>
      <c r="F483" s="209" t="s">
        <v>152</v>
      </c>
      <c r="G483" s="54">
        <v>9933231</v>
      </c>
      <c r="H483" s="52">
        <f>IFERROR(G483/D481,"-")</f>
        <v>1.9410573242276484E-2</v>
      </c>
      <c r="I483" s="54">
        <v>249</v>
      </c>
      <c r="J483" s="52">
        <f>IFERROR(I483/E481,"-")</f>
        <v>0.31399747793190413</v>
      </c>
      <c r="K483" s="53">
        <f t="shared" si="97"/>
        <v>39892.493975903613</v>
      </c>
      <c r="L483" s="311"/>
      <c r="M483" s="311"/>
      <c r="N483" s="209" t="s">
        <v>152</v>
      </c>
      <c r="O483" s="54">
        <v>1860177</v>
      </c>
      <c r="P483" s="52">
        <f>IFERROR(O483/L481,"-")</f>
        <v>2.0506346110217077E-2</v>
      </c>
      <c r="Q483" s="54">
        <v>55</v>
      </c>
      <c r="R483" s="52">
        <f>IFERROR(Q483/M481,"-")</f>
        <v>0.37931034482758619</v>
      </c>
      <c r="S483" s="53">
        <f t="shared" si="98"/>
        <v>33821.4</v>
      </c>
      <c r="T483" s="311"/>
      <c r="U483" s="311"/>
      <c r="V483" s="209" t="s">
        <v>152</v>
      </c>
      <c r="W483" s="54">
        <v>986461</v>
      </c>
      <c r="X483" s="52">
        <f>IFERROR(W483/T481,"-")</f>
        <v>1.4052497305133018E-2</v>
      </c>
      <c r="Y483" s="54">
        <v>28</v>
      </c>
      <c r="Z483" s="52">
        <f>IFERROR(Y483/U481,"-")</f>
        <v>0.31818181818181818</v>
      </c>
      <c r="AA483" s="53">
        <f t="shared" si="99"/>
        <v>35230.75</v>
      </c>
      <c r="AB483" s="311"/>
      <c r="AC483" s="311"/>
      <c r="AD483" s="209" t="s">
        <v>152</v>
      </c>
      <c r="AE483" s="54">
        <v>1368342</v>
      </c>
      <c r="AF483" s="52">
        <f>IFERROR(AE483/AB481,"-")</f>
        <v>1.7982939402127345E-2</v>
      </c>
      <c r="AG483" s="54">
        <v>28</v>
      </c>
      <c r="AH483" s="52">
        <f>IFERROR(AG483/AC481,"-")</f>
        <v>0.27450980392156865</v>
      </c>
      <c r="AI483" s="53">
        <f t="shared" si="100"/>
        <v>48869.357142857145</v>
      </c>
      <c r="AJ483" s="311"/>
      <c r="AK483" s="324"/>
      <c r="AL483" s="209" t="s">
        <v>152</v>
      </c>
      <c r="AM483" s="54">
        <f t="shared" si="104"/>
        <v>14148211</v>
      </c>
      <c r="AN483" s="52">
        <f>IFERROR(AM483/AJ481,"-")</f>
        <v>1.8895901482929515E-2</v>
      </c>
      <c r="AO483" s="54">
        <f t="shared" si="105"/>
        <v>360</v>
      </c>
      <c r="AP483" s="52">
        <f>IFERROR(AO483/AK481,"-")</f>
        <v>0.31914893617021278</v>
      </c>
      <c r="AQ483" s="53">
        <f t="shared" si="101"/>
        <v>39300.586111111108</v>
      </c>
      <c r="AW483" s="175"/>
      <c r="AX483" s="175"/>
    </row>
    <row r="484" spans="2:50" s="20" customFormat="1">
      <c r="B484" s="326"/>
      <c r="C484" s="308"/>
      <c r="D484" s="311"/>
      <c r="E484" s="311"/>
      <c r="F484" s="209" t="s">
        <v>153</v>
      </c>
      <c r="G484" s="54">
        <v>4388291</v>
      </c>
      <c r="H484" s="52">
        <f>IFERROR(G484/D481,"-")</f>
        <v>8.5751800057728162E-3</v>
      </c>
      <c r="I484" s="54">
        <v>37</v>
      </c>
      <c r="J484" s="52">
        <f>IFERROR(I484/E481,"-")</f>
        <v>4.6658259773013869E-2</v>
      </c>
      <c r="K484" s="53">
        <f t="shared" si="97"/>
        <v>118602.45945945945</v>
      </c>
      <c r="L484" s="311"/>
      <c r="M484" s="311"/>
      <c r="N484" s="209" t="s">
        <v>153</v>
      </c>
      <c r="O484" s="54">
        <v>1535099</v>
      </c>
      <c r="P484" s="52">
        <f>IFERROR(O484/L481,"-")</f>
        <v>1.6922729077635149E-2</v>
      </c>
      <c r="Q484" s="54">
        <v>7</v>
      </c>
      <c r="R484" s="52">
        <f>IFERROR(Q484/M481,"-")</f>
        <v>4.8275862068965517E-2</v>
      </c>
      <c r="S484" s="53">
        <f t="shared" si="98"/>
        <v>219299.85714285713</v>
      </c>
      <c r="T484" s="311"/>
      <c r="U484" s="311"/>
      <c r="V484" s="209" t="s">
        <v>153</v>
      </c>
      <c r="W484" s="54">
        <v>24377</v>
      </c>
      <c r="X484" s="52">
        <f>IFERROR(W484/T481,"-")</f>
        <v>3.4725927006463265E-4</v>
      </c>
      <c r="Y484" s="54">
        <v>3</v>
      </c>
      <c r="Z484" s="52">
        <f>IFERROR(Y484/U481,"-")</f>
        <v>3.4090909090909088E-2</v>
      </c>
      <c r="AA484" s="53">
        <f t="shared" si="99"/>
        <v>8125.666666666667</v>
      </c>
      <c r="AB484" s="311"/>
      <c r="AC484" s="311"/>
      <c r="AD484" s="209" t="s">
        <v>153</v>
      </c>
      <c r="AE484" s="54">
        <v>40944</v>
      </c>
      <c r="AF484" s="52">
        <f>IFERROR(AE484/AB481,"-")</f>
        <v>5.3809169847940201E-4</v>
      </c>
      <c r="AG484" s="54">
        <v>4</v>
      </c>
      <c r="AH484" s="52">
        <f>IFERROR(AG484/AC481,"-")</f>
        <v>3.9215686274509803E-2</v>
      </c>
      <c r="AI484" s="53">
        <f t="shared" si="100"/>
        <v>10236</v>
      </c>
      <c r="AJ484" s="311"/>
      <c r="AK484" s="324"/>
      <c r="AL484" s="209" t="s">
        <v>153</v>
      </c>
      <c r="AM484" s="54">
        <f t="shared" si="104"/>
        <v>5988711</v>
      </c>
      <c r="AN484" s="52">
        <f>IFERROR(AM484/AJ481,"-")</f>
        <v>7.9983323026307923E-3</v>
      </c>
      <c r="AO484" s="54">
        <f t="shared" si="105"/>
        <v>51</v>
      </c>
      <c r="AP484" s="52">
        <f>IFERROR(AO484/AK481,"-")</f>
        <v>4.5212765957446811E-2</v>
      </c>
      <c r="AQ484" s="53">
        <f t="shared" si="101"/>
        <v>117425.70588235294</v>
      </c>
      <c r="AW484" s="175"/>
      <c r="AX484" s="175"/>
    </row>
    <row r="485" spans="2:50" s="20" customFormat="1">
      <c r="B485" s="326"/>
      <c r="C485" s="308"/>
      <c r="D485" s="311"/>
      <c r="E485" s="311"/>
      <c r="F485" s="209" t="s">
        <v>154</v>
      </c>
      <c r="G485" s="54">
        <v>15181444</v>
      </c>
      <c r="H485" s="52">
        <f>IFERROR(G485/D481,"-")</f>
        <v>2.9666130857675502E-2</v>
      </c>
      <c r="I485" s="54">
        <v>278</v>
      </c>
      <c r="J485" s="52">
        <f>IFERROR(I485/E481,"-")</f>
        <v>0.35056746532156369</v>
      </c>
      <c r="K485" s="53">
        <f t="shared" si="97"/>
        <v>54609.510791366905</v>
      </c>
      <c r="L485" s="311"/>
      <c r="M485" s="311"/>
      <c r="N485" s="209" t="s">
        <v>154</v>
      </c>
      <c r="O485" s="54">
        <v>4446956</v>
      </c>
      <c r="P485" s="52">
        <f>IFERROR(O485/L481,"-")</f>
        <v>4.9022656915393793E-2</v>
      </c>
      <c r="Q485" s="54">
        <v>64</v>
      </c>
      <c r="R485" s="52">
        <f>IFERROR(Q485/M481,"-")</f>
        <v>0.44137931034482758</v>
      </c>
      <c r="S485" s="53">
        <f t="shared" si="98"/>
        <v>69483.6875</v>
      </c>
      <c r="T485" s="311"/>
      <c r="U485" s="311"/>
      <c r="V485" s="209" t="s">
        <v>154</v>
      </c>
      <c r="W485" s="54">
        <v>2099845</v>
      </c>
      <c r="X485" s="52">
        <f>IFERROR(W485/T481,"-")</f>
        <v>2.9913059111000884E-2</v>
      </c>
      <c r="Y485" s="54">
        <v>39</v>
      </c>
      <c r="Z485" s="52">
        <f>IFERROR(Y485/U481,"-")</f>
        <v>0.44318181818181818</v>
      </c>
      <c r="AA485" s="53">
        <f t="shared" si="99"/>
        <v>53842.179487179485</v>
      </c>
      <c r="AB485" s="311"/>
      <c r="AC485" s="311"/>
      <c r="AD485" s="209" t="s">
        <v>154</v>
      </c>
      <c r="AE485" s="54">
        <v>4879054</v>
      </c>
      <c r="AF485" s="52">
        <f>IFERROR(AE485/AB481,"-")</f>
        <v>6.412120100216688E-2</v>
      </c>
      <c r="AG485" s="54">
        <v>43</v>
      </c>
      <c r="AH485" s="52">
        <f>IFERROR(AG485/AC481,"-")</f>
        <v>0.42156862745098039</v>
      </c>
      <c r="AI485" s="53">
        <f t="shared" si="100"/>
        <v>113466.37209302325</v>
      </c>
      <c r="AJ485" s="311"/>
      <c r="AK485" s="324"/>
      <c r="AL485" s="209" t="s">
        <v>154</v>
      </c>
      <c r="AM485" s="54">
        <f t="shared" si="104"/>
        <v>26607299</v>
      </c>
      <c r="AN485" s="52">
        <f>IFERROR(AM485/AJ481,"-")</f>
        <v>3.5535863907517985E-2</v>
      </c>
      <c r="AO485" s="54">
        <f t="shared" si="105"/>
        <v>424</v>
      </c>
      <c r="AP485" s="52">
        <f>IFERROR(AO485/AK481,"-")</f>
        <v>0.37588652482269502</v>
      </c>
      <c r="AQ485" s="53">
        <f t="shared" si="101"/>
        <v>62753.063679245286</v>
      </c>
      <c r="AW485" s="175"/>
      <c r="AX485" s="175"/>
    </row>
    <row r="486" spans="2:50" s="20" customFormat="1">
      <c r="B486" s="326"/>
      <c r="C486" s="308"/>
      <c r="D486" s="311"/>
      <c r="E486" s="311"/>
      <c r="F486" s="209" t="s">
        <v>155</v>
      </c>
      <c r="G486" s="54">
        <v>23548238</v>
      </c>
      <c r="H486" s="52">
        <f>IFERROR(G486/D481,"-")</f>
        <v>4.6015722218234766E-2</v>
      </c>
      <c r="I486" s="54">
        <v>283</v>
      </c>
      <c r="J486" s="52">
        <f>IFERROR(I486/E481,"-")</f>
        <v>0.35687263556116017</v>
      </c>
      <c r="K486" s="53">
        <f t="shared" si="97"/>
        <v>83209.321554770315</v>
      </c>
      <c r="L486" s="311"/>
      <c r="M486" s="311"/>
      <c r="N486" s="209" t="s">
        <v>155</v>
      </c>
      <c r="O486" s="54">
        <v>6307658</v>
      </c>
      <c r="P486" s="52">
        <f>IFERROR(O486/L481,"-")</f>
        <v>6.9534790556425335E-2</v>
      </c>
      <c r="Q486" s="54">
        <v>64</v>
      </c>
      <c r="R486" s="52">
        <f>IFERROR(Q486/M481,"-")</f>
        <v>0.44137931034482758</v>
      </c>
      <c r="S486" s="53">
        <f t="shared" si="98"/>
        <v>98557.15625</v>
      </c>
      <c r="T486" s="311"/>
      <c r="U486" s="311"/>
      <c r="V486" s="209" t="s">
        <v>155</v>
      </c>
      <c r="W486" s="54">
        <v>4504827</v>
      </c>
      <c r="X486" s="52">
        <f>IFERROR(W486/T481,"-")</f>
        <v>6.4172906255382078E-2</v>
      </c>
      <c r="Y486" s="54">
        <v>41</v>
      </c>
      <c r="Z486" s="52">
        <f>IFERROR(Y486/U481,"-")</f>
        <v>0.46590909090909088</v>
      </c>
      <c r="AA486" s="53">
        <f t="shared" si="99"/>
        <v>109873.82926829268</v>
      </c>
      <c r="AB486" s="311"/>
      <c r="AC486" s="311"/>
      <c r="AD486" s="209" t="s">
        <v>155</v>
      </c>
      <c r="AE486" s="54">
        <v>3076562</v>
      </c>
      <c r="AF486" s="52">
        <f>IFERROR(AE486/AB481,"-")</f>
        <v>4.0432602385140341E-2</v>
      </c>
      <c r="AG486" s="54">
        <v>35</v>
      </c>
      <c r="AH486" s="52">
        <f>IFERROR(AG486/AC481,"-")</f>
        <v>0.34313725490196079</v>
      </c>
      <c r="AI486" s="53">
        <f t="shared" si="100"/>
        <v>87901.771428571432</v>
      </c>
      <c r="AJ486" s="311"/>
      <c r="AK486" s="324"/>
      <c r="AL486" s="209" t="s">
        <v>155</v>
      </c>
      <c r="AM486" s="54">
        <f t="shared" si="104"/>
        <v>37437285</v>
      </c>
      <c r="AN486" s="52">
        <f>IFERROR(AM486/AJ481,"-")</f>
        <v>5.0000049416025448E-2</v>
      </c>
      <c r="AO486" s="54">
        <f t="shared" si="105"/>
        <v>423</v>
      </c>
      <c r="AP486" s="52">
        <f>IFERROR(AO486/AK481,"-")</f>
        <v>0.375</v>
      </c>
      <c r="AQ486" s="53">
        <f t="shared" si="101"/>
        <v>88504.219858156022</v>
      </c>
      <c r="AW486" s="175"/>
      <c r="AX486" s="175"/>
    </row>
    <row r="487" spans="2:50" s="20" customFormat="1">
      <c r="B487" s="326"/>
      <c r="C487" s="308"/>
      <c r="D487" s="311"/>
      <c r="E487" s="311"/>
      <c r="F487" s="209" t="s">
        <v>156</v>
      </c>
      <c r="G487" s="54">
        <v>10737801</v>
      </c>
      <c r="H487" s="52">
        <f>IFERROR(G487/D481,"-")</f>
        <v>2.0982787249334046E-2</v>
      </c>
      <c r="I487" s="54">
        <v>50</v>
      </c>
      <c r="J487" s="52">
        <f>IFERROR(I487/E481,"-")</f>
        <v>6.3051702395964693E-2</v>
      </c>
      <c r="K487" s="53">
        <f t="shared" si="97"/>
        <v>214756.02</v>
      </c>
      <c r="L487" s="311"/>
      <c r="M487" s="311"/>
      <c r="N487" s="209" t="s">
        <v>156</v>
      </c>
      <c r="O487" s="54">
        <v>3394653</v>
      </c>
      <c r="P487" s="52">
        <f>IFERROR(O487/L481,"-")</f>
        <v>3.7422207317952393E-2</v>
      </c>
      <c r="Q487" s="54">
        <v>9</v>
      </c>
      <c r="R487" s="52">
        <f>IFERROR(Q487/M481,"-")</f>
        <v>6.2068965517241378E-2</v>
      </c>
      <c r="S487" s="53">
        <f t="shared" si="98"/>
        <v>377183.66666666669</v>
      </c>
      <c r="T487" s="311"/>
      <c r="U487" s="311"/>
      <c r="V487" s="209" t="s">
        <v>156</v>
      </c>
      <c r="W487" s="54">
        <v>3275994</v>
      </c>
      <c r="X487" s="52">
        <f>IFERROR(W487/T481,"-")</f>
        <v>4.6667731270300536E-2</v>
      </c>
      <c r="Y487" s="54">
        <v>15</v>
      </c>
      <c r="Z487" s="52">
        <f>IFERROR(Y487/U481,"-")</f>
        <v>0.17045454545454544</v>
      </c>
      <c r="AA487" s="53">
        <f t="shared" si="99"/>
        <v>218399.6</v>
      </c>
      <c r="AB487" s="311"/>
      <c r="AC487" s="311"/>
      <c r="AD487" s="209" t="s">
        <v>156</v>
      </c>
      <c r="AE487" s="54">
        <v>2003392</v>
      </c>
      <c r="AF487" s="52">
        <f>IFERROR(AE487/AB481,"-")</f>
        <v>2.6328854142244194E-2</v>
      </c>
      <c r="AG487" s="54">
        <v>14</v>
      </c>
      <c r="AH487" s="52">
        <f>IFERROR(AG487/AC481,"-")</f>
        <v>0.13725490196078433</v>
      </c>
      <c r="AI487" s="53">
        <f t="shared" si="100"/>
        <v>143099.42857142858</v>
      </c>
      <c r="AJ487" s="311"/>
      <c r="AK487" s="324"/>
      <c r="AL487" s="209" t="s">
        <v>156</v>
      </c>
      <c r="AM487" s="54">
        <f t="shared" si="104"/>
        <v>19411840</v>
      </c>
      <c r="AN487" s="52">
        <f>IFERROR(AM487/AJ481,"-")</f>
        <v>2.5925837283766157E-2</v>
      </c>
      <c r="AO487" s="54">
        <f t="shared" si="105"/>
        <v>88</v>
      </c>
      <c r="AP487" s="52">
        <f>IFERROR(AO487/AK481,"-")</f>
        <v>7.8014184397163122E-2</v>
      </c>
      <c r="AQ487" s="53">
        <f t="shared" si="101"/>
        <v>220589.09090909091</v>
      </c>
      <c r="AW487" s="175"/>
      <c r="AX487" s="175"/>
    </row>
    <row r="488" spans="2:50" s="20" customFormat="1">
      <c r="B488" s="326"/>
      <c r="C488" s="308"/>
      <c r="D488" s="311"/>
      <c r="E488" s="311"/>
      <c r="F488" s="209" t="s">
        <v>166</v>
      </c>
      <c r="G488" s="54">
        <v>0</v>
      </c>
      <c r="H488" s="52">
        <f>IFERROR(G488/D481,"-")</f>
        <v>0</v>
      </c>
      <c r="I488" s="54">
        <v>0</v>
      </c>
      <c r="J488" s="52">
        <f>IFERROR(I488/E481,"-")</f>
        <v>0</v>
      </c>
      <c r="K488" s="53" t="str">
        <f t="shared" si="97"/>
        <v>-</v>
      </c>
      <c r="L488" s="311"/>
      <c r="M488" s="311"/>
      <c r="N488" s="209" t="s">
        <v>166</v>
      </c>
      <c r="O488" s="54">
        <v>0</v>
      </c>
      <c r="P488" s="52">
        <f>IFERROR(O488/L481,"-")</f>
        <v>0</v>
      </c>
      <c r="Q488" s="54">
        <v>0</v>
      </c>
      <c r="R488" s="52">
        <f>IFERROR(Q488/M481,"-")</f>
        <v>0</v>
      </c>
      <c r="S488" s="53" t="str">
        <f t="shared" si="98"/>
        <v>-</v>
      </c>
      <c r="T488" s="311"/>
      <c r="U488" s="311"/>
      <c r="V488" s="209" t="s">
        <v>166</v>
      </c>
      <c r="W488" s="54">
        <v>0</v>
      </c>
      <c r="X488" s="52">
        <f>IFERROR(W488/T481,"-")</f>
        <v>0</v>
      </c>
      <c r="Y488" s="54">
        <v>0</v>
      </c>
      <c r="Z488" s="52">
        <f>IFERROR(Y488/U481,"-")</f>
        <v>0</v>
      </c>
      <c r="AA488" s="53" t="str">
        <f t="shared" si="99"/>
        <v>-</v>
      </c>
      <c r="AB488" s="311"/>
      <c r="AC488" s="311"/>
      <c r="AD488" s="209" t="s">
        <v>166</v>
      </c>
      <c r="AE488" s="54">
        <v>0</v>
      </c>
      <c r="AF488" s="52">
        <f>IFERROR(AE488/AB481,"-")</f>
        <v>0</v>
      </c>
      <c r="AG488" s="54">
        <v>0</v>
      </c>
      <c r="AH488" s="52">
        <f>IFERROR(AG488/AC481,"-")</f>
        <v>0</v>
      </c>
      <c r="AI488" s="53" t="str">
        <f t="shared" si="100"/>
        <v>-</v>
      </c>
      <c r="AJ488" s="311"/>
      <c r="AK488" s="324"/>
      <c r="AL488" s="209" t="s">
        <v>166</v>
      </c>
      <c r="AM488" s="54">
        <f t="shared" si="104"/>
        <v>0</v>
      </c>
      <c r="AN488" s="52">
        <f>IFERROR(AM488/AJ481,"-")</f>
        <v>0</v>
      </c>
      <c r="AO488" s="54">
        <f t="shared" si="105"/>
        <v>0</v>
      </c>
      <c r="AP488" s="52">
        <f>IFERROR(AO488/AK481,"-")</f>
        <v>0</v>
      </c>
      <c r="AQ488" s="53" t="str">
        <f t="shared" si="101"/>
        <v>-</v>
      </c>
      <c r="AW488" s="175"/>
      <c r="AX488" s="175"/>
    </row>
    <row r="489" spans="2:50" s="20" customFormat="1">
      <c r="B489" s="326"/>
      <c r="C489" s="308"/>
      <c r="D489" s="311"/>
      <c r="E489" s="311"/>
      <c r="F489" s="209" t="s">
        <v>157</v>
      </c>
      <c r="G489" s="54">
        <v>58358</v>
      </c>
      <c r="H489" s="52">
        <f>IFERROR(G489/D481,"-")</f>
        <v>1.1403764125416705E-4</v>
      </c>
      <c r="I489" s="54">
        <v>1</v>
      </c>
      <c r="J489" s="52">
        <f>IFERROR(I489/E481,"-")</f>
        <v>1.2610340479192938E-3</v>
      </c>
      <c r="K489" s="53">
        <f t="shared" si="97"/>
        <v>58358</v>
      </c>
      <c r="L489" s="311"/>
      <c r="M489" s="311"/>
      <c r="N489" s="209" t="s">
        <v>157</v>
      </c>
      <c r="O489" s="54">
        <v>8830</v>
      </c>
      <c r="P489" s="52">
        <f>IFERROR(O489/L481,"-")</f>
        <v>9.7340756365236624E-5</v>
      </c>
      <c r="Q489" s="54">
        <v>1</v>
      </c>
      <c r="R489" s="52">
        <f>IFERROR(Q489/M481,"-")</f>
        <v>6.8965517241379309E-3</v>
      </c>
      <c r="S489" s="53">
        <f t="shared" si="98"/>
        <v>8830</v>
      </c>
      <c r="T489" s="311"/>
      <c r="U489" s="311"/>
      <c r="V489" s="209" t="s">
        <v>157</v>
      </c>
      <c r="W489" s="54">
        <v>20391</v>
      </c>
      <c r="X489" s="52">
        <f>IFERROR(W489/T481,"-")</f>
        <v>2.9047724395487239E-4</v>
      </c>
      <c r="Y489" s="54">
        <v>1</v>
      </c>
      <c r="Z489" s="52">
        <f>IFERROR(Y489/U481,"-")</f>
        <v>1.1363636363636364E-2</v>
      </c>
      <c r="AA489" s="53">
        <f t="shared" si="99"/>
        <v>20391</v>
      </c>
      <c r="AB489" s="311"/>
      <c r="AC489" s="311"/>
      <c r="AD489" s="209" t="s">
        <v>157</v>
      </c>
      <c r="AE489" s="54">
        <v>43538</v>
      </c>
      <c r="AF489" s="52">
        <f>IFERROR(AE489/AB481,"-")</f>
        <v>5.7218240446454201E-4</v>
      </c>
      <c r="AG489" s="54">
        <v>2</v>
      </c>
      <c r="AH489" s="52">
        <f>IFERROR(AG489/AC481,"-")</f>
        <v>1.9607843137254902E-2</v>
      </c>
      <c r="AI489" s="53">
        <f t="shared" si="100"/>
        <v>21769</v>
      </c>
      <c r="AJ489" s="311"/>
      <c r="AK489" s="324"/>
      <c r="AL489" s="209" t="s">
        <v>157</v>
      </c>
      <c r="AM489" s="54">
        <f t="shared" si="104"/>
        <v>131117</v>
      </c>
      <c r="AN489" s="52">
        <f>IFERROR(AM489/AJ481,"-")</f>
        <v>1.7511570294910566E-4</v>
      </c>
      <c r="AO489" s="54">
        <f t="shared" si="105"/>
        <v>5</v>
      </c>
      <c r="AP489" s="52">
        <f>IFERROR(AO489/AK481,"-")</f>
        <v>4.4326241134751776E-3</v>
      </c>
      <c r="AQ489" s="53">
        <f t="shared" si="101"/>
        <v>26223.4</v>
      </c>
      <c r="AW489" s="175"/>
      <c r="AX489" s="175"/>
    </row>
    <row r="490" spans="2:50" s="20" customFormat="1">
      <c r="B490" s="326"/>
      <c r="C490" s="308"/>
      <c r="D490" s="311"/>
      <c r="E490" s="311"/>
      <c r="F490" s="209" t="s">
        <v>158</v>
      </c>
      <c r="G490" s="54">
        <v>130153</v>
      </c>
      <c r="H490" s="52">
        <f>IFERROR(G490/D481,"-")</f>
        <v>2.5433258717148642E-4</v>
      </c>
      <c r="I490" s="54">
        <v>19</v>
      </c>
      <c r="J490" s="52">
        <f>IFERROR(I490/E481,"-")</f>
        <v>2.3959646910466582E-2</v>
      </c>
      <c r="K490" s="53">
        <f t="shared" si="97"/>
        <v>6850.1578947368425</v>
      </c>
      <c r="L490" s="311"/>
      <c r="M490" s="311"/>
      <c r="N490" s="209" t="s">
        <v>158</v>
      </c>
      <c r="O490" s="54">
        <v>36848</v>
      </c>
      <c r="P490" s="52">
        <f>IFERROR(O490/L481,"-")</f>
        <v>4.0620749609810184E-4</v>
      </c>
      <c r="Q490" s="54">
        <v>4</v>
      </c>
      <c r="R490" s="52">
        <f>IFERROR(Q490/M481,"-")</f>
        <v>2.7586206896551724E-2</v>
      </c>
      <c r="S490" s="53">
        <f t="shared" si="98"/>
        <v>9212</v>
      </c>
      <c r="T490" s="311"/>
      <c r="U490" s="311"/>
      <c r="V490" s="209" t="s">
        <v>158</v>
      </c>
      <c r="W490" s="54">
        <v>57243</v>
      </c>
      <c r="X490" s="52">
        <f>IFERROR(W490/T481,"-")</f>
        <v>8.1544744621199353E-4</v>
      </c>
      <c r="Y490" s="54">
        <v>4</v>
      </c>
      <c r="Z490" s="52">
        <f>IFERROR(Y490/U481,"-")</f>
        <v>4.5454545454545456E-2</v>
      </c>
      <c r="AA490" s="53">
        <f t="shared" si="99"/>
        <v>14310.75</v>
      </c>
      <c r="AB490" s="311"/>
      <c r="AC490" s="311"/>
      <c r="AD490" s="209" t="s">
        <v>158</v>
      </c>
      <c r="AE490" s="54">
        <v>47916</v>
      </c>
      <c r="AF490" s="52">
        <f>IFERROR(AE490/AB481,"-")</f>
        <v>6.2971868465071875E-4</v>
      </c>
      <c r="AG490" s="54">
        <v>7</v>
      </c>
      <c r="AH490" s="52">
        <f>IFERROR(AG490/AC481,"-")</f>
        <v>6.8627450980392163E-2</v>
      </c>
      <c r="AI490" s="53">
        <f t="shared" si="100"/>
        <v>6845.1428571428569</v>
      </c>
      <c r="AJ490" s="311"/>
      <c r="AK490" s="324"/>
      <c r="AL490" s="209" t="s">
        <v>158</v>
      </c>
      <c r="AM490" s="54">
        <f t="shared" si="104"/>
        <v>272160</v>
      </c>
      <c r="AN490" s="52">
        <f>IFERROR(AM490/AJ481,"-")</f>
        <v>3.6348825640175261E-4</v>
      </c>
      <c r="AO490" s="54">
        <f t="shared" si="105"/>
        <v>34</v>
      </c>
      <c r="AP490" s="52">
        <f>IFERROR(AO490/AK481,"-")</f>
        <v>3.0141843971631204E-2</v>
      </c>
      <c r="AQ490" s="53">
        <f t="shared" si="101"/>
        <v>8004.7058823529414</v>
      </c>
      <c r="AW490" s="175"/>
      <c r="AX490" s="175"/>
    </row>
    <row r="491" spans="2:50" s="20" customFormat="1">
      <c r="B491" s="326"/>
      <c r="C491" s="308"/>
      <c r="D491" s="311"/>
      <c r="E491" s="311"/>
      <c r="F491" s="209" t="s">
        <v>159</v>
      </c>
      <c r="G491" s="54">
        <v>10953</v>
      </c>
      <c r="H491" s="52">
        <f>IFERROR(G491/D481,"-")</f>
        <v>2.1403308623614445E-5</v>
      </c>
      <c r="I491" s="54">
        <v>2</v>
      </c>
      <c r="J491" s="52">
        <f>IFERROR(I491/E481,"-")</f>
        <v>2.5220680958385876E-3</v>
      </c>
      <c r="K491" s="53">
        <f t="shared" si="97"/>
        <v>5476.5</v>
      </c>
      <c r="L491" s="311"/>
      <c r="M491" s="311"/>
      <c r="N491" s="209" t="s">
        <v>159</v>
      </c>
      <c r="O491" s="54">
        <v>0</v>
      </c>
      <c r="P491" s="52">
        <f>IFERROR(O491/L481,"-")</f>
        <v>0</v>
      </c>
      <c r="Q491" s="54">
        <v>0</v>
      </c>
      <c r="R491" s="52">
        <f>IFERROR(Q491/M481,"-")</f>
        <v>0</v>
      </c>
      <c r="S491" s="53" t="str">
        <f t="shared" si="98"/>
        <v>-</v>
      </c>
      <c r="T491" s="311"/>
      <c r="U491" s="311"/>
      <c r="V491" s="209" t="s">
        <v>159</v>
      </c>
      <c r="W491" s="54">
        <v>0</v>
      </c>
      <c r="X491" s="52">
        <f>IFERROR(W491/T481,"-")</f>
        <v>0</v>
      </c>
      <c r="Y491" s="54">
        <v>0</v>
      </c>
      <c r="Z491" s="52">
        <f>IFERROR(Y491/U481,"-")</f>
        <v>0</v>
      </c>
      <c r="AA491" s="53" t="str">
        <f t="shared" si="99"/>
        <v>-</v>
      </c>
      <c r="AB491" s="311"/>
      <c r="AC491" s="311"/>
      <c r="AD491" s="209" t="s">
        <v>159</v>
      </c>
      <c r="AE491" s="54">
        <v>0</v>
      </c>
      <c r="AF491" s="52">
        <f>IFERROR(AE491/AB481,"-")</f>
        <v>0</v>
      </c>
      <c r="AG491" s="54">
        <v>0</v>
      </c>
      <c r="AH491" s="52">
        <f>IFERROR(AG491/AC481,"-")</f>
        <v>0</v>
      </c>
      <c r="AI491" s="53" t="str">
        <f t="shared" si="100"/>
        <v>-</v>
      </c>
      <c r="AJ491" s="311"/>
      <c r="AK491" s="324"/>
      <c r="AL491" s="209" t="s">
        <v>159</v>
      </c>
      <c r="AM491" s="54">
        <f t="shared" si="104"/>
        <v>10953</v>
      </c>
      <c r="AN491" s="52">
        <f>IFERROR(AM491/AJ481,"-")</f>
        <v>1.4628479101882703E-5</v>
      </c>
      <c r="AO491" s="54">
        <f t="shared" si="105"/>
        <v>2</v>
      </c>
      <c r="AP491" s="52">
        <f>IFERROR(AO491/AK481,"-")</f>
        <v>1.7730496453900709E-3</v>
      </c>
      <c r="AQ491" s="53">
        <f t="shared" si="101"/>
        <v>5476.5</v>
      </c>
      <c r="AW491" s="175"/>
      <c r="AX491" s="175"/>
    </row>
    <row r="492" spans="2:50" s="20" customFormat="1">
      <c r="B492" s="326"/>
      <c r="C492" s="308"/>
      <c r="D492" s="311"/>
      <c r="E492" s="311"/>
      <c r="F492" s="209" t="s">
        <v>160</v>
      </c>
      <c r="G492" s="54">
        <v>920980</v>
      </c>
      <c r="H492" s="52">
        <f>IFERROR(G492/D481,"-")</f>
        <v>1.7996913335320396E-3</v>
      </c>
      <c r="I492" s="54">
        <v>2</v>
      </c>
      <c r="J492" s="52">
        <f>IFERROR(I492/E481,"-")</f>
        <v>2.5220680958385876E-3</v>
      </c>
      <c r="K492" s="53">
        <f t="shared" si="97"/>
        <v>460490</v>
      </c>
      <c r="L492" s="311"/>
      <c r="M492" s="311"/>
      <c r="N492" s="209" t="s">
        <v>160</v>
      </c>
      <c r="O492" s="54">
        <v>6527</v>
      </c>
      <c r="P492" s="52">
        <f>IFERROR(O492/L481,"-")</f>
        <v>7.1952787859105258E-5</v>
      </c>
      <c r="Q492" s="54">
        <v>1</v>
      </c>
      <c r="R492" s="52">
        <f>IFERROR(Q492/M481,"-")</f>
        <v>6.8965517241379309E-3</v>
      </c>
      <c r="S492" s="53">
        <f t="shared" si="98"/>
        <v>6527</v>
      </c>
      <c r="T492" s="311"/>
      <c r="U492" s="311"/>
      <c r="V492" s="209" t="s">
        <v>160</v>
      </c>
      <c r="W492" s="54">
        <v>646779</v>
      </c>
      <c r="X492" s="52">
        <f>IFERROR(W492/T481,"-")</f>
        <v>9.213603127256555E-3</v>
      </c>
      <c r="Y492" s="54">
        <v>3</v>
      </c>
      <c r="Z492" s="52">
        <f>IFERROR(Y492/U481,"-")</f>
        <v>3.4090909090909088E-2</v>
      </c>
      <c r="AA492" s="53">
        <f t="shared" si="99"/>
        <v>215593</v>
      </c>
      <c r="AB492" s="311"/>
      <c r="AC492" s="311"/>
      <c r="AD492" s="209" t="s">
        <v>160</v>
      </c>
      <c r="AE492" s="54">
        <v>3262</v>
      </c>
      <c r="AF492" s="52">
        <f>IFERROR(AE492/AB481,"-")</f>
        <v>4.2869654172523679E-5</v>
      </c>
      <c r="AG492" s="54">
        <v>1</v>
      </c>
      <c r="AH492" s="52">
        <f>IFERROR(AG492/AC481,"-")</f>
        <v>9.8039215686274508E-3</v>
      </c>
      <c r="AI492" s="53">
        <f t="shared" si="100"/>
        <v>3262</v>
      </c>
      <c r="AJ492" s="311"/>
      <c r="AK492" s="324"/>
      <c r="AL492" s="209" t="s">
        <v>160</v>
      </c>
      <c r="AM492" s="54">
        <f t="shared" si="104"/>
        <v>1577548</v>
      </c>
      <c r="AN492" s="52">
        <f>IFERROR(AM492/AJ481,"-")</f>
        <v>2.1069230302398294E-3</v>
      </c>
      <c r="AO492" s="54">
        <f t="shared" si="105"/>
        <v>7</v>
      </c>
      <c r="AP492" s="52">
        <f>IFERROR(AO492/AK481,"-")</f>
        <v>6.2056737588652485E-3</v>
      </c>
      <c r="AQ492" s="53">
        <f t="shared" si="101"/>
        <v>225364</v>
      </c>
      <c r="AW492" s="175"/>
      <c r="AX492" s="175"/>
    </row>
    <row r="493" spans="2:50" s="20" customFormat="1">
      <c r="B493" s="326"/>
      <c r="C493" s="308"/>
      <c r="D493" s="311"/>
      <c r="E493" s="311"/>
      <c r="F493" s="209" t="s">
        <v>161</v>
      </c>
      <c r="G493" s="54">
        <v>2361677</v>
      </c>
      <c r="H493" s="52">
        <f>IFERROR(G493/D481,"-")</f>
        <v>4.6149640920562299E-3</v>
      </c>
      <c r="I493" s="54">
        <v>92</v>
      </c>
      <c r="J493" s="52">
        <f>IFERROR(I493/E481,"-")</f>
        <v>0.11601513240857503</v>
      </c>
      <c r="K493" s="53">
        <f t="shared" si="97"/>
        <v>25670.402173913044</v>
      </c>
      <c r="L493" s="311"/>
      <c r="M493" s="311"/>
      <c r="N493" s="209" t="s">
        <v>161</v>
      </c>
      <c r="O493" s="54">
        <v>4459321</v>
      </c>
      <c r="P493" s="52">
        <f>IFERROR(O493/L481,"-")</f>
        <v>4.9158967045909781E-2</v>
      </c>
      <c r="Q493" s="54">
        <v>23</v>
      </c>
      <c r="R493" s="52">
        <f>IFERROR(Q493/M481,"-")</f>
        <v>0.15862068965517243</v>
      </c>
      <c r="S493" s="53">
        <f t="shared" si="98"/>
        <v>193883.52173913043</v>
      </c>
      <c r="T493" s="311"/>
      <c r="U493" s="311"/>
      <c r="V493" s="209" t="s">
        <v>161</v>
      </c>
      <c r="W493" s="54">
        <v>1086019</v>
      </c>
      <c r="X493" s="52">
        <f>IFERROR(W493/T481,"-")</f>
        <v>1.5470737384268872E-2</v>
      </c>
      <c r="Y493" s="54">
        <v>18</v>
      </c>
      <c r="Z493" s="52">
        <f>IFERROR(Y493/U481,"-")</f>
        <v>0.20454545454545456</v>
      </c>
      <c r="AA493" s="53">
        <f t="shared" si="99"/>
        <v>60334.388888888891</v>
      </c>
      <c r="AB493" s="311"/>
      <c r="AC493" s="311"/>
      <c r="AD493" s="209" t="s">
        <v>161</v>
      </c>
      <c r="AE493" s="54">
        <v>1443929</v>
      </c>
      <c r="AF493" s="52">
        <f>IFERROR(AE493/AB481,"-")</f>
        <v>1.8976314187516229E-2</v>
      </c>
      <c r="AG493" s="54">
        <v>17</v>
      </c>
      <c r="AH493" s="52">
        <f>IFERROR(AG493/AC481,"-")</f>
        <v>0.16666666666666666</v>
      </c>
      <c r="AI493" s="53">
        <f t="shared" si="100"/>
        <v>84937</v>
      </c>
      <c r="AJ493" s="311"/>
      <c r="AK493" s="324"/>
      <c r="AL493" s="209" t="s">
        <v>161</v>
      </c>
      <c r="AM493" s="54">
        <f t="shared" si="104"/>
        <v>9350946</v>
      </c>
      <c r="AN493" s="52">
        <f>IFERROR(AM493/AJ481,"-")</f>
        <v>1.2488826635974951E-2</v>
      </c>
      <c r="AO493" s="54">
        <f t="shared" si="105"/>
        <v>150</v>
      </c>
      <c r="AP493" s="52">
        <f>IFERROR(AO493/AK481,"-")</f>
        <v>0.13297872340425532</v>
      </c>
      <c r="AQ493" s="53">
        <f t="shared" si="101"/>
        <v>62339.64</v>
      </c>
      <c r="AW493" s="175"/>
      <c r="AX493" s="175"/>
    </row>
    <row r="494" spans="2:50" s="20" customFormat="1">
      <c r="B494" s="326"/>
      <c r="C494" s="308"/>
      <c r="D494" s="311"/>
      <c r="E494" s="311"/>
      <c r="F494" s="209" t="s">
        <v>162</v>
      </c>
      <c r="G494" s="54">
        <v>4107051</v>
      </c>
      <c r="H494" s="52">
        <f>IFERROR(G494/D481,"-")</f>
        <v>8.0256076039372168E-3</v>
      </c>
      <c r="I494" s="54">
        <v>43</v>
      </c>
      <c r="J494" s="52">
        <f>IFERROR(I494/E481,"-")</f>
        <v>5.4224464060529637E-2</v>
      </c>
      <c r="K494" s="53">
        <f t="shared" si="97"/>
        <v>95512.813953488367</v>
      </c>
      <c r="L494" s="311"/>
      <c r="M494" s="311"/>
      <c r="N494" s="209" t="s">
        <v>162</v>
      </c>
      <c r="O494" s="54">
        <v>794213</v>
      </c>
      <c r="P494" s="52">
        <f>IFERROR(O494/L481,"-")</f>
        <v>8.755299449049115E-3</v>
      </c>
      <c r="Q494" s="54">
        <v>9</v>
      </c>
      <c r="R494" s="52">
        <f>IFERROR(Q494/M481,"-")</f>
        <v>6.2068965517241378E-2</v>
      </c>
      <c r="S494" s="53">
        <f t="shared" si="98"/>
        <v>88245.888888888891</v>
      </c>
      <c r="T494" s="311"/>
      <c r="U494" s="311"/>
      <c r="V494" s="209" t="s">
        <v>162</v>
      </c>
      <c r="W494" s="54">
        <v>732433</v>
      </c>
      <c r="X494" s="52">
        <f>IFERROR(W494/T481,"-")</f>
        <v>1.043377564717763E-2</v>
      </c>
      <c r="Y494" s="54">
        <v>10</v>
      </c>
      <c r="Z494" s="52">
        <f>IFERROR(Y494/U481,"-")</f>
        <v>0.11363636363636363</v>
      </c>
      <c r="AA494" s="53">
        <f t="shared" si="99"/>
        <v>73243.3</v>
      </c>
      <c r="AB494" s="311"/>
      <c r="AC494" s="311"/>
      <c r="AD494" s="209" t="s">
        <v>162</v>
      </c>
      <c r="AE494" s="54">
        <v>225653</v>
      </c>
      <c r="AF494" s="52">
        <f>IFERROR(AE494/AB481,"-")</f>
        <v>2.9655628672570467E-3</v>
      </c>
      <c r="AG494" s="54">
        <v>6</v>
      </c>
      <c r="AH494" s="52">
        <f>IFERROR(AG494/AC481,"-")</f>
        <v>5.8823529411764705E-2</v>
      </c>
      <c r="AI494" s="53">
        <f t="shared" si="100"/>
        <v>37608.833333333336</v>
      </c>
      <c r="AJ494" s="311"/>
      <c r="AK494" s="324"/>
      <c r="AL494" s="209" t="s">
        <v>162</v>
      </c>
      <c r="AM494" s="54">
        <f t="shared" si="104"/>
        <v>5859350</v>
      </c>
      <c r="AN494" s="52">
        <f>IFERROR(AM494/AJ481,"-")</f>
        <v>7.825561857538247E-3</v>
      </c>
      <c r="AO494" s="54">
        <f t="shared" si="105"/>
        <v>68</v>
      </c>
      <c r="AP494" s="52">
        <f>IFERROR(AO494/AK481,"-")</f>
        <v>6.0283687943262408E-2</v>
      </c>
      <c r="AQ494" s="53">
        <f t="shared" si="101"/>
        <v>86166.911764705888</v>
      </c>
      <c r="AW494" s="175"/>
      <c r="AX494" s="175"/>
    </row>
    <row r="495" spans="2:50" s="20" customFormat="1">
      <c r="B495" s="326"/>
      <c r="C495" s="308"/>
      <c r="D495" s="311"/>
      <c r="E495" s="311"/>
      <c r="F495" s="209" t="s">
        <v>163</v>
      </c>
      <c r="G495" s="54">
        <v>1242170</v>
      </c>
      <c r="H495" s="52">
        <f>IFERROR(G495/D481,"-")</f>
        <v>2.4273302175655213E-3</v>
      </c>
      <c r="I495" s="54">
        <v>30</v>
      </c>
      <c r="J495" s="52">
        <f>IFERROR(I495/E481,"-")</f>
        <v>3.7831021437578813E-2</v>
      </c>
      <c r="K495" s="53">
        <f t="shared" si="97"/>
        <v>41405.666666666664</v>
      </c>
      <c r="L495" s="311"/>
      <c r="M495" s="311"/>
      <c r="N495" s="209" t="s">
        <v>163</v>
      </c>
      <c r="O495" s="54">
        <v>264013</v>
      </c>
      <c r="P495" s="52">
        <f>IFERROR(O495/L481,"-")</f>
        <v>2.910444519847703E-3</v>
      </c>
      <c r="Q495" s="54">
        <v>8</v>
      </c>
      <c r="R495" s="52">
        <f>IFERROR(Q495/M481,"-")</f>
        <v>5.5172413793103448E-2</v>
      </c>
      <c r="S495" s="53">
        <f t="shared" si="98"/>
        <v>33001.625</v>
      </c>
      <c r="T495" s="311"/>
      <c r="U495" s="311"/>
      <c r="V495" s="209" t="s">
        <v>163</v>
      </c>
      <c r="W495" s="54">
        <v>186414</v>
      </c>
      <c r="X495" s="52">
        <f>IFERROR(W495/T481,"-")</f>
        <v>2.6555355281547535E-3</v>
      </c>
      <c r="Y495" s="54">
        <v>5</v>
      </c>
      <c r="Z495" s="52">
        <f>IFERROR(Y495/U481,"-")</f>
        <v>5.6818181818181816E-2</v>
      </c>
      <c r="AA495" s="53">
        <f t="shared" si="99"/>
        <v>37282.800000000003</v>
      </c>
      <c r="AB495" s="311"/>
      <c r="AC495" s="311"/>
      <c r="AD495" s="209" t="s">
        <v>163</v>
      </c>
      <c r="AE495" s="54">
        <v>234113</v>
      </c>
      <c r="AF495" s="52">
        <f>IFERROR(AE495/AB481,"-")</f>
        <v>3.0767453547799009E-3</v>
      </c>
      <c r="AG495" s="54">
        <v>9</v>
      </c>
      <c r="AH495" s="52">
        <f>IFERROR(AG495/AC481,"-")</f>
        <v>8.8235294117647065E-2</v>
      </c>
      <c r="AI495" s="53">
        <f t="shared" si="100"/>
        <v>26012.555555555555</v>
      </c>
      <c r="AJ495" s="311"/>
      <c r="AK495" s="324"/>
      <c r="AL495" s="209" t="s">
        <v>163</v>
      </c>
      <c r="AM495" s="54">
        <f t="shared" si="104"/>
        <v>1926710</v>
      </c>
      <c r="AN495" s="52">
        <f>IFERROR(AM495/AJ481,"-")</f>
        <v>2.5732527134473132E-3</v>
      </c>
      <c r="AO495" s="54">
        <f t="shared" si="105"/>
        <v>52</v>
      </c>
      <c r="AP495" s="52">
        <f>IFERROR(AO495/AK481,"-")</f>
        <v>4.6099290780141841E-2</v>
      </c>
      <c r="AQ495" s="53">
        <f t="shared" si="101"/>
        <v>37052.115384615383</v>
      </c>
      <c r="AW495" s="175"/>
      <c r="AX495" s="175"/>
    </row>
    <row r="496" spans="2:50" s="20" customFormat="1">
      <c r="B496" s="326"/>
      <c r="C496" s="308"/>
      <c r="D496" s="311"/>
      <c r="E496" s="311"/>
      <c r="F496" s="210" t="s">
        <v>164</v>
      </c>
      <c r="G496" s="59">
        <v>1178526</v>
      </c>
      <c r="H496" s="57">
        <f>IFERROR(G496/D481,"-")</f>
        <v>2.3029631789421925E-3</v>
      </c>
      <c r="I496" s="59">
        <v>60</v>
      </c>
      <c r="J496" s="57">
        <f>IFERROR(I496/E481,"-")</f>
        <v>7.5662042875157626E-2</v>
      </c>
      <c r="K496" s="58">
        <f t="shared" si="97"/>
        <v>19642.099999999999</v>
      </c>
      <c r="L496" s="311"/>
      <c r="M496" s="311"/>
      <c r="N496" s="210" t="s">
        <v>164</v>
      </c>
      <c r="O496" s="59">
        <v>85386</v>
      </c>
      <c r="P496" s="57">
        <f>IFERROR(O496/L481,"-")</f>
        <v>9.4128401166501641E-4</v>
      </c>
      <c r="Q496" s="59">
        <v>13</v>
      </c>
      <c r="R496" s="57">
        <f>IFERROR(Q496/M481,"-")</f>
        <v>8.9655172413793102E-2</v>
      </c>
      <c r="S496" s="58">
        <f t="shared" si="98"/>
        <v>6568.1538461538457</v>
      </c>
      <c r="T496" s="311"/>
      <c r="U496" s="311"/>
      <c r="V496" s="210" t="s">
        <v>164</v>
      </c>
      <c r="W496" s="59">
        <v>83295</v>
      </c>
      <c r="X496" s="57">
        <f>IFERROR(W496/T481,"-")</f>
        <v>1.1865677031641948E-3</v>
      </c>
      <c r="Y496" s="59">
        <v>10</v>
      </c>
      <c r="Z496" s="57">
        <f>IFERROR(Y496/U481,"-")</f>
        <v>0.11363636363636363</v>
      </c>
      <c r="AA496" s="58">
        <f t="shared" si="99"/>
        <v>8329.5</v>
      </c>
      <c r="AB496" s="311"/>
      <c r="AC496" s="311"/>
      <c r="AD496" s="210" t="s">
        <v>164</v>
      </c>
      <c r="AE496" s="59">
        <v>457753</v>
      </c>
      <c r="AF496" s="57">
        <f>IFERROR(AE496/AB481,"-")</f>
        <v>6.0158530982327508E-3</v>
      </c>
      <c r="AG496" s="59">
        <v>14</v>
      </c>
      <c r="AH496" s="57">
        <f>IFERROR(AG496/AC481,"-")</f>
        <v>0.13725490196078433</v>
      </c>
      <c r="AI496" s="58">
        <f t="shared" si="100"/>
        <v>32696.642857142859</v>
      </c>
      <c r="AJ496" s="311"/>
      <c r="AK496" s="324"/>
      <c r="AL496" s="210" t="s">
        <v>164</v>
      </c>
      <c r="AM496" s="59">
        <f t="shared" si="104"/>
        <v>1804960</v>
      </c>
      <c r="AN496" s="57">
        <f>IFERROR(AM496/AJ481,"-")</f>
        <v>2.4106472783469554E-3</v>
      </c>
      <c r="AO496" s="59">
        <f t="shared" si="105"/>
        <v>97</v>
      </c>
      <c r="AP496" s="57">
        <f>IFERROR(AO496/AK481,"-")</f>
        <v>8.5992907801418439E-2</v>
      </c>
      <c r="AQ496" s="58">
        <f t="shared" si="101"/>
        <v>18607.835051546394</v>
      </c>
      <c r="AW496" s="175"/>
      <c r="AX496" s="175"/>
    </row>
    <row r="497" spans="2:50" s="20" customFormat="1">
      <c r="B497" s="326"/>
      <c r="C497" s="309"/>
      <c r="D497" s="312"/>
      <c r="E497" s="312"/>
      <c r="F497" s="211" t="s">
        <v>86</v>
      </c>
      <c r="G497" s="60">
        <f>SUM(G481:G496)</f>
        <v>106623511</v>
      </c>
      <c r="H497" s="57">
        <f>IFERROR(G497/D481,"-")</f>
        <v>0.20835350246200582</v>
      </c>
      <c r="I497" s="59">
        <v>618</v>
      </c>
      <c r="J497" s="57">
        <f>IFERROR(I497/E481,"-")</f>
        <v>0.77931904161412358</v>
      </c>
      <c r="K497" s="58">
        <f t="shared" si="97"/>
        <v>172529.95307443367</v>
      </c>
      <c r="L497" s="312"/>
      <c r="M497" s="312"/>
      <c r="N497" s="211" t="s">
        <v>86</v>
      </c>
      <c r="O497" s="60">
        <f>SUM(O481:O496)</f>
        <v>25097713</v>
      </c>
      <c r="P497" s="57">
        <f>IFERROR(O497/L481,"-")</f>
        <v>0.27667388068602855</v>
      </c>
      <c r="Q497" s="59">
        <v>119</v>
      </c>
      <c r="R497" s="57">
        <f>IFERROR(Q497/M481,"-")</f>
        <v>0.82068965517241377</v>
      </c>
      <c r="S497" s="58">
        <f t="shared" si="98"/>
        <v>210905.15126050421</v>
      </c>
      <c r="T497" s="312"/>
      <c r="U497" s="312"/>
      <c r="V497" s="211" t="s">
        <v>86</v>
      </c>
      <c r="W497" s="60">
        <f>SUM(W481:W496)</f>
        <v>15381898</v>
      </c>
      <c r="X497" s="57">
        <f>IFERROR(W497/T481,"-")</f>
        <v>0.21912075610980156</v>
      </c>
      <c r="Y497" s="59">
        <v>72</v>
      </c>
      <c r="Z497" s="57">
        <f>IFERROR(Y497/U481,"-")</f>
        <v>0.81818181818181823</v>
      </c>
      <c r="AA497" s="58">
        <f t="shared" si="99"/>
        <v>213637.47222222222</v>
      </c>
      <c r="AB497" s="312"/>
      <c r="AC497" s="312"/>
      <c r="AD497" s="211" t="s">
        <v>86</v>
      </c>
      <c r="AE497" s="60">
        <f>SUM(AE481:AE496)</f>
        <v>20288573</v>
      </c>
      <c r="AF497" s="57">
        <f>IFERROR(AE497/AB481,"-")</f>
        <v>0.26663522629184588</v>
      </c>
      <c r="AG497" s="59">
        <v>90</v>
      </c>
      <c r="AH497" s="57">
        <f>IFERROR(AG497/AC481,"-")</f>
        <v>0.88235294117647056</v>
      </c>
      <c r="AI497" s="58">
        <f t="shared" si="100"/>
        <v>225428.58888888889</v>
      </c>
      <c r="AJ497" s="312"/>
      <c r="AK497" s="325"/>
      <c r="AL497" s="211" t="s">
        <v>86</v>
      </c>
      <c r="AM497" s="60">
        <f>SUM(AM481:AM496)</f>
        <v>167391695</v>
      </c>
      <c r="AN497" s="57">
        <f>IFERROR(AM497/AJ481,"-")</f>
        <v>0.22356303406703398</v>
      </c>
      <c r="AO497" s="59">
        <f>SUM(I497,Q497,Y497,AG497)</f>
        <v>899</v>
      </c>
      <c r="AP497" s="57">
        <f>IFERROR(AO497/AK481,"-")</f>
        <v>0.79698581560283688</v>
      </c>
      <c r="AQ497" s="58">
        <f t="shared" si="101"/>
        <v>186197.65850945495</v>
      </c>
      <c r="AW497" s="175"/>
      <c r="AX497" s="175"/>
    </row>
    <row r="498" spans="2:50" s="20" customFormat="1">
      <c r="B498" s="326">
        <v>30</v>
      </c>
      <c r="C498" s="307" t="s">
        <v>39</v>
      </c>
      <c r="D498" s="310">
        <v>641145700</v>
      </c>
      <c r="E498" s="310">
        <v>1138</v>
      </c>
      <c r="F498" s="207" t="s">
        <v>150</v>
      </c>
      <c r="G498" s="50">
        <v>10443045</v>
      </c>
      <c r="H498" s="48">
        <f>IFERROR(G498/D498,"-")</f>
        <v>1.6288099569255476E-2</v>
      </c>
      <c r="I498" s="50">
        <v>204</v>
      </c>
      <c r="J498" s="48">
        <f>IFERROR(I498/E498,"-")</f>
        <v>0.17926186291739896</v>
      </c>
      <c r="K498" s="49">
        <f t="shared" si="97"/>
        <v>51191.397058823532</v>
      </c>
      <c r="L498" s="310">
        <v>116149160</v>
      </c>
      <c r="M498" s="310">
        <v>205</v>
      </c>
      <c r="N498" s="207" t="s">
        <v>150</v>
      </c>
      <c r="O498" s="50">
        <v>2551071</v>
      </c>
      <c r="P498" s="48">
        <f>IFERROR(O498/L498,"-")</f>
        <v>2.1963749027543548E-2</v>
      </c>
      <c r="Q498" s="50">
        <v>40</v>
      </c>
      <c r="R498" s="48">
        <f>IFERROR(Q498/M498,"-")</f>
        <v>0.1951219512195122</v>
      </c>
      <c r="S498" s="49">
        <f t="shared" si="98"/>
        <v>63776.775000000001</v>
      </c>
      <c r="T498" s="310">
        <v>62464190</v>
      </c>
      <c r="U498" s="310">
        <v>120</v>
      </c>
      <c r="V498" s="207" t="s">
        <v>150</v>
      </c>
      <c r="W498" s="50">
        <v>795583</v>
      </c>
      <c r="X498" s="48">
        <f>IFERROR(W498/T498,"-")</f>
        <v>1.2736625576990592E-2</v>
      </c>
      <c r="Y498" s="50">
        <v>25</v>
      </c>
      <c r="Z498" s="48">
        <f>IFERROR(Y498/U498,"-")</f>
        <v>0.20833333333333334</v>
      </c>
      <c r="AA498" s="49">
        <f t="shared" si="99"/>
        <v>31823.32</v>
      </c>
      <c r="AB498" s="310">
        <v>150011680</v>
      </c>
      <c r="AC498" s="310">
        <v>160</v>
      </c>
      <c r="AD498" s="207" t="s">
        <v>150</v>
      </c>
      <c r="AE498" s="50">
        <v>9960779</v>
      </c>
      <c r="AF498" s="48">
        <f>IFERROR(AE498/AB498,"-")</f>
        <v>6.6400022984876905E-2</v>
      </c>
      <c r="AG498" s="50">
        <v>29</v>
      </c>
      <c r="AH498" s="48">
        <f>IFERROR(AG498/AC498,"-")</f>
        <v>0.18124999999999999</v>
      </c>
      <c r="AI498" s="49">
        <f t="shared" si="100"/>
        <v>343475.13793103449</v>
      </c>
      <c r="AJ498" s="310">
        <f>SUM(D498,L498,T498,AB498)</f>
        <v>969770730</v>
      </c>
      <c r="AK498" s="323">
        <f>SUM(E498,M498,U498,AC498)</f>
        <v>1623</v>
      </c>
      <c r="AL498" s="207" t="s">
        <v>150</v>
      </c>
      <c r="AM498" s="50">
        <f t="shared" ref="AM498:AM513" si="106">SUM(G498,O498,W498,AE498)</f>
        <v>23750478</v>
      </c>
      <c r="AN498" s="48">
        <f>IFERROR(AM498/AJ498,"-")</f>
        <v>2.4490817535810758E-2</v>
      </c>
      <c r="AO498" s="50">
        <f t="shared" ref="AO498:AO561" si="107">SUM(I498,Q498,Y498,AG498)</f>
        <v>298</v>
      </c>
      <c r="AP498" s="48">
        <f>IFERROR(AO498/AK498,"-")</f>
        <v>0.18361059765865681</v>
      </c>
      <c r="AQ498" s="49">
        <f t="shared" si="101"/>
        <v>79699.590604026846</v>
      </c>
      <c r="AW498" s="175"/>
      <c r="AX498" s="175"/>
    </row>
    <row r="499" spans="2:50" s="20" customFormat="1">
      <c r="B499" s="326"/>
      <c r="C499" s="308"/>
      <c r="D499" s="311"/>
      <c r="E499" s="311"/>
      <c r="F499" s="208" t="s">
        <v>151</v>
      </c>
      <c r="G499" s="54">
        <v>14581630</v>
      </c>
      <c r="H499" s="52">
        <f>IFERROR(G499/D498,"-")</f>
        <v>2.2743083202460844E-2</v>
      </c>
      <c r="I499" s="54">
        <v>300</v>
      </c>
      <c r="J499" s="52">
        <f>IFERROR(I499/E498,"-")</f>
        <v>0.26362038664323373</v>
      </c>
      <c r="K499" s="53">
        <f t="shared" si="97"/>
        <v>48605.433333333334</v>
      </c>
      <c r="L499" s="311"/>
      <c r="M499" s="311"/>
      <c r="N499" s="208" t="s">
        <v>151</v>
      </c>
      <c r="O499" s="54">
        <v>2441803</v>
      </c>
      <c r="P499" s="52">
        <f>IFERROR(O499/L498,"-")</f>
        <v>2.1022993192546548E-2</v>
      </c>
      <c r="Q499" s="54">
        <v>67</v>
      </c>
      <c r="R499" s="52">
        <f>IFERROR(Q499/M498,"-")</f>
        <v>0.32682926829268294</v>
      </c>
      <c r="S499" s="53">
        <f t="shared" si="98"/>
        <v>36444.820895522389</v>
      </c>
      <c r="T499" s="311"/>
      <c r="U499" s="311"/>
      <c r="V499" s="208" t="s">
        <v>151</v>
      </c>
      <c r="W499" s="54">
        <v>2347102</v>
      </c>
      <c r="X499" s="52">
        <f>IFERROR(W499/T498,"-")</f>
        <v>3.7575161064283394E-2</v>
      </c>
      <c r="Y499" s="54">
        <v>35</v>
      </c>
      <c r="Z499" s="52">
        <f>IFERROR(Y499/U498,"-")</f>
        <v>0.29166666666666669</v>
      </c>
      <c r="AA499" s="53">
        <f t="shared" si="99"/>
        <v>67060.057142857142</v>
      </c>
      <c r="AB499" s="311"/>
      <c r="AC499" s="311"/>
      <c r="AD499" s="208" t="s">
        <v>151</v>
      </c>
      <c r="AE499" s="54">
        <v>1462450</v>
      </c>
      <c r="AF499" s="52">
        <f>IFERROR(AE499/AB498,"-")</f>
        <v>9.748907551731972E-3</v>
      </c>
      <c r="AG499" s="54">
        <v>47</v>
      </c>
      <c r="AH499" s="52">
        <f>IFERROR(AG499/AC498,"-")</f>
        <v>0.29375000000000001</v>
      </c>
      <c r="AI499" s="53">
        <f t="shared" si="100"/>
        <v>31115.957446808512</v>
      </c>
      <c r="AJ499" s="311"/>
      <c r="AK499" s="324"/>
      <c r="AL499" s="208" t="s">
        <v>151</v>
      </c>
      <c r="AM499" s="54">
        <f t="shared" si="106"/>
        <v>20832985</v>
      </c>
      <c r="AN499" s="52">
        <f>IFERROR(AM499/AJ498,"-")</f>
        <v>2.1482381717171439E-2</v>
      </c>
      <c r="AO499" s="54">
        <f t="shared" si="107"/>
        <v>449</v>
      </c>
      <c r="AP499" s="52">
        <f>IFERROR(AO499/AK498,"-")</f>
        <v>0.27664818237831179</v>
      </c>
      <c r="AQ499" s="53">
        <f t="shared" si="101"/>
        <v>46398.630289532295</v>
      </c>
      <c r="AW499" s="175"/>
      <c r="AX499" s="175"/>
    </row>
    <row r="500" spans="2:50" s="20" customFormat="1">
      <c r="B500" s="326"/>
      <c r="C500" s="308"/>
      <c r="D500" s="311"/>
      <c r="E500" s="311"/>
      <c r="F500" s="209" t="s">
        <v>152</v>
      </c>
      <c r="G500" s="54">
        <v>17499282</v>
      </c>
      <c r="H500" s="52">
        <f>IFERROR(G500/D498,"-")</f>
        <v>2.7293768015600822E-2</v>
      </c>
      <c r="I500" s="54">
        <v>309</v>
      </c>
      <c r="J500" s="52">
        <f>IFERROR(I500/E498,"-")</f>
        <v>0.27152899824253074</v>
      </c>
      <c r="K500" s="53">
        <f t="shared" si="97"/>
        <v>56631.980582524273</v>
      </c>
      <c r="L500" s="311"/>
      <c r="M500" s="311"/>
      <c r="N500" s="209" t="s">
        <v>152</v>
      </c>
      <c r="O500" s="54">
        <v>2095621</v>
      </c>
      <c r="P500" s="52">
        <f>IFERROR(O500/L498,"-")</f>
        <v>1.8042498111910582E-2</v>
      </c>
      <c r="Q500" s="54">
        <v>68</v>
      </c>
      <c r="R500" s="52">
        <f>IFERROR(Q500/M498,"-")</f>
        <v>0.33170731707317075</v>
      </c>
      <c r="S500" s="53">
        <f t="shared" si="98"/>
        <v>30817.955882352941</v>
      </c>
      <c r="T500" s="311"/>
      <c r="U500" s="311"/>
      <c r="V500" s="209" t="s">
        <v>152</v>
      </c>
      <c r="W500" s="54">
        <v>811704</v>
      </c>
      <c r="X500" s="52">
        <f>IFERROR(W500/T498,"-")</f>
        <v>1.2994709448725742E-2</v>
      </c>
      <c r="Y500" s="54">
        <v>40</v>
      </c>
      <c r="Z500" s="52">
        <f>IFERROR(Y500/U498,"-")</f>
        <v>0.33333333333333331</v>
      </c>
      <c r="AA500" s="53">
        <f t="shared" si="99"/>
        <v>20292.599999999999</v>
      </c>
      <c r="AB500" s="311"/>
      <c r="AC500" s="311"/>
      <c r="AD500" s="209" t="s">
        <v>152</v>
      </c>
      <c r="AE500" s="54">
        <v>1162177</v>
      </c>
      <c r="AF500" s="52">
        <f>IFERROR(AE500/AB498,"-")</f>
        <v>7.7472434146461126E-3</v>
      </c>
      <c r="AG500" s="54">
        <v>42</v>
      </c>
      <c r="AH500" s="52">
        <f>IFERROR(AG500/AC498,"-")</f>
        <v>0.26250000000000001</v>
      </c>
      <c r="AI500" s="53">
        <f t="shared" si="100"/>
        <v>27670.880952380954</v>
      </c>
      <c r="AJ500" s="311"/>
      <c r="AK500" s="324"/>
      <c r="AL500" s="209" t="s">
        <v>152</v>
      </c>
      <c r="AM500" s="54">
        <f t="shared" si="106"/>
        <v>21568784</v>
      </c>
      <c r="AN500" s="52">
        <f>IFERROR(AM500/AJ498,"-")</f>
        <v>2.2241116722506154E-2</v>
      </c>
      <c r="AO500" s="54">
        <f t="shared" si="107"/>
        <v>459</v>
      </c>
      <c r="AP500" s="52">
        <f>IFERROR(AO500/AK498,"-")</f>
        <v>0.28280961182994457</v>
      </c>
      <c r="AQ500" s="53">
        <f t="shared" si="101"/>
        <v>46990.814814814818</v>
      </c>
      <c r="AW500" s="175"/>
      <c r="AX500" s="175"/>
    </row>
    <row r="501" spans="2:50" s="20" customFormat="1">
      <c r="B501" s="326"/>
      <c r="C501" s="308"/>
      <c r="D501" s="311"/>
      <c r="E501" s="311"/>
      <c r="F501" s="209" t="s">
        <v>153</v>
      </c>
      <c r="G501" s="54">
        <v>4471309</v>
      </c>
      <c r="H501" s="52">
        <f>IFERROR(G501/D498,"-")</f>
        <v>6.9739358776016126E-3</v>
      </c>
      <c r="I501" s="54">
        <v>51</v>
      </c>
      <c r="J501" s="52">
        <f>IFERROR(I501/E498,"-")</f>
        <v>4.4815465729349739E-2</v>
      </c>
      <c r="K501" s="53">
        <f t="shared" si="97"/>
        <v>87672.725490196084</v>
      </c>
      <c r="L501" s="311"/>
      <c r="M501" s="311"/>
      <c r="N501" s="209" t="s">
        <v>153</v>
      </c>
      <c r="O501" s="54">
        <v>135436</v>
      </c>
      <c r="P501" s="52">
        <f>IFERROR(O501/L498,"-")</f>
        <v>1.1660523416613603E-3</v>
      </c>
      <c r="Q501" s="54">
        <v>10</v>
      </c>
      <c r="R501" s="52">
        <f>IFERROR(Q501/M498,"-")</f>
        <v>4.878048780487805E-2</v>
      </c>
      <c r="S501" s="53">
        <f t="shared" si="98"/>
        <v>13543.6</v>
      </c>
      <c r="T501" s="311"/>
      <c r="U501" s="311"/>
      <c r="V501" s="209" t="s">
        <v>153</v>
      </c>
      <c r="W501" s="54">
        <v>69931</v>
      </c>
      <c r="X501" s="52">
        <f>IFERROR(W501/T498,"-")</f>
        <v>1.1195374501774536E-3</v>
      </c>
      <c r="Y501" s="54">
        <v>7</v>
      </c>
      <c r="Z501" s="52">
        <f>IFERROR(Y501/U498,"-")</f>
        <v>5.8333333333333334E-2</v>
      </c>
      <c r="AA501" s="53">
        <f t="shared" si="99"/>
        <v>9990.1428571428569</v>
      </c>
      <c r="AB501" s="311"/>
      <c r="AC501" s="311"/>
      <c r="AD501" s="209" t="s">
        <v>153</v>
      </c>
      <c r="AE501" s="54">
        <v>37970</v>
      </c>
      <c r="AF501" s="52">
        <f>IFERROR(AE501/AB498,"-")</f>
        <v>2.5311362421912747E-4</v>
      </c>
      <c r="AG501" s="54">
        <v>6</v>
      </c>
      <c r="AH501" s="52">
        <f>IFERROR(AG501/AC498,"-")</f>
        <v>3.7499999999999999E-2</v>
      </c>
      <c r="AI501" s="53">
        <f t="shared" si="100"/>
        <v>6328.333333333333</v>
      </c>
      <c r="AJ501" s="311"/>
      <c r="AK501" s="324"/>
      <c r="AL501" s="209" t="s">
        <v>153</v>
      </c>
      <c r="AM501" s="54">
        <f t="shared" si="106"/>
        <v>4714646</v>
      </c>
      <c r="AN501" s="52">
        <f>IFERROR(AM501/AJ498,"-")</f>
        <v>4.8616088877007045E-3</v>
      </c>
      <c r="AO501" s="54">
        <f t="shared" si="107"/>
        <v>74</v>
      </c>
      <c r="AP501" s="52">
        <f>IFERROR(AO501/AK498,"-")</f>
        <v>4.5594577942082562E-2</v>
      </c>
      <c r="AQ501" s="53">
        <f t="shared" si="101"/>
        <v>63711.432432432433</v>
      </c>
      <c r="AW501" s="175"/>
      <c r="AX501" s="175"/>
    </row>
    <row r="502" spans="2:50" s="20" customFormat="1">
      <c r="B502" s="326"/>
      <c r="C502" s="308"/>
      <c r="D502" s="311"/>
      <c r="E502" s="311"/>
      <c r="F502" s="209" t="s">
        <v>154</v>
      </c>
      <c r="G502" s="54">
        <v>18638733</v>
      </c>
      <c r="H502" s="52">
        <f>IFERROR(G502/D498,"-")</f>
        <v>2.9070978718253902E-2</v>
      </c>
      <c r="I502" s="54">
        <v>364</v>
      </c>
      <c r="J502" s="52">
        <f>IFERROR(I502/E498,"-")</f>
        <v>0.31985940246045697</v>
      </c>
      <c r="K502" s="53">
        <f t="shared" si="97"/>
        <v>51205.310439560439</v>
      </c>
      <c r="L502" s="311"/>
      <c r="M502" s="311"/>
      <c r="N502" s="209" t="s">
        <v>154</v>
      </c>
      <c r="O502" s="54">
        <v>3098246</v>
      </c>
      <c r="P502" s="52">
        <f>IFERROR(O502/L498,"-")</f>
        <v>2.6674717234287361E-2</v>
      </c>
      <c r="Q502" s="54">
        <v>70</v>
      </c>
      <c r="R502" s="52">
        <f>IFERROR(Q502/M498,"-")</f>
        <v>0.34146341463414637</v>
      </c>
      <c r="S502" s="53">
        <f t="shared" si="98"/>
        <v>44260.657142857141</v>
      </c>
      <c r="T502" s="311"/>
      <c r="U502" s="311"/>
      <c r="V502" s="209" t="s">
        <v>154</v>
      </c>
      <c r="W502" s="54">
        <v>1864532</v>
      </c>
      <c r="X502" s="52">
        <f>IFERROR(W502/T498,"-")</f>
        <v>2.9849614635201385E-2</v>
      </c>
      <c r="Y502" s="54">
        <v>49</v>
      </c>
      <c r="Z502" s="52">
        <f>IFERROR(Y502/U498,"-")</f>
        <v>0.40833333333333333</v>
      </c>
      <c r="AA502" s="53">
        <f t="shared" si="99"/>
        <v>38051.673469387752</v>
      </c>
      <c r="AB502" s="311"/>
      <c r="AC502" s="311"/>
      <c r="AD502" s="209" t="s">
        <v>154</v>
      </c>
      <c r="AE502" s="54">
        <v>2752730</v>
      </c>
      <c r="AF502" s="52">
        <f>IFERROR(AE502/AB498,"-")</f>
        <v>1.8350104471865122E-2</v>
      </c>
      <c r="AG502" s="54">
        <v>65</v>
      </c>
      <c r="AH502" s="52">
        <f>IFERROR(AG502/AC498,"-")</f>
        <v>0.40625</v>
      </c>
      <c r="AI502" s="53">
        <f t="shared" si="100"/>
        <v>42349.692307692305</v>
      </c>
      <c r="AJ502" s="311"/>
      <c r="AK502" s="324"/>
      <c r="AL502" s="209" t="s">
        <v>154</v>
      </c>
      <c r="AM502" s="54">
        <f t="shared" si="106"/>
        <v>26354241</v>
      </c>
      <c r="AN502" s="52">
        <f>IFERROR(AM502/AJ498,"-")</f>
        <v>2.7175743899797843E-2</v>
      </c>
      <c r="AO502" s="54">
        <f t="shared" si="107"/>
        <v>548</v>
      </c>
      <c r="AP502" s="52">
        <f>IFERROR(AO502/AK498,"-")</f>
        <v>0.3376463339494763</v>
      </c>
      <c r="AQ502" s="53">
        <f t="shared" si="101"/>
        <v>48091.68065693431</v>
      </c>
      <c r="AW502" s="175"/>
      <c r="AX502" s="175"/>
    </row>
    <row r="503" spans="2:50" s="20" customFormat="1">
      <c r="B503" s="326"/>
      <c r="C503" s="308"/>
      <c r="D503" s="311"/>
      <c r="E503" s="311"/>
      <c r="F503" s="209" t="s">
        <v>155</v>
      </c>
      <c r="G503" s="54">
        <v>26538227</v>
      </c>
      <c r="H503" s="52">
        <f>IFERROR(G503/D498,"-")</f>
        <v>4.1391881751682964E-2</v>
      </c>
      <c r="I503" s="54">
        <v>405</v>
      </c>
      <c r="J503" s="52">
        <f>IFERROR(I503/E498,"-")</f>
        <v>0.35588752196836554</v>
      </c>
      <c r="K503" s="53">
        <f t="shared" si="97"/>
        <v>65526.486419753084</v>
      </c>
      <c r="L503" s="311"/>
      <c r="M503" s="311"/>
      <c r="N503" s="209" t="s">
        <v>155</v>
      </c>
      <c r="O503" s="54">
        <v>7104828</v>
      </c>
      <c r="P503" s="52">
        <f>IFERROR(O503/L498,"-")</f>
        <v>6.1169861237050704E-2</v>
      </c>
      <c r="Q503" s="54">
        <v>85</v>
      </c>
      <c r="R503" s="52">
        <f>IFERROR(Q503/M498,"-")</f>
        <v>0.41463414634146339</v>
      </c>
      <c r="S503" s="53">
        <f t="shared" si="98"/>
        <v>83586.211764705877</v>
      </c>
      <c r="T503" s="311"/>
      <c r="U503" s="311"/>
      <c r="V503" s="209" t="s">
        <v>155</v>
      </c>
      <c r="W503" s="54">
        <v>2890735</v>
      </c>
      <c r="X503" s="52">
        <f>IFERROR(W503/T498,"-")</f>
        <v>4.6278275600788225E-2</v>
      </c>
      <c r="Y503" s="54">
        <v>55</v>
      </c>
      <c r="Z503" s="52">
        <f>IFERROR(Y503/U498,"-")</f>
        <v>0.45833333333333331</v>
      </c>
      <c r="AA503" s="53">
        <f t="shared" si="99"/>
        <v>52558.818181818184</v>
      </c>
      <c r="AB503" s="311"/>
      <c r="AC503" s="311"/>
      <c r="AD503" s="209" t="s">
        <v>155</v>
      </c>
      <c r="AE503" s="54">
        <v>6530918</v>
      </c>
      <c r="AF503" s="52">
        <f>IFERROR(AE503/AB498,"-")</f>
        <v>4.3536063325202413E-2</v>
      </c>
      <c r="AG503" s="54">
        <v>77</v>
      </c>
      <c r="AH503" s="52">
        <f>IFERROR(AG503/AC498,"-")</f>
        <v>0.48125000000000001</v>
      </c>
      <c r="AI503" s="53">
        <f t="shared" si="100"/>
        <v>84817.116883116876</v>
      </c>
      <c r="AJ503" s="311"/>
      <c r="AK503" s="324"/>
      <c r="AL503" s="209" t="s">
        <v>155</v>
      </c>
      <c r="AM503" s="54">
        <f t="shared" si="106"/>
        <v>43064708</v>
      </c>
      <c r="AN503" s="52">
        <f>IFERROR(AM503/AJ498,"-")</f>
        <v>4.4407102284887479E-2</v>
      </c>
      <c r="AO503" s="54">
        <f t="shared" si="107"/>
        <v>622</v>
      </c>
      <c r="AP503" s="52">
        <f>IFERROR(AO503/AK498,"-")</f>
        <v>0.38324091189155884</v>
      </c>
      <c r="AQ503" s="53">
        <f t="shared" si="101"/>
        <v>69235.864951768483</v>
      </c>
      <c r="AW503" s="175"/>
      <c r="AX503" s="175"/>
    </row>
    <row r="504" spans="2:50" s="20" customFormat="1">
      <c r="B504" s="326"/>
      <c r="C504" s="308"/>
      <c r="D504" s="311"/>
      <c r="E504" s="311"/>
      <c r="F504" s="209" t="s">
        <v>156</v>
      </c>
      <c r="G504" s="54">
        <v>9397472</v>
      </c>
      <c r="H504" s="52">
        <f>IFERROR(G504/D498,"-")</f>
        <v>1.4657311122885172E-2</v>
      </c>
      <c r="I504" s="54">
        <v>90</v>
      </c>
      <c r="J504" s="52">
        <f>IFERROR(I504/E498,"-")</f>
        <v>7.9086115992970121E-2</v>
      </c>
      <c r="K504" s="53">
        <f t="shared" si="97"/>
        <v>104416.35555555555</v>
      </c>
      <c r="L504" s="311"/>
      <c r="M504" s="311"/>
      <c r="N504" s="209" t="s">
        <v>156</v>
      </c>
      <c r="O504" s="54">
        <v>783032</v>
      </c>
      <c r="P504" s="52">
        <f>IFERROR(O504/L498,"-")</f>
        <v>6.741607085234194E-3</v>
      </c>
      <c r="Q504" s="54">
        <v>30</v>
      </c>
      <c r="R504" s="52">
        <f>IFERROR(Q504/M498,"-")</f>
        <v>0.14634146341463414</v>
      </c>
      <c r="S504" s="53">
        <f t="shared" si="98"/>
        <v>26101.066666666666</v>
      </c>
      <c r="T504" s="311"/>
      <c r="U504" s="311"/>
      <c r="V504" s="209" t="s">
        <v>156</v>
      </c>
      <c r="W504" s="54">
        <v>937612</v>
      </c>
      <c r="X504" s="52">
        <f>IFERROR(W504/T498,"-")</f>
        <v>1.5010392354403379E-2</v>
      </c>
      <c r="Y504" s="54">
        <v>21</v>
      </c>
      <c r="Z504" s="52">
        <f>IFERROR(Y504/U498,"-")</f>
        <v>0.17499999999999999</v>
      </c>
      <c r="AA504" s="53">
        <f t="shared" si="99"/>
        <v>44648.190476190473</v>
      </c>
      <c r="AB504" s="311"/>
      <c r="AC504" s="311"/>
      <c r="AD504" s="209" t="s">
        <v>156</v>
      </c>
      <c r="AE504" s="54">
        <v>11969636</v>
      </c>
      <c r="AF504" s="52">
        <f>IFERROR(AE504/AB498,"-")</f>
        <v>7.9791360246082174E-2</v>
      </c>
      <c r="AG504" s="54">
        <v>29</v>
      </c>
      <c r="AH504" s="52">
        <f>IFERROR(AG504/AC498,"-")</f>
        <v>0.18124999999999999</v>
      </c>
      <c r="AI504" s="53">
        <f t="shared" si="100"/>
        <v>412746.06896551722</v>
      </c>
      <c r="AJ504" s="311"/>
      <c r="AK504" s="324"/>
      <c r="AL504" s="209" t="s">
        <v>156</v>
      </c>
      <c r="AM504" s="54">
        <f t="shared" si="106"/>
        <v>23087752</v>
      </c>
      <c r="AN504" s="52">
        <f>IFERROR(AM504/AJ498,"-")</f>
        <v>2.3807433330143919E-2</v>
      </c>
      <c r="AO504" s="54">
        <f t="shared" si="107"/>
        <v>170</v>
      </c>
      <c r="AP504" s="52">
        <f>IFERROR(AO504/AK498,"-")</f>
        <v>0.10474430067775724</v>
      </c>
      <c r="AQ504" s="53">
        <f t="shared" si="101"/>
        <v>135810.30588235293</v>
      </c>
      <c r="AW504" s="175"/>
      <c r="AX504" s="175"/>
    </row>
    <row r="505" spans="2:50" s="20" customFormat="1">
      <c r="B505" s="326"/>
      <c r="C505" s="308"/>
      <c r="D505" s="311"/>
      <c r="E505" s="311"/>
      <c r="F505" s="209" t="s">
        <v>166</v>
      </c>
      <c r="G505" s="54">
        <v>0</v>
      </c>
      <c r="H505" s="52">
        <f>IFERROR(G505/D498,"-")</f>
        <v>0</v>
      </c>
      <c r="I505" s="54">
        <v>0</v>
      </c>
      <c r="J505" s="52">
        <f>IFERROR(I505/E498,"-")</f>
        <v>0</v>
      </c>
      <c r="K505" s="53" t="str">
        <f t="shared" si="97"/>
        <v>-</v>
      </c>
      <c r="L505" s="311"/>
      <c r="M505" s="311"/>
      <c r="N505" s="209" t="s">
        <v>166</v>
      </c>
      <c r="O505" s="54">
        <v>0</v>
      </c>
      <c r="P505" s="52">
        <f>IFERROR(O505/L498,"-")</f>
        <v>0</v>
      </c>
      <c r="Q505" s="54">
        <v>0</v>
      </c>
      <c r="R505" s="52">
        <f>IFERROR(Q505/M498,"-")</f>
        <v>0</v>
      </c>
      <c r="S505" s="53" t="str">
        <f t="shared" si="98"/>
        <v>-</v>
      </c>
      <c r="T505" s="311"/>
      <c r="U505" s="311"/>
      <c r="V505" s="209" t="s">
        <v>166</v>
      </c>
      <c r="W505" s="54">
        <v>0</v>
      </c>
      <c r="X505" s="52">
        <f>IFERROR(W505/T498,"-")</f>
        <v>0</v>
      </c>
      <c r="Y505" s="54">
        <v>0</v>
      </c>
      <c r="Z505" s="52">
        <f>IFERROR(Y505/U498,"-")</f>
        <v>0</v>
      </c>
      <c r="AA505" s="53" t="str">
        <f t="shared" si="99"/>
        <v>-</v>
      </c>
      <c r="AB505" s="311"/>
      <c r="AC505" s="311"/>
      <c r="AD505" s="209" t="s">
        <v>166</v>
      </c>
      <c r="AE505" s="54">
        <v>0</v>
      </c>
      <c r="AF505" s="52">
        <f>IFERROR(AE505/AB498,"-")</f>
        <v>0</v>
      </c>
      <c r="AG505" s="54">
        <v>0</v>
      </c>
      <c r="AH505" s="52">
        <f>IFERROR(AG505/AC498,"-")</f>
        <v>0</v>
      </c>
      <c r="AI505" s="53" t="str">
        <f t="shared" si="100"/>
        <v>-</v>
      </c>
      <c r="AJ505" s="311"/>
      <c r="AK505" s="324"/>
      <c r="AL505" s="209" t="s">
        <v>166</v>
      </c>
      <c r="AM505" s="54">
        <f t="shared" si="106"/>
        <v>0</v>
      </c>
      <c r="AN505" s="52">
        <f>IFERROR(AM505/AJ498,"-")</f>
        <v>0</v>
      </c>
      <c r="AO505" s="54">
        <f t="shared" si="107"/>
        <v>0</v>
      </c>
      <c r="AP505" s="52">
        <f>IFERROR(AO505/AK498,"-")</f>
        <v>0</v>
      </c>
      <c r="AQ505" s="53" t="str">
        <f t="shared" si="101"/>
        <v>-</v>
      </c>
      <c r="AW505" s="175"/>
      <c r="AX505" s="175"/>
    </row>
    <row r="506" spans="2:50" s="20" customFormat="1">
      <c r="B506" s="326"/>
      <c r="C506" s="308"/>
      <c r="D506" s="311"/>
      <c r="E506" s="311"/>
      <c r="F506" s="209" t="s">
        <v>157</v>
      </c>
      <c r="G506" s="54">
        <v>590131</v>
      </c>
      <c r="H506" s="52">
        <f>IFERROR(G506/D498,"-")</f>
        <v>9.2043197045538943E-4</v>
      </c>
      <c r="I506" s="54">
        <v>10</v>
      </c>
      <c r="J506" s="52">
        <f>IFERROR(I506/E498,"-")</f>
        <v>8.7873462214411256E-3</v>
      </c>
      <c r="K506" s="53">
        <f t="shared" si="97"/>
        <v>59013.1</v>
      </c>
      <c r="L506" s="311"/>
      <c r="M506" s="311"/>
      <c r="N506" s="209" t="s">
        <v>157</v>
      </c>
      <c r="O506" s="54">
        <v>44552</v>
      </c>
      <c r="P506" s="52">
        <f>IFERROR(O506/L498,"-")</f>
        <v>3.8357574002257099E-4</v>
      </c>
      <c r="Q506" s="54">
        <v>3</v>
      </c>
      <c r="R506" s="52">
        <f>IFERROR(Q506/M498,"-")</f>
        <v>1.4634146341463415E-2</v>
      </c>
      <c r="S506" s="53">
        <f t="shared" si="98"/>
        <v>14850.666666666666</v>
      </c>
      <c r="T506" s="311"/>
      <c r="U506" s="311"/>
      <c r="V506" s="209" t="s">
        <v>157</v>
      </c>
      <c r="W506" s="54">
        <v>25595</v>
      </c>
      <c r="X506" s="52">
        <f>IFERROR(W506/T498,"-")</f>
        <v>4.0975477309479241E-4</v>
      </c>
      <c r="Y506" s="54">
        <v>4</v>
      </c>
      <c r="Z506" s="52">
        <f>IFERROR(Y506/U498,"-")</f>
        <v>3.3333333333333333E-2</v>
      </c>
      <c r="AA506" s="53">
        <f t="shared" si="99"/>
        <v>6398.75</v>
      </c>
      <c r="AB506" s="311"/>
      <c r="AC506" s="311"/>
      <c r="AD506" s="209" t="s">
        <v>157</v>
      </c>
      <c r="AE506" s="54">
        <v>46026</v>
      </c>
      <c r="AF506" s="52">
        <f>IFERROR(AE506/AB498,"-")</f>
        <v>3.0681610925229288E-4</v>
      </c>
      <c r="AG506" s="54">
        <v>1</v>
      </c>
      <c r="AH506" s="52">
        <f>IFERROR(AG506/AC498,"-")</f>
        <v>6.2500000000000003E-3</v>
      </c>
      <c r="AI506" s="53">
        <f t="shared" si="100"/>
        <v>46026</v>
      </c>
      <c r="AJ506" s="311"/>
      <c r="AK506" s="324"/>
      <c r="AL506" s="209" t="s">
        <v>157</v>
      </c>
      <c r="AM506" s="54">
        <f t="shared" si="106"/>
        <v>706304</v>
      </c>
      <c r="AN506" s="52">
        <f>IFERROR(AM506/AJ498,"-")</f>
        <v>7.2832060006595577E-4</v>
      </c>
      <c r="AO506" s="54">
        <f t="shared" si="107"/>
        <v>18</v>
      </c>
      <c r="AP506" s="52">
        <f>IFERROR(AO506/AK498,"-")</f>
        <v>1.1090573012939002E-2</v>
      </c>
      <c r="AQ506" s="53">
        <f t="shared" si="101"/>
        <v>39239.111111111109</v>
      </c>
      <c r="AW506" s="175"/>
      <c r="AX506" s="175"/>
    </row>
    <row r="507" spans="2:50" s="20" customFormat="1">
      <c r="B507" s="326"/>
      <c r="C507" s="308"/>
      <c r="D507" s="311"/>
      <c r="E507" s="311"/>
      <c r="F507" s="209" t="s">
        <v>158</v>
      </c>
      <c r="G507" s="54">
        <v>667941</v>
      </c>
      <c r="H507" s="52">
        <f>IFERROR(G507/D498,"-")</f>
        <v>1.0417928405353106E-3</v>
      </c>
      <c r="I507" s="54">
        <v>55</v>
      </c>
      <c r="J507" s="52">
        <f>IFERROR(I507/E498,"-")</f>
        <v>4.8330404217926184E-2</v>
      </c>
      <c r="K507" s="53">
        <f t="shared" si="97"/>
        <v>12144.381818181819</v>
      </c>
      <c r="L507" s="311"/>
      <c r="M507" s="311"/>
      <c r="N507" s="209" t="s">
        <v>158</v>
      </c>
      <c r="O507" s="54">
        <v>198281</v>
      </c>
      <c r="P507" s="52">
        <f>IFERROR(O507/L498,"-")</f>
        <v>1.7071238397247126E-3</v>
      </c>
      <c r="Q507" s="54">
        <v>17</v>
      </c>
      <c r="R507" s="52">
        <f>IFERROR(Q507/M498,"-")</f>
        <v>8.2926829268292687E-2</v>
      </c>
      <c r="S507" s="53">
        <f t="shared" si="98"/>
        <v>11663.588235294117</v>
      </c>
      <c r="T507" s="311"/>
      <c r="U507" s="311"/>
      <c r="V507" s="209" t="s">
        <v>158</v>
      </c>
      <c r="W507" s="54">
        <v>71045</v>
      </c>
      <c r="X507" s="52">
        <f>IFERROR(W507/T498,"-")</f>
        <v>1.1373716684711672E-3</v>
      </c>
      <c r="Y507" s="54">
        <v>4</v>
      </c>
      <c r="Z507" s="52">
        <f>IFERROR(Y507/U498,"-")</f>
        <v>3.3333333333333333E-2</v>
      </c>
      <c r="AA507" s="53">
        <f t="shared" si="99"/>
        <v>17761.25</v>
      </c>
      <c r="AB507" s="311"/>
      <c r="AC507" s="311"/>
      <c r="AD507" s="209" t="s">
        <v>158</v>
      </c>
      <c r="AE507" s="54">
        <v>173295</v>
      </c>
      <c r="AF507" s="52">
        <f>IFERROR(AE507/AB498,"-")</f>
        <v>1.15521004764429E-3</v>
      </c>
      <c r="AG507" s="54">
        <v>15</v>
      </c>
      <c r="AH507" s="52">
        <f>IFERROR(AG507/AC498,"-")</f>
        <v>9.375E-2</v>
      </c>
      <c r="AI507" s="53">
        <f t="shared" si="100"/>
        <v>11553</v>
      </c>
      <c r="AJ507" s="311"/>
      <c r="AK507" s="324"/>
      <c r="AL507" s="209" t="s">
        <v>158</v>
      </c>
      <c r="AM507" s="54">
        <f t="shared" si="106"/>
        <v>1110562</v>
      </c>
      <c r="AN507" s="52">
        <f>IFERROR(AM507/AJ498,"-")</f>
        <v>1.145179954028928E-3</v>
      </c>
      <c r="AO507" s="54">
        <f t="shared" si="107"/>
        <v>91</v>
      </c>
      <c r="AP507" s="52">
        <f>IFERROR(AO507/AK498,"-")</f>
        <v>5.6069008009858284E-2</v>
      </c>
      <c r="AQ507" s="53">
        <f t="shared" si="101"/>
        <v>12203.978021978022</v>
      </c>
      <c r="AW507" s="175"/>
      <c r="AX507" s="175"/>
    </row>
    <row r="508" spans="2:50" s="20" customFormat="1">
      <c r="B508" s="326"/>
      <c r="C508" s="308"/>
      <c r="D508" s="311"/>
      <c r="E508" s="311"/>
      <c r="F508" s="209" t="s">
        <v>159</v>
      </c>
      <c r="G508" s="54">
        <v>310841</v>
      </c>
      <c r="H508" s="52">
        <f>IFERROR(G508/D498,"-")</f>
        <v>4.8482115687588638E-4</v>
      </c>
      <c r="I508" s="54">
        <v>8</v>
      </c>
      <c r="J508" s="52">
        <f>IFERROR(I508/E498,"-")</f>
        <v>7.0298769771528994E-3</v>
      </c>
      <c r="K508" s="53">
        <f t="shared" si="97"/>
        <v>38855.125</v>
      </c>
      <c r="L508" s="311"/>
      <c r="M508" s="311"/>
      <c r="N508" s="209" t="s">
        <v>159</v>
      </c>
      <c r="O508" s="54">
        <v>40856</v>
      </c>
      <c r="P508" s="52">
        <f>IFERROR(O508/L498,"-")</f>
        <v>3.5175458866857067E-4</v>
      </c>
      <c r="Q508" s="54">
        <v>3</v>
      </c>
      <c r="R508" s="52">
        <f>IFERROR(Q508/M498,"-")</f>
        <v>1.4634146341463415E-2</v>
      </c>
      <c r="S508" s="53">
        <f t="shared" si="98"/>
        <v>13618.666666666666</v>
      </c>
      <c r="T508" s="311"/>
      <c r="U508" s="311"/>
      <c r="V508" s="209" t="s">
        <v>159</v>
      </c>
      <c r="W508" s="54">
        <v>9315</v>
      </c>
      <c r="X508" s="52">
        <f>IFERROR(W508/T498,"-")</f>
        <v>1.4912544291377188E-4</v>
      </c>
      <c r="Y508" s="54">
        <v>1</v>
      </c>
      <c r="Z508" s="52">
        <f>IFERROR(Y508/U498,"-")</f>
        <v>8.3333333333333332E-3</v>
      </c>
      <c r="AA508" s="53">
        <f t="shared" si="99"/>
        <v>9315</v>
      </c>
      <c r="AB508" s="311"/>
      <c r="AC508" s="311"/>
      <c r="AD508" s="209" t="s">
        <v>159</v>
      </c>
      <c r="AE508" s="54">
        <v>15370</v>
      </c>
      <c r="AF508" s="52">
        <f>IFERROR(AE508/AB498,"-")</f>
        <v>1.0245868855011824E-4</v>
      </c>
      <c r="AG508" s="54">
        <v>2</v>
      </c>
      <c r="AH508" s="52">
        <f>IFERROR(AG508/AC498,"-")</f>
        <v>1.2500000000000001E-2</v>
      </c>
      <c r="AI508" s="53">
        <f t="shared" si="100"/>
        <v>7685</v>
      </c>
      <c r="AJ508" s="311"/>
      <c r="AK508" s="324"/>
      <c r="AL508" s="209" t="s">
        <v>159</v>
      </c>
      <c r="AM508" s="54">
        <f t="shared" si="106"/>
        <v>376382</v>
      </c>
      <c r="AN508" s="52">
        <f>IFERROR(AM508/AJ498,"-")</f>
        <v>3.8811441545570261E-4</v>
      </c>
      <c r="AO508" s="54">
        <f t="shared" si="107"/>
        <v>14</v>
      </c>
      <c r="AP508" s="52">
        <f>IFERROR(AO508/AK498,"-")</f>
        <v>8.6260012322858896E-3</v>
      </c>
      <c r="AQ508" s="53">
        <f t="shared" si="101"/>
        <v>26884.428571428572</v>
      </c>
      <c r="AW508" s="175"/>
      <c r="AX508" s="175"/>
    </row>
    <row r="509" spans="2:50" s="20" customFormat="1">
      <c r="B509" s="326"/>
      <c r="C509" s="308"/>
      <c r="D509" s="311"/>
      <c r="E509" s="311"/>
      <c r="F509" s="209" t="s">
        <v>160</v>
      </c>
      <c r="G509" s="54">
        <v>2153927</v>
      </c>
      <c r="H509" s="52">
        <f>IFERROR(G509/D498,"-")</f>
        <v>3.3594969131041509E-3</v>
      </c>
      <c r="I509" s="54">
        <v>6</v>
      </c>
      <c r="J509" s="52">
        <f>IFERROR(I509/E498,"-")</f>
        <v>5.272407732864675E-3</v>
      </c>
      <c r="K509" s="53">
        <f t="shared" si="97"/>
        <v>358987.83333333331</v>
      </c>
      <c r="L509" s="311"/>
      <c r="M509" s="311"/>
      <c r="N509" s="209" t="s">
        <v>160</v>
      </c>
      <c r="O509" s="54">
        <v>15613</v>
      </c>
      <c r="P509" s="52">
        <f>IFERROR(O509/L498,"-")</f>
        <v>1.3442197946158198E-4</v>
      </c>
      <c r="Q509" s="54">
        <v>2</v>
      </c>
      <c r="R509" s="52">
        <f>IFERROR(Q509/M498,"-")</f>
        <v>9.7560975609756097E-3</v>
      </c>
      <c r="S509" s="53">
        <f t="shared" si="98"/>
        <v>7806.5</v>
      </c>
      <c r="T509" s="311"/>
      <c r="U509" s="311"/>
      <c r="V509" s="209" t="s">
        <v>160</v>
      </c>
      <c r="W509" s="54">
        <v>26507</v>
      </c>
      <c r="X509" s="52">
        <f>IFERROR(W509/T498,"-")</f>
        <v>4.2435513852016654E-4</v>
      </c>
      <c r="Y509" s="54">
        <v>2</v>
      </c>
      <c r="Z509" s="52">
        <f>IFERROR(Y509/U498,"-")</f>
        <v>1.6666666666666666E-2</v>
      </c>
      <c r="AA509" s="53">
        <f t="shared" si="99"/>
        <v>13253.5</v>
      </c>
      <c r="AB509" s="311"/>
      <c r="AC509" s="311"/>
      <c r="AD509" s="209" t="s">
        <v>160</v>
      </c>
      <c r="AE509" s="54">
        <v>1319864</v>
      </c>
      <c r="AF509" s="52">
        <f>IFERROR(AE509/AB498,"-")</f>
        <v>8.798408230612443E-3</v>
      </c>
      <c r="AG509" s="54">
        <v>5</v>
      </c>
      <c r="AH509" s="52">
        <f>IFERROR(AG509/AC498,"-")</f>
        <v>3.125E-2</v>
      </c>
      <c r="AI509" s="53">
        <f t="shared" si="100"/>
        <v>263972.8</v>
      </c>
      <c r="AJ509" s="311"/>
      <c r="AK509" s="324"/>
      <c r="AL509" s="209" t="s">
        <v>160</v>
      </c>
      <c r="AM509" s="54">
        <f t="shared" si="106"/>
        <v>3515911</v>
      </c>
      <c r="AN509" s="52">
        <f>IFERROR(AM509/AJ498,"-")</f>
        <v>3.6255074433933472E-3</v>
      </c>
      <c r="AO509" s="54">
        <f t="shared" si="107"/>
        <v>15</v>
      </c>
      <c r="AP509" s="52">
        <f>IFERROR(AO509/AK498,"-")</f>
        <v>9.242144177449169E-3</v>
      </c>
      <c r="AQ509" s="53">
        <f t="shared" si="101"/>
        <v>234394.06666666668</v>
      </c>
      <c r="AW509" s="175"/>
      <c r="AX509" s="175"/>
    </row>
    <row r="510" spans="2:50" s="20" customFormat="1">
      <c r="B510" s="326"/>
      <c r="C510" s="308"/>
      <c r="D510" s="311"/>
      <c r="E510" s="311"/>
      <c r="F510" s="209" t="s">
        <v>161</v>
      </c>
      <c r="G510" s="54">
        <v>5974329</v>
      </c>
      <c r="H510" s="52">
        <f>IFERROR(G510/D498,"-")</f>
        <v>9.318208014184608E-3</v>
      </c>
      <c r="I510" s="54">
        <v>129</v>
      </c>
      <c r="J510" s="52">
        <f>IFERROR(I510/E498,"-")</f>
        <v>0.11335676625659051</v>
      </c>
      <c r="K510" s="53">
        <f t="shared" si="97"/>
        <v>46312.627906976741</v>
      </c>
      <c r="L510" s="311"/>
      <c r="M510" s="311"/>
      <c r="N510" s="209" t="s">
        <v>161</v>
      </c>
      <c r="O510" s="54">
        <v>848528</v>
      </c>
      <c r="P510" s="52">
        <f>IFERROR(O510/L498,"-")</f>
        <v>7.3055026829294328E-3</v>
      </c>
      <c r="Q510" s="54">
        <v>26</v>
      </c>
      <c r="R510" s="52">
        <f>IFERROR(Q510/M498,"-")</f>
        <v>0.12682926829268293</v>
      </c>
      <c r="S510" s="53">
        <f t="shared" si="98"/>
        <v>32635.692307692309</v>
      </c>
      <c r="T510" s="311"/>
      <c r="U510" s="311"/>
      <c r="V510" s="209" t="s">
        <v>161</v>
      </c>
      <c r="W510" s="54">
        <v>328625</v>
      </c>
      <c r="X510" s="52">
        <f>IFERROR(W510/T498,"-")</f>
        <v>5.2610143507824244E-3</v>
      </c>
      <c r="Y510" s="54">
        <v>18</v>
      </c>
      <c r="Z510" s="52">
        <f>IFERROR(Y510/U498,"-")</f>
        <v>0.15</v>
      </c>
      <c r="AA510" s="53">
        <f t="shared" si="99"/>
        <v>18256.944444444445</v>
      </c>
      <c r="AB510" s="311"/>
      <c r="AC510" s="311"/>
      <c r="AD510" s="209" t="s">
        <v>161</v>
      </c>
      <c r="AE510" s="54">
        <v>2916100</v>
      </c>
      <c r="AF510" s="52">
        <f>IFERROR(AE510/AB498,"-")</f>
        <v>1.9439153004619375E-2</v>
      </c>
      <c r="AG510" s="54">
        <v>32</v>
      </c>
      <c r="AH510" s="52">
        <f>IFERROR(AG510/AC498,"-")</f>
        <v>0.2</v>
      </c>
      <c r="AI510" s="53">
        <f t="shared" si="100"/>
        <v>91128.125</v>
      </c>
      <c r="AJ510" s="311"/>
      <c r="AK510" s="324"/>
      <c r="AL510" s="209" t="s">
        <v>161</v>
      </c>
      <c r="AM510" s="54">
        <f t="shared" si="106"/>
        <v>10067582</v>
      </c>
      <c r="AN510" s="52">
        <f>IFERROR(AM510/AJ498,"-")</f>
        <v>1.0381404272739805E-2</v>
      </c>
      <c r="AO510" s="54">
        <f t="shared" si="107"/>
        <v>205</v>
      </c>
      <c r="AP510" s="52">
        <f>IFERROR(AO510/AK498,"-")</f>
        <v>0.12630930375847196</v>
      </c>
      <c r="AQ510" s="53">
        <f t="shared" si="101"/>
        <v>49110.156097560975</v>
      </c>
      <c r="AW510" s="175"/>
      <c r="AX510" s="175"/>
    </row>
    <row r="511" spans="2:50" s="20" customFormat="1">
      <c r="B511" s="326"/>
      <c r="C511" s="308"/>
      <c r="D511" s="311"/>
      <c r="E511" s="311"/>
      <c r="F511" s="209" t="s">
        <v>162</v>
      </c>
      <c r="G511" s="54">
        <v>9676042</v>
      </c>
      <c r="H511" s="52">
        <f>IFERROR(G511/D498,"-")</f>
        <v>1.5091798946791657E-2</v>
      </c>
      <c r="I511" s="54">
        <v>85</v>
      </c>
      <c r="J511" s="52">
        <f>IFERROR(I511/E498,"-")</f>
        <v>7.4692442882249563E-2</v>
      </c>
      <c r="K511" s="53">
        <f t="shared" si="97"/>
        <v>113835.78823529412</v>
      </c>
      <c r="L511" s="311"/>
      <c r="M511" s="311"/>
      <c r="N511" s="209" t="s">
        <v>162</v>
      </c>
      <c r="O511" s="54">
        <v>1617385</v>
      </c>
      <c r="P511" s="52">
        <f>IFERROR(O511/L498,"-")</f>
        <v>1.3925068420641182E-2</v>
      </c>
      <c r="Q511" s="54">
        <v>21</v>
      </c>
      <c r="R511" s="52">
        <f>IFERROR(Q511/M498,"-")</f>
        <v>0.1024390243902439</v>
      </c>
      <c r="S511" s="53">
        <f t="shared" si="98"/>
        <v>77018.333333333328</v>
      </c>
      <c r="T511" s="311"/>
      <c r="U511" s="311"/>
      <c r="V511" s="209" t="s">
        <v>162</v>
      </c>
      <c r="W511" s="54">
        <v>448975</v>
      </c>
      <c r="X511" s="52">
        <f>IFERROR(W511/T498,"-")</f>
        <v>7.1877182750628796E-3</v>
      </c>
      <c r="Y511" s="54">
        <v>10</v>
      </c>
      <c r="Z511" s="52">
        <f>IFERROR(Y511/U498,"-")</f>
        <v>8.3333333333333329E-2</v>
      </c>
      <c r="AA511" s="53">
        <f t="shared" si="99"/>
        <v>44897.5</v>
      </c>
      <c r="AB511" s="311"/>
      <c r="AC511" s="311"/>
      <c r="AD511" s="209" t="s">
        <v>162</v>
      </c>
      <c r="AE511" s="54">
        <v>988924</v>
      </c>
      <c r="AF511" s="52">
        <f>IFERROR(AE511/AB498,"-")</f>
        <v>6.5923133452008538E-3</v>
      </c>
      <c r="AG511" s="54">
        <v>20</v>
      </c>
      <c r="AH511" s="52">
        <f>IFERROR(AG511/AC498,"-")</f>
        <v>0.125</v>
      </c>
      <c r="AI511" s="53">
        <f t="shared" si="100"/>
        <v>49446.2</v>
      </c>
      <c r="AJ511" s="311"/>
      <c r="AK511" s="324"/>
      <c r="AL511" s="209" t="s">
        <v>162</v>
      </c>
      <c r="AM511" s="54">
        <f t="shared" si="106"/>
        <v>12731326</v>
      </c>
      <c r="AN511" s="52">
        <f>IFERROR(AM511/AJ498,"-")</f>
        <v>1.3128181338283947E-2</v>
      </c>
      <c r="AO511" s="54">
        <f t="shared" si="107"/>
        <v>136</v>
      </c>
      <c r="AP511" s="52">
        <f>IFERROR(AO511/AK498,"-")</f>
        <v>8.3795440542205793E-2</v>
      </c>
      <c r="AQ511" s="53">
        <f t="shared" si="101"/>
        <v>93612.691176470587</v>
      </c>
      <c r="AW511" s="175"/>
      <c r="AX511" s="175"/>
    </row>
    <row r="512" spans="2:50" s="20" customFormat="1">
      <c r="B512" s="326"/>
      <c r="C512" s="308"/>
      <c r="D512" s="311"/>
      <c r="E512" s="311"/>
      <c r="F512" s="209" t="s">
        <v>163</v>
      </c>
      <c r="G512" s="54">
        <v>4948446</v>
      </c>
      <c r="H512" s="52">
        <f>IFERROR(G512/D498,"-")</f>
        <v>7.7181302159555929E-3</v>
      </c>
      <c r="I512" s="54">
        <v>59</v>
      </c>
      <c r="J512" s="52">
        <f>IFERROR(I512/E498,"-")</f>
        <v>5.1845342706502637E-2</v>
      </c>
      <c r="K512" s="53">
        <f t="shared" si="97"/>
        <v>83871.96610169491</v>
      </c>
      <c r="L512" s="311"/>
      <c r="M512" s="311"/>
      <c r="N512" s="209" t="s">
        <v>163</v>
      </c>
      <c r="O512" s="54">
        <v>549918</v>
      </c>
      <c r="P512" s="52">
        <f>IFERROR(O512/L498,"-")</f>
        <v>4.7345843913119993E-3</v>
      </c>
      <c r="Q512" s="54">
        <v>12</v>
      </c>
      <c r="R512" s="52">
        <f>IFERROR(Q512/M498,"-")</f>
        <v>5.8536585365853662E-2</v>
      </c>
      <c r="S512" s="53">
        <f t="shared" si="98"/>
        <v>45826.5</v>
      </c>
      <c r="T512" s="311"/>
      <c r="U512" s="311"/>
      <c r="V512" s="209" t="s">
        <v>163</v>
      </c>
      <c r="W512" s="54">
        <v>318678</v>
      </c>
      <c r="X512" s="52">
        <f>IFERROR(W512/T498,"-")</f>
        <v>5.1017711107756297E-3</v>
      </c>
      <c r="Y512" s="54">
        <v>9</v>
      </c>
      <c r="Z512" s="52">
        <f>IFERROR(Y512/U498,"-")</f>
        <v>7.4999999999999997E-2</v>
      </c>
      <c r="AA512" s="53">
        <f t="shared" si="99"/>
        <v>35408.666666666664</v>
      </c>
      <c r="AB512" s="311"/>
      <c r="AC512" s="311"/>
      <c r="AD512" s="209" t="s">
        <v>163</v>
      </c>
      <c r="AE512" s="54">
        <v>1923615</v>
      </c>
      <c r="AF512" s="52">
        <f>IFERROR(AE512/AB498,"-")</f>
        <v>1.2823101507829258E-2</v>
      </c>
      <c r="AG512" s="54">
        <v>24</v>
      </c>
      <c r="AH512" s="52">
        <f>IFERROR(AG512/AC498,"-")</f>
        <v>0.15</v>
      </c>
      <c r="AI512" s="53">
        <f t="shared" si="100"/>
        <v>80150.625</v>
      </c>
      <c r="AJ512" s="311"/>
      <c r="AK512" s="324"/>
      <c r="AL512" s="209" t="s">
        <v>163</v>
      </c>
      <c r="AM512" s="54">
        <f t="shared" si="106"/>
        <v>7740657</v>
      </c>
      <c r="AN512" s="52">
        <f>IFERROR(AM512/AJ498,"-")</f>
        <v>7.9819453820801547E-3</v>
      </c>
      <c r="AO512" s="54">
        <f t="shared" si="107"/>
        <v>104</v>
      </c>
      <c r="AP512" s="52">
        <f>IFERROR(AO512/AK498,"-")</f>
        <v>6.4078866296980896E-2</v>
      </c>
      <c r="AQ512" s="53">
        <f t="shared" si="101"/>
        <v>74429.394230769234</v>
      </c>
      <c r="AW512" s="175"/>
      <c r="AX512" s="175"/>
    </row>
    <row r="513" spans="2:50" s="20" customFormat="1">
      <c r="B513" s="326"/>
      <c r="C513" s="308"/>
      <c r="D513" s="311"/>
      <c r="E513" s="311"/>
      <c r="F513" s="210" t="s">
        <v>164</v>
      </c>
      <c r="G513" s="59">
        <v>632378</v>
      </c>
      <c r="H513" s="57">
        <f>IFERROR(G513/D498,"-")</f>
        <v>9.8632494922760929E-4</v>
      </c>
      <c r="I513" s="59">
        <v>74</v>
      </c>
      <c r="J513" s="57">
        <f>IFERROR(I513/E498,"-")</f>
        <v>6.5026362038664326E-2</v>
      </c>
      <c r="K513" s="58">
        <f t="shared" si="97"/>
        <v>8545.6486486486483</v>
      </c>
      <c r="L513" s="311"/>
      <c r="M513" s="311"/>
      <c r="N513" s="210" t="s">
        <v>164</v>
      </c>
      <c r="O513" s="59">
        <v>532664</v>
      </c>
      <c r="P513" s="57">
        <f>IFERROR(O513/L498,"-")</f>
        <v>4.5860340272800941E-3</v>
      </c>
      <c r="Q513" s="59">
        <v>10</v>
      </c>
      <c r="R513" s="57">
        <f>IFERROR(Q513/M498,"-")</f>
        <v>4.878048780487805E-2</v>
      </c>
      <c r="S513" s="58">
        <f t="shared" si="98"/>
        <v>53266.400000000001</v>
      </c>
      <c r="T513" s="311"/>
      <c r="U513" s="311"/>
      <c r="V513" s="210" t="s">
        <v>164</v>
      </c>
      <c r="W513" s="59">
        <v>28371</v>
      </c>
      <c r="X513" s="57">
        <f>IFERROR(W513/T498,"-")</f>
        <v>4.5419623627553643E-4</v>
      </c>
      <c r="Y513" s="59">
        <v>9</v>
      </c>
      <c r="Z513" s="57">
        <f>IFERROR(Y513/U498,"-")</f>
        <v>7.4999999999999997E-2</v>
      </c>
      <c r="AA513" s="58">
        <f t="shared" si="99"/>
        <v>3152.3333333333335</v>
      </c>
      <c r="AB513" s="311"/>
      <c r="AC513" s="311"/>
      <c r="AD513" s="210" t="s">
        <v>164</v>
      </c>
      <c r="AE513" s="59">
        <v>290669</v>
      </c>
      <c r="AF513" s="57">
        <f>IFERROR(AE513/AB498,"-")</f>
        <v>1.937642455574126E-3</v>
      </c>
      <c r="AG513" s="59">
        <v>16</v>
      </c>
      <c r="AH513" s="57">
        <f>IFERROR(AG513/AC498,"-")</f>
        <v>0.1</v>
      </c>
      <c r="AI513" s="58">
        <f t="shared" si="100"/>
        <v>18166.8125</v>
      </c>
      <c r="AJ513" s="311"/>
      <c r="AK513" s="324"/>
      <c r="AL513" s="210" t="s">
        <v>164</v>
      </c>
      <c r="AM513" s="59">
        <f t="shared" si="106"/>
        <v>1484082</v>
      </c>
      <c r="AN513" s="57">
        <f>IFERROR(AM513/AJ498,"-")</f>
        <v>1.530343156469571E-3</v>
      </c>
      <c r="AO513" s="59">
        <f t="shared" si="107"/>
        <v>109</v>
      </c>
      <c r="AP513" s="57">
        <f>IFERROR(AO513/AK498,"-")</f>
        <v>6.7159581022797288E-2</v>
      </c>
      <c r="AQ513" s="58">
        <f t="shared" si="101"/>
        <v>13615.43119266055</v>
      </c>
      <c r="AW513" s="175"/>
      <c r="AX513" s="175"/>
    </row>
    <row r="514" spans="2:50" s="20" customFormat="1">
      <c r="B514" s="326"/>
      <c r="C514" s="309"/>
      <c r="D514" s="312"/>
      <c r="E514" s="312"/>
      <c r="F514" s="211" t="s">
        <v>86</v>
      </c>
      <c r="G514" s="60">
        <f>SUM(G498:G513)</f>
        <v>126523733</v>
      </c>
      <c r="H514" s="57">
        <f>IFERROR(G514/D498,"-")</f>
        <v>0.197340063264871</v>
      </c>
      <c r="I514" s="59">
        <v>869</v>
      </c>
      <c r="J514" s="57">
        <f>IFERROR(I514/E498,"-")</f>
        <v>0.76362038664323373</v>
      </c>
      <c r="K514" s="58">
        <f t="shared" si="97"/>
        <v>145596.93095512083</v>
      </c>
      <c r="L514" s="312"/>
      <c r="M514" s="312"/>
      <c r="N514" s="211" t="s">
        <v>86</v>
      </c>
      <c r="O514" s="60">
        <f>SUM(O498:O513)</f>
        <v>22057834</v>
      </c>
      <c r="P514" s="57">
        <f>IFERROR(O514/L498,"-")</f>
        <v>0.18990954390027445</v>
      </c>
      <c r="Q514" s="59">
        <v>170</v>
      </c>
      <c r="R514" s="57">
        <f>IFERROR(Q514/M498,"-")</f>
        <v>0.82926829268292679</v>
      </c>
      <c r="S514" s="58">
        <f t="shared" si="98"/>
        <v>129751.96470588235</v>
      </c>
      <c r="T514" s="312"/>
      <c r="U514" s="312"/>
      <c r="V514" s="211" t="s">
        <v>86</v>
      </c>
      <c r="W514" s="60">
        <f>SUM(W498:W513)</f>
        <v>10974310</v>
      </c>
      <c r="X514" s="57">
        <f>IFERROR(W514/T498,"-")</f>
        <v>0.17568962312646655</v>
      </c>
      <c r="Y514" s="59">
        <v>102</v>
      </c>
      <c r="Z514" s="57">
        <f>IFERROR(Y514/U498,"-")</f>
        <v>0.85</v>
      </c>
      <c r="AA514" s="58">
        <f t="shared" si="99"/>
        <v>107591.27450980392</v>
      </c>
      <c r="AB514" s="312"/>
      <c r="AC514" s="312"/>
      <c r="AD514" s="211" t="s">
        <v>86</v>
      </c>
      <c r="AE514" s="60">
        <f>SUM(AE498:AE513)</f>
        <v>41550523</v>
      </c>
      <c r="AF514" s="57">
        <f>IFERROR(AE514/AB498,"-")</f>
        <v>0.27698191900790659</v>
      </c>
      <c r="AG514" s="59">
        <v>140</v>
      </c>
      <c r="AH514" s="57">
        <f>IFERROR(AG514/AC498,"-")</f>
        <v>0.875</v>
      </c>
      <c r="AI514" s="58">
        <f t="shared" si="100"/>
        <v>296789.45</v>
      </c>
      <c r="AJ514" s="312"/>
      <c r="AK514" s="325"/>
      <c r="AL514" s="211" t="s">
        <v>86</v>
      </c>
      <c r="AM514" s="60">
        <f>SUM(AM498:AM513)</f>
        <v>201106400</v>
      </c>
      <c r="AN514" s="57">
        <f>IFERROR(AM514/AJ498,"-")</f>
        <v>0.20737520094053571</v>
      </c>
      <c r="AO514" s="59">
        <f t="shared" si="107"/>
        <v>1281</v>
      </c>
      <c r="AP514" s="57">
        <f>IFERROR(AO514/AK498,"-")</f>
        <v>0.78927911275415896</v>
      </c>
      <c r="AQ514" s="58">
        <f t="shared" si="101"/>
        <v>156991.72521467603</v>
      </c>
      <c r="AW514" s="175"/>
      <c r="AX514" s="175"/>
    </row>
    <row r="515" spans="2:50" s="20" customFormat="1">
      <c r="B515" s="326">
        <v>31</v>
      </c>
      <c r="C515" s="307" t="s">
        <v>40</v>
      </c>
      <c r="D515" s="310">
        <v>802013580</v>
      </c>
      <c r="E515" s="310">
        <v>1526</v>
      </c>
      <c r="F515" s="207" t="s">
        <v>150</v>
      </c>
      <c r="G515" s="50">
        <v>13387772</v>
      </c>
      <c r="H515" s="48">
        <f>IFERROR(G515/D515,"-")</f>
        <v>1.6692699891690112E-2</v>
      </c>
      <c r="I515" s="50">
        <v>256</v>
      </c>
      <c r="J515" s="48">
        <f>IFERROR(I515/E515,"-")</f>
        <v>0.16775884665792923</v>
      </c>
      <c r="K515" s="49">
        <f t="shared" si="97"/>
        <v>52295.984375</v>
      </c>
      <c r="L515" s="310">
        <v>123751590</v>
      </c>
      <c r="M515" s="310">
        <v>245</v>
      </c>
      <c r="N515" s="207" t="s">
        <v>150</v>
      </c>
      <c r="O515" s="50">
        <v>5220279</v>
      </c>
      <c r="P515" s="48">
        <f>IFERROR(O515/L515,"-")</f>
        <v>4.2183530732817248E-2</v>
      </c>
      <c r="Q515" s="50">
        <v>48</v>
      </c>
      <c r="R515" s="48">
        <f>IFERROR(Q515/M515,"-")</f>
        <v>0.19591836734693877</v>
      </c>
      <c r="S515" s="49">
        <f t="shared" si="98"/>
        <v>108755.8125</v>
      </c>
      <c r="T515" s="310">
        <v>89617100</v>
      </c>
      <c r="U515" s="310">
        <v>137</v>
      </c>
      <c r="V515" s="207" t="s">
        <v>150</v>
      </c>
      <c r="W515" s="50">
        <v>1337168</v>
      </c>
      <c r="X515" s="48">
        <f>IFERROR(W515/T515,"-")</f>
        <v>1.4920902372426692E-2</v>
      </c>
      <c r="Y515" s="50">
        <v>35</v>
      </c>
      <c r="Z515" s="48">
        <f>IFERROR(Y515/U515,"-")</f>
        <v>0.25547445255474455</v>
      </c>
      <c r="AA515" s="49">
        <f t="shared" si="99"/>
        <v>38204.800000000003</v>
      </c>
      <c r="AB515" s="310">
        <v>135746710</v>
      </c>
      <c r="AC515" s="310">
        <v>222</v>
      </c>
      <c r="AD515" s="207" t="s">
        <v>150</v>
      </c>
      <c r="AE515" s="50">
        <v>2812139</v>
      </c>
      <c r="AF515" s="48">
        <f>IFERROR(AE515/AB515,"-")</f>
        <v>2.0716074813157535E-2</v>
      </c>
      <c r="AG515" s="50">
        <v>58</v>
      </c>
      <c r="AH515" s="48">
        <f>IFERROR(AG515/AC515,"-")</f>
        <v>0.26126126126126126</v>
      </c>
      <c r="AI515" s="49">
        <f t="shared" si="100"/>
        <v>48485.15517241379</v>
      </c>
      <c r="AJ515" s="310">
        <f>SUM(D515,L515,T515,AB515)</f>
        <v>1151128980</v>
      </c>
      <c r="AK515" s="323">
        <f>SUM(E515,M515,U515,AC515)</f>
        <v>2130</v>
      </c>
      <c r="AL515" s="207" t="s">
        <v>150</v>
      </c>
      <c r="AM515" s="50">
        <f t="shared" ref="AM515:AM530" si="108">SUM(G515,O515,W515,AE515)</f>
        <v>22757358</v>
      </c>
      <c r="AN515" s="48">
        <f>IFERROR(AM515/AJ515,"-")</f>
        <v>1.9769598711692586E-2</v>
      </c>
      <c r="AO515" s="50">
        <f t="shared" si="107"/>
        <v>397</v>
      </c>
      <c r="AP515" s="48">
        <f>IFERROR(AO515/AK515,"-")</f>
        <v>0.18638497652582159</v>
      </c>
      <c r="AQ515" s="49">
        <f t="shared" si="101"/>
        <v>57323.319899244336</v>
      </c>
      <c r="AW515" s="175"/>
      <c r="AX515" s="175"/>
    </row>
    <row r="516" spans="2:50" s="20" customFormat="1">
      <c r="B516" s="326"/>
      <c r="C516" s="308"/>
      <c r="D516" s="311"/>
      <c r="E516" s="311"/>
      <c r="F516" s="208" t="s">
        <v>151</v>
      </c>
      <c r="G516" s="54">
        <v>27300079</v>
      </c>
      <c r="H516" s="52">
        <f>IFERROR(G516/D515,"-")</f>
        <v>3.4039422374868018E-2</v>
      </c>
      <c r="I516" s="54">
        <v>376</v>
      </c>
      <c r="J516" s="52">
        <f>IFERROR(I516/E515,"-")</f>
        <v>0.24639580602883354</v>
      </c>
      <c r="K516" s="53">
        <f t="shared" si="97"/>
        <v>72606.593085106389</v>
      </c>
      <c r="L516" s="311"/>
      <c r="M516" s="311"/>
      <c r="N516" s="208" t="s">
        <v>151</v>
      </c>
      <c r="O516" s="54">
        <v>2980728</v>
      </c>
      <c r="P516" s="52">
        <f>IFERROR(O516/L515,"-")</f>
        <v>2.4086381435583979E-2</v>
      </c>
      <c r="Q516" s="54">
        <v>59</v>
      </c>
      <c r="R516" s="52">
        <f>IFERROR(Q516/M515,"-")</f>
        <v>0.24081632653061225</v>
      </c>
      <c r="S516" s="53">
        <f t="shared" si="98"/>
        <v>50520.813559322036</v>
      </c>
      <c r="T516" s="311"/>
      <c r="U516" s="311"/>
      <c r="V516" s="208" t="s">
        <v>151</v>
      </c>
      <c r="W516" s="54">
        <v>882506</v>
      </c>
      <c r="X516" s="52">
        <f>IFERROR(W516/T515,"-")</f>
        <v>9.8475179402145348E-3</v>
      </c>
      <c r="Y516" s="54">
        <v>35</v>
      </c>
      <c r="Z516" s="52">
        <f>IFERROR(Y516/U515,"-")</f>
        <v>0.25547445255474455</v>
      </c>
      <c r="AA516" s="53">
        <f t="shared" si="99"/>
        <v>25214.457142857143</v>
      </c>
      <c r="AB516" s="311"/>
      <c r="AC516" s="311"/>
      <c r="AD516" s="208" t="s">
        <v>151</v>
      </c>
      <c r="AE516" s="54">
        <v>5808633</v>
      </c>
      <c r="AF516" s="52">
        <f>IFERROR(AE516/AB515,"-")</f>
        <v>4.2790230422527366E-2</v>
      </c>
      <c r="AG516" s="54">
        <v>78</v>
      </c>
      <c r="AH516" s="52">
        <f>IFERROR(AG516/AC515,"-")</f>
        <v>0.35135135135135137</v>
      </c>
      <c r="AI516" s="53">
        <f t="shared" si="100"/>
        <v>74469.653846153844</v>
      </c>
      <c r="AJ516" s="311"/>
      <c r="AK516" s="324"/>
      <c r="AL516" s="208" t="s">
        <v>151</v>
      </c>
      <c r="AM516" s="54">
        <f t="shared" si="108"/>
        <v>36971946</v>
      </c>
      <c r="AN516" s="52">
        <f>IFERROR(AM516/AJ515,"-")</f>
        <v>3.2117987334486182E-2</v>
      </c>
      <c r="AO516" s="54">
        <f t="shared" si="107"/>
        <v>548</v>
      </c>
      <c r="AP516" s="52">
        <f>IFERROR(AO516/AK515,"-")</f>
        <v>0.25727699530516435</v>
      </c>
      <c r="AQ516" s="53">
        <f t="shared" si="101"/>
        <v>67467.054744525551</v>
      </c>
      <c r="AW516" s="175"/>
      <c r="AX516" s="175"/>
    </row>
    <row r="517" spans="2:50" s="20" customFormat="1">
      <c r="B517" s="326"/>
      <c r="C517" s="308"/>
      <c r="D517" s="311"/>
      <c r="E517" s="311"/>
      <c r="F517" s="209" t="s">
        <v>152</v>
      </c>
      <c r="G517" s="54">
        <v>17542723</v>
      </c>
      <c r="H517" s="52">
        <f>IFERROR(G517/D515,"-")</f>
        <v>2.1873349077206398E-2</v>
      </c>
      <c r="I517" s="54">
        <v>402</v>
      </c>
      <c r="J517" s="52">
        <f>IFERROR(I517/E515,"-")</f>
        <v>0.26343381389252951</v>
      </c>
      <c r="K517" s="53">
        <f t="shared" si="97"/>
        <v>43638.614427860695</v>
      </c>
      <c r="L517" s="311"/>
      <c r="M517" s="311"/>
      <c r="N517" s="209" t="s">
        <v>152</v>
      </c>
      <c r="O517" s="54">
        <v>2695508</v>
      </c>
      <c r="P517" s="52">
        <f>IFERROR(O517/L515,"-")</f>
        <v>2.1781602967687122E-2</v>
      </c>
      <c r="Q517" s="54">
        <v>77</v>
      </c>
      <c r="R517" s="52">
        <f>IFERROR(Q517/M515,"-")</f>
        <v>0.31428571428571428</v>
      </c>
      <c r="S517" s="53">
        <f t="shared" si="98"/>
        <v>35006.597402597399</v>
      </c>
      <c r="T517" s="311"/>
      <c r="U517" s="311"/>
      <c r="V517" s="209" t="s">
        <v>152</v>
      </c>
      <c r="W517" s="54">
        <v>1295595</v>
      </c>
      <c r="X517" s="52">
        <f>IFERROR(W517/T515,"-")</f>
        <v>1.4457006531119618E-2</v>
      </c>
      <c r="Y517" s="54">
        <v>46</v>
      </c>
      <c r="Z517" s="52">
        <f>IFERROR(Y517/U515,"-")</f>
        <v>0.33576642335766421</v>
      </c>
      <c r="AA517" s="53">
        <f t="shared" si="99"/>
        <v>28165.108695652172</v>
      </c>
      <c r="AB517" s="311"/>
      <c r="AC517" s="311"/>
      <c r="AD517" s="209" t="s">
        <v>152</v>
      </c>
      <c r="AE517" s="54">
        <v>2055505</v>
      </c>
      <c r="AF517" s="52">
        <f>IFERROR(AE517/AB515,"-")</f>
        <v>1.5142208603066696E-2</v>
      </c>
      <c r="AG517" s="54">
        <v>75</v>
      </c>
      <c r="AH517" s="52">
        <f>IFERROR(AG517/AC515,"-")</f>
        <v>0.33783783783783783</v>
      </c>
      <c r="AI517" s="53">
        <f t="shared" si="100"/>
        <v>27406.733333333334</v>
      </c>
      <c r="AJ517" s="311"/>
      <c r="AK517" s="324"/>
      <c r="AL517" s="209" t="s">
        <v>152</v>
      </c>
      <c r="AM517" s="54">
        <f t="shared" si="108"/>
        <v>23589331</v>
      </c>
      <c r="AN517" s="52">
        <f>IFERROR(AM517/AJ515,"-")</f>
        <v>2.0492343959579579E-2</v>
      </c>
      <c r="AO517" s="54">
        <f t="shared" si="107"/>
        <v>600</v>
      </c>
      <c r="AP517" s="52">
        <f>IFERROR(AO517/AK515,"-")</f>
        <v>0.28169014084507044</v>
      </c>
      <c r="AQ517" s="53">
        <f t="shared" si="101"/>
        <v>39315.551666666666</v>
      </c>
      <c r="AW517" s="175"/>
      <c r="AX517" s="175"/>
    </row>
    <row r="518" spans="2:50" s="20" customFormat="1">
      <c r="B518" s="326"/>
      <c r="C518" s="308"/>
      <c r="D518" s="311"/>
      <c r="E518" s="311"/>
      <c r="F518" s="209" t="s">
        <v>153</v>
      </c>
      <c r="G518" s="54">
        <v>3568285</v>
      </c>
      <c r="H518" s="52">
        <f>IFERROR(G518/D515,"-")</f>
        <v>4.4491578309683987E-3</v>
      </c>
      <c r="I518" s="54">
        <v>86</v>
      </c>
      <c r="J518" s="52">
        <f>IFERROR(I518/E515,"-")</f>
        <v>5.6356487549148099E-2</v>
      </c>
      <c r="K518" s="53">
        <f t="shared" ref="K518:K581" si="109">IFERROR(G518/I518,"-")</f>
        <v>41491.686046511626</v>
      </c>
      <c r="L518" s="311"/>
      <c r="M518" s="311"/>
      <c r="N518" s="209" t="s">
        <v>153</v>
      </c>
      <c r="O518" s="54">
        <v>1682317</v>
      </c>
      <c r="P518" s="52">
        <f>IFERROR(O518/L515,"-")</f>
        <v>1.359430614184432E-2</v>
      </c>
      <c r="Q518" s="54">
        <v>19</v>
      </c>
      <c r="R518" s="52">
        <f>IFERROR(Q518/M515,"-")</f>
        <v>7.7551020408163265E-2</v>
      </c>
      <c r="S518" s="53">
        <f t="shared" ref="S518:S581" si="110">IFERROR(O518/Q518,"-")</f>
        <v>88543</v>
      </c>
      <c r="T518" s="311"/>
      <c r="U518" s="311"/>
      <c r="V518" s="209" t="s">
        <v>153</v>
      </c>
      <c r="W518" s="54">
        <v>3788369</v>
      </c>
      <c r="X518" s="52">
        <f>IFERROR(W518/T515,"-")</f>
        <v>4.2272836322532197E-2</v>
      </c>
      <c r="Y518" s="54">
        <v>9</v>
      </c>
      <c r="Z518" s="52">
        <f>IFERROR(Y518/U515,"-")</f>
        <v>6.569343065693431E-2</v>
      </c>
      <c r="AA518" s="53">
        <f t="shared" ref="AA518:AA581" si="111">IFERROR(W518/Y518,"-")</f>
        <v>420929.88888888888</v>
      </c>
      <c r="AB518" s="311"/>
      <c r="AC518" s="311"/>
      <c r="AD518" s="209" t="s">
        <v>153</v>
      </c>
      <c r="AE518" s="54">
        <v>140828</v>
      </c>
      <c r="AF518" s="52">
        <f>IFERROR(AE518/AB515,"-")</f>
        <v>1.0374321410809883E-3</v>
      </c>
      <c r="AG518" s="54">
        <v>13</v>
      </c>
      <c r="AH518" s="52">
        <f>IFERROR(AG518/AC515,"-")</f>
        <v>5.8558558558558557E-2</v>
      </c>
      <c r="AI518" s="53">
        <f t="shared" ref="AI518:AI581" si="112">IFERROR(AE518/AG518,"-")</f>
        <v>10832.923076923076</v>
      </c>
      <c r="AJ518" s="311"/>
      <c r="AK518" s="324"/>
      <c r="AL518" s="209" t="s">
        <v>153</v>
      </c>
      <c r="AM518" s="54">
        <f t="shared" si="108"/>
        <v>9179799</v>
      </c>
      <c r="AN518" s="52">
        <f>IFERROR(AM518/AJ515,"-")</f>
        <v>7.9746050698853918E-3</v>
      </c>
      <c r="AO518" s="54">
        <f t="shared" si="107"/>
        <v>127</v>
      </c>
      <c r="AP518" s="52">
        <f>IFERROR(AO518/AK515,"-")</f>
        <v>5.9624413145539908E-2</v>
      </c>
      <c r="AQ518" s="53">
        <f t="shared" ref="AQ518:AQ581" si="113">IFERROR(AM518/AO518,"-")</f>
        <v>72281.881889763783</v>
      </c>
      <c r="AW518" s="175"/>
      <c r="AX518" s="175"/>
    </row>
    <row r="519" spans="2:50" s="20" customFormat="1">
      <c r="B519" s="326"/>
      <c r="C519" s="308"/>
      <c r="D519" s="311"/>
      <c r="E519" s="311"/>
      <c r="F519" s="209" t="s">
        <v>154</v>
      </c>
      <c r="G519" s="54">
        <v>22393750</v>
      </c>
      <c r="H519" s="52">
        <f>IFERROR(G519/D515,"-")</f>
        <v>2.7921908753714621E-2</v>
      </c>
      <c r="I519" s="54">
        <v>513</v>
      </c>
      <c r="J519" s="52">
        <f>IFERROR(I519/E515,"-")</f>
        <v>0.336173001310616</v>
      </c>
      <c r="K519" s="53">
        <f t="shared" si="109"/>
        <v>43652.534113060428</v>
      </c>
      <c r="L519" s="311"/>
      <c r="M519" s="311"/>
      <c r="N519" s="209" t="s">
        <v>154</v>
      </c>
      <c r="O519" s="54">
        <v>1817672</v>
      </c>
      <c r="P519" s="52">
        <f>IFERROR(O519/L515,"-")</f>
        <v>1.4688069866415453E-2</v>
      </c>
      <c r="Q519" s="54">
        <v>90</v>
      </c>
      <c r="R519" s="52">
        <f>IFERROR(Q519/M515,"-")</f>
        <v>0.36734693877551022</v>
      </c>
      <c r="S519" s="53">
        <f t="shared" si="110"/>
        <v>20196.355555555554</v>
      </c>
      <c r="T519" s="311"/>
      <c r="U519" s="311"/>
      <c r="V519" s="209" t="s">
        <v>154</v>
      </c>
      <c r="W519" s="54">
        <v>1608399</v>
      </c>
      <c r="X519" s="52">
        <f>IFERROR(W519/T515,"-")</f>
        <v>1.7947456456412894E-2</v>
      </c>
      <c r="Y519" s="54">
        <v>60</v>
      </c>
      <c r="Z519" s="52">
        <f>IFERROR(Y519/U515,"-")</f>
        <v>0.43795620437956206</v>
      </c>
      <c r="AA519" s="53">
        <f t="shared" si="111"/>
        <v>26806.65</v>
      </c>
      <c r="AB519" s="311"/>
      <c r="AC519" s="311"/>
      <c r="AD519" s="209" t="s">
        <v>154</v>
      </c>
      <c r="AE519" s="54">
        <v>3388035</v>
      </c>
      <c r="AF519" s="52">
        <f>IFERROR(AE519/AB515,"-")</f>
        <v>2.4958505440021345E-2</v>
      </c>
      <c r="AG519" s="54">
        <v>102</v>
      </c>
      <c r="AH519" s="52">
        <f>IFERROR(AG519/AC515,"-")</f>
        <v>0.45945945945945948</v>
      </c>
      <c r="AI519" s="53">
        <f t="shared" si="112"/>
        <v>33216.029411764706</v>
      </c>
      <c r="AJ519" s="311"/>
      <c r="AK519" s="324"/>
      <c r="AL519" s="209" t="s">
        <v>154</v>
      </c>
      <c r="AM519" s="54">
        <f t="shared" si="108"/>
        <v>29207856</v>
      </c>
      <c r="AN519" s="52">
        <f>IFERROR(AM519/AJ515,"-")</f>
        <v>2.5373226204417162E-2</v>
      </c>
      <c r="AO519" s="54">
        <f t="shared" si="107"/>
        <v>765</v>
      </c>
      <c r="AP519" s="52">
        <f>IFERROR(AO519/AK515,"-")</f>
        <v>0.35915492957746481</v>
      </c>
      <c r="AQ519" s="53">
        <f t="shared" si="113"/>
        <v>38180.203921568631</v>
      </c>
      <c r="AW519" s="175"/>
      <c r="AX519" s="175"/>
    </row>
    <row r="520" spans="2:50" s="20" customFormat="1">
      <c r="B520" s="326"/>
      <c r="C520" s="308"/>
      <c r="D520" s="311"/>
      <c r="E520" s="311"/>
      <c r="F520" s="209" t="s">
        <v>155</v>
      </c>
      <c r="G520" s="54">
        <v>31853898</v>
      </c>
      <c r="H520" s="52">
        <f>IFERROR(G520/D515,"-")</f>
        <v>3.9717404785091046E-2</v>
      </c>
      <c r="I520" s="54">
        <v>530</v>
      </c>
      <c r="J520" s="52">
        <f>IFERROR(I520/E515,"-")</f>
        <v>0.3473132372214941</v>
      </c>
      <c r="K520" s="53">
        <f t="shared" si="109"/>
        <v>60101.694339622642</v>
      </c>
      <c r="L520" s="311"/>
      <c r="M520" s="311"/>
      <c r="N520" s="209" t="s">
        <v>155</v>
      </c>
      <c r="O520" s="54">
        <v>7938209</v>
      </c>
      <c r="P520" s="52">
        <f>IFERROR(O520/L515,"-")</f>
        <v>6.4146319251332448E-2</v>
      </c>
      <c r="Q520" s="54">
        <v>98</v>
      </c>
      <c r="R520" s="52">
        <f>IFERROR(Q520/M515,"-")</f>
        <v>0.4</v>
      </c>
      <c r="S520" s="53">
        <f t="shared" si="110"/>
        <v>81002.132653061228</v>
      </c>
      <c r="T520" s="311"/>
      <c r="U520" s="311"/>
      <c r="V520" s="209" t="s">
        <v>155</v>
      </c>
      <c r="W520" s="54">
        <v>4302992</v>
      </c>
      <c r="X520" s="52">
        <f>IFERROR(W520/T515,"-")</f>
        <v>4.8015300651326587E-2</v>
      </c>
      <c r="Y520" s="54">
        <v>57</v>
      </c>
      <c r="Z520" s="52">
        <f>IFERROR(Y520/U515,"-")</f>
        <v>0.41605839416058393</v>
      </c>
      <c r="AA520" s="53">
        <f t="shared" si="111"/>
        <v>75491.087719298244</v>
      </c>
      <c r="AB520" s="311"/>
      <c r="AC520" s="311"/>
      <c r="AD520" s="209" t="s">
        <v>155</v>
      </c>
      <c r="AE520" s="54">
        <v>7150364</v>
      </c>
      <c r="AF520" s="52">
        <f>IFERROR(AE520/AB515,"-")</f>
        <v>5.2674307907720194E-2</v>
      </c>
      <c r="AG520" s="54">
        <v>95</v>
      </c>
      <c r="AH520" s="52">
        <f>IFERROR(AG520/AC515,"-")</f>
        <v>0.42792792792792794</v>
      </c>
      <c r="AI520" s="53">
        <f t="shared" si="112"/>
        <v>75266.989473684211</v>
      </c>
      <c r="AJ520" s="311"/>
      <c r="AK520" s="324"/>
      <c r="AL520" s="209" t="s">
        <v>155</v>
      </c>
      <c r="AM520" s="54">
        <f t="shared" si="108"/>
        <v>51245463</v>
      </c>
      <c r="AN520" s="52">
        <f>IFERROR(AM520/AJ515,"-")</f>
        <v>4.4517568309330548E-2</v>
      </c>
      <c r="AO520" s="54">
        <f t="shared" si="107"/>
        <v>780</v>
      </c>
      <c r="AP520" s="52">
        <f>IFERROR(AO520/AK515,"-")</f>
        <v>0.36619718309859156</v>
      </c>
      <c r="AQ520" s="53">
        <f t="shared" si="113"/>
        <v>65699.311538461538</v>
      </c>
      <c r="AW520" s="175"/>
      <c r="AX520" s="175"/>
    </row>
    <row r="521" spans="2:50" s="20" customFormat="1">
      <c r="B521" s="326"/>
      <c r="C521" s="308"/>
      <c r="D521" s="311"/>
      <c r="E521" s="311"/>
      <c r="F521" s="209" t="s">
        <v>156</v>
      </c>
      <c r="G521" s="54">
        <v>12254254</v>
      </c>
      <c r="H521" s="52">
        <f>IFERROR(G521/D515,"-")</f>
        <v>1.5279359733534687E-2</v>
      </c>
      <c r="I521" s="54">
        <v>106</v>
      </c>
      <c r="J521" s="52">
        <f>IFERROR(I521/E515,"-")</f>
        <v>6.9462647444298822E-2</v>
      </c>
      <c r="K521" s="53">
        <f t="shared" si="109"/>
        <v>115606.16981132075</v>
      </c>
      <c r="L521" s="311"/>
      <c r="M521" s="311"/>
      <c r="N521" s="209" t="s">
        <v>156</v>
      </c>
      <c r="O521" s="54">
        <v>3278190</v>
      </c>
      <c r="P521" s="52">
        <f>IFERROR(O521/L515,"-")</f>
        <v>2.649008388498281E-2</v>
      </c>
      <c r="Q521" s="54">
        <v>28</v>
      </c>
      <c r="R521" s="52">
        <f>IFERROR(Q521/M515,"-")</f>
        <v>0.11428571428571428</v>
      </c>
      <c r="S521" s="53">
        <f t="shared" si="110"/>
        <v>117078.21428571429</v>
      </c>
      <c r="T521" s="311"/>
      <c r="U521" s="311"/>
      <c r="V521" s="209" t="s">
        <v>156</v>
      </c>
      <c r="W521" s="54">
        <v>362022</v>
      </c>
      <c r="X521" s="52">
        <f>IFERROR(W521/T515,"-")</f>
        <v>4.0396531465535035E-3</v>
      </c>
      <c r="Y521" s="54">
        <v>14</v>
      </c>
      <c r="Z521" s="52">
        <f>IFERROR(Y521/U515,"-")</f>
        <v>0.10218978102189781</v>
      </c>
      <c r="AA521" s="53">
        <f t="shared" si="111"/>
        <v>25858.714285714286</v>
      </c>
      <c r="AB521" s="311"/>
      <c r="AC521" s="311"/>
      <c r="AD521" s="209" t="s">
        <v>156</v>
      </c>
      <c r="AE521" s="54">
        <v>1670623</v>
      </c>
      <c r="AF521" s="52">
        <f>IFERROR(AE521/AB515,"-")</f>
        <v>1.2306913368287157E-2</v>
      </c>
      <c r="AG521" s="54">
        <v>25</v>
      </c>
      <c r="AH521" s="52">
        <f>IFERROR(AG521/AC515,"-")</f>
        <v>0.11261261261261261</v>
      </c>
      <c r="AI521" s="53">
        <f t="shared" si="112"/>
        <v>66824.92</v>
      </c>
      <c r="AJ521" s="311"/>
      <c r="AK521" s="324"/>
      <c r="AL521" s="209" t="s">
        <v>156</v>
      </c>
      <c r="AM521" s="54">
        <f t="shared" si="108"/>
        <v>17565089</v>
      </c>
      <c r="AN521" s="52">
        <f>IFERROR(AM521/AJ515,"-")</f>
        <v>1.5259010332621458E-2</v>
      </c>
      <c r="AO521" s="54">
        <f t="shared" si="107"/>
        <v>173</v>
      </c>
      <c r="AP521" s="52">
        <f>IFERROR(AO521/AK515,"-")</f>
        <v>8.1220657276995303E-2</v>
      </c>
      <c r="AQ521" s="53">
        <f t="shared" si="113"/>
        <v>101532.30635838151</v>
      </c>
      <c r="AW521" s="175"/>
      <c r="AX521" s="175"/>
    </row>
    <row r="522" spans="2:50" s="20" customFormat="1">
      <c r="B522" s="326"/>
      <c r="C522" s="308"/>
      <c r="D522" s="311"/>
      <c r="E522" s="311"/>
      <c r="F522" s="209" t="s">
        <v>166</v>
      </c>
      <c r="G522" s="54">
        <v>3230</v>
      </c>
      <c r="H522" s="52">
        <f>IFERROR(G522/D515,"-")</f>
        <v>4.0273632274406124E-6</v>
      </c>
      <c r="I522" s="54">
        <v>1</v>
      </c>
      <c r="J522" s="52">
        <f>IFERROR(I522/E515,"-")</f>
        <v>6.5530799475753605E-4</v>
      </c>
      <c r="K522" s="53">
        <f t="shared" si="109"/>
        <v>3230</v>
      </c>
      <c r="L522" s="311"/>
      <c r="M522" s="311"/>
      <c r="N522" s="209" t="s">
        <v>166</v>
      </c>
      <c r="O522" s="54">
        <v>0</v>
      </c>
      <c r="P522" s="52">
        <f>IFERROR(O522/L515,"-")</f>
        <v>0</v>
      </c>
      <c r="Q522" s="54">
        <v>0</v>
      </c>
      <c r="R522" s="52">
        <f>IFERROR(Q522/M515,"-")</f>
        <v>0</v>
      </c>
      <c r="S522" s="53" t="str">
        <f t="shared" si="110"/>
        <v>-</v>
      </c>
      <c r="T522" s="311"/>
      <c r="U522" s="311"/>
      <c r="V522" s="209" t="s">
        <v>166</v>
      </c>
      <c r="W522" s="54">
        <v>0</v>
      </c>
      <c r="X522" s="52">
        <f>IFERROR(W522/T515,"-")</f>
        <v>0</v>
      </c>
      <c r="Y522" s="54">
        <v>0</v>
      </c>
      <c r="Z522" s="52">
        <f>IFERROR(Y522/U515,"-")</f>
        <v>0</v>
      </c>
      <c r="AA522" s="53" t="str">
        <f t="shared" si="111"/>
        <v>-</v>
      </c>
      <c r="AB522" s="311"/>
      <c r="AC522" s="311"/>
      <c r="AD522" s="209" t="s">
        <v>166</v>
      </c>
      <c r="AE522" s="54">
        <v>3975</v>
      </c>
      <c r="AF522" s="52">
        <f>IFERROR(AE522/AB515,"-")</f>
        <v>2.9282477637947909E-5</v>
      </c>
      <c r="AG522" s="54">
        <v>1</v>
      </c>
      <c r="AH522" s="52">
        <f>IFERROR(AG522/AC515,"-")</f>
        <v>4.5045045045045045E-3</v>
      </c>
      <c r="AI522" s="53">
        <f t="shared" si="112"/>
        <v>3975</v>
      </c>
      <c r="AJ522" s="311"/>
      <c r="AK522" s="324"/>
      <c r="AL522" s="209" t="s">
        <v>166</v>
      </c>
      <c r="AM522" s="54">
        <f t="shared" si="108"/>
        <v>7205</v>
      </c>
      <c r="AN522" s="52">
        <f>IFERROR(AM522/AJ515,"-")</f>
        <v>6.2590727235448457E-6</v>
      </c>
      <c r="AO522" s="54">
        <f t="shared" si="107"/>
        <v>2</v>
      </c>
      <c r="AP522" s="52">
        <f>IFERROR(AO522/AK515,"-")</f>
        <v>9.3896713615023472E-4</v>
      </c>
      <c r="AQ522" s="53">
        <f t="shared" si="113"/>
        <v>3602.5</v>
      </c>
      <c r="AW522" s="175"/>
      <c r="AX522" s="175"/>
    </row>
    <row r="523" spans="2:50" s="20" customFormat="1">
      <c r="B523" s="326"/>
      <c r="C523" s="308"/>
      <c r="D523" s="311"/>
      <c r="E523" s="311"/>
      <c r="F523" s="209" t="s">
        <v>157</v>
      </c>
      <c r="G523" s="54">
        <v>176465</v>
      </c>
      <c r="H523" s="52">
        <f>IFERROR(G523/D515,"-")</f>
        <v>2.2002744641805191E-4</v>
      </c>
      <c r="I523" s="54">
        <v>11</v>
      </c>
      <c r="J523" s="52">
        <f>IFERROR(I523/E515,"-")</f>
        <v>7.2083879423328967E-3</v>
      </c>
      <c r="K523" s="53">
        <f t="shared" si="109"/>
        <v>16042.272727272728</v>
      </c>
      <c r="L523" s="311"/>
      <c r="M523" s="311"/>
      <c r="N523" s="209" t="s">
        <v>157</v>
      </c>
      <c r="O523" s="54">
        <v>48061</v>
      </c>
      <c r="P523" s="52">
        <f>IFERROR(O523/L515,"-")</f>
        <v>3.8836672724770646E-4</v>
      </c>
      <c r="Q523" s="54">
        <v>2</v>
      </c>
      <c r="R523" s="52">
        <f>IFERROR(Q523/M515,"-")</f>
        <v>8.1632653061224497E-3</v>
      </c>
      <c r="S523" s="53">
        <f t="shared" si="110"/>
        <v>24030.5</v>
      </c>
      <c r="T523" s="311"/>
      <c r="U523" s="311"/>
      <c r="V523" s="209" t="s">
        <v>157</v>
      </c>
      <c r="W523" s="54">
        <v>3712</v>
      </c>
      <c r="X523" s="52">
        <f>IFERROR(W523/T515,"-")</f>
        <v>4.1420666368360502E-5</v>
      </c>
      <c r="Y523" s="54">
        <v>1</v>
      </c>
      <c r="Z523" s="52">
        <f>IFERROR(Y523/U515,"-")</f>
        <v>7.2992700729927005E-3</v>
      </c>
      <c r="AA523" s="53">
        <f t="shared" si="111"/>
        <v>3712</v>
      </c>
      <c r="AB523" s="311"/>
      <c r="AC523" s="311"/>
      <c r="AD523" s="209" t="s">
        <v>157</v>
      </c>
      <c r="AE523" s="54">
        <v>75655</v>
      </c>
      <c r="AF523" s="52">
        <f>IFERROR(AE523/AB515,"-")</f>
        <v>5.5732474105633944E-4</v>
      </c>
      <c r="AG523" s="54">
        <v>4</v>
      </c>
      <c r="AH523" s="52">
        <f>IFERROR(AG523/AC515,"-")</f>
        <v>1.8018018018018018E-2</v>
      </c>
      <c r="AI523" s="53">
        <f t="shared" si="112"/>
        <v>18913.75</v>
      </c>
      <c r="AJ523" s="311"/>
      <c r="AK523" s="324"/>
      <c r="AL523" s="209" t="s">
        <v>157</v>
      </c>
      <c r="AM523" s="54">
        <f t="shared" si="108"/>
        <v>303893</v>
      </c>
      <c r="AN523" s="52">
        <f>IFERROR(AM523/AJ515,"-")</f>
        <v>2.639956123769901E-4</v>
      </c>
      <c r="AO523" s="54">
        <f t="shared" si="107"/>
        <v>18</v>
      </c>
      <c r="AP523" s="52">
        <f>IFERROR(AO523/AK515,"-")</f>
        <v>8.4507042253521118E-3</v>
      </c>
      <c r="AQ523" s="53">
        <f t="shared" si="113"/>
        <v>16882.944444444445</v>
      </c>
      <c r="AW523" s="175"/>
      <c r="AX523" s="175"/>
    </row>
    <row r="524" spans="2:50" s="20" customFormat="1">
      <c r="B524" s="326"/>
      <c r="C524" s="308"/>
      <c r="D524" s="311"/>
      <c r="E524" s="311"/>
      <c r="F524" s="209" t="s">
        <v>158</v>
      </c>
      <c r="G524" s="54">
        <v>444682</v>
      </c>
      <c r="H524" s="52">
        <f>IFERROR(G524/D515,"-")</f>
        <v>5.5445694572902368E-4</v>
      </c>
      <c r="I524" s="54">
        <v>66</v>
      </c>
      <c r="J524" s="52">
        <f>IFERROR(I524/E515,"-")</f>
        <v>4.3250327653997382E-2</v>
      </c>
      <c r="K524" s="53">
        <f t="shared" si="109"/>
        <v>6737.606060606061</v>
      </c>
      <c r="L524" s="311"/>
      <c r="M524" s="311"/>
      <c r="N524" s="209" t="s">
        <v>158</v>
      </c>
      <c r="O524" s="54">
        <v>72049</v>
      </c>
      <c r="P524" s="52">
        <f>IFERROR(O524/L515,"-")</f>
        <v>5.8220666094067962E-4</v>
      </c>
      <c r="Q524" s="54">
        <v>11</v>
      </c>
      <c r="R524" s="52">
        <f>IFERROR(Q524/M515,"-")</f>
        <v>4.4897959183673466E-2</v>
      </c>
      <c r="S524" s="53">
        <f t="shared" si="110"/>
        <v>6549.909090909091</v>
      </c>
      <c r="T524" s="311"/>
      <c r="U524" s="311"/>
      <c r="V524" s="209" t="s">
        <v>158</v>
      </c>
      <c r="W524" s="54">
        <v>83396</v>
      </c>
      <c r="X524" s="52">
        <f>IFERROR(W524/T515,"-")</f>
        <v>9.3058132878658204E-4</v>
      </c>
      <c r="Y524" s="54">
        <v>6</v>
      </c>
      <c r="Z524" s="52">
        <f>IFERROR(Y524/U515,"-")</f>
        <v>4.3795620437956206E-2</v>
      </c>
      <c r="AA524" s="53">
        <f t="shared" si="111"/>
        <v>13899.333333333334</v>
      </c>
      <c r="AB524" s="311"/>
      <c r="AC524" s="311"/>
      <c r="AD524" s="209" t="s">
        <v>158</v>
      </c>
      <c r="AE524" s="54">
        <v>60656</v>
      </c>
      <c r="AF524" s="52">
        <f>IFERROR(AE524/AB515,"-")</f>
        <v>4.4683219210248261E-4</v>
      </c>
      <c r="AG524" s="54">
        <v>9</v>
      </c>
      <c r="AH524" s="52">
        <f>IFERROR(AG524/AC515,"-")</f>
        <v>4.0540540540540543E-2</v>
      </c>
      <c r="AI524" s="53">
        <f t="shared" si="112"/>
        <v>6739.5555555555557</v>
      </c>
      <c r="AJ524" s="311"/>
      <c r="AK524" s="324"/>
      <c r="AL524" s="209" t="s">
        <v>158</v>
      </c>
      <c r="AM524" s="54">
        <f t="shared" si="108"/>
        <v>660783</v>
      </c>
      <c r="AN524" s="52">
        <f>IFERROR(AM524/AJ515,"-")</f>
        <v>5.7403037494547311E-4</v>
      </c>
      <c r="AO524" s="54">
        <f t="shared" si="107"/>
        <v>92</v>
      </c>
      <c r="AP524" s="52">
        <f>IFERROR(AO524/AK515,"-")</f>
        <v>4.3192488262910798E-2</v>
      </c>
      <c r="AQ524" s="53">
        <f t="shared" si="113"/>
        <v>7182.423913043478</v>
      </c>
      <c r="AW524" s="175"/>
      <c r="AX524" s="175"/>
    </row>
    <row r="525" spans="2:50" s="20" customFormat="1">
      <c r="B525" s="326"/>
      <c r="C525" s="308"/>
      <c r="D525" s="311"/>
      <c r="E525" s="311"/>
      <c r="F525" s="209" t="s">
        <v>159</v>
      </c>
      <c r="G525" s="54">
        <v>29534</v>
      </c>
      <c r="H525" s="52">
        <f>IFERROR(G525/D515,"-")</f>
        <v>3.6824812866635004E-5</v>
      </c>
      <c r="I525" s="54">
        <v>4</v>
      </c>
      <c r="J525" s="52">
        <f>IFERROR(I525/E515,"-")</f>
        <v>2.6212319790301442E-3</v>
      </c>
      <c r="K525" s="53">
        <f t="shared" si="109"/>
        <v>7383.5</v>
      </c>
      <c r="L525" s="311"/>
      <c r="M525" s="311"/>
      <c r="N525" s="209" t="s">
        <v>159</v>
      </c>
      <c r="O525" s="54">
        <v>3715</v>
      </c>
      <c r="P525" s="52">
        <f>IFERROR(O525/L515,"-")</f>
        <v>3.0019816311046992E-5</v>
      </c>
      <c r="Q525" s="54">
        <v>1</v>
      </c>
      <c r="R525" s="52">
        <f>IFERROR(Q525/M515,"-")</f>
        <v>4.0816326530612249E-3</v>
      </c>
      <c r="S525" s="53">
        <f t="shared" si="110"/>
        <v>3715</v>
      </c>
      <c r="T525" s="311"/>
      <c r="U525" s="311"/>
      <c r="V525" s="209" t="s">
        <v>159</v>
      </c>
      <c r="W525" s="54">
        <v>0</v>
      </c>
      <c r="X525" s="52">
        <f>IFERROR(W525/T515,"-")</f>
        <v>0</v>
      </c>
      <c r="Y525" s="54">
        <v>0</v>
      </c>
      <c r="Z525" s="52">
        <f>IFERROR(Y525/U515,"-")</f>
        <v>0</v>
      </c>
      <c r="AA525" s="53" t="str">
        <f t="shared" si="111"/>
        <v>-</v>
      </c>
      <c r="AB525" s="311"/>
      <c r="AC525" s="311"/>
      <c r="AD525" s="209" t="s">
        <v>159</v>
      </c>
      <c r="AE525" s="54">
        <v>32658</v>
      </c>
      <c r="AF525" s="52">
        <f>IFERROR(AE525/AB515,"-")</f>
        <v>2.4058041627675545E-4</v>
      </c>
      <c r="AG525" s="54">
        <v>5</v>
      </c>
      <c r="AH525" s="52">
        <f>IFERROR(AG525/AC515,"-")</f>
        <v>2.2522522522522521E-2</v>
      </c>
      <c r="AI525" s="53">
        <f t="shared" si="112"/>
        <v>6531.6</v>
      </c>
      <c r="AJ525" s="311"/>
      <c r="AK525" s="324"/>
      <c r="AL525" s="209" t="s">
        <v>159</v>
      </c>
      <c r="AM525" s="54">
        <f t="shared" si="108"/>
        <v>65907</v>
      </c>
      <c r="AN525" s="52">
        <f>IFERROR(AM525/AJ515,"-")</f>
        <v>5.7254227063243598E-5</v>
      </c>
      <c r="AO525" s="54">
        <f t="shared" si="107"/>
        <v>10</v>
      </c>
      <c r="AP525" s="52">
        <f>IFERROR(AO525/AK515,"-")</f>
        <v>4.6948356807511738E-3</v>
      </c>
      <c r="AQ525" s="53">
        <f t="shared" si="113"/>
        <v>6590.7</v>
      </c>
      <c r="AW525" s="175"/>
      <c r="AX525" s="175"/>
    </row>
    <row r="526" spans="2:50" s="20" customFormat="1">
      <c r="B526" s="326"/>
      <c r="C526" s="308"/>
      <c r="D526" s="311"/>
      <c r="E526" s="311"/>
      <c r="F526" s="209" t="s">
        <v>160</v>
      </c>
      <c r="G526" s="54">
        <v>371591</v>
      </c>
      <c r="H526" s="52">
        <f>IFERROR(G526/D515,"-")</f>
        <v>4.633225786525959E-4</v>
      </c>
      <c r="I526" s="54">
        <v>5</v>
      </c>
      <c r="J526" s="52">
        <f>IFERROR(I526/E515,"-")</f>
        <v>3.27653997378768E-3</v>
      </c>
      <c r="K526" s="53">
        <f t="shared" si="109"/>
        <v>74318.2</v>
      </c>
      <c r="L526" s="311"/>
      <c r="M526" s="311"/>
      <c r="N526" s="209" t="s">
        <v>160</v>
      </c>
      <c r="O526" s="54">
        <v>92170</v>
      </c>
      <c r="P526" s="52">
        <f>IFERROR(O526/L515,"-")</f>
        <v>7.4479851127569351E-4</v>
      </c>
      <c r="Q526" s="54">
        <v>3</v>
      </c>
      <c r="R526" s="52">
        <f>IFERROR(Q526/M515,"-")</f>
        <v>1.2244897959183673E-2</v>
      </c>
      <c r="S526" s="53">
        <f t="shared" si="110"/>
        <v>30723.333333333332</v>
      </c>
      <c r="T526" s="311"/>
      <c r="U526" s="311"/>
      <c r="V526" s="209" t="s">
        <v>160</v>
      </c>
      <c r="W526" s="54">
        <v>787343</v>
      </c>
      <c r="X526" s="52">
        <f>IFERROR(W526/T515,"-")</f>
        <v>8.7856335453836386E-3</v>
      </c>
      <c r="Y526" s="54">
        <v>3</v>
      </c>
      <c r="Z526" s="52">
        <f>IFERROR(Y526/U515,"-")</f>
        <v>2.1897810218978103E-2</v>
      </c>
      <c r="AA526" s="53">
        <f t="shared" si="111"/>
        <v>262447.66666666669</v>
      </c>
      <c r="AB526" s="311"/>
      <c r="AC526" s="311"/>
      <c r="AD526" s="209" t="s">
        <v>160</v>
      </c>
      <c r="AE526" s="54">
        <v>1111840</v>
      </c>
      <c r="AF526" s="52">
        <f>IFERROR(AE526/AB515,"-")</f>
        <v>8.1905484118178634E-3</v>
      </c>
      <c r="AG526" s="54">
        <v>3</v>
      </c>
      <c r="AH526" s="52">
        <f>IFERROR(AG526/AC515,"-")</f>
        <v>1.3513513513513514E-2</v>
      </c>
      <c r="AI526" s="53">
        <f t="shared" si="112"/>
        <v>370613.33333333331</v>
      </c>
      <c r="AJ526" s="311"/>
      <c r="AK526" s="324"/>
      <c r="AL526" s="209" t="s">
        <v>160</v>
      </c>
      <c r="AM526" s="54">
        <f t="shared" si="108"/>
        <v>2362944</v>
      </c>
      <c r="AN526" s="52">
        <f>IFERROR(AM526/AJ515,"-")</f>
        <v>2.052718714457176E-3</v>
      </c>
      <c r="AO526" s="54">
        <f t="shared" si="107"/>
        <v>14</v>
      </c>
      <c r="AP526" s="52">
        <f>IFERROR(AO526/AK515,"-")</f>
        <v>6.5727699530516428E-3</v>
      </c>
      <c r="AQ526" s="53">
        <f t="shared" si="113"/>
        <v>168781.71428571429</v>
      </c>
      <c r="AW526" s="175"/>
      <c r="AX526" s="175"/>
    </row>
    <row r="527" spans="2:50" s="20" customFormat="1">
      <c r="B527" s="326"/>
      <c r="C527" s="308"/>
      <c r="D527" s="311"/>
      <c r="E527" s="311"/>
      <c r="F527" s="209" t="s">
        <v>161</v>
      </c>
      <c r="G527" s="54">
        <v>3146329</v>
      </c>
      <c r="H527" s="52">
        <f>IFERROR(G527/D515,"-")</f>
        <v>3.9230370637863762E-3</v>
      </c>
      <c r="I527" s="54">
        <v>161</v>
      </c>
      <c r="J527" s="52">
        <f>IFERROR(I527/E515,"-")</f>
        <v>0.10550458715596331</v>
      </c>
      <c r="K527" s="53">
        <f t="shared" si="109"/>
        <v>19542.416149068322</v>
      </c>
      <c r="L527" s="311"/>
      <c r="M527" s="311"/>
      <c r="N527" s="209" t="s">
        <v>161</v>
      </c>
      <c r="O527" s="54">
        <v>1654269</v>
      </c>
      <c r="P527" s="52">
        <f>IFERROR(O527/L515,"-")</f>
        <v>1.3367658548871978E-2</v>
      </c>
      <c r="Q527" s="54">
        <v>38</v>
      </c>
      <c r="R527" s="52">
        <f>IFERROR(Q527/M515,"-")</f>
        <v>0.15510204081632653</v>
      </c>
      <c r="S527" s="53">
        <f t="shared" si="110"/>
        <v>43533.394736842107</v>
      </c>
      <c r="T527" s="311"/>
      <c r="U527" s="311"/>
      <c r="V527" s="209" t="s">
        <v>161</v>
      </c>
      <c r="W527" s="54">
        <v>405691</v>
      </c>
      <c r="X527" s="52">
        <f>IFERROR(W527/T515,"-")</f>
        <v>4.5269373813702964E-3</v>
      </c>
      <c r="Y527" s="54">
        <v>19</v>
      </c>
      <c r="Z527" s="52">
        <f>IFERROR(Y527/U515,"-")</f>
        <v>0.13868613138686131</v>
      </c>
      <c r="AA527" s="53">
        <f t="shared" si="111"/>
        <v>21352.157894736843</v>
      </c>
      <c r="AB527" s="311"/>
      <c r="AC527" s="311"/>
      <c r="AD527" s="209" t="s">
        <v>161</v>
      </c>
      <c r="AE527" s="54">
        <v>935449</v>
      </c>
      <c r="AF527" s="52">
        <f>IFERROR(AE527/AB515,"-")</f>
        <v>6.8911357041360338E-3</v>
      </c>
      <c r="AG527" s="54">
        <v>40</v>
      </c>
      <c r="AH527" s="52">
        <f>IFERROR(AG527/AC515,"-")</f>
        <v>0.18018018018018017</v>
      </c>
      <c r="AI527" s="53">
        <f t="shared" si="112"/>
        <v>23386.224999999999</v>
      </c>
      <c r="AJ527" s="311"/>
      <c r="AK527" s="324"/>
      <c r="AL527" s="209" t="s">
        <v>161</v>
      </c>
      <c r="AM527" s="54">
        <f t="shared" si="108"/>
        <v>6141738</v>
      </c>
      <c r="AN527" s="52">
        <f>IFERROR(AM527/AJ515,"-")</f>
        <v>5.3354038571768042E-3</v>
      </c>
      <c r="AO527" s="54">
        <f t="shared" si="107"/>
        <v>258</v>
      </c>
      <c r="AP527" s="52">
        <f>IFERROR(AO527/AK515,"-")</f>
        <v>0.12112676056338029</v>
      </c>
      <c r="AQ527" s="53">
        <f t="shared" si="113"/>
        <v>23805.18604651163</v>
      </c>
      <c r="AW527" s="175"/>
      <c r="AX527" s="175"/>
    </row>
    <row r="528" spans="2:50" s="20" customFormat="1">
      <c r="B528" s="326"/>
      <c r="C528" s="308"/>
      <c r="D528" s="311"/>
      <c r="E528" s="311"/>
      <c r="F528" s="209" t="s">
        <v>162</v>
      </c>
      <c r="G528" s="54">
        <v>7172814</v>
      </c>
      <c r="H528" s="52">
        <f>IFERROR(G528/D515,"-")</f>
        <v>8.9435069166783933E-3</v>
      </c>
      <c r="I528" s="54">
        <v>83</v>
      </c>
      <c r="J528" s="52">
        <f>IFERROR(I528/E515,"-")</f>
        <v>5.439056356487549E-2</v>
      </c>
      <c r="K528" s="53">
        <f t="shared" si="109"/>
        <v>86419.445783132527</v>
      </c>
      <c r="L528" s="311"/>
      <c r="M528" s="311"/>
      <c r="N528" s="209" t="s">
        <v>162</v>
      </c>
      <c r="O528" s="54">
        <v>984108</v>
      </c>
      <c r="P528" s="52">
        <f>IFERROR(O528/L515,"-")</f>
        <v>7.9522857039655004E-3</v>
      </c>
      <c r="Q528" s="54">
        <v>15</v>
      </c>
      <c r="R528" s="52">
        <f>IFERROR(Q528/M515,"-")</f>
        <v>6.1224489795918366E-2</v>
      </c>
      <c r="S528" s="53">
        <f t="shared" si="110"/>
        <v>65607.199999999997</v>
      </c>
      <c r="T528" s="311"/>
      <c r="U528" s="311"/>
      <c r="V528" s="209" t="s">
        <v>162</v>
      </c>
      <c r="W528" s="54">
        <v>966635</v>
      </c>
      <c r="X528" s="52">
        <f>IFERROR(W528/T515,"-")</f>
        <v>1.0786278511578705E-2</v>
      </c>
      <c r="Y528" s="54">
        <v>11</v>
      </c>
      <c r="Z528" s="52">
        <f>IFERROR(Y528/U515,"-")</f>
        <v>8.0291970802919707E-2</v>
      </c>
      <c r="AA528" s="53">
        <f t="shared" si="111"/>
        <v>87875.909090909088</v>
      </c>
      <c r="AB528" s="311"/>
      <c r="AC528" s="311"/>
      <c r="AD528" s="209" t="s">
        <v>162</v>
      </c>
      <c r="AE528" s="54">
        <v>1309191</v>
      </c>
      <c r="AF528" s="52">
        <f>IFERROR(AE528/AB515,"-")</f>
        <v>9.6443663349189083E-3</v>
      </c>
      <c r="AG528" s="54">
        <v>22</v>
      </c>
      <c r="AH528" s="52">
        <f>IFERROR(AG528/AC515,"-")</f>
        <v>9.90990990990991E-2</v>
      </c>
      <c r="AI528" s="53">
        <f t="shared" si="112"/>
        <v>59508.681818181816</v>
      </c>
      <c r="AJ528" s="311"/>
      <c r="AK528" s="324"/>
      <c r="AL528" s="209" t="s">
        <v>162</v>
      </c>
      <c r="AM528" s="54">
        <f t="shared" si="108"/>
        <v>10432748</v>
      </c>
      <c r="AN528" s="52">
        <f>IFERROR(AM528/AJ515,"-")</f>
        <v>9.0630573821536484E-3</v>
      </c>
      <c r="AO528" s="54">
        <f t="shared" si="107"/>
        <v>131</v>
      </c>
      <c r="AP528" s="52">
        <f>IFERROR(AO528/AK515,"-")</f>
        <v>6.1502347417840372E-2</v>
      </c>
      <c r="AQ528" s="53">
        <f t="shared" si="113"/>
        <v>79639.29770992366</v>
      </c>
      <c r="AW528" s="175"/>
      <c r="AX528" s="175"/>
    </row>
    <row r="529" spans="2:50" s="20" customFormat="1">
      <c r="B529" s="326"/>
      <c r="C529" s="308"/>
      <c r="D529" s="311"/>
      <c r="E529" s="311"/>
      <c r="F529" s="209" t="s">
        <v>163</v>
      </c>
      <c r="G529" s="54">
        <v>3299295</v>
      </c>
      <c r="H529" s="52">
        <f>IFERROR(G529/D515,"-")</f>
        <v>4.1137645075785371E-3</v>
      </c>
      <c r="I529" s="54">
        <v>60</v>
      </c>
      <c r="J529" s="52">
        <f>IFERROR(I529/E515,"-")</f>
        <v>3.9318479685452164E-2</v>
      </c>
      <c r="K529" s="53">
        <f t="shared" si="109"/>
        <v>54988.25</v>
      </c>
      <c r="L529" s="311"/>
      <c r="M529" s="311"/>
      <c r="N529" s="209" t="s">
        <v>163</v>
      </c>
      <c r="O529" s="54">
        <v>499498</v>
      </c>
      <c r="P529" s="52">
        <f>IFERROR(O529/L515,"-")</f>
        <v>4.0362956144644286E-3</v>
      </c>
      <c r="Q529" s="54">
        <v>17</v>
      </c>
      <c r="R529" s="52">
        <f>IFERROR(Q529/M515,"-")</f>
        <v>6.9387755102040816E-2</v>
      </c>
      <c r="S529" s="53">
        <f t="shared" si="110"/>
        <v>29382.235294117647</v>
      </c>
      <c r="T529" s="311"/>
      <c r="U529" s="311"/>
      <c r="V529" s="209" t="s">
        <v>163</v>
      </c>
      <c r="W529" s="54">
        <v>290720</v>
      </c>
      <c r="X529" s="52">
        <f>IFERROR(W529/T515,"-")</f>
        <v>3.2440237410047857E-3</v>
      </c>
      <c r="Y529" s="54">
        <v>8</v>
      </c>
      <c r="Z529" s="52">
        <f>IFERROR(Y529/U515,"-")</f>
        <v>5.8394160583941604E-2</v>
      </c>
      <c r="AA529" s="53">
        <f t="shared" si="111"/>
        <v>36340</v>
      </c>
      <c r="AB529" s="311"/>
      <c r="AC529" s="311"/>
      <c r="AD529" s="209" t="s">
        <v>163</v>
      </c>
      <c r="AE529" s="54">
        <v>176428</v>
      </c>
      <c r="AF529" s="52">
        <f>IFERROR(AE529/AB515,"-")</f>
        <v>1.2996852741403457E-3</v>
      </c>
      <c r="AG529" s="54">
        <v>13</v>
      </c>
      <c r="AH529" s="52">
        <f>IFERROR(AG529/AC515,"-")</f>
        <v>5.8558558558558557E-2</v>
      </c>
      <c r="AI529" s="53">
        <f t="shared" si="112"/>
        <v>13571.384615384615</v>
      </c>
      <c r="AJ529" s="311"/>
      <c r="AK529" s="324"/>
      <c r="AL529" s="209" t="s">
        <v>163</v>
      </c>
      <c r="AM529" s="54">
        <f t="shared" si="108"/>
        <v>4265941</v>
      </c>
      <c r="AN529" s="52">
        <f>IFERROR(AM529/AJ515,"-")</f>
        <v>3.7058757742333965E-3</v>
      </c>
      <c r="AO529" s="54">
        <f t="shared" si="107"/>
        <v>98</v>
      </c>
      <c r="AP529" s="52">
        <f>IFERROR(AO529/AK515,"-")</f>
        <v>4.6009389671361506E-2</v>
      </c>
      <c r="AQ529" s="53">
        <f t="shared" si="113"/>
        <v>43530.010204081635</v>
      </c>
      <c r="AW529" s="175"/>
      <c r="AX529" s="175"/>
    </row>
    <row r="530" spans="2:50" s="20" customFormat="1">
      <c r="B530" s="326"/>
      <c r="C530" s="308"/>
      <c r="D530" s="311"/>
      <c r="E530" s="311"/>
      <c r="F530" s="210" t="s">
        <v>164</v>
      </c>
      <c r="G530" s="59">
        <v>1436934</v>
      </c>
      <c r="H530" s="57">
        <f>IFERROR(G530/D515,"-")</f>
        <v>1.7916579417520586E-3</v>
      </c>
      <c r="I530" s="59">
        <v>111</v>
      </c>
      <c r="J530" s="57">
        <f>IFERROR(I530/E515,"-")</f>
        <v>7.2739187418086507E-2</v>
      </c>
      <c r="K530" s="58">
        <f t="shared" si="109"/>
        <v>12945.351351351352</v>
      </c>
      <c r="L530" s="311"/>
      <c r="M530" s="311"/>
      <c r="N530" s="210" t="s">
        <v>164</v>
      </c>
      <c r="O530" s="59">
        <v>410591</v>
      </c>
      <c r="P530" s="57">
        <f>IFERROR(O530/L515,"-")</f>
        <v>3.317864441176069E-3</v>
      </c>
      <c r="Q530" s="59">
        <v>28</v>
      </c>
      <c r="R530" s="57">
        <f>IFERROR(Q530/M515,"-")</f>
        <v>0.11428571428571428</v>
      </c>
      <c r="S530" s="58">
        <f t="shared" si="110"/>
        <v>14663.964285714286</v>
      </c>
      <c r="T530" s="311"/>
      <c r="U530" s="311"/>
      <c r="V530" s="210" t="s">
        <v>164</v>
      </c>
      <c r="W530" s="59">
        <v>68467</v>
      </c>
      <c r="X530" s="57">
        <f>IFERROR(W530/T515,"-")</f>
        <v>7.6399481795327005E-4</v>
      </c>
      <c r="Y530" s="59">
        <v>13</v>
      </c>
      <c r="Z530" s="57">
        <f>IFERROR(Y530/U515,"-")</f>
        <v>9.4890510948905105E-2</v>
      </c>
      <c r="AA530" s="58">
        <f t="shared" si="111"/>
        <v>5266.6923076923076</v>
      </c>
      <c r="AB530" s="311"/>
      <c r="AC530" s="311"/>
      <c r="AD530" s="210" t="s">
        <v>164</v>
      </c>
      <c r="AE530" s="59">
        <v>266714</v>
      </c>
      <c r="AF530" s="57">
        <f>IFERROR(AE530/AB515,"-")</f>
        <v>1.9647916328874564E-3</v>
      </c>
      <c r="AG530" s="59">
        <v>30</v>
      </c>
      <c r="AH530" s="57">
        <f>IFERROR(AG530/AC515,"-")</f>
        <v>0.13513513513513514</v>
      </c>
      <c r="AI530" s="58">
        <f t="shared" si="112"/>
        <v>8890.4666666666672</v>
      </c>
      <c r="AJ530" s="311"/>
      <c r="AK530" s="324"/>
      <c r="AL530" s="210" t="s">
        <v>164</v>
      </c>
      <c r="AM530" s="59">
        <f t="shared" si="108"/>
        <v>2182706</v>
      </c>
      <c r="AN530" s="57">
        <f>IFERROR(AM530/AJ515,"-")</f>
        <v>1.8961437318692125E-3</v>
      </c>
      <c r="AO530" s="59">
        <f t="shared" si="107"/>
        <v>182</v>
      </c>
      <c r="AP530" s="57">
        <f>IFERROR(AO530/AK515,"-")</f>
        <v>8.5446009389671368E-2</v>
      </c>
      <c r="AQ530" s="58">
        <f t="shared" si="113"/>
        <v>11992.89010989011</v>
      </c>
      <c r="AW530" s="175"/>
      <c r="AX530" s="175"/>
    </row>
    <row r="531" spans="2:50" s="20" customFormat="1">
      <c r="B531" s="326"/>
      <c r="C531" s="309"/>
      <c r="D531" s="312"/>
      <c r="E531" s="312"/>
      <c r="F531" s="211" t="s">
        <v>86</v>
      </c>
      <c r="G531" s="60">
        <f>SUM(G515:G530)</f>
        <v>144381635</v>
      </c>
      <c r="H531" s="57">
        <f>IFERROR(G531/D515,"-")</f>
        <v>0.18002392802376238</v>
      </c>
      <c r="I531" s="59">
        <v>1154</v>
      </c>
      <c r="J531" s="57">
        <f>IFERROR(I531/E515,"-")</f>
        <v>0.75622542595019659</v>
      </c>
      <c r="K531" s="58">
        <f t="shared" si="109"/>
        <v>125114.06845753899</v>
      </c>
      <c r="L531" s="312"/>
      <c r="M531" s="312"/>
      <c r="N531" s="211" t="s">
        <v>86</v>
      </c>
      <c r="O531" s="60">
        <f>SUM(O515:O530)</f>
        <v>29377364</v>
      </c>
      <c r="P531" s="57">
        <f>IFERROR(O531/L515,"-")</f>
        <v>0.2373897903049165</v>
      </c>
      <c r="Q531" s="59">
        <v>199</v>
      </c>
      <c r="R531" s="57">
        <f>IFERROR(Q531/M515,"-")</f>
        <v>0.81224489795918364</v>
      </c>
      <c r="S531" s="58">
        <f t="shared" si="110"/>
        <v>147624.9447236181</v>
      </c>
      <c r="T531" s="312"/>
      <c r="U531" s="312"/>
      <c r="V531" s="211" t="s">
        <v>86</v>
      </c>
      <c r="W531" s="60">
        <f>SUM(W515:W530)</f>
        <v>16183015</v>
      </c>
      <c r="X531" s="57">
        <f>IFERROR(W531/T515,"-")</f>
        <v>0.18057954341303167</v>
      </c>
      <c r="Y531" s="59">
        <v>117</v>
      </c>
      <c r="Z531" s="57">
        <f>IFERROR(Y531/U515,"-")</f>
        <v>0.85401459854014594</v>
      </c>
      <c r="AA531" s="58">
        <f t="shared" si="111"/>
        <v>138316.36752136753</v>
      </c>
      <c r="AB531" s="312"/>
      <c r="AC531" s="312"/>
      <c r="AD531" s="211" t="s">
        <v>86</v>
      </c>
      <c r="AE531" s="60">
        <f>SUM(AE515:AE530)</f>
        <v>26998693</v>
      </c>
      <c r="AF531" s="57">
        <f>IFERROR(AE531/AB515,"-")</f>
        <v>0.19889021988083541</v>
      </c>
      <c r="AG531" s="59">
        <v>196</v>
      </c>
      <c r="AH531" s="57">
        <f>IFERROR(AG531/AC515,"-")</f>
        <v>0.88288288288288286</v>
      </c>
      <c r="AI531" s="58">
        <f t="shared" si="112"/>
        <v>137748.43367346938</v>
      </c>
      <c r="AJ531" s="312"/>
      <c r="AK531" s="325"/>
      <c r="AL531" s="211" t="s">
        <v>86</v>
      </c>
      <c r="AM531" s="60">
        <f>SUM(AM515:AM530)</f>
        <v>216940707</v>
      </c>
      <c r="AN531" s="57">
        <f>IFERROR(AM531/AJ515,"-")</f>
        <v>0.1884590786690124</v>
      </c>
      <c r="AO531" s="59">
        <f t="shared" si="107"/>
        <v>1666</v>
      </c>
      <c r="AP531" s="57">
        <f>IFERROR(AO531/AK515,"-")</f>
        <v>0.78215962441314557</v>
      </c>
      <c r="AQ531" s="58">
        <f t="shared" si="113"/>
        <v>130216.51080432173</v>
      </c>
      <c r="AW531" s="175"/>
      <c r="AX531" s="175"/>
    </row>
    <row r="532" spans="2:50" s="20" customFormat="1">
      <c r="B532" s="326">
        <v>32</v>
      </c>
      <c r="C532" s="307" t="s">
        <v>41</v>
      </c>
      <c r="D532" s="310">
        <v>931205850</v>
      </c>
      <c r="E532" s="310">
        <v>1611</v>
      </c>
      <c r="F532" s="207" t="s">
        <v>150</v>
      </c>
      <c r="G532" s="50">
        <v>14160612</v>
      </c>
      <c r="H532" s="48">
        <f>IFERROR(G532/D532,"-")</f>
        <v>1.5206747251426738E-2</v>
      </c>
      <c r="I532" s="50">
        <v>282</v>
      </c>
      <c r="J532" s="48">
        <f>IFERROR(I532/E532,"-")</f>
        <v>0.1750465549348231</v>
      </c>
      <c r="K532" s="49">
        <f t="shared" si="109"/>
        <v>50214.936170212764</v>
      </c>
      <c r="L532" s="310">
        <v>155734590</v>
      </c>
      <c r="M532" s="310">
        <v>235</v>
      </c>
      <c r="N532" s="207" t="s">
        <v>150</v>
      </c>
      <c r="O532" s="50">
        <v>1241377</v>
      </c>
      <c r="P532" s="48">
        <f>IFERROR(O532/L532,"-")</f>
        <v>7.97110648315188E-3</v>
      </c>
      <c r="Q532" s="50">
        <v>35</v>
      </c>
      <c r="R532" s="48">
        <f>IFERROR(Q532/M532,"-")</f>
        <v>0.14893617021276595</v>
      </c>
      <c r="S532" s="49">
        <f t="shared" si="110"/>
        <v>35467.914285714287</v>
      </c>
      <c r="T532" s="310">
        <v>125064210</v>
      </c>
      <c r="U532" s="310">
        <v>170</v>
      </c>
      <c r="V532" s="207" t="s">
        <v>150</v>
      </c>
      <c r="W532" s="50">
        <v>2058888</v>
      </c>
      <c r="X532" s="48">
        <f>IFERROR(W532/T532,"-")</f>
        <v>1.6462647467249025E-2</v>
      </c>
      <c r="Y532" s="50">
        <v>32</v>
      </c>
      <c r="Z532" s="48">
        <f>IFERROR(Y532/U532,"-")</f>
        <v>0.18823529411764706</v>
      </c>
      <c r="AA532" s="49">
        <f t="shared" si="111"/>
        <v>64340.25</v>
      </c>
      <c r="AB532" s="310">
        <v>191506700</v>
      </c>
      <c r="AC532" s="310">
        <v>247</v>
      </c>
      <c r="AD532" s="207" t="s">
        <v>150</v>
      </c>
      <c r="AE532" s="50">
        <v>3993304</v>
      </c>
      <c r="AF532" s="48">
        <f>IFERROR(AE532/AB532,"-")</f>
        <v>2.0852032853158661E-2</v>
      </c>
      <c r="AG532" s="50">
        <v>54</v>
      </c>
      <c r="AH532" s="48">
        <f>IFERROR(AG532/AC532,"-")</f>
        <v>0.21862348178137653</v>
      </c>
      <c r="AI532" s="49">
        <f t="shared" si="112"/>
        <v>73950.074074074073</v>
      </c>
      <c r="AJ532" s="310">
        <f>SUM(D532,L532,T532,AB532)</f>
        <v>1403511350</v>
      </c>
      <c r="AK532" s="323">
        <f>SUM(E532,M532,U532,AC532)</f>
        <v>2263</v>
      </c>
      <c r="AL532" s="207" t="s">
        <v>150</v>
      </c>
      <c r="AM532" s="50">
        <f t="shared" ref="AM532:AM547" si="114">SUM(G532,O532,W532,AE532)</f>
        <v>21454181</v>
      </c>
      <c r="AN532" s="48">
        <f>IFERROR(AM532/AJ532,"-")</f>
        <v>1.5286075883889361E-2</v>
      </c>
      <c r="AO532" s="50">
        <f t="shared" si="107"/>
        <v>403</v>
      </c>
      <c r="AP532" s="48">
        <f>IFERROR(AO532/AK532,"-")</f>
        <v>0.17808219178082191</v>
      </c>
      <c r="AQ532" s="49">
        <f t="shared" si="113"/>
        <v>53236.181141439207</v>
      </c>
      <c r="AW532" s="175"/>
      <c r="AX532" s="175"/>
    </row>
    <row r="533" spans="2:50" s="20" customFormat="1">
      <c r="B533" s="326"/>
      <c r="C533" s="308"/>
      <c r="D533" s="311"/>
      <c r="E533" s="311"/>
      <c r="F533" s="208" t="s">
        <v>151</v>
      </c>
      <c r="G533" s="54">
        <v>21656639</v>
      </c>
      <c r="H533" s="52">
        <f>IFERROR(G533/D532,"-")</f>
        <v>2.3256553854338436E-2</v>
      </c>
      <c r="I533" s="54">
        <v>389</v>
      </c>
      <c r="J533" s="52">
        <f>IFERROR(I533/E532,"-")</f>
        <v>0.2414649286157666</v>
      </c>
      <c r="K533" s="53">
        <f t="shared" si="109"/>
        <v>55672.59383033419</v>
      </c>
      <c r="L533" s="311"/>
      <c r="M533" s="311"/>
      <c r="N533" s="208" t="s">
        <v>151</v>
      </c>
      <c r="O533" s="54">
        <v>2649804</v>
      </c>
      <c r="P533" s="52">
        <f>IFERROR(O533/L532,"-")</f>
        <v>1.7014871262704064E-2</v>
      </c>
      <c r="Q533" s="54">
        <v>62</v>
      </c>
      <c r="R533" s="52">
        <f>IFERROR(Q533/M532,"-")</f>
        <v>0.26382978723404255</v>
      </c>
      <c r="S533" s="53">
        <f t="shared" si="110"/>
        <v>42738.774193548386</v>
      </c>
      <c r="T533" s="311"/>
      <c r="U533" s="311"/>
      <c r="V533" s="208" t="s">
        <v>151</v>
      </c>
      <c r="W533" s="54">
        <v>4958407</v>
      </c>
      <c r="X533" s="52">
        <f>IFERROR(W533/T532,"-")</f>
        <v>3.9646890185449542E-2</v>
      </c>
      <c r="Y533" s="54">
        <v>48</v>
      </c>
      <c r="Z533" s="52">
        <f>IFERROR(Y533/U532,"-")</f>
        <v>0.28235294117647058</v>
      </c>
      <c r="AA533" s="53">
        <f t="shared" si="111"/>
        <v>103300.14583333333</v>
      </c>
      <c r="AB533" s="311"/>
      <c r="AC533" s="311"/>
      <c r="AD533" s="208" t="s">
        <v>151</v>
      </c>
      <c r="AE533" s="54">
        <v>3617957</v>
      </c>
      <c r="AF533" s="52">
        <f>IFERROR(AE533/AB532,"-")</f>
        <v>1.8892064872926117E-2</v>
      </c>
      <c r="AG533" s="54">
        <v>74</v>
      </c>
      <c r="AH533" s="52">
        <f>IFERROR(AG533/AC532,"-")</f>
        <v>0.29959514170040485</v>
      </c>
      <c r="AI533" s="53">
        <f t="shared" si="112"/>
        <v>48891.310810810814</v>
      </c>
      <c r="AJ533" s="311"/>
      <c r="AK533" s="324"/>
      <c r="AL533" s="208" t="s">
        <v>151</v>
      </c>
      <c r="AM533" s="54">
        <f t="shared" si="114"/>
        <v>32882807</v>
      </c>
      <c r="AN533" s="52">
        <f>IFERROR(AM533/AJ532,"-")</f>
        <v>2.3428956951434699E-2</v>
      </c>
      <c r="AO533" s="54">
        <f t="shared" si="107"/>
        <v>573</v>
      </c>
      <c r="AP533" s="52">
        <f>IFERROR(AO533/AK532,"-")</f>
        <v>0.25320371188687585</v>
      </c>
      <c r="AQ533" s="53">
        <f t="shared" si="113"/>
        <v>57387.09773123909</v>
      </c>
      <c r="AW533" s="175"/>
      <c r="AX533" s="175"/>
    </row>
    <row r="534" spans="2:50" s="20" customFormat="1">
      <c r="B534" s="326"/>
      <c r="C534" s="308"/>
      <c r="D534" s="311"/>
      <c r="E534" s="311"/>
      <c r="F534" s="209" t="s">
        <v>152</v>
      </c>
      <c r="G534" s="54">
        <v>20440421</v>
      </c>
      <c r="H534" s="52">
        <f>IFERROR(G534/D532,"-")</f>
        <v>2.1950486028411442E-2</v>
      </c>
      <c r="I534" s="54">
        <v>437</v>
      </c>
      <c r="J534" s="52">
        <f>IFERROR(I534/E532,"-")</f>
        <v>0.27126008690254499</v>
      </c>
      <c r="K534" s="53">
        <f t="shared" si="109"/>
        <v>46774.418764302056</v>
      </c>
      <c r="L534" s="311"/>
      <c r="M534" s="311"/>
      <c r="N534" s="209" t="s">
        <v>152</v>
      </c>
      <c r="O534" s="54">
        <v>4047869</v>
      </c>
      <c r="P534" s="52">
        <f>IFERROR(O534/L532,"-")</f>
        <v>2.5992099764092228E-2</v>
      </c>
      <c r="Q534" s="54">
        <v>67</v>
      </c>
      <c r="R534" s="52">
        <f>IFERROR(Q534/M532,"-")</f>
        <v>0.28510638297872343</v>
      </c>
      <c r="S534" s="53">
        <f t="shared" si="110"/>
        <v>60415.955223880599</v>
      </c>
      <c r="T534" s="311"/>
      <c r="U534" s="311"/>
      <c r="V534" s="209" t="s">
        <v>152</v>
      </c>
      <c r="W534" s="54">
        <v>1725735</v>
      </c>
      <c r="X534" s="52">
        <f>IFERROR(W534/T532,"-")</f>
        <v>1.379879183660937E-2</v>
      </c>
      <c r="Y534" s="54">
        <v>54</v>
      </c>
      <c r="Z534" s="52">
        <f>IFERROR(Y534/U532,"-")</f>
        <v>0.31764705882352939</v>
      </c>
      <c r="AA534" s="53">
        <f t="shared" si="111"/>
        <v>31958.055555555555</v>
      </c>
      <c r="AB534" s="311"/>
      <c r="AC534" s="311"/>
      <c r="AD534" s="209" t="s">
        <v>152</v>
      </c>
      <c r="AE534" s="54">
        <v>3089445</v>
      </c>
      <c r="AF534" s="52">
        <f>IFERROR(AE534/AB532,"-")</f>
        <v>1.6132307642500236E-2</v>
      </c>
      <c r="AG534" s="54">
        <v>85</v>
      </c>
      <c r="AH534" s="52">
        <f>IFERROR(AG534/AC532,"-")</f>
        <v>0.34412955465587042</v>
      </c>
      <c r="AI534" s="53">
        <f t="shared" si="112"/>
        <v>36346.411764705881</v>
      </c>
      <c r="AJ534" s="311"/>
      <c r="AK534" s="324"/>
      <c r="AL534" s="209" t="s">
        <v>152</v>
      </c>
      <c r="AM534" s="54">
        <f t="shared" si="114"/>
        <v>29303470</v>
      </c>
      <c r="AN534" s="52">
        <f>IFERROR(AM534/AJ532,"-")</f>
        <v>2.0878684023467285E-2</v>
      </c>
      <c r="AO534" s="54">
        <f t="shared" si="107"/>
        <v>643</v>
      </c>
      <c r="AP534" s="52">
        <f>IFERROR(AO534/AK532,"-")</f>
        <v>0.28413610251878035</v>
      </c>
      <c r="AQ534" s="53">
        <f t="shared" si="113"/>
        <v>45573.048211508554</v>
      </c>
      <c r="AW534" s="175"/>
      <c r="AX534" s="175"/>
    </row>
    <row r="535" spans="2:50" s="20" customFormat="1">
      <c r="B535" s="326"/>
      <c r="C535" s="308"/>
      <c r="D535" s="311"/>
      <c r="E535" s="311"/>
      <c r="F535" s="209" t="s">
        <v>153</v>
      </c>
      <c r="G535" s="54">
        <v>2639302</v>
      </c>
      <c r="H535" s="52">
        <f>IFERROR(G535/D532,"-")</f>
        <v>2.8342841703582512E-3</v>
      </c>
      <c r="I535" s="54">
        <v>47</v>
      </c>
      <c r="J535" s="52">
        <f>IFERROR(I535/E532,"-")</f>
        <v>2.9174425822470516E-2</v>
      </c>
      <c r="K535" s="53">
        <f t="shared" si="109"/>
        <v>56155.361702127659</v>
      </c>
      <c r="L535" s="311"/>
      <c r="M535" s="311"/>
      <c r="N535" s="209" t="s">
        <v>153</v>
      </c>
      <c r="O535" s="54">
        <v>56685</v>
      </c>
      <c r="P535" s="52">
        <f>IFERROR(O535/L532,"-")</f>
        <v>3.6398464849716431E-4</v>
      </c>
      <c r="Q535" s="54">
        <v>5</v>
      </c>
      <c r="R535" s="52">
        <f>IFERROR(Q535/M532,"-")</f>
        <v>2.1276595744680851E-2</v>
      </c>
      <c r="S535" s="53">
        <f t="shared" si="110"/>
        <v>11337</v>
      </c>
      <c r="T535" s="311"/>
      <c r="U535" s="311"/>
      <c r="V535" s="209" t="s">
        <v>153</v>
      </c>
      <c r="W535" s="54">
        <v>71881</v>
      </c>
      <c r="X535" s="52">
        <f>IFERROR(W535/T532,"-")</f>
        <v>5.7475276100172864E-4</v>
      </c>
      <c r="Y535" s="54">
        <v>9</v>
      </c>
      <c r="Z535" s="52">
        <f>IFERROR(Y535/U532,"-")</f>
        <v>5.2941176470588235E-2</v>
      </c>
      <c r="AA535" s="53">
        <f t="shared" si="111"/>
        <v>7986.7777777777774</v>
      </c>
      <c r="AB535" s="311"/>
      <c r="AC535" s="311"/>
      <c r="AD535" s="209" t="s">
        <v>153</v>
      </c>
      <c r="AE535" s="54">
        <v>100417</v>
      </c>
      <c r="AF535" s="52">
        <f>IFERROR(AE535/AB532,"-")</f>
        <v>5.2435241169107919E-4</v>
      </c>
      <c r="AG535" s="54">
        <v>9</v>
      </c>
      <c r="AH535" s="52">
        <f>IFERROR(AG535/AC532,"-")</f>
        <v>3.643724696356275E-2</v>
      </c>
      <c r="AI535" s="53">
        <f t="shared" si="112"/>
        <v>11157.444444444445</v>
      </c>
      <c r="AJ535" s="311"/>
      <c r="AK535" s="324"/>
      <c r="AL535" s="209" t="s">
        <v>153</v>
      </c>
      <c r="AM535" s="54">
        <f t="shared" si="114"/>
        <v>2868285</v>
      </c>
      <c r="AN535" s="52">
        <f>IFERROR(AM535/AJ532,"-")</f>
        <v>2.0436493085716763E-3</v>
      </c>
      <c r="AO535" s="54">
        <f t="shared" si="107"/>
        <v>70</v>
      </c>
      <c r="AP535" s="52">
        <f>IFERROR(AO535/AK532,"-")</f>
        <v>3.093239063190455E-2</v>
      </c>
      <c r="AQ535" s="53">
        <f t="shared" si="113"/>
        <v>40975.5</v>
      </c>
      <c r="AW535" s="175"/>
      <c r="AX535" s="175"/>
    </row>
    <row r="536" spans="2:50" s="20" customFormat="1">
      <c r="B536" s="326"/>
      <c r="C536" s="308"/>
      <c r="D536" s="311"/>
      <c r="E536" s="311"/>
      <c r="F536" s="209" t="s">
        <v>154</v>
      </c>
      <c r="G536" s="54">
        <v>17565932</v>
      </c>
      <c r="H536" s="52">
        <f>IFERROR(G536/D532,"-")</f>
        <v>1.8863640085594394E-2</v>
      </c>
      <c r="I536" s="54">
        <v>489</v>
      </c>
      <c r="J536" s="52">
        <f>IFERROR(I536/E532,"-")</f>
        <v>0.30353817504655495</v>
      </c>
      <c r="K536" s="53">
        <f t="shared" si="109"/>
        <v>35922.151329243352</v>
      </c>
      <c r="L536" s="311"/>
      <c r="M536" s="311"/>
      <c r="N536" s="209" t="s">
        <v>154</v>
      </c>
      <c r="O536" s="54">
        <v>4753476</v>
      </c>
      <c r="P536" s="52">
        <f>IFERROR(O536/L532,"-")</f>
        <v>3.0522930069678163E-2</v>
      </c>
      <c r="Q536" s="54">
        <v>87</v>
      </c>
      <c r="R536" s="52">
        <f>IFERROR(Q536/M532,"-")</f>
        <v>0.37021276595744679</v>
      </c>
      <c r="S536" s="53">
        <f t="shared" si="110"/>
        <v>54637.65517241379</v>
      </c>
      <c r="T536" s="311"/>
      <c r="U536" s="311"/>
      <c r="V536" s="209" t="s">
        <v>154</v>
      </c>
      <c r="W536" s="54">
        <v>1855482</v>
      </c>
      <c r="X536" s="52">
        <f>IFERROR(W536/T532,"-")</f>
        <v>1.4836234922844834E-2</v>
      </c>
      <c r="Y536" s="54">
        <v>60</v>
      </c>
      <c r="Z536" s="52">
        <f>IFERROR(Y536/U532,"-")</f>
        <v>0.35294117647058826</v>
      </c>
      <c r="AA536" s="53">
        <f t="shared" si="111"/>
        <v>30924.7</v>
      </c>
      <c r="AB536" s="311"/>
      <c r="AC536" s="311"/>
      <c r="AD536" s="209" t="s">
        <v>154</v>
      </c>
      <c r="AE536" s="54">
        <v>2666437</v>
      </c>
      <c r="AF536" s="52">
        <f>IFERROR(AE536/AB532,"-")</f>
        <v>1.3923465863074242E-2</v>
      </c>
      <c r="AG536" s="54">
        <v>85</v>
      </c>
      <c r="AH536" s="52">
        <f>IFERROR(AG536/AC532,"-")</f>
        <v>0.34412955465587042</v>
      </c>
      <c r="AI536" s="53">
        <f t="shared" si="112"/>
        <v>31369.847058823529</v>
      </c>
      <c r="AJ536" s="311"/>
      <c r="AK536" s="324"/>
      <c r="AL536" s="209" t="s">
        <v>154</v>
      </c>
      <c r="AM536" s="54">
        <f t="shared" si="114"/>
        <v>26841327</v>
      </c>
      <c r="AN536" s="52">
        <f>IFERROR(AM536/AJ532,"-")</f>
        <v>1.9124410358348724E-2</v>
      </c>
      <c r="AO536" s="54">
        <f t="shared" si="107"/>
        <v>721</v>
      </c>
      <c r="AP536" s="52">
        <f>IFERROR(AO536/AK532,"-")</f>
        <v>0.31860362350861687</v>
      </c>
      <c r="AQ536" s="53">
        <f t="shared" si="113"/>
        <v>37227.915395284326</v>
      </c>
      <c r="AW536" s="175"/>
      <c r="AX536" s="175"/>
    </row>
    <row r="537" spans="2:50" s="20" customFormat="1">
      <c r="B537" s="326"/>
      <c r="C537" s="308"/>
      <c r="D537" s="311"/>
      <c r="E537" s="311"/>
      <c r="F537" s="209" t="s">
        <v>155</v>
      </c>
      <c r="G537" s="54">
        <v>37519947</v>
      </c>
      <c r="H537" s="52">
        <f>IFERROR(G537/D532,"-")</f>
        <v>4.0291786182399952E-2</v>
      </c>
      <c r="I537" s="54">
        <v>509</v>
      </c>
      <c r="J537" s="52">
        <f>IFERROR(I537/E532,"-")</f>
        <v>0.3159528243327126</v>
      </c>
      <c r="K537" s="53">
        <f t="shared" si="109"/>
        <v>73713.05893909627</v>
      </c>
      <c r="L537" s="311"/>
      <c r="M537" s="311"/>
      <c r="N537" s="209" t="s">
        <v>155</v>
      </c>
      <c r="O537" s="54">
        <v>6849792</v>
      </c>
      <c r="P537" s="52">
        <f>IFERROR(O537/L532,"-")</f>
        <v>4.3983754668760484E-2</v>
      </c>
      <c r="Q537" s="54">
        <v>88</v>
      </c>
      <c r="R537" s="52">
        <f>IFERROR(Q537/M532,"-")</f>
        <v>0.37446808510638296</v>
      </c>
      <c r="S537" s="53">
        <f t="shared" si="110"/>
        <v>77838.545454545456</v>
      </c>
      <c r="T537" s="311"/>
      <c r="U537" s="311"/>
      <c r="V537" s="209" t="s">
        <v>155</v>
      </c>
      <c r="W537" s="54">
        <v>4446257</v>
      </c>
      <c r="X537" s="52">
        <f>IFERROR(W537/T532,"-")</f>
        <v>3.5551793754584143E-2</v>
      </c>
      <c r="Y537" s="54">
        <v>61</v>
      </c>
      <c r="Z537" s="52">
        <f>IFERROR(Y537/U532,"-")</f>
        <v>0.35882352941176471</v>
      </c>
      <c r="AA537" s="53">
        <f t="shared" si="111"/>
        <v>72889.459016393448</v>
      </c>
      <c r="AB537" s="311"/>
      <c r="AC537" s="311"/>
      <c r="AD537" s="209" t="s">
        <v>155</v>
      </c>
      <c r="AE537" s="54">
        <v>7682336</v>
      </c>
      <c r="AF537" s="52">
        <f>IFERROR(AE537/AB532,"-")</f>
        <v>4.0115233566240763E-2</v>
      </c>
      <c r="AG537" s="54">
        <v>108</v>
      </c>
      <c r="AH537" s="52">
        <f>IFERROR(AG537/AC532,"-")</f>
        <v>0.43724696356275305</v>
      </c>
      <c r="AI537" s="53">
        <f t="shared" si="112"/>
        <v>71132.740740740745</v>
      </c>
      <c r="AJ537" s="311"/>
      <c r="AK537" s="324"/>
      <c r="AL537" s="209" t="s">
        <v>155</v>
      </c>
      <c r="AM537" s="54">
        <f t="shared" si="114"/>
        <v>56498332</v>
      </c>
      <c r="AN537" s="52">
        <f>IFERROR(AM537/AJ532,"-")</f>
        <v>4.0254987606619642E-2</v>
      </c>
      <c r="AO537" s="54">
        <f t="shared" si="107"/>
        <v>766</v>
      </c>
      <c r="AP537" s="52">
        <f>IFERROR(AO537/AK532,"-")</f>
        <v>0.33848873177198407</v>
      </c>
      <c r="AQ537" s="53">
        <f t="shared" si="113"/>
        <v>73757.613577023498</v>
      </c>
      <c r="AW537" s="175"/>
      <c r="AX537" s="175"/>
    </row>
    <row r="538" spans="2:50" s="20" customFormat="1">
      <c r="B538" s="326"/>
      <c r="C538" s="308"/>
      <c r="D538" s="311"/>
      <c r="E538" s="311"/>
      <c r="F538" s="209" t="s">
        <v>156</v>
      </c>
      <c r="G538" s="54">
        <v>24994730</v>
      </c>
      <c r="H538" s="52">
        <f>IFERROR(G538/D532,"-")</f>
        <v>2.6841251050989424E-2</v>
      </c>
      <c r="I538" s="54">
        <v>126</v>
      </c>
      <c r="J538" s="52">
        <f>IFERROR(I538/E532,"-")</f>
        <v>7.8212290502793297E-2</v>
      </c>
      <c r="K538" s="53">
        <f t="shared" si="109"/>
        <v>198370.87301587302</v>
      </c>
      <c r="L538" s="311"/>
      <c r="M538" s="311"/>
      <c r="N538" s="209" t="s">
        <v>156</v>
      </c>
      <c r="O538" s="54">
        <v>6548619</v>
      </c>
      <c r="P538" s="52">
        <f>IFERROR(O538/L532,"-")</f>
        <v>4.2049868304787012E-2</v>
      </c>
      <c r="Q538" s="54">
        <v>20</v>
      </c>
      <c r="R538" s="52">
        <f>IFERROR(Q538/M532,"-")</f>
        <v>8.5106382978723402E-2</v>
      </c>
      <c r="S538" s="53">
        <f t="shared" si="110"/>
        <v>327430.95</v>
      </c>
      <c r="T538" s="311"/>
      <c r="U538" s="311"/>
      <c r="V538" s="209" t="s">
        <v>156</v>
      </c>
      <c r="W538" s="54">
        <v>3523388</v>
      </c>
      <c r="X538" s="52">
        <f>IFERROR(W538/T532,"-")</f>
        <v>2.8172632282249255E-2</v>
      </c>
      <c r="Y538" s="54">
        <v>8</v>
      </c>
      <c r="Z538" s="52">
        <f>IFERROR(Y538/U532,"-")</f>
        <v>4.7058823529411764E-2</v>
      </c>
      <c r="AA538" s="53">
        <f t="shared" si="111"/>
        <v>440423.5</v>
      </c>
      <c r="AB538" s="311"/>
      <c r="AC538" s="311"/>
      <c r="AD538" s="209" t="s">
        <v>156</v>
      </c>
      <c r="AE538" s="54">
        <v>7553779</v>
      </c>
      <c r="AF538" s="52">
        <f>IFERROR(AE538/AB532,"-")</f>
        <v>3.9443941125819622E-2</v>
      </c>
      <c r="AG538" s="54">
        <v>32</v>
      </c>
      <c r="AH538" s="52">
        <f>IFERROR(AG538/AC532,"-")</f>
        <v>0.12955465587044535</v>
      </c>
      <c r="AI538" s="53">
        <f t="shared" si="112"/>
        <v>236055.59375</v>
      </c>
      <c r="AJ538" s="311"/>
      <c r="AK538" s="324"/>
      <c r="AL538" s="209" t="s">
        <v>156</v>
      </c>
      <c r="AM538" s="54">
        <f t="shared" si="114"/>
        <v>42620516</v>
      </c>
      <c r="AN538" s="52">
        <f>IFERROR(AM538/AJ532,"-")</f>
        <v>3.0367061869503227E-2</v>
      </c>
      <c r="AO538" s="54">
        <f t="shared" si="107"/>
        <v>186</v>
      </c>
      <c r="AP538" s="52">
        <f>IFERROR(AO538/AK532,"-")</f>
        <v>8.2191780821917804E-2</v>
      </c>
      <c r="AQ538" s="53">
        <f t="shared" si="113"/>
        <v>229142.55913978495</v>
      </c>
      <c r="AW538" s="175"/>
      <c r="AX538" s="175"/>
    </row>
    <row r="539" spans="2:50" s="20" customFormat="1">
      <c r="B539" s="326"/>
      <c r="C539" s="308"/>
      <c r="D539" s="311"/>
      <c r="E539" s="311"/>
      <c r="F539" s="209" t="s">
        <v>166</v>
      </c>
      <c r="G539" s="54">
        <v>2820</v>
      </c>
      <c r="H539" s="52">
        <f>IFERROR(G539/D532,"-")</f>
        <v>3.0283314908298741E-6</v>
      </c>
      <c r="I539" s="54">
        <v>1</v>
      </c>
      <c r="J539" s="52">
        <f>IFERROR(I539/E532,"-")</f>
        <v>6.207324643078833E-4</v>
      </c>
      <c r="K539" s="53">
        <f t="shared" si="109"/>
        <v>2820</v>
      </c>
      <c r="L539" s="311"/>
      <c r="M539" s="311"/>
      <c r="N539" s="209" t="s">
        <v>166</v>
      </c>
      <c r="O539" s="54">
        <v>4363</v>
      </c>
      <c r="P539" s="52">
        <f>IFERROR(O539/L532,"-")</f>
        <v>2.8015612973328534E-5</v>
      </c>
      <c r="Q539" s="54">
        <v>1</v>
      </c>
      <c r="R539" s="52">
        <f>IFERROR(Q539/M532,"-")</f>
        <v>4.2553191489361703E-3</v>
      </c>
      <c r="S539" s="53">
        <f t="shared" si="110"/>
        <v>4363</v>
      </c>
      <c r="T539" s="311"/>
      <c r="U539" s="311"/>
      <c r="V539" s="209" t="s">
        <v>166</v>
      </c>
      <c r="W539" s="54">
        <v>0</v>
      </c>
      <c r="X539" s="52">
        <f>IFERROR(W539/T532,"-")</f>
        <v>0</v>
      </c>
      <c r="Y539" s="54">
        <v>0</v>
      </c>
      <c r="Z539" s="52">
        <f>IFERROR(Y539/U532,"-")</f>
        <v>0</v>
      </c>
      <c r="AA539" s="53" t="str">
        <f t="shared" si="111"/>
        <v>-</v>
      </c>
      <c r="AB539" s="311"/>
      <c r="AC539" s="311"/>
      <c r="AD539" s="209" t="s">
        <v>166</v>
      </c>
      <c r="AE539" s="54">
        <v>0</v>
      </c>
      <c r="AF539" s="52">
        <f>IFERROR(AE539/AB532,"-")</f>
        <v>0</v>
      </c>
      <c r="AG539" s="54">
        <v>0</v>
      </c>
      <c r="AH539" s="52">
        <f>IFERROR(AG539/AC532,"-")</f>
        <v>0</v>
      </c>
      <c r="AI539" s="53" t="str">
        <f t="shared" si="112"/>
        <v>-</v>
      </c>
      <c r="AJ539" s="311"/>
      <c r="AK539" s="324"/>
      <c r="AL539" s="209" t="s">
        <v>166</v>
      </c>
      <c r="AM539" s="54">
        <f t="shared" si="114"/>
        <v>7183</v>
      </c>
      <c r="AN539" s="52">
        <f>IFERROR(AM539/AJ532,"-")</f>
        <v>5.1178780990976663E-6</v>
      </c>
      <c r="AO539" s="54">
        <f t="shared" si="107"/>
        <v>2</v>
      </c>
      <c r="AP539" s="52">
        <f>IFERROR(AO539/AK532,"-")</f>
        <v>8.8378258948298722E-4</v>
      </c>
      <c r="AQ539" s="53">
        <f t="shared" si="113"/>
        <v>3591.5</v>
      </c>
      <c r="AW539" s="175"/>
      <c r="AX539" s="175"/>
    </row>
    <row r="540" spans="2:50" s="20" customFormat="1">
      <c r="B540" s="326"/>
      <c r="C540" s="308"/>
      <c r="D540" s="311"/>
      <c r="E540" s="311"/>
      <c r="F540" s="209" t="s">
        <v>157</v>
      </c>
      <c r="G540" s="54">
        <v>306488</v>
      </c>
      <c r="H540" s="52">
        <f>IFERROR(G540/D532,"-")</f>
        <v>3.2913023473810863E-4</v>
      </c>
      <c r="I540" s="54">
        <v>15</v>
      </c>
      <c r="J540" s="52">
        <f>IFERROR(I540/E532,"-")</f>
        <v>9.3109869646182501E-3</v>
      </c>
      <c r="K540" s="53">
        <f t="shared" si="109"/>
        <v>20432.533333333333</v>
      </c>
      <c r="L540" s="311"/>
      <c r="M540" s="311"/>
      <c r="N540" s="209" t="s">
        <v>157</v>
      </c>
      <c r="O540" s="54">
        <v>168948</v>
      </c>
      <c r="P540" s="52">
        <f>IFERROR(O540/L532,"-")</f>
        <v>1.084845698055904E-3</v>
      </c>
      <c r="Q540" s="54">
        <v>5</v>
      </c>
      <c r="R540" s="52">
        <f>IFERROR(Q540/M532,"-")</f>
        <v>2.1276595744680851E-2</v>
      </c>
      <c r="S540" s="53">
        <f t="shared" si="110"/>
        <v>33789.599999999999</v>
      </c>
      <c r="T540" s="311"/>
      <c r="U540" s="311"/>
      <c r="V540" s="209" t="s">
        <v>157</v>
      </c>
      <c r="W540" s="54">
        <v>1814</v>
      </c>
      <c r="X540" s="52">
        <f>IFERROR(W540/T532,"-")</f>
        <v>1.4504549303113976E-5</v>
      </c>
      <c r="Y540" s="54">
        <v>1</v>
      </c>
      <c r="Z540" s="52">
        <f>IFERROR(Y540/U532,"-")</f>
        <v>5.8823529411764705E-3</v>
      </c>
      <c r="AA540" s="53">
        <f t="shared" si="111"/>
        <v>1814</v>
      </c>
      <c r="AB540" s="311"/>
      <c r="AC540" s="311"/>
      <c r="AD540" s="209" t="s">
        <v>157</v>
      </c>
      <c r="AE540" s="54">
        <v>14154</v>
      </c>
      <c r="AF540" s="52">
        <f>IFERROR(AE540/AB532,"-")</f>
        <v>7.3908641316465696E-5</v>
      </c>
      <c r="AG540" s="54">
        <v>3</v>
      </c>
      <c r="AH540" s="52">
        <f>IFERROR(AG540/AC532,"-")</f>
        <v>1.2145748987854251E-2</v>
      </c>
      <c r="AI540" s="53">
        <f t="shared" si="112"/>
        <v>4718</v>
      </c>
      <c r="AJ540" s="311"/>
      <c r="AK540" s="324"/>
      <c r="AL540" s="209" t="s">
        <v>157</v>
      </c>
      <c r="AM540" s="54">
        <f t="shared" si="114"/>
        <v>491404</v>
      </c>
      <c r="AN540" s="52">
        <f>IFERROR(AM540/AJ532,"-")</f>
        <v>3.5012470686467909E-4</v>
      </c>
      <c r="AO540" s="54">
        <f t="shared" si="107"/>
        <v>24</v>
      </c>
      <c r="AP540" s="52">
        <f>IFERROR(AO540/AK532,"-")</f>
        <v>1.0605391073795847E-2</v>
      </c>
      <c r="AQ540" s="53">
        <f t="shared" si="113"/>
        <v>20475.166666666668</v>
      </c>
      <c r="AW540" s="175"/>
      <c r="AX540" s="175"/>
    </row>
    <row r="541" spans="2:50" s="20" customFormat="1">
      <c r="B541" s="326"/>
      <c r="C541" s="308"/>
      <c r="D541" s="311"/>
      <c r="E541" s="311"/>
      <c r="F541" s="209" t="s">
        <v>158</v>
      </c>
      <c r="G541" s="54">
        <v>619455</v>
      </c>
      <c r="H541" s="52">
        <f>IFERROR(G541/D532,"-")</f>
        <v>6.6521811477021967E-4</v>
      </c>
      <c r="I541" s="54">
        <v>64</v>
      </c>
      <c r="J541" s="52">
        <f>IFERROR(I541/E532,"-")</f>
        <v>3.9726877715704531E-2</v>
      </c>
      <c r="K541" s="53">
        <f t="shared" si="109"/>
        <v>9678.984375</v>
      </c>
      <c r="L541" s="311"/>
      <c r="M541" s="311"/>
      <c r="N541" s="209" t="s">
        <v>158</v>
      </c>
      <c r="O541" s="54">
        <v>28875</v>
      </c>
      <c r="P541" s="52">
        <f>IFERROR(O541/L532,"-")</f>
        <v>1.8541160316407551E-4</v>
      </c>
      <c r="Q541" s="54">
        <v>5</v>
      </c>
      <c r="R541" s="52">
        <f>IFERROR(Q541/M532,"-")</f>
        <v>2.1276595744680851E-2</v>
      </c>
      <c r="S541" s="53">
        <f t="shared" si="110"/>
        <v>5775</v>
      </c>
      <c r="T541" s="311"/>
      <c r="U541" s="311"/>
      <c r="V541" s="209" t="s">
        <v>158</v>
      </c>
      <c r="W541" s="54">
        <v>17650</v>
      </c>
      <c r="X541" s="52">
        <f>IFERROR(W541/T532,"-")</f>
        <v>1.4112750562291163E-4</v>
      </c>
      <c r="Y541" s="54">
        <v>5</v>
      </c>
      <c r="Z541" s="52">
        <f>IFERROR(Y541/U532,"-")</f>
        <v>2.9411764705882353E-2</v>
      </c>
      <c r="AA541" s="53">
        <f t="shared" si="111"/>
        <v>3530</v>
      </c>
      <c r="AB541" s="311"/>
      <c r="AC541" s="311"/>
      <c r="AD541" s="209" t="s">
        <v>158</v>
      </c>
      <c r="AE541" s="54">
        <v>389171</v>
      </c>
      <c r="AF541" s="52">
        <f>IFERROR(AE541/AB532,"-")</f>
        <v>2.03215344423981E-3</v>
      </c>
      <c r="AG541" s="54">
        <v>13</v>
      </c>
      <c r="AH541" s="52">
        <f>IFERROR(AG541/AC532,"-")</f>
        <v>5.2631578947368418E-2</v>
      </c>
      <c r="AI541" s="53">
        <f t="shared" si="112"/>
        <v>29936.23076923077</v>
      </c>
      <c r="AJ541" s="311"/>
      <c r="AK541" s="324"/>
      <c r="AL541" s="209" t="s">
        <v>158</v>
      </c>
      <c r="AM541" s="54">
        <f t="shared" si="114"/>
        <v>1055151</v>
      </c>
      <c r="AN541" s="52">
        <f>IFERROR(AM541/AJ532,"-")</f>
        <v>7.517937065489353E-4</v>
      </c>
      <c r="AO541" s="54">
        <f t="shared" si="107"/>
        <v>87</v>
      </c>
      <c r="AP541" s="52">
        <f>IFERROR(AO541/AK532,"-")</f>
        <v>3.8444542642509939E-2</v>
      </c>
      <c r="AQ541" s="53">
        <f t="shared" si="113"/>
        <v>12128.172413793103</v>
      </c>
      <c r="AW541" s="175"/>
      <c r="AX541" s="175"/>
    </row>
    <row r="542" spans="2:50" s="20" customFormat="1">
      <c r="B542" s="326"/>
      <c r="C542" s="308"/>
      <c r="D542" s="311"/>
      <c r="E542" s="311"/>
      <c r="F542" s="209" t="s">
        <v>159</v>
      </c>
      <c r="G542" s="54">
        <v>52506</v>
      </c>
      <c r="H542" s="52">
        <f>IFERROR(G542/D532,"-")</f>
        <v>5.6384955055855805E-5</v>
      </c>
      <c r="I542" s="54">
        <v>5</v>
      </c>
      <c r="J542" s="52">
        <f>IFERROR(I542/E532,"-")</f>
        <v>3.1036623215394167E-3</v>
      </c>
      <c r="K542" s="53">
        <f t="shared" si="109"/>
        <v>10501.2</v>
      </c>
      <c r="L542" s="311"/>
      <c r="M542" s="311"/>
      <c r="N542" s="209" t="s">
        <v>159</v>
      </c>
      <c r="O542" s="54">
        <v>1868</v>
      </c>
      <c r="P542" s="52">
        <f>IFERROR(O542/L532,"-")</f>
        <v>1.1994766223740019E-5</v>
      </c>
      <c r="Q542" s="54">
        <v>2</v>
      </c>
      <c r="R542" s="52">
        <f>IFERROR(Q542/M532,"-")</f>
        <v>8.5106382978723406E-3</v>
      </c>
      <c r="S542" s="53">
        <f t="shared" si="110"/>
        <v>934</v>
      </c>
      <c r="T542" s="311"/>
      <c r="U542" s="311"/>
      <c r="V542" s="209" t="s">
        <v>159</v>
      </c>
      <c r="W542" s="54">
        <v>2572</v>
      </c>
      <c r="X542" s="52">
        <f>IFERROR(W542/T532,"-")</f>
        <v>2.0565435946862814E-5</v>
      </c>
      <c r="Y542" s="54">
        <v>1</v>
      </c>
      <c r="Z542" s="52">
        <f>IFERROR(Y542/U532,"-")</f>
        <v>5.8823529411764705E-3</v>
      </c>
      <c r="AA542" s="53">
        <f t="shared" si="111"/>
        <v>2572</v>
      </c>
      <c r="AB542" s="311"/>
      <c r="AC542" s="311"/>
      <c r="AD542" s="209" t="s">
        <v>159</v>
      </c>
      <c r="AE542" s="54">
        <v>22792</v>
      </c>
      <c r="AF542" s="52">
        <f>IFERROR(AE542/AB532,"-")</f>
        <v>1.1901411282216236E-4</v>
      </c>
      <c r="AG542" s="54">
        <v>2</v>
      </c>
      <c r="AH542" s="52">
        <f>IFERROR(AG542/AC532,"-")</f>
        <v>8.0971659919028341E-3</v>
      </c>
      <c r="AI542" s="53">
        <f t="shared" si="112"/>
        <v>11396</v>
      </c>
      <c r="AJ542" s="311"/>
      <c r="AK542" s="324"/>
      <c r="AL542" s="209" t="s">
        <v>159</v>
      </c>
      <c r="AM542" s="54">
        <f t="shared" si="114"/>
        <v>79738</v>
      </c>
      <c r="AN542" s="52">
        <f>IFERROR(AM542/AJ532,"-")</f>
        <v>5.6813220641215333E-5</v>
      </c>
      <c r="AO542" s="54">
        <f t="shared" si="107"/>
        <v>10</v>
      </c>
      <c r="AP542" s="52">
        <f>IFERROR(AO542/AK532,"-")</f>
        <v>4.4189129474149361E-3</v>
      </c>
      <c r="AQ542" s="53">
        <f t="shared" si="113"/>
        <v>7973.8</v>
      </c>
      <c r="AW542" s="175"/>
      <c r="AX542" s="175"/>
    </row>
    <row r="543" spans="2:50" s="20" customFormat="1">
      <c r="B543" s="326"/>
      <c r="C543" s="308"/>
      <c r="D543" s="311"/>
      <c r="E543" s="311"/>
      <c r="F543" s="209" t="s">
        <v>160</v>
      </c>
      <c r="G543" s="54">
        <v>2604048</v>
      </c>
      <c r="H543" s="52">
        <f>IFERROR(G543/D532,"-")</f>
        <v>2.7964257312172169E-3</v>
      </c>
      <c r="I543" s="54">
        <v>9</v>
      </c>
      <c r="J543" s="52">
        <f>IFERROR(I543/E532,"-")</f>
        <v>5.5865921787709499E-3</v>
      </c>
      <c r="K543" s="53">
        <f t="shared" si="109"/>
        <v>289338.66666666669</v>
      </c>
      <c r="L543" s="311"/>
      <c r="M543" s="311"/>
      <c r="N543" s="209" t="s">
        <v>160</v>
      </c>
      <c r="O543" s="54">
        <v>0</v>
      </c>
      <c r="P543" s="52">
        <f>IFERROR(O543/L532,"-")</f>
        <v>0</v>
      </c>
      <c r="Q543" s="54">
        <v>0</v>
      </c>
      <c r="R543" s="52">
        <f>IFERROR(Q543/M532,"-")</f>
        <v>0</v>
      </c>
      <c r="S543" s="53" t="str">
        <f t="shared" si="110"/>
        <v>-</v>
      </c>
      <c r="T543" s="311"/>
      <c r="U543" s="311"/>
      <c r="V543" s="209" t="s">
        <v>160</v>
      </c>
      <c r="W543" s="54">
        <v>357</v>
      </c>
      <c r="X543" s="52">
        <f>IFERROR(W543/T532,"-")</f>
        <v>2.8545336831376457E-6</v>
      </c>
      <c r="Y543" s="54">
        <v>1</v>
      </c>
      <c r="Z543" s="52">
        <f>IFERROR(Y543/U532,"-")</f>
        <v>5.8823529411764705E-3</v>
      </c>
      <c r="AA543" s="53">
        <f t="shared" si="111"/>
        <v>357</v>
      </c>
      <c r="AB543" s="311"/>
      <c r="AC543" s="311"/>
      <c r="AD543" s="209" t="s">
        <v>160</v>
      </c>
      <c r="AE543" s="54">
        <v>821729</v>
      </c>
      <c r="AF543" s="52">
        <f>IFERROR(AE543/AB532,"-")</f>
        <v>4.2908629306442018E-3</v>
      </c>
      <c r="AG543" s="54">
        <v>4</v>
      </c>
      <c r="AH543" s="52">
        <f>IFERROR(AG543/AC532,"-")</f>
        <v>1.6194331983805668E-2</v>
      </c>
      <c r="AI543" s="53">
        <f t="shared" si="112"/>
        <v>205432.25</v>
      </c>
      <c r="AJ543" s="311"/>
      <c r="AK543" s="324"/>
      <c r="AL543" s="209" t="s">
        <v>160</v>
      </c>
      <c r="AM543" s="54">
        <f t="shared" si="114"/>
        <v>3426134</v>
      </c>
      <c r="AN543" s="52">
        <f>IFERROR(AM543/AJ532,"-")</f>
        <v>2.4411159909750639E-3</v>
      </c>
      <c r="AO543" s="54">
        <f t="shared" si="107"/>
        <v>14</v>
      </c>
      <c r="AP543" s="52">
        <f>IFERROR(AO543/AK532,"-")</f>
        <v>6.1864781263809105E-3</v>
      </c>
      <c r="AQ543" s="53">
        <f t="shared" si="113"/>
        <v>244723.85714285713</v>
      </c>
      <c r="AW543" s="175"/>
      <c r="AX543" s="175"/>
    </row>
    <row r="544" spans="2:50" s="20" customFormat="1">
      <c r="B544" s="326"/>
      <c r="C544" s="308"/>
      <c r="D544" s="311"/>
      <c r="E544" s="311"/>
      <c r="F544" s="209" t="s">
        <v>161</v>
      </c>
      <c r="G544" s="54">
        <v>4244998</v>
      </c>
      <c r="H544" s="52">
        <f>IFERROR(G544/D532,"-")</f>
        <v>4.5586032347197988E-3</v>
      </c>
      <c r="I544" s="54">
        <v>133</v>
      </c>
      <c r="J544" s="52">
        <f>IFERROR(I544/E532,"-")</f>
        <v>8.2557417752948475E-2</v>
      </c>
      <c r="K544" s="53">
        <f t="shared" si="109"/>
        <v>31917.278195488721</v>
      </c>
      <c r="L544" s="311"/>
      <c r="M544" s="311"/>
      <c r="N544" s="209" t="s">
        <v>161</v>
      </c>
      <c r="O544" s="54">
        <v>1714405</v>
      </c>
      <c r="P544" s="52">
        <f>IFERROR(O544/L532,"-")</f>
        <v>1.1008504918528375E-2</v>
      </c>
      <c r="Q544" s="54">
        <v>15</v>
      </c>
      <c r="R544" s="52">
        <f>IFERROR(Q544/M532,"-")</f>
        <v>6.3829787234042548E-2</v>
      </c>
      <c r="S544" s="53">
        <f t="shared" si="110"/>
        <v>114293.66666666667</v>
      </c>
      <c r="T544" s="311"/>
      <c r="U544" s="311"/>
      <c r="V544" s="209" t="s">
        <v>161</v>
      </c>
      <c r="W544" s="54">
        <v>807787</v>
      </c>
      <c r="X544" s="52">
        <f>IFERROR(W544/T532,"-")</f>
        <v>6.4589781521028275E-3</v>
      </c>
      <c r="Y544" s="54">
        <v>20</v>
      </c>
      <c r="Z544" s="52">
        <f>IFERROR(Y544/U532,"-")</f>
        <v>0.11764705882352941</v>
      </c>
      <c r="AA544" s="53">
        <f t="shared" si="111"/>
        <v>40389.35</v>
      </c>
      <c r="AB544" s="311"/>
      <c r="AC544" s="311"/>
      <c r="AD544" s="209" t="s">
        <v>161</v>
      </c>
      <c r="AE544" s="54">
        <v>1593666</v>
      </c>
      <c r="AF544" s="52">
        <f>IFERROR(AE544/AB532,"-")</f>
        <v>8.3217245140770526E-3</v>
      </c>
      <c r="AG544" s="54">
        <v>38</v>
      </c>
      <c r="AH544" s="52">
        <f>IFERROR(AG544/AC532,"-")</f>
        <v>0.15384615384615385</v>
      </c>
      <c r="AI544" s="53">
        <f t="shared" si="112"/>
        <v>41938.57894736842</v>
      </c>
      <c r="AJ544" s="311"/>
      <c r="AK544" s="324"/>
      <c r="AL544" s="209" t="s">
        <v>161</v>
      </c>
      <c r="AM544" s="54">
        <f t="shared" si="114"/>
        <v>8360856</v>
      </c>
      <c r="AN544" s="52">
        <f>IFERROR(AM544/AJ532,"-")</f>
        <v>5.9570989575538523E-3</v>
      </c>
      <c r="AO544" s="54">
        <f t="shared" si="107"/>
        <v>206</v>
      </c>
      <c r="AP544" s="52">
        <f>IFERROR(AO544/AK532,"-")</f>
        <v>9.1029606716747674E-2</v>
      </c>
      <c r="AQ544" s="53">
        <f t="shared" si="113"/>
        <v>40586.679611650485</v>
      </c>
      <c r="AW544" s="175"/>
      <c r="AX544" s="175"/>
    </row>
    <row r="545" spans="2:50" s="20" customFormat="1">
      <c r="B545" s="326"/>
      <c r="C545" s="308"/>
      <c r="D545" s="311"/>
      <c r="E545" s="311"/>
      <c r="F545" s="209" t="s">
        <v>162</v>
      </c>
      <c r="G545" s="54">
        <v>8491508</v>
      </c>
      <c r="H545" s="52">
        <f>IFERROR(G545/D532,"-")</f>
        <v>9.1188301705793628E-3</v>
      </c>
      <c r="I545" s="54">
        <v>109</v>
      </c>
      <c r="J545" s="52">
        <f>IFERROR(I545/E532,"-")</f>
        <v>6.7659838609559278E-2</v>
      </c>
      <c r="K545" s="53">
        <f t="shared" si="109"/>
        <v>77903.743119266059</v>
      </c>
      <c r="L545" s="311"/>
      <c r="M545" s="311"/>
      <c r="N545" s="209" t="s">
        <v>162</v>
      </c>
      <c r="O545" s="54">
        <v>709050</v>
      </c>
      <c r="P545" s="52">
        <f>IFERROR(O545/L532,"-")</f>
        <v>4.5529384319822593E-3</v>
      </c>
      <c r="Q545" s="54">
        <v>18</v>
      </c>
      <c r="R545" s="52">
        <f>IFERROR(Q545/M532,"-")</f>
        <v>7.6595744680851063E-2</v>
      </c>
      <c r="S545" s="53">
        <f t="shared" si="110"/>
        <v>39391.666666666664</v>
      </c>
      <c r="T545" s="311"/>
      <c r="U545" s="311"/>
      <c r="V545" s="209" t="s">
        <v>162</v>
      </c>
      <c r="W545" s="54">
        <v>644632</v>
      </c>
      <c r="X545" s="52">
        <f>IFERROR(W545/T532,"-")</f>
        <v>5.1544082835529043E-3</v>
      </c>
      <c r="Y545" s="54">
        <v>10</v>
      </c>
      <c r="Z545" s="52">
        <f>IFERROR(Y545/U532,"-")</f>
        <v>5.8823529411764705E-2</v>
      </c>
      <c r="AA545" s="53">
        <f t="shared" si="111"/>
        <v>64463.199999999997</v>
      </c>
      <c r="AB545" s="311"/>
      <c r="AC545" s="311"/>
      <c r="AD545" s="209" t="s">
        <v>162</v>
      </c>
      <c r="AE545" s="54">
        <v>1463399</v>
      </c>
      <c r="AF545" s="52">
        <f>IFERROR(AE545/AB532,"-")</f>
        <v>7.6415028821445932E-3</v>
      </c>
      <c r="AG545" s="54">
        <v>26</v>
      </c>
      <c r="AH545" s="52">
        <f>IFERROR(AG545/AC532,"-")</f>
        <v>0.10526315789473684</v>
      </c>
      <c r="AI545" s="53">
        <f t="shared" si="112"/>
        <v>56284.576923076922</v>
      </c>
      <c r="AJ545" s="311"/>
      <c r="AK545" s="324"/>
      <c r="AL545" s="209" t="s">
        <v>162</v>
      </c>
      <c r="AM545" s="54">
        <f t="shared" si="114"/>
        <v>11308589</v>
      </c>
      <c r="AN545" s="52">
        <f>IFERROR(AM545/AJ532,"-")</f>
        <v>8.0573548621462876E-3</v>
      </c>
      <c r="AO545" s="54">
        <f t="shared" si="107"/>
        <v>163</v>
      </c>
      <c r="AP545" s="52">
        <f>IFERROR(AO545/AK532,"-")</f>
        <v>7.2028281042863462E-2</v>
      </c>
      <c r="AQ545" s="53">
        <f t="shared" si="113"/>
        <v>69377.846625766877</v>
      </c>
      <c r="AW545" s="175"/>
      <c r="AX545" s="175"/>
    </row>
    <row r="546" spans="2:50" s="20" customFormat="1">
      <c r="B546" s="326"/>
      <c r="C546" s="308"/>
      <c r="D546" s="311"/>
      <c r="E546" s="311"/>
      <c r="F546" s="209" t="s">
        <v>163</v>
      </c>
      <c r="G546" s="54">
        <v>4991696</v>
      </c>
      <c r="H546" s="52">
        <f>IFERROR(G546/D532,"-")</f>
        <v>5.3604646061877724E-3</v>
      </c>
      <c r="I546" s="54">
        <v>72</v>
      </c>
      <c r="J546" s="52">
        <f>IFERROR(I546/E532,"-")</f>
        <v>4.4692737430167599E-2</v>
      </c>
      <c r="K546" s="53">
        <f t="shared" si="109"/>
        <v>69329.111111111109</v>
      </c>
      <c r="L546" s="311"/>
      <c r="M546" s="311"/>
      <c r="N546" s="209" t="s">
        <v>163</v>
      </c>
      <c r="O546" s="54">
        <v>893051</v>
      </c>
      <c r="P546" s="52">
        <f>IFERROR(O546/L532,"-")</f>
        <v>5.7344421685638367E-3</v>
      </c>
      <c r="Q546" s="54">
        <v>13</v>
      </c>
      <c r="R546" s="52">
        <f>IFERROR(Q546/M532,"-")</f>
        <v>5.5319148936170209E-2</v>
      </c>
      <c r="S546" s="53">
        <f t="shared" si="110"/>
        <v>68696.230769230766</v>
      </c>
      <c r="T546" s="311"/>
      <c r="U546" s="311"/>
      <c r="V546" s="209" t="s">
        <v>163</v>
      </c>
      <c r="W546" s="54">
        <v>1061673</v>
      </c>
      <c r="X546" s="52">
        <f>IFERROR(W546/T532,"-")</f>
        <v>8.4890233584812153E-3</v>
      </c>
      <c r="Y546" s="54">
        <v>10</v>
      </c>
      <c r="Z546" s="52">
        <f>IFERROR(Y546/U532,"-")</f>
        <v>5.8823529411764705E-2</v>
      </c>
      <c r="AA546" s="53">
        <f t="shared" si="111"/>
        <v>106167.3</v>
      </c>
      <c r="AB546" s="311"/>
      <c r="AC546" s="311"/>
      <c r="AD546" s="209" t="s">
        <v>163</v>
      </c>
      <c r="AE546" s="54">
        <v>1315220</v>
      </c>
      <c r="AF546" s="52">
        <f>IFERROR(AE546/AB532,"-")</f>
        <v>6.867749274568462E-3</v>
      </c>
      <c r="AG546" s="54">
        <v>20</v>
      </c>
      <c r="AH546" s="52">
        <f>IFERROR(AG546/AC532,"-")</f>
        <v>8.0971659919028341E-2</v>
      </c>
      <c r="AI546" s="53">
        <f t="shared" si="112"/>
        <v>65761</v>
      </c>
      <c r="AJ546" s="311"/>
      <c r="AK546" s="324"/>
      <c r="AL546" s="209" t="s">
        <v>163</v>
      </c>
      <c r="AM546" s="54">
        <f t="shared" si="114"/>
        <v>8261640</v>
      </c>
      <c r="AN546" s="52">
        <f>IFERROR(AM546/AJ532,"-")</f>
        <v>5.8864076874048793E-3</v>
      </c>
      <c r="AO546" s="54">
        <f t="shared" si="107"/>
        <v>115</v>
      </c>
      <c r="AP546" s="52">
        <f>IFERROR(AO546/AK532,"-")</f>
        <v>5.0817498895271762E-2</v>
      </c>
      <c r="AQ546" s="53">
        <f t="shared" si="113"/>
        <v>71840.34782608696</v>
      </c>
      <c r="AW546" s="175"/>
      <c r="AX546" s="175"/>
    </row>
    <row r="547" spans="2:50" s="20" customFormat="1">
      <c r="B547" s="326"/>
      <c r="C547" s="308"/>
      <c r="D547" s="311"/>
      <c r="E547" s="311"/>
      <c r="F547" s="210" t="s">
        <v>164</v>
      </c>
      <c r="G547" s="59">
        <v>922274</v>
      </c>
      <c r="H547" s="57">
        <f>IFERROR(G547/D532,"-")</f>
        <v>9.9040829694100403E-4</v>
      </c>
      <c r="I547" s="59">
        <v>109</v>
      </c>
      <c r="J547" s="57">
        <f>IFERROR(I547/E532,"-")</f>
        <v>6.7659838609559278E-2</v>
      </c>
      <c r="K547" s="58">
        <f t="shared" si="109"/>
        <v>8461.2293577981654</v>
      </c>
      <c r="L547" s="311"/>
      <c r="M547" s="311"/>
      <c r="N547" s="210" t="s">
        <v>164</v>
      </c>
      <c r="O547" s="59">
        <v>185337</v>
      </c>
      <c r="P547" s="57">
        <f>IFERROR(O547/L532,"-")</f>
        <v>1.1900824344803554E-3</v>
      </c>
      <c r="Q547" s="59">
        <v>21</v>
      </c>
      <c r="R547" s="57">
        <f>IFERROR(Q547/M532,"-")</f>
        <v>8.9361702127659579E-2</v>
      </c>
      <c r="S547" s="58">
        <f t="shared" si="110"/>
        <v>8825.5714285714294</v>
      </c>
      <c r="T547" s="311"/>
      <c r="U547" s="311"/>
      <c r="V547" s="210" t="s">
        <v>164</v>
      </c>
      <c r="W547" s="59">
        <v>117503</v>
      </c>
      <c r="X547" s="57">
        <f>IFERROR(W547/T532,"-")</f>
        <v>9.3954137638577813E-4</v>
      </c>
      <c r="Y547" s="59">
        <v>18</v>
      </c>
      <c r="Z547" s="57">
        <f>IFERROR(Y547/U532,"-")</f>
        <v>0.10588235294117647</v>
      </c>
      <c r="AA547" s="58">
        <f t="shared" si="111"/>
        <v>6527.9444444444443</v>
      </c>
      <c r="AB547" s="311"/>
      <c r="AC547" s="311"/>
      <c r="AD547" s="210" t="s">
        <v>164</v>
      </c>
      <c r="AE547" s="59">
        <v>195949</v>
      </c>
      <c r="AF547" s="57">
        <f>IFERROR(AE547/AB532,"-")</f>
        <v>1.023196577456559E-3</v>
      </c>
      <c r="AG547" s="59">
        <v>26</v>
      </c>
      <c r="AH547" s="57">
        <f>IFERROR(AG547/AC532,"-")</f>
        <v>0.10526315789473684</v>
      </c>
      <c r="AI547" s="58">
        <f t="shared" si="112"/>
        <v>7536.5</v>
      </c>
      <c r="AJ547" s="311"/>
      <c r="AK547" s="324"/>
      <c r="AL547" s="210" t="s">
        <v>164</v>
      </c>
      <c r="AM547" s="59">
        <f t="shared" si="114"/>
        <v>1421063</v>
      </c>
      <c r="AN547" s="57">
        <f>IFERROR(AM547/AJ532,"-")</f>
        <v>1.012505527653909E-3</v>
      </c>
      <c r="AO547" s="59">
        <f t="shared" si="107"/>
        <v>174</v>
      </c>
      <c r="AP547" s="57">
        <f>IFERROR(AO547/AK532,"-")</f>
        <v>7.6889085285019879E-2</v>
      </c>
      <c r="AQ547" s="58">
        <f t="shared" si="113"/>
        <v>8167.0287356321842</v>
      </c>
      <c r="AW547" s="175"/>
      <c r="AX547" s="175"/>
    </row>
    <row r="548" spans="2:50" s="20" customFormat="1">
      <c r="B548" s="326"/>
      <c r="C548" s="309"/>
      <c r="D548" s="312"/>
      <c r="E548" s="312"/>
      <c r="F548" s="211" t="s">
        <v>86</v>
      </c>
      <c r="G548" s="60">
        <f>SUM(G532:G547)</f>
        <v>161213376</v>
      </c>
      <c r="H548" s="57">
        <f>IFERROR(G548/D532,"-")</f>
        <v>0.1731232422992188</v>
      </c>
      <c r="I548" s="59">
        <v>1181</v>
      </c>
      <c r="J548" s="57">
        <f>IFERROR(I548/E532,"-")</f>
        <v>0.73308504034761013</v>
      </c>
      <c r="K548" s="58">
        <f t="shared" si="109"/>
        <v>136505.82218458934</v>
      </c>
      <c r="L548" s="312"/>
      <c r="M548" s="312"/>
      <c r="N548" s="211" t="s">
        <v>86</v>
      </c>
      <c r="O548" s="60">
        <f>SUM(O532:O547)</f>
        <v>29853519</v>
      </c>
      <c r="P548" s="57">
        <f>IFERROR(O548/L532,"-")</f>
        <v>0.19169485083564286</v>
      </c>
      <c r="Q548" s="59">
        <v>176</v>
      </c>
      <c r="R548" s="57">
        <f>IFERROR(Q548/M532,"-")</f>
        <v>0.74893617021276593</v>
      </c>
      <c r="S548" s="58">
        <f t="shared" si="110"/>
        <v>169622.26704545456</v>
      </c>
      <c r="T548" s="312"/>
      <c r="U548" s="312"/>
      <c r="V548" s="211" t="s">
        <v>86</v>
      </c>
      <c r="W548" s="60">
        <f>SUM(W532:W547)</f>
        <v>21294026</v>
      </c>
      <c r="X548" s="57">
        <f>IFERROR(W548/T532,"-")</f>
        <v>0.17026474640506664</v>
      </c>
      <c r="Y548" s="59">
        <v>143</v>
      </c>
      <c r="Z548" s="57">
        <f>IFERROR(Y548/U532,"-")</f>
        <v>0.8411764705882353</v>
      </c>
      <c r="AA548" s="58">
        <f t="shared" si="111"/>
        <v>148909.27272727274</v>
      </c>
      <c r="AB548" s="312"/>
      <c r="AC548" s="312"/>
      <c r="AD548" s="211" t="s">
        <v>86</v>
      </c>
      <c r="AE548" s="60">
        <f>SUM(AE532:AE547)</f>
        <v>34519755</v>
      </c>
      <c r="AF548" s="57">
        <f>IFERROR(AE548/AB532,"-")</f>
        <v>0.18025351071268003</v>
      </c>
      <c r="AG548" s="59">
        <v>214</v>
      </c>
      <c r="AH548" s="57">
        <f>IFERROR(AG548/AC532,"-")</f>
        <v>0.8663967611336032</v>
      </c>
      <c r="AI548" s="58">
        <f t="shared" si="112"/>
        <v>161307.26635514019</v>
      </c>
      <c r="AJ548" s="312"/>
      <c r="AK548" s="325"/>
      <c r="AL548" s="211" t="s">
        <v>86</v>
      </c>
      <c r="AM548" s="60">
        <f>SUM(AM532:AM547)</f>
        <v>246880676</v>
      </c>
      <c r="AN548" s="57">
        <f>IFERROR(AM548/AJ532,"-")</f>
        <v>0.17590215853972252</v>
      </c>
      <c r="AO548" s="59">
        <f t="shared" si="107"/>
        <v>1714</v>
      </c>
      <c r="AP548" s="57">
        <f>IFERROR(AO548/AK532,"-")</f>
        <v>0.75740167918692003</v>
      </c>
      <c r="AQ548" s="58">
        <f t="shared" si="113"/>
        <v>144037.73395565926</v>
      </c>
      <c r="AW548" s="175"/>
      <c r="AX548" s="175"/>
    </row>
    <row r="549" spans="2:50" s="20" customFormat="1">
      <c r="B549" s="326">
        <v>33</v>
      </c>
      <c r="C549" s="307" t="s">
        <v>42</v>
      </c>
      <c r="D549" s="310">
        <v>195414540</v>
      </c>
      <c r="E549" s="310">
        <v>368</v>
      </c>
      <c r="F549" s="207" t="s">
        <v>150</v>
      </c>
      <c r="G549" s="50">
        <v>2891827</v>
      </c>
      <c r="H549" s="48">
        <f>IFERROR(G549/D549,"-")</f>
        <v>1.4798422880917664E-2</v>
      </c>
      <c r="I549" s="50">
        <v>66</v>
      </c>
      <c r="J549" s="48">
        <f>IFERROR(I549/E549,"-")</f>
        <v>0.17934782608695651</v>
      </c>
      <c r="K549" s="49">
        <f t="shared" si="109"/>
        <v>43815.560606060608</v>
      </c>
      <c r="L549" s="310">
        <v>64214300</v>
      </c>
      <c r="M549" s="310">
        <v>61</v>
      </c>
      <c r="N549" s="207" t="s">
        <v>150</v>
      </c>
      <c r="O549" s="50">
        <v>485309</v>
      </c>
      <c r="P549" s="48">
        <f>IFERROR(O549/L549,"-")</f>
        <v>7.5576468169862472E-3</v>
      </c>
      <c r="Q549" s="50">
        <v>13</v>
      </c>
      <c r="R549" s="48">
        <f>IFERROR(Q549/M549,"-")</f>
        <v>0.21311475409836064</v>
      </c>
      <c r="S549" s="49">
        <f t="shared" si="110"/>
        <v>37331.461538461539</v>
      </c>
      <c r="T549" s="310">
        <v>28270820</v>
      </c>
      <c r="U549" s="310">
        <v>30</v>
      </c>
      <c r="V549" s="207" t="s">
        <v>150</v>
      </c>
      <c r="W549" s="50">
        <v>402943</v>
      </c>
      <c r="X549" s="48">
        <f>IFERROR(W549/T549,"-")</f>
        <v>1.4252964717684171E-2</v>
      </c>
      <c r="Y549" s="50">
        <v>9</v>
      </c>
      <c r="Z549" s="48">
        <f>IFERROR(Y549/U549,"-")</f>
        <v>0.3</v>
      </c>
      <c r="AA549" s="49">
        <f t="shared" si="111"/>
        <v>44771.444444444445</v>
      </c>
      <c r="AB549" s="310">
        <v>47504800</v>
      </c>
      <c r="AC549" s="310">
        <v>60</v>
      </c>
      <c r="AD549" s="207" t="s">
        <v>150</v>
      </c>
      <c r="AE549" s="50">
        <v>4286302</v>
      </c>
      <c r="AF549" s="48">
        <f>IFERROR(AE549/AB549,"-")</f>
        <v>9.0228818982502818E-2</v>
      </c>
      <c r="AG549" s="50">
        <v>14</v>
      </c>
      <c r="AH549" s="48">
        <f>IFERROR(AG549/AC549,"-")</f>
        <v>0.23333333333333334</v>
      </c>
      <c r="AI549" s="49">
        <f t="shared" si="112"/>
        <v>306164.42857142858</v>
      </c>
      <c r="AJ549" s="310">
        <f>SUM(D549,L549,T549,AB549)</f>
        <v>335404460</v>
      </c>
      <c r="AK549" s="323">
        <f>SUM(E549,M549,U549,AC549)</f>
        <v>519</v>
      </c>
      <c r="AL549" s="207" t="s">
        <v>150</v>
      </c>
      <c r="AM549" s="50">
        <f t="shared" ref="AM549:AM564" si="115">SUM(G549,O549,W549,AE549)</f>
        <v>8066381</v>
      </c>
      <c r="AN549" s="48">
        <f>IFERROR(AM549/AJ549,"-")</f>
        <v>2.4049712994275628E-2</v>
      </c>
      <c r="AO549" s="50">
        <f t="shared" si="107"/>
        <v>102</v>
      </c>
      <c r="AP549" s="48">
        <f>IFERROR(AO549/AK549,"-")</f>
        <v>0.19653179190751446</v>
      </c>
      <c r="AQ549" s="49">
        <f t="shared" si="113"/>
        <v>79082.166666666672</v>
      </c>
      <c r="AW549" s="175"/>
      <c r="AX549" s="175"/>
    </row>
    <row r="550" spans="2:50" s="20" customFormat="1">
      <c r="B550" s="326"/>
      <c r="C550" s="308"/>
      <c r="D550" s="311"/>
      <c r="E550" s="311"/>
      <c r="F550" s="208" t="s">
        <v>151</v>
      </c>
      <c r="G550" s="54">
        <v>4973780</v>
      </c>
      <c r="H550" s="52">
        <f>IFERROR(G550/D549,"-")</f>
        <v>2.545245609666507E-2</v>
      </c>
      <c r="I550" s="54">
        <v>78</v>
      </c>
      <c r="J550" s="52">
        <f>IFERROR(I550/E549,"-")</f>
        <v>0.21195652173913043</v>
      </c>
      <c r="K550" s="53">
        <f t="shared" si="109"/>
        <v>63766.410256410258</v>
      </c>
      <c r="L550" s="311"/>
      <c r="M550" s="311"/>
      <c r="N550" s="208" t="s">
        <v>151</v>
      </c>
      <c r="O550" s="54">
        <v>1399153</v>
      </c>
      <c r="P550" s="52">
        <f>IFERROR(O550/L549,"-")</f>
        <v>2.1788807166005082E-2</v>
      </c>
      <c r="Q550" s="54">
        <v>12</v>
      </c>
      <c r="R550" s="52">
        <f>IFERROR(Q550/M549,"-")</f>
        <v>0.19672131147540983</v>
      </c>
      <c r="S550" s="53">
        <f t="shared" si="110"/>
        <v>116596.08333333333</v>
      </c>
      <c r="T550" s="311"/>
      <c r="U550" s="311"/>
      <c r="V550" s="208" t="s">
        <v>151</v>
      </c>
      <c r="W550" s="54">
        <v>110952</v>
      </c>
      <c r="X550" s="52">
        <f>IFERROR(W550/T549,"-")</f>
        <v>3.9246120204507687E-3</v>
      </c>
      <c r="Y550" s="54">
        <v>9</v>
      </c>
      <c r="Z550" s="52">
        <f>IFERROR(Y550/U549,"-")</f>
        <v>0.3</v>
      </c>
      <c r="AA550" s="53">
        <f t="shared" si="111"/>
        <v>12328</v>
      </c>
      <c r="AB550" s="311"/>
      <c r="AC550" s="311"/>
      <c r="AD550" s="208" t="s">
        <v>151</v>
      </c>
      <c r="AE550" s="54">
        <v>777538</v>
      </c>
      <c r="AF550" s="52">
        <f>IFERROR(AE550/AB549,"-")</f>
        <v>1.6367567066906924E-2</v>
      </c>
      <c r="AG550" s="54">
        <v>17</v>
      </c>
      <c r="AH550" s="52">
        <f>IFERROR(AG550/AC549,"-")</f>
        <v>0.28333333333333333</v>
      </c>
      <c r="AI550" s="53">
        <f t="shared" si="112"/>
        <v>45737.529411764706</v>
      </c>
      <c r="AJ550" s="311"/>
      <c r="AK550" s="324"/>
      <c r="AL550" s="208" t="s">
        <v>151</v>
      </c>
      <c r="AM550" s="54">
        <f t="shared" si="115"/>
        <v>7261423</v>
      </c>
      <c r="AN550" s="52">
        <f>IFERROR(AM550/AJ549,"-")</f>
        <v>2.164975087093356E-2</v>
      </c>
      <c r="AO550" s="54">
        <f t="shared" si="107"/>
        <v>116</v>
      </c>
      <c r="AP550" s="52">
        <f>IFERROR(AO550/AK549,"-")</f>
        <v>0.22350674373795762</v>
      </c>
      <c r="AQ550" s="53">
        <f t="shared" si="113"/>
        <v>62598.474137931036</v>
      </c>
      <c r="AW550" s="175"/>
      <c r="AX550" s="175"/>
    </row>
    <row r="551" spans="2:50" s="20" customFormat="1">
      <c r="B551" s="326"/>
      <c r="C551" s="308"/>
      <c r="D551" s="311"/>
      <c r="E551" s="311"/>
      <c r="F551" s="209" t="s">
        <v>152</v>
      </c>
      <c r="G551" s="54">
        <v>3220281</v>
      </c>
      <c r="H551" s="52">
        <f>IFERROR(G551/D549,"-")</f>
        <v>1.6479229232379534E-2</v>
      </c>
      <c r="I551" s="54">
        <v>114</v>
      </c>
      <c r="J551" s="52">
        <f>IFERROR(I551/E549,"-")</f>
        <v>0.30978260869565216</v>
      </c>
      <c r="K551" s="53">
        <f t="shared" si="109"/>
        <v>28248.07894736842</v>
      </c>
      <c r="L551" s="311"/>
      <c r="M551" s="311"/>
      <c r="N551" s="209" t="s">
        <v>152</v>
      </c>
      <c r="O551" s="54">
        <v>2429568</v>
      </c>
      <c r="P551" s="52">
        <f>IFERROR(O551/L549,"-")</f>
        <v>3.7835310826404712E-2</v>
      </c>
      <c r="Q551" s="54">
        <v>24</v>
      </c>
      <c r="R551" s="52">
        <f>IFERROR(Q551/M549,"-")</f>
        <v>0.39344262295081966</v>
      </c>
      <c r="S551" s="53">
        <f t="shared" si="110"/>
        <v>101232</v>
      </c>
      <c r="T551" s="311"/>
      <c r="U551" s="311"/>
      <c r="V551" s="209" t="s">
        <v>152</v>
      </c>
      <c r="W551" s="54">
        <v>243465</v>
      </c>
      <c r="X551" s="52">
        <f>IFERROR(W551/T549,"-")</f>
        <v>8.611883206783532E-3</v>
      </c>
      <c r="Y551" s="54">
        <v>7</v>
      </c>
      <c r="Z551" s="52">
        <f>IFERROR(Y551/U549,"-")</f>
        <v>0.23333333333333334</v>
      </c>
      <c r="AA551" s="53">
        <f t="shared" si="111"/>
        <v>34780.714285714283</v>
      </c>
      <c r="AB551" s="311"/>
      <c r="AC551" s="311"/>
      <c r="AD551" s="209" t="s">
        <v>152</v>
      </c>
      <c r="AE551" s="54">
        <v>1056853</v>
      </c>
      <c r="AF551" s="52">
        <f>IFERROR(AE551/AB549,"-")</f>
        <v>2.2247288695037132E-2</v>
      </c>
      <c r="AG551" s="54">
        <v>17</v>
      </c>
      <c r="AH551" s="52">
        <f>IFERROR(AG551/AC549,"-")</f>
        <v>0.28333333333333333</v>
      </c>
      <c r="AI551" s="53">
        <f t="shared" si="112"/>
        <v>62167.823529411762</v>
      </c>
      <c r="AJ551" s="311"/>
      <c r="AK551" s="324"/>
      <c r="AL551" s="209" t="s">
        <v>152</v>
      </c>
      <c r="AM551" s="54">
        <f t="shared" si="115"/>
        <v>6950167</v>
      </c>
      <c r="AN551" s="52">
        <f>IFERROR(AM551/AJ549,"-")</f>
        <v>2.0721748899820831E-2</v>
      </c>
      <c r="AO551" s="54">
        <f t="shared" si="107"/>
        <v>162</v>
      </c>
      <c r="AP551" s="52">
        <f>IFERROR(AO551/AK549,"-")</f>
        <v>0.31213872832369943</v>
      </c>
      <c r="AQ551" s="53">
        <f t="shared" si="113"/>
        <v>42902.265432098764</v>
      </c>
      <c r="AW551" s="175"/>
      <c r="AX551" s="175"/>
    </row>
    <row r="552" spans="2:50" s="20" customFormat="1">
      <c r="B552" s="326"/>
      <c r="C552" s="308"/>
      <c r="D552" s="311"/>
      <c r="E552" s="311"/>
      <c r="F552" s="209" t="s">
        <v>153</v>
      </c>
      <c r="G552" s="54">
        <v>123659</v>
      </c>
      <c r="H552" s="52">
        <f>IFERROR(G552/D549,"-")</f>
        <v>6.3280347511500423E-4</v>
      </c>
      <c r="I552" s="54">
        <v>16</v>
      </c>
      <c r="J552" s="52">
        <f>IFERROR(I552/E549,"-")</f>
        <v>4.3478260869565216E-2</v>
      </c>
      <c r="K552" s="53">
        <f t="shared" si="109"/>
        <v>7728.6875</v>
      </c>
      <c r="L552" s="311"/>
      <c r="M552" s="311"/>
      <c r="N552" s="209" t="s">
        <v>153</v>
      </c>
      <c r="O552" s="54">
        <v>190896</v>
      </c>
      <c r="P552" s="52">
        <f>IFERROR(O552/L549,"-")</f>
        <v>2.9727957791333085E-3</v>
      </c>
      <c r="Q552" s="54">
        <v>4</v>
      </c>
      <c r="R552" s="52">
        <f>IFERROR(Q552/M549,"-")</f>
        <v>6.5573770491803282E-2</v>
      </c>
      <c r="S552" s="53">
        <f t="shared" si="110"/>
        <v>47724</v>
      </c>
      <c r="T552" s="311"/>
      <c r="U552" s="311"/>
      <c r="V552" s="209" t="s">
        <v>153</v>
      </c>
      <c r="W552" s="54">
        <v>3914</v>
      </c>
      <c r="X552" s="52">
        <f>IFERROR(W552/T549,"-")</f>
        <v>1.3844663861890106E-4</v>
      </c>
      <c r="Y552" s="54">
        <v>2</v>
      </c>
      <c r="Z552" s="52">
        <f>IFERROR(Y552/U549,"-")</f>
        <v>6.6666666666666666E-2</v>
      </c>
      <c r="AA552" s="53">
        <f t="shared" si="111"/>
        <v>1957</v>
      </c>
      <c r="AB552" s="311"/>
      <c r="AC552" s="311"/>
      <c r="AD552" s="209" t="s">
        <v>153</v>
      </c>
      <c r="AE552" s="54">
        <v>19111</v>
      </c>
      <c r="AF552" s="52">
        <f>IFERROR(AE552/AB549,"-")</f>
        <v>4.0229618901668881E-4</v>
      </c>
      <c r="AG552" s="54">
        <v>2</v>
      </c>
      <c r="AH552" s="52">
        <f>IFERROR(AG552/AC549,"-")</f>
        <v>3.3333333333333333E-2</v>
      </c>
      <c r="AI552" s="53">
        <f t="shared" si="112"/>
        <v>9555.5</v>
      </c>
      <c r="AJ552" s="311"/>
      <c r="AK552" s="324"/>
      <c r="AL552" s="209" t="s">
        <v>153</v>
      </c>
      <c r="AM552" s="54">
        <f t="shared" si="115"/>
        <v>337580</v>
      </c>
      <c r="AN552" s="52">
        <f>IFERROR(AM552/AJ549,"-")</f>
        <v>1.006486318041209E-3</v>
      </c>
      <c r="AO552" s="54">
        <f t="shared" si="107"/>
        <v>24</v>
      </c>
      <c r="AP552" s="52">
        <f>IFERROR(AO552/AK549,"-")</f>
        <v>4.6242774566473986E-2</v>
      </c>
      <c r="AQ552" s="53">
        <f t="shared" si="113"/>
        <v>14065.833333333334</v>
      </c>
      <c r="AW552" s="175"/>
      <c r="AX552" s="175"/>
    </row>
    <row r="553" spans="2:50" s="20" customFormat="1">
      <c r="B553" s="326"/>
      <c r="C553" s="308"/>
      <c r="D553" s="311"/>
      <c r="E553" s="311"/>
      <c r="F553" s="209" t="s">
        <v>154</v>
      </c>
      <c r="G553" s="54">
        <v>5864343</v>
      </c>
      <c r="H553" s="52">
        <f>IFERROR(G553/D549,"-")</f>
        <v>3.0009757718130903E-2</v>
      </c>
      <c r="I553" s="54">
        <v>115</v>
      </c>
      <c r="J553" s="52">
        <f>IFERROR(I553/E549,"-")</f>
        <v>0.3125</v>
      </c>
      <c r="K553" s="53">
        <f t="shared" si="109"/>
        <v>50994.286956521741</v>
      </c>
      <c r="L553" s="311"/>
      <c r="M553" s="311"/>
      <c r="N553" s="209" t="s">
        <v>154</v>
      </c>
      <c r="O553" s="54">
        <v>604587</v>
      </c>
      <c r="P553" s="52">
        <f>IFERROR(O553/L549,"-")</f>
        <v>9.4151458475760074E-3</v>
      </c>
      <c r="Q553" s="54">
        <v>30</v>
      </c>
      <c r="R553" s="52">
        <f>IFERROR(Q553/M549,"-")</f>
        <v>0.49180327868852458</v>
      </c>
      <c r="S553" s="53">
        <f t="shared" si="110"/>
        <v>20152.900000000001</v>
      </c>
      <c r="T553" s="311"/>
      <c r="U553" s="311"/>
      <c r="V553" s="209" t="s">
        <v>154</v>
      </c>
      <c r="W553" s="54">
        <v>240945</v>
      </c>
      <c r="X553" s="52">
        <f>IFERROR(W553/T549,"-")</f>
        <v>8.5227453607642084E-3</v>
      </c>
      <c r="Y553" s="54">
        <v>10</v>
      </c>
      <c r="Z553" s="52">
        <f>IFERROR(Y553/U549,"-")</f>
        <v>0.33333333333333331</v>
      </c>
      <c r="AA553" s="53">
        <f t="shared" si="111"/>
        <v>24094.5</v>
      </c>
      <c r="AB553" s="311"/>
      <c r="AC553" s="311"/>
      <c r="AD553" s="209" t="s">
        <v>154</v>
      </c>
      <c r="AE553" s="54">
        <v>627204</v>
      </c>
      <c r="AF553" s="52">
        <f>IFERROR(AE553/AB549,"-")</f>
        <v>1.3202960542934608E-2</v>
      </c>
      <c r="AG553" s="54">
        <v>23</v>
      </c>
      <c r="AH553" s="52">
        <f>IFERROR(AG553/AC549,"-")</f>
        <v>0.38333333333333336</v>
      </c>
      <c r="AI553" s="53">
        <f t="shared" si="112"/>
        <v>27269.739130434784</v>
      </c>
      <c r="AJ553" s="311"/>
      <c r="AK553" s="324"/>
      <c r="AL553" s="209" t="s">
        <v>154</v>
      </c>
      <c r="AM553" s="54">
        <f t="shared" si="115"/>
        <v>7337079</v>
      </c>
      <c r="AN553" s="52">
        <f>IFERROR(AM553/AJ549,"-")</f>
        <v>2.1875317340741385E-2</v>
      </c>
      <c r="AO553" s="54">
        <f t="shared" si="107"/>
        <v>178</v>
      </c>
      <c r="AP553" s="52">
        <f>IFERROR(AO553/AK549,"-")</f>
        <v>0.34296724470134876</v>
      </c>
      <c r="AQ553" s="53">
        <f t="shared" si="113"/>
        <v>41219.544943820227</v>
      </c>
      <c r="AW553" s="175"/>
      <c r="AX553" s="175"/>
    </row>
    <row r="554" spans="2:50" s="20" customFormat="1">
      <c r="B554" s="326"/>
      <c r="C554" s="308"/>
      <c r="D554" s="311"/>
      <c r="E554" s="311"/>
      <c r="F554" s="209" t="s">
        <v>155</v>
      </c>
      <c r="G554" s="54">
        <v>7315706</v>
      </c>
      <c r="H554" s="52">
        <f>IFERROR(G554/D549,"-")</f>
        <v>3.7436856029239178E-2</v>
      </c>
      <c r="I554" s="54">
        <v>117</v>
      </c>
      <c r="J554" s="52">
        <f>IFERROR(I554/E549,"-")</f>
        <v>0.31793478260869568</v>
      </c>
      <c r="K554" s="53">
        <f t="shared" si="109"/>
        <v>62527.401709401711</v>
      </c>
      <c r="L554" s="311"/>
      <c r="M554" s="311"/>
      <c r="N554" s="209" t="s">
        <v>155</v>
      </c>
      <c r="O554" s="54">
        <v>2652892</v>
      </c>
      <c r="P554" s="52">
        <f>IFERROR(O554/L549,"-")</f>
        <v>4.1313103156150575E-2</v>
      </c>
      <c r="Q554" s="54">
        <v>29</v>
      </c>
      <c r="R554" s="52">
        <f>IFERROR(Q554/M549,"-")</f>
        <v>0.47540983606557374</v>
      </c>
      <c r="S554" s="53">
        <f t="shared" si="110"/>
        <v>91479.034482758623</v>
      </c>
      <c r="T554" s="311"/>
      <c r="U554" s="311"/>
      <c r="V554" s="209" t="s">
        <v>155</v>
      </c>
      <c r="W554" s="54">
        <v>371955</v>
      </c>
      <c r="X554" s="52">
        <f>IFERROR(W554/T549,"-")</f>
        <v>1.3156852188935447E-2</v>
      </c>
      <c r="Y554" s="54">
        <v>11</v>
      </c>
      <c r="Z554" s="52">
        <f>IFERROR(Y554/U549,"-")</f>
        <v>0.36666666666666664</v>
      </c>
      <c r="AA554" s="53">
        <f t="shared" si="111"/>
        <v>33814.090909090912</v>
      </c>
      <c r="AB554" s="311"/>
      <c r="AC554" s="311"/>
      <c r="AD554" s="209" t="s">
        <v>155</v>
      </c>
      <c r="AE554" s="54">
        <v>1457876</v>
      </c>
      <c r="AF554" s="52">
        <f>IFERROR(AE554/AB549,"-")</f>
        <v>3.0689025109041614E-2</v>
      </c>
      <c r="AG554" s="54">
        <v>18</v>
      </c>
      <c r="AH554" s="52">
        <f>IFERROR(AG554/AC549,"-")</f>
        <v>0.3</v>
      </c>
      <c r="AI554" s="53">
        <f t="shared" si="112"/>
        <v>80993.111111111109</v>
      </c>
      <c r="AJ554" s="311"/>
      <c r="AK554" s="324"/>
      <c r="AL554" s="209" t="s">
        <v>155</v>
      </c>
      <c r="AM554" s="54">
        <f t="shared" si="115"/>
        <v>11798429</v>
      </c>
      <c r="AN554" s="52">
        <f>IFERROR(AM554/AJ549,"-")</f>
        <v>3.5176720667339963E-2</v>
      </c>
      <c r="AO554" s="54">
        <f t="shared" si="107"/>
        <v>175</v>
      </c>
      <c r="AP554" s="52">
        <f>IFERROR(AO554/AK549,"-")</f>
        <v>0.33718689788053952</v>
      </c>
      <c r="AQ554" s="53">
        <f t="shared" si="113"/>
        <v>67419.59428571428</v>
      </c>
      <c r="AW554" s="175"/>
      <c r="AX554" s="175"/>
    </row>
    <row r="555" spans="2:50" s="20" customFormat="1">
      <c r="B555" s="326"/>
      <c r="C555" s="308"/>
      <c r="D555" s="311"/>
      <c r="E555" s="311"/>
      <c r="F555" s="209" t="s">
        <v>156</v>
      </c>
      <c r="G555" s="54">
        <v>5821414</v>
      </c>
      <c r="H555" s="52">
        <f>IFERROR(G555/D549,"-")</f>
        <v>2.9790076009697131E-2</v>
      </c>
      <c r="I555" s="54">
        <v>27</v>
      </c>
      <c r="J555" s="52">
        <f>IFERROR(I555/E549,"-")</f>
        <v>7.3369565217391311E-2</v>
      </c>
      <c r="K555" s="53">
        <f t="shared" si="109"/>
        <v>215607.92592592593</v>
      </c>
      <c r="L555" s="311"/>
      <c r="M555" s="311"/>
      <c r="N555" s="209" t="s">
        <v>156</v>
      </c>
      <c r="O555" s="54">
        <v>411040</v>
      </c>
      <c r="P555" s="52">
        <f>IFERROR(O555/L549,"-")</f>
        <v>6.4010664291287147E-3</v>
      </c>
      <c r="Q555" s="54">
        <v>8</v>
      </c>
      <c r="R555" s="52">
        <f>IFERROR(Q555/M549,"-")</f>
        <v>0.13114754098360656</v>
      </c>
      <c r="S555" s="53">
        <f t="shared" si="110"/>
        <v>51380</v>
      </c>
      <c r="T555" s="311"/>
      <c r="U555" s="311"/>
      <c r="V555" s="209" t="s">
        <v>156</v>
      </c>
      <c r="W555" s="54">
        <v>1367375</v>
      </c>
      <c r="X555" s="52">
        <f>IFERROR(W555/T549,"-")</f>
        <v>4.8367008809790446E-2</v>
      </c>
      <c r="Y555" s="54">
        <v>3</v>
      </c>
      <c r="Z555" s="52">
        <f>IFERROR(Y555/U549,"-")</f>
        <v>0.1</v>
      </c>
      <c r="AA555" s="53">
        <f t="shared" si="111"/>
        <v>455791.66666666669</v>
      </c>
      <c r="AB555" s="311"/>
      <c r="AC555" s="311"/>
      <c r="AD555" s="209" t="s">
        <v>156</v>
      </c>
      <c r="AE555" s="54">
        <v>60005</v>
      </c>
      <c r="AF555" s="52">
        <f>IFERROR(AE555/AB549,"-")</f>
        <v>1.2631355147269328E-3</v>
      </c>
      <c r="AG555" s="54">
        <v>4</v>
      </c>
      <c r="AH555" s="52">
        <f>IFERROR(AG555/AC549,"-")</f>
        <v>6.6666666666666666E-2</v>
      </c>
      <c r="AI555" s="53">
        <f t="shared" si="112"/>
        <v>15001.25</v>
      </c>
      <c r="AJ555" s="311"/>
      <c r="AK555" s="324"/>
      <c r="AL555" s="209" t="s">
        <v>156</v>
      </c>
      <c r="AM555" s="54">
        <f t="shared" si="115"/>
        <v>7659834</v>
      </c>
      <c r="AN555" s="52">
        <f>IFERROR(AM555/AJ549,"-")</f>
        <v>2.2837603292454729E-2</v>
      </c>
      <c r="AO555" s="54">
        <f t="shared" si="107"/>
        <v>42</v>
      </c>
      <c r="AP555" s="52">
        <f>IFERROR(AO555/AK549,"-")</f>
        <v>8.0924855491329481E-2</v>
      </c>
      <c r="AQ555" s="53">
        <f t="shared" si="113"/>
        <v>182377</v>
      </c>
      <c r="AW555" s="175"/>
      <c r="AX555" s="175"/>
    </row>
    <row r="556" spans="2:50" s="20" customFormat="1">
      <c r="B556" s="326"/>
      <c r="C556" s="308"/>
      <c r="D556" s="311"/>
      <c r="E556" s="311"/>
      <c r="F556" s="209" t="s">
        <v>166</v>
      </c>
      <c r="G556" s="54">
        <v>0</v>
      </c>
      <c r="H556" s="52">
        <f>IFERROR(G556/D549,"-")</f>
        <v>0</v>
      </c>
      <c r="I556" s="54">
        <v>0</v>
      </c>
      <c r="J556" s="52">
        <f>IFERROR(I556/E549,"-")</f>
        <v>0</v>
      </c>
      <c r="K556" s="53" t="str">
        <f t="shared" si="109"/>
        <v>-</v>
      </c>
      <c r="L556" s="311"/>
      <c r="M556" s="311"/>
      <c r="N556" s="209" t="s">
        <v>166</v>
      </c>
      <c r="O556" s="54">
        <v>0</v>
      </c>
      <c r="P556" s="52">
        <f>IFERROR(O556/L549,"-")</f>
        <v>0</v>
      </c>
      <c r="Q556" s="54">
        <v>0</v>
      </c>
      <c r="R556" s="52">
        <f>IFERROR(Q556/M549,"-")</f>
        <v>0</v>
      </c>
      <c r="S556" s="53" t="str">
        <f t="shared" si="110"/>
        <v>-</v>
      </c>
      <c r="T556" s="311"/>
      <c r="U556" s="311"/>
      <c r="V556" s="209" t="s">
        <v>166</v>
      </c>
      <c r="W556" s="54">
        <v>0</v>
      </c>
      <c r="X556" s="52">
        <f>IFERROR(W556/T549,"-")</f>
        <v>0</v>
      </c>
      <c r="Y556" s="54">
        <v>0</v>
      </c>
      <c r="Z556" s="52">
        <f>IFERROR(Y556/U549,"-")</f>
        <v>0</v>
      </c>
      <c r="AA556" s="53" t="str">
        <f t="shared" si="111"/>
        <v>-</v>
      </c>
      <c r="AB556" s="311"/>
      <c r="AC556" s="311"/>
      <c r="AD556" s="209" t="s">
        <v>166</v>
      </c>
      <c r="AE556" s="54">
        <v>0</v>
      </c>
      <c r="AF556" s="52">
        <f>IFERROR(AE556/AB549,"-")</f>
        <v>0</v>
      </c>
      <c r="AG556" s="54">
        <v>0</v>
      </c>
      <c r="AH556" s="52">
        <f>IFERROR(AG556/AC549,"-")</f>
        <v>0</v>
      </c>
      <c r="AI556" s="53" t="str">
        <f t="shared" si="112"/>
        <v>-</v>
      </c>
      <c r="AJ556" s="311"/>
      <c r="AK556" s="324"/>
      <c r="AL556" s="209" t="s">
        <v>166</v>
      </c>
      <c r="AM556" s="54">
        <f t="shared" si="115"/>
        <v>0</v>
      </c>
      <c r="AN556" s="52">
        <f>IFERROR(AM556/AJ549,"-")</f>
        <v>0</v>
      </c>
      <c r="AO556" s="54">
        <f t="shared" si="107"/>
        <v>0</v>
      </c>
      <c r="AP556" s="52">
        <f>IFERROR(AO556/AK549,"-")</f>
        <v>0</v>
      </c>
      <c r="AQ556" s="53" t="str">
        <f t="shared" si="113"/>
        <v>-</v>
      </c>
      <c r="AW556" s="175"/>
      <c r="AX556" s="175"/>
    </row>
    <row r="557" spans="2:50" s="20" customFormat="1">
      <c r="B557" s="326"/>
      <c r="C557" s="308"/>
      <c r="D557" s="311"/>
      <c r="E557" s="311"/>
      <c r="F557" s="209" t="s">
        <v>157</v>
      </c>
      <c r="G557" s="54">
        <v>83319</v>
      </c>
      <c r="H557" s="52">
        <f>IFERROR(G557/D549,"-")</f>
        <v>4.2637052493637375E-4</v>
      </c>
      <c r="I557" s="54">
        <v>3</v>
      </c>
      <c r="J557" s="52">
        <f>IFERROR(I557/E549,"-")</f>
        <v>8.152173913043478E-3</v>
      </c>
      <c r="K557" s="53">
        <f t="shared" si="109"/>
        <v>27773</v>
      </c>
      <c r="L557" s="311"/>
      <c r="M557" s="311"/>
      <c r="N557" s="209" t="s">
        <v>157</v>
      </c>
      <c r="O557" s="54">
        <v>0</v>
      </c>
      <c r="P557" s="52">
        <f>IFERROR(O557/L549,"-")</f>
        <v>0</v>
      </c>
      <c r="Q557" s="54">
        <v>0</v>
      </c>
      <c r="R557" s="52">
        <f>IFERROR(Q557/M549,"-")</f>
        <v>0</v>
      </c>
      <c r="S557" s="53" t="str">
        <f t="shared" si="110"/>
        <v>-</v>
      </c>
      <c r="T557" s="311"/>
      <c r="U557" s="311"/>
      <c r="V557" s="209" t="s">
        <v>157</v>
      </c>
      <c r="W557" s="54">
        <v>0</v>
      </c>
      <c r="X557" s="52">
        <f>IFERROR(W557/T549,"-")</f>
        <v>0</v>
      </c>
      <c r="Y557" s="54">
        <v>0</v>
      </c>
      <c r="Z557" s="52">
        <f>IFERROR(Y557/U549,"-")</f>
        <v>0</v>
      </c>
      <c r="AA557" s="53" t="str">
        <f t="shared" si="111"/>
        <v>-</v>
      </c>
      <c r="AB557" s="311"/>
      <c r="AC557" s="311"/>
      <c r="AD557" s="209" t="s">
        <v>157</v>
      </c>
      <c r="AE557" s="54">
        <v>15173</v>
      </c>
      <c r="AF557" s="52">
        <f>IFERROR(AE557/AB549,"-")</f>
        <v>3.1939930280729524E-4</v>
      </c>
      <c r="AG557" s="54">
        <v>2</v>
      </c>
      <c r="AH557" s="52">
        <f>IFERROR(AG557/AC549,"-")</f>
        <v>3.3333333333333333E-2</v>
      </c>
      <c r="AI557" s="53">
        <f t="shared" si="112"/>
        <v>7586.5</v>
      </c>
      <c r="AJ557" s="311"/>
      <c r="AK557" s="324"/>
      <c r="AL557" s="209" t="s">
        <v>157</v>
      </c>
      <c r="AM557" s="54">
        <f t="shared" si="115"/>
        <v>98492</v>
      </c>
      <c r="AN557" s="52">
        <f>IFERROR(AM557/AJ549,"-")</f>
        <v>2.9365143206503574E-4</v>
      </c>
      <c r="AO557" s="54">
        <f t="shared" si="107"/>
        <v>5</v>
      </c>
      <c r="AP557" s="52">
        <f>IFERROR(AO557/AK549,"-")</f>
        <v>9.6339113680154135E-3</v>
      </c>
      <c r="AQ557" s="53">
        <f t="shared" si="113"/>
        <v>19698.400000000001</v>
      </c>
      <c r="AW557" s="175"/>
      <c r="AX557" s="175"/>
    </row>
    <row r="558" spans="2:50" s="20" customFormat="1">
      <c r="B558" s="326"/>
      <c r="C558" s="308"/>
      <c r="D558" s="311"/>
      <c r="E558" s="311"/>
      <c r="F558" s="209" t="s">
        <v>158</v>
      </c>
      <c r="G558" s="54">
        <v>371341</v>
      </c>
      <c r="H558" s="52">
        <f>IFERROR(G558/D549,"-")</f>
        <v>1.9002731321835109E-3</v>
      </c>
      <c r="I558" s="54">
        <v>14</v>
      </c>
      <c r="J558" s="52">
        <f>IFERROR(I558/E549,"-")</f>
        <v>3.8043478260869568E-2</v>
      </c>
      <c r="K558" s="53">
        <f t="shared" si="109"/>
        <v>26524.357142857141</v>
      </c>
      <c r="L558" s="311"/>
      <c r="M558" s="311"/>
      <c r="N558" s="209" t="s">
        <v>158</v>
      </c>
      <c r="O558" s="54">
        <v>3186</v>
      </c>
      <c r="P558" s="52">
        <f>IFERROR(O558/L549,"-")</f>
        <v>4.9615116882065209E-5</v>
      </c>
      <c r="Q558" s="54">
        <v>3</v>
      </c>
      <c r="R558" s="52">
        <f>IFERROR(Q558/M549,"-")</f>
        <v>4.9180327868852458E-2</v>
      </c>
      <c r="S558" s="53">
        <f t="shared" si="110"/>
        <v>1062</v>
      </c>
      <c r="T558" s="311"/>
      <c r="U558" s="311"/>
      <c r="V558" s="209" t="s">
        <v>158</v>
      </c>
      <c r="W558" s="54">
        <v>16486</v>
      </c>
      <c r="X558" s="52">
        <f>IFERROR(W558/T549,"-")</f>
        <v>5.8314544820419075E-4</v>
      </c>
      <c r="Y558" s="54">
        <v>4</v>
      </c>
      <c r="Z558" s="52">
        <f>IFERROR(Y558/U549,"-")</f>
        <v>0.13333333333333333</v>
      </c>
      <c r="AA558" s="53">
        <f t="shared" si="111"/>
        <v>4121.5</v>
      </c>
      <c r="AB558" s="311"/>
      <c r="AC558" s="311"/>
      <c r="AD558" s="209" t="s">
        <v>158</v>
      </c>
      <c r="AE558" s="54">
        <v>0</v>
      </c>
      <c r="AF558" s="52">
        <f>IFERROR(AE558/AB549,"-")</f>
        <v>0</v>
      </c>
      <c r="AG558" s="54">
        <v>0</v>
      </c>
      <c r="AH558" s="52">
        <f>IFERROR(AG558/AC549,"-")</f>
        <v>0</v>
      </c>
      <c r="AI558" s="53" t="str">
        <f t="shared" si="112"/>
        <v>-</v>
      </c>
      <c r="AJ558" s="311"/>
      <c r="AK558" s="324"/>
      <c r="AL558" s="209" t="s">
        <v>158</v>
      </c>
      <c r="AM558" s="54">
        <f t="shared" si="115"/>
        <v>391013</v>
      </c>
      <c r="AN558" s="52">
        <f>IFERROR(AM558/AJ549,"-")</f>
        <v>1.1657954697442009E-3</v>
      </c>
      <c r="AO558" s="54">
        <f t="shared" si="107"/>
        <v>21</v>
      </c>
      <c r="AP558" s="52">
        <f>IFERROR(AO558/AK549,"-")</f>
        <v>4.046242774566474E-2</v>
      </c>
      <c r="AQ558" s="53">
        <f t="shared" si="113"/>
        <v>18619.666666666668</v>
      </c>
      <c r="AW558" s="175"/>
      <c r="AX558" s="175"/>
    </row>
    <row r="559" spans="2:50" s="20" customFormat="1">
      <c r="B559" s="326"/>
      <c r="C559" s="308"/>
      <c r="D559" s="311"/>
      <c r="E559" s="311"/>
      <c r="F559" s="209" t="s">
        <v>159</v>
      </c>
      <c r="G559" s="54">
        <v>1296</v>
      </c>
      <c r="H559" s="52">
        <f>IFERROR(G559/D549,"-")</f>
        <v>6.6320551172906578E-6</v>
      </c>
      <c r="I559" s="54">
        <v>1</v>
      </c>
      <c r="J559" s="52">
        <f>IFERROR(I559/E549,"-")</f>
        <v>2.717391304347826E-3</v>
      </c>
      <c r="K559" s="53">
        <f t="shared" si="109"/>
        <v>1296</v>
      </c>
      <c r="L559" s="311"/>
      <c r="M559" s="311"/>
      <c r="N559" s="209" t="s">
        <v>159</v>
      </c>
      <c r="O559" s="54">
        <v>0</v>
      </c>
      <c r="P559" s="52">
        <f>IFERROR(O559/L549,"-")</f>
        <v>0</v>
      </c>
      <c r="Q559" s="54">
        <v>0</v>
      </c>
      <c r="R559" s="52">
        <f>IFERROR(Q559/M549,"-")</f>
        <v>0</v>
      </c>
      <c r="S559" s="53" t="str">
        <f t="shared" si="110"/>
        <v>-</v>
      </c>
      <c r="T559" s="311"/>
      <c r="U559" s="311"/>
      <c r="V559" s="209" t="s">
        <v>159</v>
      </c>
      <c r="W559" s="54">
        <v>0</v>
      </c>
      <c r="X559" s="52">
        <f>IFERROR(W559/T549,"-")</f>
        <v>0</v>
      </c>
      <c r="Y559" s="54">
        <v>0</v>
      </c>
      <c r="Z559" s="52">
        <f>IFERROR(Y559/U549,"-")</f>
        <v>0</v>
      </c>
      <c r="AA559" s="53" t="str">
        <f t="shared" si="111"/>
        <v>-</v>
      </c>
      <c r="AB559" s="311"/>
      <c r="AC559" s="311"/>
      <c r="AD559" s="209" t="s">
        <v>159</v>
      </c>
      <c r="AE559" s="54">
        <v>0</v>
      </c>
      <c r="AF559" s="52">
        <f>IFERROR(AE559/AB549,"-")</f>
        <v>0</v>
      </c>
      <c r="AG559" s="54">
        <v>0</v>
      </c>
      <c r="AH559" s="52">
        <f>IFERROR(AG559/AC549,"-")</f>
        <v>0</v>
      </c>
      <c r="AI559" s="53" t="str">
        <f t="shared" si="112"/>
        <v>-</v>
      </c>
      <c r="AJ559" s="311"/>
      <c r="AK559" s="324"/>
      <c r="AL559" s="209" t="s">
        <v>159</v>
      </c>
      <c r="AM559" s="54">
        <f t="shared" si="115"/>
        <v>1296</v>
      </c>
      <c r="AN559" s="52">
        <f>IFERROR(AM559/AJ549,"-")</f>
        <v>3.8639915521695807E-6</v>
      </c>
      <c r="AO559" s="54">
        <f t="shared" si="107"/>
        <v>1</v>
      </c>
      <c r="AP559" s="52">
        <f>IFERROR(AO559/AK549,"-")</f>
        <v>1.9267822736030828E-3</v>
      </c>
      <c r="AQ559" s="53">
        <f t="shared" si="113"/>
        <v>1296</v>
      </c>
      <c r="AW559" s="175"/>
      <c r="AX559" s="175"/>
    </row>
    <row r="560" spans="2:50" s="20" customFormat="1">
      <c r="B560" s="326"/>
      <c r="C560" s="308"/>
      <c r="D560" s="311"/>
      <c r="E560" s="311"/>
      <c r="F560" s="209" t="s">
        <v>160</v>
      </c>
      <c r="G560" s="54">
        <v>377130</v>
      </c>
      <c r="H560" s="52">
        <f>IFERROR(G560/D549,"-")</f>
        <v>1.9298973351727052E-3</v>
      </c>
      <c r="I560" s="54">
        <v>1</v>
      </c>
      <c r="J560" s="52">
        <f>IFERROR(I560/E549,"-")</f>
        <v>2.717391304347826E-3</v>
      </c>
      <c r="K560" s="53">
        <f t="shared" si="109"/>
        <v>377130</v>
      </c>
      <c r="L560" s="311"/>
      <c r="M560" s="311"/>
      <c r="N560" s="209" t="s">
        <v>160</v>
      </c>
      <c r="O560" s="54">
        <v>0</v>
      </c>
      <c r="P560" s="52">
        <f>IFERROR(O560/L549,"-")</f>
        <v>0</v>
      </c>
      <c r="Q560" s="54">
        <v>0</v>
      </c>
      <c r="R560" s="52">
        <f>IFERROR(Q560/M549,"-")</f>
        <v>0</v>
      </c>
      <c r="S560" s="53" t="str">
        <f t="shared" si="110"/>
        <v>-</v>
      </c>
      <c r="T560" s="311"/>
      <c r="U560" s="311"/>
      <c r="V560" s="209" t="s">
        <v>160</v>
      </c>
      <c r="W560" s="54">
        <v>45977</v>
      </c>
      <c r="X560" s="52">
        <f>IFERROR(W560/T549,"-")</f>
        <v>1.6263058517581026E-3</v>
      </c>
      <c r="Y560" s="54">
        <v>1</v>
      </c>
      <c r="Z560" s="52">
        <f>IFERROR(Y560/U549,"-")</f>
        <v>3.3333333333333333E-2</v>
      </c>
      <c r="AA560" s="53">
        <f t="shared" si="111"/>
        <v>45977</v>
      </c>
      <c r="AB560" s="311"/>
      <c r="AC560" s="311"/>
      <c r="AD560" s="209" t="s">
        <v>160</v>
      </c>
      <c r="AE560" s="54">
        <v>4122</v>
      </c>
      <c r="AF560" s="52">
        <f>IFERROR(AE560/AB549,"-")</f>
        <v>8.677017901348917E-5</v>
      </c>
      <c r="AG560" s="54">
        <v>1</v>
      </c>
      <c r="AH560" s="52">
        <f>IFERROR(AG560/AC549,"-")</f>
        <v>1.6666666666666666E-2</v>
      </c>
      <c r="AI560" s="53">
        <f t="shared" si="112"/>
        <v>4122</v>
      </c>
      <c r="AJ560" s="311"/>
      <c r="AK560" s="324"/>
      <c r="AL560" s="209" t="s">
        <v>160</v>
      </c>
      <c r="AM560" s="54">
        <f t="shared" si="115"/>
        <v>427229</v>
      </c>
      <c r="AN560" s="52">
        <f>IFERROR(AM560/AJ549,"-")</f>
        <v>1.2737725670076063E-3</v>
      </c>
      <c r="AO560" s="54">
        <f t="shared" si="107"/>
        <v>3</v>
      </c>
      <c r="AP560" s="52">
        <f>IFERROR(AO560/AK549,"-")</f>
        <v>5.7803468208092483E-3</v>
      </c>
      <c r="AQ560" s="53">
        <f t="shared" si="113"/>
        <v>142409.66666666666</v>
      </c>
      <c r="AW560" s="175"/>
      <c r="AX560" s="175"/>
    </row>
    <row r="561" spans="2:50" s="20" customFormat="1">
      <c r="B561" s="326"/>
      <c r="C561" s="308"/>
      <c r="D561" s="311"/>
      <c r="E561" s="311"/>
      <c r="F561" s="209" t="s">
        <v>161</v>
      </c>
      <c r="G561" s="54">
        <v>949053</v>
      </c>
      <c r="H561" s="52">
        <f>IFERROR(G561/D549,"-")</f>
        <v>4.8566140472454094E-3</v>
      </c>
      <c r="I561" s="54">
        <v>34</v>
      </c>
      <c r="J561" s="52">
        <f>IFERROR(I561/E549,"-")</f>
        <v>9.2391304347826081E-2</v>
      </c>
      <c r="K561" s="53">
        <f t="shared" si="109"/>
        <v>27913.323529411766</v>
      </c>
      <c r="L561" s="311"/>
      <c r="M561" s="311"/>
      <c r="N561" s="209" t="s">
        <v>161</v>
      </c>
      <c r="O561" s="54">
        <v>134840</v>
      </c>
      <c r="P561" s="52">
        <f>IFERROR(O561/L549,"-")</f>
        <v>2.0998438042616674E-3</v>
      </c>
      <c r="Q561" s="54">
        <v>8</v>
      </c>
      <c r="R561" s="52">
        <f>IFERROR(Q561/M549,"-")</f>
        <v>0.13114754098360656</v>
      </c>
      <c r="S561" s="53">
        <f t="shared" si="110"/>
        <v>16855</v>
      </c>
      <c r="T561" s="311"/>
      <c r="U561" s="311"/>
      <c r="V561" s="209" t="s">
        <v>161</v>
      </c>
      <c r="W561" s="54">
        <v>103297</v>
      </c>
      <c r="X561" s="52">
        <f>IFERROR(W561/T549,"-")</f>
        <v>3.6538381270865153E-3</v>
      </c>
      <c r="Y561" s="54">
        <v>5</v>
      </c>
      <c r="Z561" s="52">
        <f>IFERROR(Y561/U549,"-")</f>
        <v>0.16666666666666666</v>
      </c>
      <c r="AA561" s="53">
        <f t="shared" si="111"/>
        <v>20659.400000000001</v>
      </c>
      <c r="AB561" s="311"/>
      <c r="AC561" s="311"/>
      <c r="AD561" s="209" t="s">
        <v>161</v>
      </c>
      <c r="AE561" s="54">
        <v>391351</v>
      </c>
      <c r="AF561" s="52">
        <f>IFERROR(AE561/AB549,"-")</f>
        <v>8.2381359357370197E-3</v>
      </c>
      <c r="AG561" s="54">
        <v>10</v>
      </c>
      <c r="AH561" s="52">
        <f>IFERROR(AG561/AC549,"-")</f>
        <v>0.16666666666666666</v>
      </c>
      <c r="AI561" s="53">
        <f t="shared" si="112"/>
        <v>39135.1</v>
      </c>
      <c r="AJ561" s="311"/>
      <c r="AK561" s="324"/>
      <c r="AL561" s="209" t="s">
        <v>161</v>
      </c>
      <c r="AM561" s="54">
        <f t="shared" si="115"/>
        <v>1578541</v>
      </c>
      <c r="AN561" s="52">
        <f>IFERROR(AM561/AJ549,"-")</f>
        <v>4.7063804697170695E-3</v>
      </c>
      <c r="AO561" s="54">
        <f t="shared" si="107"/>
        <v>57</v>
      </c>
      <c r="AP561" s="52">
        <f>IFERROR(AO561/AK549,"-")</f>
        <v>0.10982658959537572</v>
      </c>
      <c r="AQ561" s="53">
        <f t="shared" si="113"/>
        <v>27693.701754385966</v>
      </c>
      <c r="AW561" s="175"/>
      <c r="AX561" s="175"/>
    </row>
    <row r="562" spans="2:50" s="20" customFormat="1">
      <c r="B562" s="326"/>
      <c r="C562" s="308"/>
      <c r="D562" s="311"/>
      <c r="E562" s="311"/>
      <c r="F562" s="209" t="s">
        <v>162</v>
      </c>
      <c r="G562" s="54">
        <v>1523269</v>
      </c>
      <c r="H562" s="52">
        <f>IFERROR(G562/D549,"-")</f>
        <v>7.795064788935358E-3</v>
      </c>
      <c r="I562" s="54">
        <v>22</v>
      </c>
      <c r="J562" s="52">
        <f>IFERROR(I562/E549,"-")</f>
        <v>5.9782608695652176E-2</v>
      </c>
      <c r="K562" s="53">
        <f t="shared" si="109"/>
        <v>69239.5</v>
      </c>
      <c r="L562" s="311"/>
      <c r="M562" s="311"/>
      <c r="N562" s="209" t="s">
        <v>162</v>
      </c>
      <c r="O562" s="54">
        <v>1892723</v>
      </c>
      <c r="P562" s="52">
        <f>IFERROR(O562/L549,"-")</f>
        <v>2.9475101340355653E-2</v>
      </c>
      <c r="Q562" s="54">
        <v>4</v>
      </c>
      <c r="R562" s="52">
        <f>IFERROR(Q562/M549,"-")</f>
        <v>6.5573770491803282E-2</v>
      </c>
      <c r="S562" s="53">
        <f t="shared" si="110"/>
        <v>473180.75</v>
      </c>
      <c r="T562" s="311"/>
      <c r="U562" s="311"/>
      <c r="V562" s="209" t="s">
        <v>162</v>
      </c>
      <c r="W562" s="54">
        <v>37353</v>
      </c>
      <c r="X562" s="52">
        <f>IFERROR(W562/T549,"-")</f>
        <v>1.3212563342697523E-3</v>
      </c>
      <c r="Y562" s="54">
        <v>2</v>
      </c>
      <c r="Z562" s="52">
        <f>IFERROR(Y562/U549,"-")</f>
        <v>6.6666666666666666E-2</v>
      </c>
      <c r="AA562" s="53">
        <f t="shared" si="111"/>
        <v>18676.5</v>
      </c>
      <c r="AB562" s="311"/>
      <c r="AC562" s="311"/>
      <c r="AD562" s="209" t="s">
        <v>162</v>
      </c>
      <c r="AE562" s="54">
        <v>745839</v>
      </c>
      <c r="AF562" s="52">
        <f>IFERROR(AE562/AB549,"-")</f>
        <v>1.5700287128879609E-2</v>
      </c>
      <c r="AG562" s="54">
        <v>7</v>
      </c>
      <c r="AH562" s="52">
        <f>IFERROR(AG562/AC549,"-")</f>
        <v>0.11666666666666667</v>
      </c>
      <c r="AI562" s="53">
        <f t="shared" si="112"/>
        <v>106548.42857142857</v>
      </c>
      <c r="AJ562" s="311"/>
      <c r="AK562" s="324"/>
      <c r="AL562" s="209" t="s">
        <v>162</v>
      </c>
      <c r="AM562" s="54">
        <f t="shared" si="115"/>
        <v>4199184</v>
      </c>
      <c r="AN562" s="52">
        <f>IFERROR(AM562/AJ549,"-")</f>
        <v>1.2519761961424127E-2</v>
      </c>
      <c r="AO562" s="54">
        <f t="shared" ref="AO562:AO625" si="116">SUM(I562,Q562,Y562,AG562)</f>
        <v>35</v>
      </c>
      <c r="AP562" s="52">
        <f>IFERROR(AO562/AK549,"-")</f>
        <v>6.7437379576107903E-2</v>
      </c>
      <c r="AQ562" s="53">
        <f t="shared" si="113"/>
        <v>119976.68571428572</v>
      </c>
      <c r="AW562" s="175"/>
      <c r="AX562" s="175"/>
    </row>
    <row r="563" spans="2:50" s="20" customFormat="1">
      <c r="B563" s="326"/>
      <c r="C563" s="308"/>
      <c r="D563" s="311"/>
      <c r="E563" s="311"/>
      <c r="F563" s="209" t="s">
        <v>163</v>
      </c>
      <c r="G563" s="54">
        <v>1432187</v>
      </c>
      <c r="H563" s="52">
        <f>IFERROR(G563/D549,"-")</f>
        <v>7.328968458539472E-3</v>
      </c>
      <c r="I563" s="54">
        <v>24</v>
      </c>
      <c r="J563" s="52">
        <f>IFERROR(I563/E549,"-")</f>
        <v>6.5217391304347824E-2</v>
      </c>
      <c r="K563" s="53">
        <f t="shared" si="109"/>
        <v>59674.458333333336</v>
      </c>
      <c r="L563" s="311"/>
      <c r="M563" s="311"/>
      <c r="N563" s="209" t="s">
        <v>163</v>
      </c>
      <c r="O563" s="54">
        <v>39007</v>
      </c>
      <c r="P563" s="52">
        <f>IFERROR(O563/L549,"-")</f>
        <v>6.0745036541704888E-4</v>
      </c>
      <c r="Q563" s="54">
        <v>5</v>
      </c>
      <c r="R563" s="52">
        <f>IFERROR(Q563/M549,"-")</f>
        <v>8.1967213114754092E-2</v>
      </c>
      <c r="S563" s="53">
        <f t="shared" si="110"/>
        <v>7801.4</v>
      </c>
      <c r="T563" s="311"/>
      <c r="U563" s="311"/>
      <c r="V563" s="209" t="s">
        <v>163</v>
      </c>
      <c r="W563" s="54">
        <v>146547</v>
      </c>
      <c r="X563" s="52">
        <f>IFERROR(W563/T549,"-")</f>
        <v>5.1836840954737071E-3</v>
      </c>
      <c r="Y563" s="54">
        <v>4</v>
      </c>
      <c r="Z563" s="52">
        <f>IFERROR(Y563/U549,"-")</f>
        <v>0.13333333333333333</v>
      </c>
      <c r="AA563" s="53">
        <f t="shared" si="111"/>
        <v>36636.75</v>
      </c>
      <c r="AB563" s="311"/>
      <c r="AC563" s="311"/>
      <c r="AD563" s="209" t="s">
        <v>163</v>
      </c>
      <c r="AE563" s="54">
        <v>271600</v>
      </c>
      <c r="AF563" s="52">
        <f>IFERROR(AE563/AB549,"-")</f>
        <v>5.7173169869150064E-3</v>
      </c>
      <c r="AG563" s="54">
        <v>6</v>
      </c>
      <c r="AH563" s="52">
        <f>IFERROR(AG563/AC549,"-")</f>
        <v>0.1</v>
      </c>
      <c r="AI563" s="53">
        <f t="shared" si="112"/>
        <v>45266.666666666664</v>
      </c>
      <c r="AJ563" s="311"/>
      <c r="AK563" s="324"/>
      <c r="AL563" s="209" t="s">
        <v>163</v>
      </c>
      <c r="AM563" s="54">
        <f t="shared" si="115"/>
        <v>1889341</v>
      </c>
      <c r="AN563" s="52">
        <f>IFERROR(AM563/AJ549,"-")</f>
        <v>5.6330228882466261E-3</v>
      </c>
      <c r="AO563" s="54">
        <f t="shared" si="116"/>
        <v>39</v>
      </c>
      <c r="AP563" s="52">
        <f>IFERROR(AO563/AK549,"-")</f>
        <v>7.5144508670520235E-2</v>
      </c>
      <c r="AQ563" s="53">
        <f t="shared" si="113"/>
        <v>48444.641025641024</v>
      </c>
      <c r="AW563" s="175"/>
      <c r="AX563" s="175"/>
    </row>
    <row r="564" spans="2:50" s="20" customFormat="1">
      <c r="B564" s="326"/>
      <c r="C564" s="308"/>
      <c r="D564" s="311"/>
      <c r="E564" s="311"/>
      <c r="F564" s="210" t="s">
        <v>164</v>
      </c>
      <c r="G564" s="59">
        <v>104003</v>
      </c>
      <c r="H564" s="57">
        <f>IFERROR(G564/D549,"-")</f>
        <v>5.322173058360959E-4</v>
      </c>
      <c r="I564" s="59">
        <v>14</v>
      </c>
      <c r="J564" s="57">
        <f>IFERROR(I564/E549,"-")</f>
        <v>3.8043478260869568E-2</v>
      </c>
      <c r="K564" s="58">
        <f t="shared" si="109"/>
        <v>7428.7857142857147</v>
      </c>
      <c r="L564" s="311"/>
      <c r="M564" s="311"/>
      <c r="N564" s="210" t="s">
        <v>164</v>
      </c>
      <c r="O564" s="59">
        <v>179318</v>
      </c>
      <c r="P564" s="57">
        <f>IFERROR(O564/L549,"-")</f>
        <v>2.7924932608468832E-3</v>
      </c>
      <c r="Q564" s="59">
        <v>6</v>
      </c>
      <c r="R564" s="57">
        <f>IFERROR(Q564/M549,"-")</f>
        <v>9.8360655737704916E-2</v>
      </c>
      <c r="S564" s="58">
        <f t="shared" si="110"/>
        <v>29886.333333333332</v>
      </c>
      <c r="T564" s="311"/>
      <c r="U564" s="311"/>
      <c r="V564" s="210" t="s">
        <v>164</v>
      </c>
      <c r="W564" s="59">
        <v>50798</v>
      </c>
      <c r="X564" s="57">
        <f>IFERROR(W564/T549,"-")</f>
        <v>1.7968350405117362E-3</v>
      </c>
      <c r="Y564" s="59">
        <v>6</v>
      </c>
      <c r="Z564" s="57">
        <f>IFERROR(Y564/U549,"-")</f>
        <v>0.2</v>
      </c>
      <c r="AA564" s="58">
        <f t="shared" si="111"/>
        <v>8466.3333333333339</v>
      </c>
      <c r="AB564" s="311"/>
      <c r="AC564" s="311"/>
      <c r="AD564" s="210" t="s">
        <v>164</v>
      </c>
      <c r="AE564" s="59">
        <v>33017</v>
      </c>
      <c r="AF564" s="57">
        <f>IFERROR(AE564/AB549,"-")</f>
        <v>6.9502450278708674E-4</v>
      </c>
      <c r="AG564" s="59">
        <v>5</v>
      </c>
      <c r="AH564" s="57">
        <f>IFERROR(AG564/AC549,"-")</f>
        <v>8.3333333333333329E-2</v>
      </c>
      <c r="AI564" s="58">
        <f t="shared" si="112"/>
        <v>6603.4</v>
      </c>
      <c r="AJ564" s="311"/>
      <c r="AK564" s="324"/>
      <c r="AL564" s="210" t="s">
        <v>164</v>
      </c>
      <c r="AM564" s="59">
        <f t="shared" si="115"/>
        <v>367136</v>
      </c>
      <c r="AN564" s="57">
        <f>IFERROR(AM564/AJ549,"-")</f>
        <v>1.0946067920504098E-3</v>
      </c>
      <c r="AO564" s="59">
        <f t="shared" si="116"/>
        <v>31</v>
      </c>
      <c r="AP564" s="57">
        <f>IFERROR(AO564/AK549,"-")</f>
        <v>5.9730250481695571E-2</v>
      </c>
      <c r="AQ564" s="58">
        <f t="shared" si="113"/>
        <v>11843.096774193549</v>
      </c>
      <c r="AW564" s="175"/>
      <c r="AX564" s="175"/>
    </row>
    <row r="565" spans="2:50" s="20" customFormat="1">
      <c r="B565" s="326"/>
      <c r="C565" s="309"/>
      <c r="D565" s="312"/>
      <c r="E565" s="312"/>
      <c r="F565" s="211" t="s">
        <v>86</v>
      </c>
      <c r="G565" s="60">
        <f>SUM(G549:G564)</f>
        <v>35052608</v>
      </c>
      <c r="H565" s="57">
        <f>IFERROR(G565/D549,"-")</f>
        <v>0.1793756390901107</v>
      </c>
      <c r="I565" s="59">
        <v>281</v>
      </c>
      <c r="J565" s="57">
        <f>IFERROR(I565/E549,"-")</f>
        <v>0.76358695652173914</v>
      </c>
      <c r="K565" s="58">
        <f t="shared" si="109"/>
        <v>124742.37722419928</v>
      </c>
      <c r="L565" s="312"/>
      <c r="M565" s="312"/>
      <c r="N565" s="211" t="s">
        <v>86</v>
      </c>
      <c r="O565" s="60">
        <f>SUM(O549:O564)</f>
        <v>10422519</v>
      </c>
      <c r="P565" s="57">
        <f>IFERROR(O565/L549,"-")</f>
        <v>0.16230837990914795</v>
      </c>
      <c r="Q565" s="59">
        <v>48</v>
      </c>
      <c r="R565" s="57">
        <f>IFERROR(Q565/M549,"-")</f>
        <v>0.78688524590163933</v>
      </c>
      <c r="S565" s="58">
        <f t="shared" si="110"/>
        <v>217135.8125</v>
      </c>
      <c r="T565" s="312"/>
      <c r="U565" s="312"/>
      <c r="V565" s="211" t="s">
        <v>86</v>
      </c>
      <c r="W565" s="60">
        <f>SUM(W549:W564)</f>
        <v>3142007</v>
      </c>
      <c r="X565" s="57">
        <f>IFERROR(W565/T549,"-")</f>
        <v>0.11113957784033147</v>
      </c>
      <c r="Y565" s="59">
        <v>23</v>
      </c>
      <c r="Z565" s="57">
        <f>IFERROR(Y565/U549,"-")</f>
        <v>0.76666666666666672</v>
      </c>
      <c r="AA565" s="58">
        <f t="shared" si="111"/>
        <v>136609</v>
      </c>
      <c r="AB565" s="312"/>
      <c r="AC565" s="312"/>
      <c r="AD565" s="211" t="s">
        <v>86</v>
      </c>
      <c r="AE565" s="60">
        <f>SUM(AE549:AE564)</f>
        <v>9745991</v>
      </c>
      <c r="AF565" s="57">
        <f>IFERROR(AE565/AB549,"-")</f>
        <v>0.20515802613630624</v>
      </c>
      <c r="AG565" s="59">
        <v>48</v>
      </c>
      <c r="AH565" s="57">
        <f>IFERROR(AG565/AC549,"-")</f>
        <v>0.8</v>
      </c>
      <c r="AI565" s="58">
        <f t="shared" si="112"/>
        <v>203041.47916666666</v>
      </c>
      <c r="AJ565" s="312"/>
      <c r="AK565" s="325"/>
      <c r="AL565" s="211" t="s">
        <v>86</v>
      </c>
      <c r="AM565" s="60">
        <f>SUM(AM549:AM564)</f>
        <v>58363125</v>
      </c>
      <c r="AN565" s="57">
        <f>IFERROR(AM565/AJ549,"-")</f>
        <v>0.17400819595541456</v>
      </c>
      <c r="AO565" s="59">
        <f t="shared" si="116"/>
        <v>400</v>
      </c>
      <c r="AP565" s="57">
        <f>IFERROR(AO565/AK549,"-")</f>
        <v>0.77071290944123316</v>
      </c>
      <c r="AQ565" s="58">
        <f t="shared" si="113"/>
        <v>145907.8125</v>
      </c>
      <c r="AW565" s="175"/>
      <c r="AX565" s="175"/>
    </row>
    <row r="566" spans="2:50" s="20" customFormat="1">
      <c r="B566" s="326">
        <v>34</v>
      </c>
      <c r="C566" s="307" t="s">
        <v>44</v>
      </c>
      <c r="D566" s="310">
        <v>1358695920</v>
      </c>
      <c r="E566" s="310">
        <v>2322</v>
      </c>
      <c r="F566" s="207" t="s">
        <v>150</v>
      </c>
      <c r="G566" s="50">
        <v>43401411</v>
      </c>
      <c r="H566" s="48">
        <f>IFERROR(G566/D566,"-")</f>
        <v>3.1943432199310645E-2</v>
      </c>
      <c r="I566" s="50">
        <v>337</v>
      </c>
      <c r="J566" s="48">
        <f>IFERROR(I566/E566,"-")</f>
        <v>0.14513350559862187</v>
      </c>
      <c r="K566" s="49">
        <f t="shared" si="109"/>
        <v>128787.56973293769</v>
      </c>
      <c r="L566" s="310">
        <v>157236290</v>
      </c>
      <c r="M566" s="310">
        <v>318</v>
      </c>
      <c r="N566" s="207" t="s">
        <v>150</v>
      </c>
      <c r="O566" s="50">
        <v>1216799</v>
      </c>
      <c r="P566" s="48">
        <f>IFERROR(O566/L566,"-")</f>
        <v>7.7386651643841257E-3</v>
      </c>
      <c r="Q566" s="50">
        <v>55</v>
      </c>
      <c r="R566" s="48">
        <f>IFERROR(Q566/M566,"-")</f>
        <v>0.17295597484276728</v>
      </c>
      <c r="S566" s="49">
        <f t="shared" si="110"/>
        <v>22123.618181818183</v>
      </c>
      <c r="T566" s="310">
        <v>167101900</v>
      </c>
      <c r="U566" s="310">
        <v>219</v>
      </c>
      <c r="V566" s="207" t="s">
        <v>150</v>
      </c>
      <c r="W566" s="50">
        <v>752194</v>
      </c>
      <c r="X566" s="48">
        <f>IFERROR(W566/T566,"-")</f>
        <v>4.5014090204839085E-3</v>
      </c>
      <c r="Y566" s="50">
        <v>40</v>
      </c>
      <c r="Z566" s="48">
        <f>IFERROR(Y566/U566,"-")</f>
        <v>0.18264840182648401</v>
      </c>
      <c r="AA566" s="49">
        <f t="shared" si="111"/>
        <v>18804.849999999999</v>
      </c>
      <c r="AB566" s="310">
        <v>305641030</v>
      </c>
      <c r="AC566" s="310">
        <v>334</v>
      </c>
      <c r="AD566" s="207" t="s">
        <v>150</v>
      </c>
      <c r="AE566" s="50">
        <v>7154299</v>
      </c>
      <c r="AF566" s="48">
        <f>IFERROR(AE566/AB566,"-")</f>
        <v>2.3407521562141053E-2</v>
      </c>
      <c r="AG566" s="50">
        <v>82</v>
      </c>
      <c r="AH566" s="48">
        <f>IFERROR(AG566/AC566,"-")</f>
        <v>0.24550898203592814</v>
      </c>
      <c r="AI566" s="49">
        <f t="shared" si="112"/>
        <v>87247.548780487807</v>
      </c>
      <c r="AJ566" s="310">
        <f>SUM(D566,L566,T566,AB566)</f>
        <v>1988675140</v>
      </c>
      <c r="AK566" s="323">
        <f>SUM(E566,M566,U566,AC566)</f>
        <v>3193</v>
      </c>
      <c r="AL566" s="207" t="s">
        <v>150</v>
      </c>
      <c r="AM566" s="50">
        <f t="shared" ref="AM566:AM581" si="117">SUM(G566,O566,W566,AE566)</f>
        <v>52524703</v>
      </c>
      <c r="AN566" s="48">
        <f>IFERROR(AM566/AJ566,"-")</f>
        <v>2.641190707497857E-2</v>
      </c>
      <c r="AO566" s="50">
        <f t="shared" si="116"/>
        <v>514</v>
      </c>
      <c r="AP566" s="48">
        <f>IFERROR(AO566/AK566,"-")</f>
        <v>0.16097713748825557</v>
      </c>
      <c r="AQ566" s="49">
        <f t="shared" si="113"/>
        <v>102188.13813229572</v>
      </c>
      <c r="AW566" s="175"/>
      <c r="AX566" s="175"/>
    </row>
    <row r="567" spans="2:50" s="20" customFormat="1">
      <c r="B567" s="326"/>
      <c r="C567" s="308"/>
      <c r="D567" s="311"/>
      <c r="E567" s="311"/>
      <c r="F567" s="208" t="s">
        <v>151</v>
      </c>
      <c r="G567" s="54">
        <v>38725998</v>
      </c>
      <c r="H567" s="52">
        <f>IFERROR(G567/D566,"-")</f>
        <v>2.8502328909620924E-2</v>
      </c>
      <c r="I567" s="54">
        <v>626</v>
      </c>
      <c r="J567" s="52">
        <f>IFERROR(I567/E566,"-")</f>
        <v>0.26959517657192078</v>
      </c>
      <c r="K567" s="53">
        <f t="shared" si="109"/>
        <v>61862.616613418533</v>
      </c>
      <c r="L567" s="311"/>
      <c r="M567" s="311"/>
      <c r="N567" s="208" t="s">
        <v>151</v>
      </c>
      <c r="O567" s="54">
        <v>8099392</v>
      </c>
      <c r="P567" s="52">
        <f>IFERROR(O567/L566,"-")</f>
        <v>5.1510958443499268E-2</v>
      </c>
      <c r="Q567" s="54">
        <v>101</v>
      </c>
      <c r="R567" s="52">
        <f>IFERROR(Q567/M566,"-")</f>
        <v>0.31761006289308175</v>
      </c>
      <c r="S567" s="53">
        <f t="shared" si="110"/>
        <v>80192</v>
      </c>
      <c r="T567" s="311"/>
      <c r="U567" s="311"/>
      <c r="V567" s="208" t="s">
        <v>151</v>
      </c>
      <c r="W567" s="54">
        <v>6658029</v>
      </c>
      <c r="X567" s="52">
        <f>IFERROR(W567/T566,"-")</f>
        <v>3.9844125051839624E-2</v>
      </c>
      <c r="Y567" s="54">
        <v>68</v>
      </c>
      <c r="Z567" s="52">
        <f>IFERROR(Y567/U566,"-")</f>
        <v>0.31050228310502281</v>
      </c>
      <c r="AA567" s="53">
        <f t="shared" si="111"/>
        <v>97912.191176470587</v>
      </c>
      <c r="AB567" s="311"/>
      <c r="AC567" s="311"/>
      <c r="AD567" s="208" t="s">
        <v>151</v>
      </c>
      <c r="AE567" s="54">
        <v>11625131</v>
      </c>
      <c r="AF567" s="52">
        <f>IFERROR(AE567/AB566,"-")</f>
        <v>3.8035243501175216E-2</v>
      </c>
      <c r="AG567" s="54">
        <v>117</v>
      </c>
      <c r="AH567" s="52">
        <f>IFERROR(AG567/AC566,"-")</f>
        <v>0.35029940119760478</v>
      </c>
      <c r="AI567" s="53">
        <f t="shared" si="112"/>
        <v>99360.094017094016</v>
      </c>
      <c r="AJ567" s="311"/>
      <c r="AK567" s="324"/>
      <c r="AL567" s="208" t="s">
        <v>151</v>
      </c>
      <c r="AM567" s="54">
        <f t="shared" si="117"/>
        <v>65108550</v>
      </c>
      <c r="AN567" s="52">
        <f>IFERROR(AM567/AJ566,"-")</f>
        <v>3.2739661038856248E-2</v>
      </c>
      <c r="AO567" s="54">
        <f t="shared" si="116"/>
        <v>912</v>
      </c>
      <c r="AP567" s="52">
        <f>IFERROR(AO567/AK566,"-")</f>
        <v>0.28562480425931724</v>
      </c>
      <c r="AQ567" s="53">
        <f t="shared" si="113"/>
        <v>71390.953947368427</v>
      </c>
      <c r="AW567" s="175"/>
      <c r="AX567" s="175"/>
    </row>
    <row r="568" spans="2:50" s="20" customFormat="1">
      <c r="B568" s="326"/>
      <c r="C568" s="308"/>
      <c r="D568" s="311"/>
      <c r="E568" s="311"/>
      <c r="F568" s="209" t="s">
        <v>152</v>
      </c>
      <c r="G568" s="54">
        <v>32825088</v>
      </c>
      <c r="H568" s="52">
        <f>IFERROR(G568/D566,"-")</f>
        <v>2.4159260005726668E-2</v>
      </c>
      <c r="I568" s="54">
        <v>632</v>
      </c>
      <c r="J568" s="52">
        <f>IFERROR(I568/E566,"-")</f>
        <v>0.27217915590008612</v>
      </c>
      <c r="K568" s="53">
        <f t="shared" si="109"/>
        <v>51938.430379746838</v>
      </c>
      <c r="L568" s="311"/>
      <c r="M568" s="311"/>
      <c r="N568" s="209" t="s">
        <v>152</v>
      </c>
      <c r="O568" s="54">
        <v>2639454</v>
      </c>
      <c r="P568" s="52">
        <f>IFERROR(O568/L566,"-")</f>
        <v>1.6786544632921573E-2</v>
      </c>
      <c r="Q568" s="54">
        <v>88</v>
      </c>
      <c r="R568" s="52">
        <f>IFERROR(Q568/M566,"-")</f>
        <v>0.27672955974842767</v>
      </c>
      <c r="S568" s="53">
        <f t="shared" si="110"/>
        <v>29993.795454545456</v>
      </c>
      <c r="T568" s="311"/>
      <c r="U568" s="311"/>
      <c r="V568" s="209" t="s">
        <v>152</v>
      </c>
      <c r="W568" s="54">
        <v>4680583</v>
      </c>
      <c r="X568" s="52">
        <f>IFERROR(W568/T566,"-")</f>
        <v>2.8010351767394626E-2</v>
      </c>
      <c r="Y568" s="54">
        <v>59</v>
      </c>
      <c r="Z568" s="52">
        <f>IFERROR(Y568/U566,"-")</f>
        <v>0.26940639269406391</v>
      </c>
      <c r="AA568" s="53">
        <f t="shared" si="111"/>
        <v>79331.91525423729</v>
      </c>
      <c r="AB568" s="311"/>
      <c r="AC568" s="311"/>
      <c r="AD568" s="209" t="s">
        <v>152</v>
      </c>
      <c r="AE568" s="54">
        <v>2876712</v>
      </c>
      <c r="AF568" s="52">
        <f>IFERROR(AE568/AB566,"-")</f>
        <v>9.4120609395930907E-3</v>
      </c>
      <c r="AG568" s="54">
        <v>107</v>
      </c>
      <c r="AH568" s="52">
        <f>IFERROR(AG568/AC566,"-")</f>
        <v>0.32035928143712578</v>
      </c>
      <c r="AI568" s="53">
        <f t="shared" si="112"/>
        <v>26885.158878504673</v>
      </c>
      <c r="AJ568" s="311"/>
      <c r="AK568" s="324"/>
      <c r="AL568" s="209" t="s">
        <v>152</v>
      </c>
      <c r="AM568" s="54">
        <f t="shared" si="117"/>
        <v>43021837</v>
      </c>
      <c r="AN568" s="52">
        <f>IFERROR(AM568/AJ566,"-")</f>
        <v>2.1633416204921232E-2</v>
      </c>
      <c r="AO568" s="54">
        <f t="shared" si="116"/>
        <v>886</v>
      </c>
      <c r="AP568" s="52">
        <f>IFERROR(AO568/AK566,"-")</f>
        <v>0.27748199185718758</v>
      </c>
      <c r="AQ568" s="53">
        <f t="shared" si="113"/>
        <v>48557.378103837473</v>
      </c>
      <c r="AW568" s="175"/>
      <c r="AX568" s="175"/>
    </row>
    <row r="569" spans="2:50" s="20" customFormat="1">
      <c r="B569" s="326"/>
      <c r="C569" s="308"/>
      <c r="D569" s="311"/>
      <c r="E569" s="311"/>
      <c r="F569" s="209" t="s">
        <v>153</v>
      </c>
      <c r="G569" s="54">
        <v>1826595</v>
      </c>
      <c r="H569" s="52">
        <f>IFERROR(G569/D566,"-")</f>
        <v>1.3443736549970651E-3</v>
      </c>
      <c r="I569" s="54">
        <v>91</v>
      </c>
      <c r="J569" s="52">
        <f>IFERROR(I569/E566,"-")</f>
        <v>3.9190353143841519E-2</v>
      </c>
      <c r="K569" s="53">
        <f t="shared" si="109"/>
        <v>20072.472527472528</v>
      </c>
      <c r="L569" s="311"/>
      <c r="M569" s="311"/>
      <c r="N569" s="209" t="s">
        <v>153</v>
      </c>
      <c r="O569" s="54">
        <v>1541469</v>
      </c>
      <c r="P569" s="52">
        <f>IFERROR(O569/L566,"-")</f>
        <v>9.8035192766250077E-3</v>
      </c>
      <c r="Q569" s="54">
        <v>15</v>
      </c>
      <c r="R569" s="52">
        <f>IFERROR(Q569/M566,"-")</f>
        <v>4.716981132075472E-2</v>
      </c>
      <c r="S569" s="53">
        <f t="shared" si="110"/>
        <v>102764.6</v>
      </c>
      <c r="T569" s="311"/>
      <c r="U569" s="311"/>
      <c r="V569" s="209" t="s">
        <v>153</v>
      </c>
      <c r="W569" s="54">
        <v>3959745</v>
      </c>
      <c r="X569" s="52">
        <f>IFERROR(W569/T566,"-")</f>
        <v>2.3696588728195193E-2</v>
      </c>
      <c r="Y569" s="54">
        <v>12</v>
      </c>
      <c r="Z569" s="52">
        <f>IFERROR(Y569/U566,"-")</f>
        <v>5.4794520547945202E-2</v>
      </c>
      <c r="AA569" s="53">
        <f t="shared" si="111"/>
        <v>329978.75</v>
      </c>
      <c r="AB569" s="311"/>
      <c r="AC569" s="311"/>
      <c r="AD569" s="209" t="s">
        <v>153</v>
      </c>
      <c r="AE569" s="54">
        <v>2845534</v>
      </c>
      <c r="AF569" s="52">
        <f>IFERROR(AE569/AB566,"-")</f>
        <v>9.310052384000931E-3</v>
      </c>
      <c r="AG569" s="54">
        <v>16</v>
      </c>
      <c r="AH569" s="52">
        <f>IFERROR(AG569/AC566,"-")</f>
        <v>4.790419161676647E-2</v>
      </c>
      <c r="AI569" s="53">
        <f t="shared" si="112"/>
        <v>177845.875</v>
      </c>
      <c r="AJ569" s="311"/>
      <c r="AK569" s="324"/>
      <c r="AL569" s="209" t="s">
        <v>153</v>
      </c>
      <c r="AM569" s="54">
        <f t="shared" si="117"/>
        <v>10173343</v>
      </c>
      <c r="AN569" s="52">
        <f>IFERROR(AM569/AJ566,"-")</f>
        <v>5.1156384445978443E-3</v>
      </c>
      <c r="AO569" s="54">
        <f t="shared" si="116"/>
        <v>134</v>
      </c>
      <c r="AP569" s="52">
        <f>IFERROR(AO569/AK566,"-")</f>
        <v>4.1966802380206704E-2</v>
      </c>
      <c r="AQ569" s="53">
        <f t="shared" si="113"/>
        <v>75920.470149253728</v>
      </c>
      <c r="AW569" s="175"/>
      <c r="AX569" s="175"/>
    </row>
    <row r="570" spans="2:50" s="20" customFormat="1">
      <c r="B570" s="326"/>
      <c r="C570" s="308"/>
      <c r="D570" s="311"/>
      <c r="E570" s="311"/>
      <c r="F570" s="209" t="s">
        <v>154</v>
      </c>
      <c r="G570" s="54">
        <v>31987394</v>
      </c>
      <c r="H570" s="52">
        <f>IFERROR(G570/D566,"-")</f>
        <v>2.3542717343259557E-2</v>
      </c>
      <c r="I570" s="54">
        <v>665</v>
      </c>
      <c r="J570" s="52">
        <f>IFERROR(I570/E566,"-")</f>
        <v>0.28639104220499567</v>
      </c>
      <c r="K570" s="53">
        <f t="shared" si="109"/>
        <v>48101.344360902258</v>
      </c>
      <c r="L570" s="311"/>
      <c r="M570" s="311"/>
      <c r="N570" s="209" t="s">
        <v>154</v>
      </c>
      <c r="O570" s="54">
        <v>3643756</v>
      </c>
      <c r="P570" s="52">
        <f>IFERROR(O570/L566,"-")</f>
        <v>2.317375969631438E-2</v>
      </c>
      <c r="Q570" s="54">
        <v>98</v>
      </c>
      <c r="R570" s="52">
        <f>IFERROR(Q570/M566,"-")</f>
        <v>0.3081761006289308</v>
      </c>
      <c r="S570" s="53">
        <f t="shared" si="110"/>
        <v>37181.183673469386</v>
      </c>
      <c r="T570" s="311"/>
      <c r="U570" s="311"/>
      <c r="V570" s="209" t="s">
        <v>154</v>
      </c>
      <c r="W570" s="54">
        <v>2817880</v>
      </c>
      <c r="X570" s="52">
        <f>IFERROR(W570/T566,"-")</f>
        <v>1.6863243326377498E-2</v>
      </c>
      <c r="Y570" s="54">
        <v>79</v>
      </c>
      <c r="Z570" s="52">
        <f>IFERROR(Y570/U566,"-")</f>
        <v>0.36073059360730592</v>
      </c>
      <c r="AA570" s="53">
        <f t="shared" si="111"/>
        <v>35669.367088607592</v>
      </c>
      <c r="AB570" s="311"/>
      <c r="AC570" s="311"/>
      <c r="AD570" s="209" t="s">
        <v>154</v>
      </c>
      <c r="AE570" s="54">
        <v>9684162</v>
      </c>
      <c r="AF570" s="52">
        <f>IFERROR(AE570/AB566,"-")</f>
        <v>3.1684757769596575E-2</v>
      </c>
      <c r="AG570" s="54">
        <v>134</v>
      </c>
      <c r="AH570" s="52">
        <f>IFERROR(AG570/AC566,"-")</f>
        <v>0.40119760479041916</v>
      </c>
      <c r="AI570" s="53">
        <f t="shared" si="112"/>
        <v>72269.86567164179</v>
      </c>
      <c r="AJ570" s="311"/>
      <c r="AK570" s="324"/>
      <c r="AL570" s="209" t="s">
        <v>154</v>
      </c>
      <c r="AM570" s="54">
        <f t="shared" si="117"/>
        <v>48133192</v>
      </c>
      <c r="AN570" s="52">
        <f>IFERROR(AM570/AJ566,"-")</f>
        <v>2.4203647459484005E-2</v>
      </c>
      <c r="AO570" s="54">
        <f t="shared" si="116"/>
        <v>976</v>
      </c>
      <c r="AP570" s="52">
        <f>IFERROR(AO570/AK566,"-")</f>
        <v>0.30566865017225181</v>
      </c>
      <c r="AQ570" s="53">
        <f t="shared" si="113"/>
        <v>49316.795081967211</v>
      </c>
      <c r="AW570" s="175"/>
      <c r="AX570" s="175"/>
    </row>
    <row r="571" spans="2:50" s="20" customFormat="1">
      <c r="B571" s="326"/>
      <c r="C571" s="308"/>
      <c r="D571" s="311"/>
      <c r="E571" s="311"/>
      <c r="F571" s="209" t="s">
        <v>155</v>
      </c>
      <c r="G571" s="54">
        <v>48588749</v>
      </c>
      <c r="H571" s="52">
        <f>IFERROR(G571/D566,"-")</f>
        <v>3.5761312214730133E-2</v>
      </c>
      <c r="I571" s="54">
        <v>741</v>
      </c>
      <c r="J571" s="52">
        <f>IFERROR(I571/E566,"-")</f>
        <v>0.31912144702842377</v>
      </c>
      <c r="K571" s="53">
        <f t="shared" si="109"/>
        <v>65571.860998650474</v>
      </c>
      <c r="L571" s="311"/>
      <c r="M571" s="311"/>
      <c r="N571" s="209" t="s">
        <v>155</v>
      </c>
      <c r="O571" s="54">
        <v>6398494</v>
      </c>
      <c r="P571" s="52">
        <f>IFERROR(O571/L566,"-")</f>
        <v>4.0693493849288866E-2</v>
      </c>
      <c r="Q571" s="54">
        <v>110</v>
      </c>
      <c r="R571" s="52">
        <f>IFERROR(Q571/M566,"-")</f>
        <v>0.34591194968553457</v>
      </c>
      <c r="S571" s="53">
        <f t="shared" si="110"/>
        <v>58168.127272727274</v>
      </c>
      <c r="T571" s="311"/>
      <c r="U571" s="311"/>
      <c r="V571" s="209" t="s">
        <v>155</v>
      </c>
      <c r="W571" s="54">
        <v>4511999</v>
      </c>
      <c r="X571" s="52">
        <f>IFERROR(W571/T566,"-")</f>
        <v>2.700148232904593E-2</v>
      </c>
      <c r="Y571" s="54">
        <v>83</v>
      </c>
      <c r="Z571" s="52">
        <f>IFERROR(Y571/U566,"-")</f>
        <v>0.37899543378995432</v>
      </c>
      <c r="AA571" s="53">
        <f t="shared" si="111"/>
        <v>54361.433734939761</v>
      </c>
      <c r="AB571" s="311"/>
      <c r="AC571" s="311"/>
      <c r="AD571" s="209" t="s">
        <v>155</v>
      </c>
      <c r="AE571" s="54">
        <v>9590355</v>
      </c>
      <c r="AF571" s="52">
        <f>IFERROR(AE571/AB566,"-")</f>
        <v>3.1377838898134849E-2</v>
      </c>
      <c r="AG571" s="54">
        <v>138</v>
      </c>
      <c r="AH571" s="52">
        <f>IFERROR(AG571/AC566,"-")</f>
        <v>0.41317365269461076</v>
      </c>
      <c r="AI571" s="53">
        <f t="shared" si="112"/>
        <v>69495.326086956527</v>
      </c>
      <c r="AJ571" s="311"/>
      <c r="AK571" s="324"/>
      <c r="AL571" s="209" t="s">
        <v>155</v>
      </c>
      <c r="AM571" s="54">
        <f t="shared" si="117"/>
        <v>69089597</v>
      </c>
      <c r="AN571" s="52">
        <f>IFERROR(AM571/AJ566,"-")</f>
        <v>3.4741519924667029E-2</v>
      </c>
      <c r="AO571" s="54">
        <f t="shared" si="116"/>
        <v>1072</v>
      </c>
      <c r="AP571" s="52">
        <f>IFERROR(AO571/AK566,"-")</f>
        <v>0.33573441904165363</v>
      </c>
      <c r="AQ571" s="53">
        <f t="shared" si="113"/>
        <v>64449.250932835821</v>
      </c>
      <c r="AW571" s="175"/>
      <c r="AX571" s="175"/>
    </row>
    <row r="572" spans="2:50" s="20" customFormat="1">
      <c r="B572" s="326"/>
      <c r="C572" s="308"/>
      <c r="D572" s="311"/>
      <c r="E572" s="311"/>
      <c r="F572" s="209" t="s">
        <v>156</v>
      </c>
      <c r="G572" s="54">
        <v>44365592</v>
      </c>
      <c r="H572" s="52">
        <f>IFERROR(G572/D566,"-")</f>
        <v>3.2653069275426987E-2</v>
      </c>
      <c r="I572" s="54">
        <v>183</v>
      </c>
      <c r="J572" s="52">
        <f>IFERROR(I572/E566,"-")</f>
        <v>7.8811369509043924E-2</v>
      </c>
      <c r="K572" s="53">
        <f t="shared" si="109"/>
        <v>242434.92896174864</v>
      </c>
      <c r="L572" s="311"/>
      <c r="M572" s="311"/>
      <c r="N572" s="209" t="s">
        <v>156</v>
      </c>
      <c r="O572" s="54">
        <v>3432092</v>
      </c>
      <c r="P572" s="52">
        <f>IFERROR(O572/L566,"-")</f>
        <v>2.1827607354510843E-2</v>
      </c>
      <c r="Q572" s="54">
        <v>24</v>
      </c>
      <c r="R572" s="52">
        <f>IFERROR(Q572/M566,"-")</f>
        <v>7.5471698113207544E-2</v>
      </c>
      <c r="S572" s="53">
        <f t="shared" si="110"/>
        <v>143003.83333333334</v>
      </c>
      <c r="T572" s="311"/>
      <c r="U572" s="311"/>
      <c r="V572" s="209" t="s">
        <v>156</v>
      </c>
      <c r="W572" s="54">
        <v>5024511</v>
      </c>
      <c r="X572" s="52">
        <f>IFERROR(W572/T566,"-")</f>
        <v>3.0068545001582868E-2</v>
      </c>
      <c r="Y572" s="54">
        <v>24</v>
      </c>
      <c r="Z572" s="52">
        <f>IFERROR(Y572/U566,"-")</f>
        <v>0.1095890410958904</v>
      </c>
      <c r="AA572" s="53">
        <f t="shared" si="111"/>
        <v>209354.625</v>
      </c>
      <c r="AB572" s="311"/>
      <c r="AC572" s="311"/>
      <c r="AD572" s="209" t="s">
        <v>156</v>
      </c>
      <c r="AE572" s="54">
        <v>12265854</v>
      </c>
      <c r="AF572" s="52">
        <f>IFERROR(AE572/AB566,"-")</f>
        <v>4.0131568722955813E-2</v>
      </c>
      <c r="AG572" s="54">
        <v>54</v>
      </c>
      <c r="AH572" s="52">
        <f>IFERROR(AG572/AC566,"-")</f>
        <v>0.16167664670658682</v>
      </c>
      <c r="AI572" s="53">
        <f t="shared" si="112"/>
        <v>227145.44444444444</v>
      </c>
      <c r="AJ572" s="311"/>
      <c r="AK572" s="324"/>
      <c r="AL572" s="209" t="s">
        <v>156</v>
      </c>
      <c r="AM572" s="54">
        <f t="shared" si="117"/>
        <v>65088049</v>
      </c>
      <c r="AN572" s="52">
        <f>IFERROR(AM572/AJ566,"-")</f>
        <v>3.272935216558296E-2</v>
      </c>
      <c r="AO572" s="54">
        <f t="shared" si="116"/>
        <v>285</v>
      </c>
      <c r="AP572" s="52">
        <f>IFERROR(AO572/AK566,"-")</f>
        <v>8.9257751331036639E-2</v>
      </c>
      <c r="AQ572" s="53">
        <f t="shared" si="113"/>
        <v>228379.11929824561</v>
      </c>
      <c r="AW572" s="175"/>
      <c r="AX572" s="175"/>
    </row>
    <row r="573" spans="2:50" s="20" customFormat="1">
      <c r="B573" s="326"/>
      <c r="C573" s="308"/>
      <c r="D573" s="311"/>
      <c r="E573" s="311"/>
      <c r="F573" s="209" t="s">
        <v>166</v>
      </c>
      <c r="G573" s="54">
        <v>12234</v>
      </c>
      <c r="H573" s="52">
        <f>IFERROR(G573/D566,"-")</f>
        <v>9.0042222250877142E-6</v>
      </c>
      <c r="I573" s="54">
        <v>4</v>
      </c>
      <c r="J573" s="52">
        <f>IFERROR(I573/E566,"-")</f>
        <v>1.7226528854435831E-3</v>
      </c>
      <c r="K573" s="53">
        <f t="shared" si="109"/>
        <v>3058.5</v>
      </c>
      <c r="L573" s="311"/>
      <c r="M573" s="311"/>
      <c r="N573" s="209" t="s">
        <v>166</v>
      </c>
      <c r="O573" s="54">
        <v>0</v>
      </c>
      <c r="P573" s="52">
        <f>IFERROR(O573/L566,"-")</f>
        <v>0</v>
      </c>
      <c r="Q573" s="54">
        <v>0</v>
      </c>
      <c r="R573" s="52">
        <f>IFERROR(Q573/M566,"-")</f>
        <v>0</v>
      </c>
      <c r="S573" s="53" t="str">
        <f t="shared" si="110"/>
        <v>-</v>
      </c>
      <c r="T573" s="311"/>
      <c r="U573" s="311"/>
      <c r="V573" s="209" t="s">
        <v>166</v>
      </c>
      <c r="W573" s="54">
        <v>0</v>
      </c>
      <c r="X573" s="52">
        <f>IFERROR(W573/T566,"-")</f>
        <v>0</v>
      </c>
      <c r="Y573" s="54">
        <v>0</v>
      </c>
      <c r="Z573" s="52">
        <f>IFERROR(Y573/U566,"-")</f>
        <v>0</v>
      </c>
      <c r="AA573" s="53" t="str">
        <f t="shared" si="111"/>
        <v>-</v>
      </c>
      <c r="AB573" s="311"/>
      <c r="AC573" s="311"/>
      <c r="AD573" s="209" t="s">
        <v>166</v>
      </c>
      <c r="AE573" s="54">
        <v>0</v>
      </c>
      <c r="AF573" s="52">
        <f>IFERROR(AE573/AB566,"-")</f>
        <v>0</v>
      </c>
      <c r="AG573" s="54">
        <v>0</v>
      </c>
      <c r="AH573" s="52">
        <f>IFERROR(AG573/AC566,"-")</f>
        <v>0</v>
      </c>
      <c r="AI573" s="53" t="str">
        <f t="shared" si="112"/>
        <v>-</v>
      </c>
      <c r="AJ573" s="311"/>
      <c r="AK573" s="324"/>
      <c r="AL573" s="209" t="s">
        <v>166</v>
      </c>
      <c r="AM573" s="54">
        <f t="shared" si="117"/>
        <v>12234</v>
      </c>
      <c r="AN573" s="52">
        <f>IFERROR(AM573/AJ566,"-")</f>
        <v>6.1518343312724272E-6</v>
      </c>
      <c r="AO573" s="54">
        <f t="shared" si="116"/>
        <v>4</v>
      </c>
      <c r="AP573" s="52">
        <f>IFERROR(AO573/AK566,"-")</f>
        <v>1.2527403695584091E-3</v>
      </c>
      <c r="AQ573" s="53">
        <f t="shared" si="113"/>
        <v>3058.5</v>
      </c>
      <c r="AW573" s="175"/>
      <c r="AX573" s="175"/>
    </row>
    <row r="574" spans="2:50" s="20" customFormat="1">
      <c r="B574" s="326"/>
      <c r="C574" s="308"/>
      <c r="D574" s="311"/>
      <c r="E574" s="311"/>
      <c r="F574" s="209" t="s">
        <v>157</v>
      </c>
      <c r="G574" s="54">
        <v>73106</v>
      </c>
      <c r="H574" s="52">
        <f>IFERROR(G574/D566,"-")</f>
        <v>5.380600539376022E-5</v>
      </c>
      <c r="I574" s="54">
        <v>10</v>
      </c>
      <c r="J574" s="52">
        <f>IFERROR(I574/E566,"-")</f>
        <v>4.3066322136089581E-3</v>
      </c>
      <c r="K574" s="53">
        <f t="shared" si="109"/>
        <v>7310.6</v>
      </c>
      <c r="L574" s="311"/>
      <c r="M574" s="311"/>
      <c r="N574" s="209" t="s">
        <v>157</v>
      </c>
      <c r="O574" s="54">
        <v>0</v>
      </c>
      <c r="P574" s="52">
        <f>IFERROR(O574/L566,"-")</f>
        <v>0</v>
      </c>
      <c r="Q574" s="54">
        <v>0</v>
      </c>
      <c r="R574" s="52">
        <f>IFERROR(Q574/M566,"-")</f>
        <v>0</v>
      </c>
      <c r="S574" s="53" t="str">
        <f t="shared" si="110"/>
        <v>-</v>
      </c>
      <c r="T574" s="311"/>
      <c r="U574" s="311"/>
      <c r="V574" s="209" t="s">
        <v>157</v>
      </c>
      <c r="W574" s="54">
        <v>12430</v>
      </c>
      <c r="X574" s="52">
        <f>IFERROR(W574/T566,"-")</f>
        <v>7.4385749054917987E-5</v>
      </c>
      <c r="Y574" s="54">
        <v>1</v>
      </c>
      <c r="Z574" s="52">
        <f>IFERROR(Y574/U566,"-")</f>
        <v>4.5662100456621002E-3</v>
      </c>
      <c r="AA574" s="53">
        <f t="shared" si="111"/>
        <v>12430</v>
      </c>
      <c r="AB574" s="311"/>
      <c r="AC574" s="311"/>
      <c r="AD574" s="209" t="s">
        <v>157</v>
      </c>
      <c r="AE574" s="54">
        <v>97217</v>
      </c>
      <c r="AF574" s="52">
        <f>IFERROR(AE574/AB566,"-")</f>
        <v>3.1807575049724179E-4</v>
      </c>
      <c r="AG574" s="54">
        <v>4</v>
      </c>
      <c r="AH574" s="52">
        <f>IFERROR(AG574/AC566,"-")</f>
        <v>1.1976047904191617E-2</v>
      </c>
      <c r="AI574" s="53">
        <f t="shared" si="112"/>
        <v>24304.25</v>
      </c>
      <c r="AJ574" s="311"/>
      <c r="AK574" s="324"/>
      <c r="AL574" s="209" t="s">
        <v>157</v>
      </c>
      <c r="AM574" s="54">
        <f t="shared" si="117"/>
        <v>182753</v>
      </c>
      <c r="AN574" s="52">
        <f>IFERROR(AM574/AJ566,"-")</f>
        <v>9.1896859534332993E-5</v>
      </c>
      <c r="AO574" s="54">
        <f t="shared" si="116"/>
        <v>15</v>
      </c>
      <c r="AP574" s="52">
        <f>IFERROR(AO574/AK566,"-")</f>
        <v>4.6977763858440337E-3</v>
      </c>
      <c r="AQ574" s="53">
        <f t="shared" si="113"/>
        <v>12183.533333333333</v>
      </c>
      <c r="AW574" s="175"/>
      <c r="AX574" s="175"/>
    </row>
    <row r="575" spans="2:50" s="20" customFormat="1">
      <c r="B575" s="326"/>
      <c r="C575" s="308"/>
      <c r="D575" s="311"/>
      <c r="E575" s="311"/>
      <c r="F575" s="209" t="s">
        <v>158</v>
      </c>
      <c r="G575" s="54">
        <v>2121018</v>
      </c>
      <c r="H575" s="52">
        <f>IFERROR(G575/D566,"-")</f>
        <v>1.5610689402820906E-3</v>
      </c>
      <c r="I575" s="54">
        <v>90</v>
      </c>
      <c r="J575" s="52">
        <f>IFERROR(I575/E566,"-")</f>
        <v>3.875968992248062E-2</v>
      </c>
      <c r="K575" s="53">
        <f t="shared" si="109"/>
        <v>23566.866666666665</v>
      </c>
      <c r="L575" s="311"/>
      <c r="M575" s="311"/>
      <c r="N575" s="209" t="s">
        <v>158</v>
      </c>
      <c r="O575" s="54">
        <v>20920</v>
      </c>
      <c r="P575" s="52">
        <f>IFERROR(O575/L566,"-")</f>
        <v>1.3304816591640518E-4</v>
      </c>
      <c r="Q575" s="54">
        <v>11</v>
      </c>
      <c r="R575" s="52">
        <f>IFERROR(Q575/M566,"-")</f>
        <v>3.4591194968553458E-2</v>
      </c>
      <c r="S575" s="53">
        <f t="shared" si="110"/>
        <v>1901.8181818181818</v>
      </c>
      <c r="T575" s="311"/>
      <c r="U575" s="311"/>
      <c r="V575" s="209" t="s">
        <v>158</v>
      </c>
      <c r="W575" s="54">
        <v>53906</v>
      </c>
      <c r="X575" s="52">
        <f>IFERROR(W575/T566,"-")</f>
        <v>3.2259357912746656E-4</v>
      </c>
      <c r="Y575" s="54">
        <v>13</v>
      </c>
      <c r="Z575" s="52">
        <f>IFERROR(Y575/U566,"-")</f>
        <v>5.9360730593607303E-2</v>
      </c>
      <c r="AA575" s="53">
        <f t="shared" si="111"/>
        <v>4146.6153846153848</v>
      </c>
      <c r="AB575" s="311"/>
      <c r="AC575" s="311"/>
      <c r="AD575" s="209" t="s">
        <v>158</v>
      </c>
      <c r="AE575" s="54">
        <v>342591</v>
      </c>
      <c r="AF575" s="52">
        <f>IFERROR(AE575/AB566,"-")</f>
        <v>1.1208933564973262E-3</v>
      </c>
      <c r="AG575" s="54">
        <v>26</v>
      </c>
      <c r="AH575" s="52">
        <f>IFERROR(AG575/AC566,"-")</f>
        <v>7.7844311377245512E-2</v>
      </c>
      <c r="AI575" s="53">
        <f t="shared" si="112"/>
        <v>13176.576923076924</v>
      </c>
      <c r="AJ575" s="311"/>
      <c r="AK575" s="324"/>
      <c r="AL575" s="209" t="s">
        <v>158</v>
      </c>
      <c r="AM575" s="54">
        <f t="shared" si="117"/>
        <v>2538435</v>
      </c>
      <c r="AN575" s="52">
        <f>IFERROR(AM575/AJ566,"-")</f>
        <v>1.2764452820584863E-3</v>
      </c>
      <c r="AO575" s="54">
        <f t="shared" si="116"/>
        <v>140</v>
      </c>
      <c r="AP575" s="52">
        <f>IFERROR(AO575/AK566,"-")</f>
        <v>4.3845912934544318E-2</v>
      </c>
      <c r="AQ575" s="53">
        <f t="shared" si="113"/>
        <v>18131.678571428572</v>
      </c>
      <c r="AW575" s="175"/>
      <c r="AX575" s="175"/>
    </row>
    <row r="576" spans="2:50" s="20" customFormat="1">
      <c r="B576" s="326"/>
      <c r="C576" s="308"/>
      <c r="D576" s="311"/>
      <c r="E576" s="311"/>
      <c r="F576" s="209" t="s">
        <v>159</v>
      </c>
      <c r="G576" s="54">
        <v>115631</v>
      </c>
      <c r="H576" s="52">
        <f>IFERROR(G576/D566,"-")</f>
        <v>8.5104399224220824E-5</v>
      </c>
      <c r="I576" s="54">
        <v>9</v>
      </c>
      <c r="J576" s="52">
        <f>IFERROR(I576/E566,"-")</f>
        <v>3.875968992248062E-3</v>
      </c>
      <c r="K576" s="53">
        <f t="shared" si="109"/>
        <v>12847.888888888889</v>
      </c>
      <c r="L576" s="311"/>
      <c r="M576" s="311"/>
      <c r="N576" s="209" t="s">
        <v>159</v>
      </c>
      <c r="O576" s="54">
        <v>10547</v>
      </c>
      <c r="P576" s="52">
        <f>IFERROR(O576/L566,"-")</f>
        <v>6.7077390340359721E-5</v>
      </c>
      <c r="Q576" s="54">
        <v>1</v>
      </c>
      <c r="R576" s="52">
        <f>IFERROR(Q576/M566,"-")</f>
        <v>3.1446540880503146E-3</v>
      </c>
      <c r="S576" s="53">
        <f t="shared" si="110"/>
        <v>10547</v>
      </c>
      <c r="T576" s="311"/>
      <c r="U576" s="311"/>
      <c r="V576" s="209" t="s">
        <v>159</v>
      </c>
      <c r="W576" s="54">
        <v>196749</v>
      </c>
      <c r="X576" s="52">
        <f>IFERROR(W576/T566,"-")</f>
        <v>1.1774192872732146E-3</v>
      </c>
      <c r="Y576" s="54">
        <v>2</v>
      </c>
      <c r="Z576" s="52">
        <f>IFERROR(Y576/U566,"-")</f>
        <v>9.1324200913242004E-3</v>
      </c>
      <c r="AA576" s="53">
        <f t="shared" si="111"/>
        <v>98374.5</v>
      </c>
      <c r="AB576" s="311"/>
      <c r="AC576" s="311"/>
      <c r="AD576" s="209" t="s">
        <v>159</v>
      </c>
      <c r="AE576" s="54">
        <v>89008</v>
      </c>
      <c r="AF576" s="52">
        <f>IFERROR(AE576/AB566,"-")</f>
        <v>2.912174455111606E-4</v>
      </c>
      <c r="AG576" s="54">
        <v>6</v>
      </c>
      <c r="AH576" s="52">
        <f>IFERROR(AG576/AC566,"-")</f>
        <v>1.7964071856287425E-2</v>
      </c>
      <c r="AI576" s="53">
        <f t="shared" si="112"/>
        <v>14834.666666666666</v>
      </c>
      <c r="AJ576" s="311"/>
      <c r="AK576" s="324"/>
      <c r="AL576" s="209" t="s">
        <v>159</v>
      </c>
      <c r="AM576" s="54">
        <f t="shared" si="117"/>
        <v>411935</v>
      </c>
      <c r="AN576" s="52">
        <f>IFERROR(AM576/AJ566,"-")</f>
        <v>2.0714041811776255E-4</v>
      </c>
      <c r="AO576" s="54">
        <f t="shared" si="116"/>
        <v>18</v>
      </c>
      <c r="AP576" s="52">
        <f>IFERROR(AO576/AK566,"-")</f>
        <v>5.6373316630128406E-3</v>
      </c>
      <c r="AQ576" s="53">
        <f t="shared" si="113"/>
        <v>22885.277777777777</v>
      </c>
      <c r="AW576" s="175"/>
      <c r="AX576" s="175"/>
    </row>
    <row r="577" spans="2:50" s="20" customFormat="1">
      <c r="B577" s="326"/>
      <c r="C577" s="308"/>
      <c r="D577" s="311"/>
      <c r="E577" s="311"/>
      <c r="F577" s="209" t="s">
        <v>160</v>
      </c>
      <c r="G577" s="54">
        <v>1448977</v>
      </c>
      <c r="H577" s="52">
        <f>IFERROR(G577/D566,"-")</f>
        <v>1.0664468617819947E-3</v>
      </c>
      <c r="I577" s="54">
        <v>9</v>
      </c>
      <c r="J577" s="52">
        <f>IFERROR(I577/E566,"-")</f>
        <v>3.875968992248062E-3</v>
      </c>
      <c r="K577" s="53">
        <f t="shared" si="109"/>
        <v>160997.44444444444</v>
      </c>
      <c r="L577" s="311"/>
      <c r="M577" s="311"/>
      <c r="N577" s="209" t="s">
        <v>160</v>
      </c>
      <c r="O577" s="54">
        <v>556404</v>
      </c>
      <c r="P577" s="52">
        <f>IFERROR(O577/L566,"-")</f>
        <v>3.5386487432385997E-3</v>
      </c>
      <c r="Q577" s="54">
        <v>1</v>
      </c>
      <c r="R577" s="52">
        <f>IFERROR(Q577/M566,"-")</f>
        <v>3.1446540880503146E-3</v>
      </c>
      <c r="S577" s="53">
        <f t="shared" si="110"/>
        <v>556404</v>
      </c>
      <c r="T577" s="311"/>
      <c r="U577" s="311"/>
      <c r="V577" s="209" t="s">
        <v>160</v>
      </c>
      <c r="W577" s="54">
        <v>351233</v>
      </c>
      <c r="X577" s="52">
        <f>IFERROR(W577/T566,"-")</f>
        <v>2.1019090746424787E-3</v>
      </c>
      <c r="Y577" s="54">
        <v>1</v>
      </c>
      <c r="Z577" s="52">
        <f>IFERROR(Y577/U566,"-")</f>
        <v>4.5662100456621002E-3</v>
      </c>
      <c r="AA577" s="53">
        <f t="shared" si="111"/>
        <v>351233</v>
      </c>
      <c r="AB577" s="311"/>
      <c r="AC577" s="311"/>
      <c r="AD577" s="209" t="s">
        <v>160</v>
      </c>
      <c r="AE577" s="54">
        <v>444945</v>
      </c>
      <c r="AF577" s="52">
        <f>IFERROR(AE577/AB566,"-")</f>
        <v>1.4557764054125848E-3</v>
      </c>
      <c r="AG577" s="54">
        <v>3</v>
      </c>
      <c r="AH577" s="52">
        <f>IFERROR(AG577/AC566,"-")</f>
        <v>8.9820359281437123E-3</v>
      </c>
      <c r="AI577" s="53">
        <f t="shared" si="112"/>
        <v>148315</v>
      </c>
      <c r="AJ577" s="311"/>
      <c r="AK577" s="324"/>
      <c r="AL577" s="209" t="s">
        <v>160</v>
      </c>
      <c r="AM577" s="54">
        <f t="shared" si="117"/>
        <v>2801559</v>
      </c>
      <c r="AN577" s="52">
        <f>IFERROR(AM577/AJ566,"-")</f>
        <v>1.4087564849832638E-3</v>
      </c>
      <c r="AO577" s="54">
        <f t="shared" si="116"/>
        <v>14</v>
      </c>
      <c r="AP577" s="52">
        <f>IFERROR(AO577/AK566,"-")</f>
        <v>4.3845912934544319E-3</v>
      </c>
      <c r="AQ577" s="53">
        <f t="shared" si="113"/>
        <v>200111.35714285713</v>
      </c>
      <c r="AW577" s="175"/>
      <c r="AX577" s="175"/>
    </row>
    <row r="578" spans="2:50" s="20" customFormat="1">
      <c r="B578" s="326"/>
      <c r="C578" s="308"/>
      <c r="D578" s="311"/>
      <c r="E578" s="311"/>
      <c r="F578" s="209" t="s">
        <v>161</v>
      </c>
      <c r="G578" s="54">
        <v>7732047</v>
      </c>
      <c r="H578" s="52">
        <f>IFERROR(G578/D566,"-")</f>
        <v>5.6907854702323681E-3</v>
      </c>
      <c r="I578" s="54">
        <v>204</v>
      </c>
      <c r="J578" s="52">
        <f>IFERROR(I578/E566,"-")</f>
        <v>8.7855297157622733E-2</v>
      </c>
      <c r="K578" s="53">
        <f t="shared" si="109"/>
        <v>37902.191176470587</v>
      </c>
      <c r="L578" s="311"/>
      <c r="M578" s="311"/>
      <c r="N578" s="209" t="s">
        <v>161</v>
      </c>
      <c r="O578" s="54">
        <v>449869</v>
      </c>
      <c r="P578" s="52">
        <f>IFERROR(O578/L566,"-")</f>
        <v>2.861101594294803E-3</v>
      </c>
      <c r="Q578" s="54">
        <v>27</v>
      </c>
      <c r="R578" s="52">
        <f>IFERROR(Q578/M566,"-")</f>
        <v>8.4905660377358486E-2</v>
      </c>
      <c r="S578" s="53">
        <f t="shared" si="110"/>
        <v>16661.814814814814</v>
      </c>
      <c r="T578" s="311"/>
      <c r="U578" s="311"/>
      <c r="V578" s="209" t="s">
        <v>161</v>
      </c>
      <c r="W578" s="54">
        <v>1258097</v>
      </c>
      <c r="X578" s="52">
        <f>IFERROR(W578/T566,"-")</f>
        <v>7.5289209757638904E-3</v>
      </c>
      <c r="Y578" s="54">
        <v>40</v>
      </c>
      <c r="Z578" s="52">
        <f>IFERROR(Y578/U566,"-")</f>
        <v>0.18264840182648401</v>
      </c>
      <c r="AA578" s="53">
        <f t="shared" si="111"/>
        <v>31452.424999999999</v>
      </c>
      <c r="AB578" s="311"/>
      <c r="AC578" s="311"/>
      <c r="AD578" s="209" t="s">
        <v>161</v>
      </c>
      <c r="AE578" s="54">
        <v>4097451</v>
      </c>
      <c r="AF578" s="52">
        <f>IFERROR(AE578/AB566,"-")</f>
        <v>1.3406089490013824E-2</v>
      </c>
      <c r="AG578" s="54">
        <v>60</v>
      </c>
      <c r="AH578" s="52">
        <f>IFERROR(AG578/AC566,"-")</f>
        <v>0.17964071856287425</v>
      </c>
      <c r="AI578" s="53">
        <f t="shared" si="112"/>
        <v>68290.850000000006</v>
      </c>
      <c r="AJ578" s="311"/>
      <c r="AK578" s="324"/>
      <c r="AL578" s="209" t="s">
        <v>161</v>
      </c>
      <c r="AM578" s="54">
        <f t="shared" si="117"/>
        <v>13537464</v>
      </c>
      <c r="AN578" s="52">
        <f>IFERROR(AM578/AJ566,"-")</f>
        <v>6.807277733657394E-3</v>
      </c>
      <c r="AO578" s="54">
        <f t="shared" si="116"/>
        <v>331</v>
      </c>
      <c r="AP578" s="52">
        <f>IFERROR(AO578/AK566,"-")</f>
        <v>0.10366426558095834</v>
      </c>
      <c r="AQ578" s="53">
        <f t="shared" si="113"/>
        <v>40898.68277945619</v>
      </c>
      <c r="AW578" s="175"/>
      <c r="AX578" s="175"/>
    </row>
    <row r="579" spans="2:50" s="20" customFormat="1">
      <c r="B579" s="326"/>
      <c r="C579" s="308"/>
      <c r="D579" s="311"/>
      <c r="E579" s="311"/>
      <c r="F579" s="209" t="s">
        <v>162</v>
      </c>
      <c r="G579" s="54">
        <v>15841257</v>
      </c>
      <c r="H579" s="52">
        <f>IFERROR(G579/D566,"-")</f>
        <v>1.1659162853745818E-2</v>
      </c>
      <c r="I579" s="54">
        <v>144</v>
      </c>
      <c r="J579" s="52">
        <f>IFERROR(I579/E566,"-")</f>
        <v>6.2015503875968991E-2</v>
      </c>
      <c r="K579" s="53">
        <f t="shared" si="109"/>
        <v>110008.72916666667</v>
      </c>
      <c r="L579" s="311"/>
      <c r="M579" s="311"/>
      <c r="N579" s="209" t="s">
        <v>162</v>
      </c>
      <c r="O579" s="54">
        <v>1384624</v>
      </c>
      <c r="P579" s="52">
        <f>IFERROR(O579/L566,"-")</f>
        <v>8.8060078242751718E-3</v>
      </c>
      <c r="Q579" s="54">
        <v>20</v>
      </c>
      <c r="R579" s="52">
        <f>IFERROR(Q579/M566,"-")</f>
        <v>6.2893081761006289E-2</v>
      </c>
      <c r="S579" s="53">
        <f t="shared" si="110"/>
        <v>69231.199999999997</v>
      </c>
      <c r="T579" s="311"/>
      <c r="U579" s="311"/>
      <c r="V579" s="209" t="s">
        <v>162</v>
      </c>
      <c r="W579" s="54">
        <v>2110898</v>
      </c>
      <c r="X579" s="52">
        <f>IFERROR(W579/T566,"-")</f>
        <v>1.2632399751289483E-2</v>
      </c>
      <c r="Y579" s="54">
        <v>18</v>
      </c>
      <c r="Z579" s="52">
        <f>IFERROR(Y579/U566,"-")</f>
        <v>8.2191780821917804E-2</v>
      </c>
      <c r="AA579" s="53">
        <f t="shared" si="111"/>
        <v>117272.11111111111</v>
      </c>
      <c r="AB579" s="311"/>
      <c r="AC579" s="311"/>
      <c r="AD579" s="209" t="s">
        <v>162</v>
      </c>
      <c r="AE579" s="54">
        <v>3212515</v>
      </c>
      <c r="AF579" s="52">
        <f>IFERROR(AE579/AB566,"-")</f>
        <v>1.0510745236004473E-2</v>
      </c>
      <c r="AG579" s="54">
        <v>33</v>
      </c>
      <c r="AH579" s="52">
        <f>IFERROR(AG579/AC566,"-")</f>
        <v>9.880239520958084E-2</v>
      </c>
      <c r="AI579" s="53">
        <f t="shared" si="112"/>
        <v>97348.939393939392</v>
      </c>
      <c r="AJ579" s="311"/>
      <c r="AK579" s="324"/>
      <c r="AL579" s="209" t="s">
        <v>162</v>
      </c>
      <c r="AM579" s="54">
        <f t="shared" si="117"/>
        <v>22549294</v>
      </c>
      <c r="AN579" s="52">
        <f>IFERROR(AM579/AJ566,"-")</f>
        <v>1.1338852458325596E-2</v>
      </c>
      <c r="AO579" s="54">
        <f t="shared" si="116"/>
        <v>215</v>
      </c>
      <c r="AP579" s="52">
        <f>IFERROR(AO579/AK566,"-")</f>
        <v>6.733479486376448E-2</v>
      </c>
      <c r="AQ579" s="53">
        <f t="shared" si="113"/>
        <v>104880.43720930233</v>
      </c>
      <c r="AW579" s="175"/>
      <c r="AX579" s="175"/>
    </row>
    <row r="580" spans="2:50" s="20" customFormat="1">
      <c r="B580" s="326"/>
      <c r="C580" s="308"/>
      <c r="D580" s="311"/>
      <c r="E580" s="311"/>
      <c r="F580" s="209" t="s">
        <v>163</v>
      </c>
      <c r="G580" s="54">
        <v>9490311</v>
      </c>
      <c r="H580" s="52">
        <f>IFERROR(G580/D566,"-")</f>
        <v>6.9848675191429149E-3</v>
      </c>
      <c r="I580" s="54">
        <v>123</v>
      </c>
      <c r="J580" s="52">
        <f>IFERROR(I580/E566,"-")</f>
        <v>5.2971576227390182E-2</v>
      </c>
      <c r="K580" s="53">
        <f t="shared" si="109"/>
        <v>77157</v>
      </c>
      <c r="L580" s="311"/>
      <c r="M580" s="311"/>
      <c r="N580" s="209" t="s">
        <v>163</v>
      </c>
      <c r="O580" s="54">
        <v>778285</v>
      </c>
      <c r="P580" s="52">
        <f>IFERROR(O580/L566,"-")</f>
        <v>4.9497797232432791E-3</v>
      </c>
      <c r="Q580" s="54">
        <v>26</v>
      </c>
      <c r="R580" s="52">
        <f>IFERROR(Q580/M566,"-")</f>
        <v>8.1761006289308172E-2</v>
      </c>
      <c r="S580" s="53">
        <f t="shared" si="110"/>
        <v>29934.038461538461</v>
      </c>
      <c r="T580" s="311"/>
      <c r="U580" s="311"/>
      <c r="V580" s="209" t="s">
        <v>163</v>
      </c>
      <c r="W580" s="54">
        <v>1004456</v>
      </c>
      <c r="X580" s="52">
        <f>IFERROR(W580/T566,"-")</f>
        <v>6.011038773347281E-3</v>
      </c>
      <c r="Y580" s="54">
        <v>26</v>
      </c>
      <c r="Z580" s="52">
        <f>IFERROR(Y580/U566,"-")</f>
        <v>0.11872146118721461</v>
      </c>
      <c r="AA580" s="53">
        <f t="shared" si="111"/>
        <v>38632.923076923078</v>
      </c>
      <c r="AB580" s="311"/>
      <c r="AC580" s="311"/>
      <c r="AD580" s="209" t="s">
        <v>163</v>
      </c>
      <c r="AE580" s="54">
        <v>930786</v>
      </c>
      <c r="AF580" s="52">
        <f>IFERROR(AE580/AB566,"-")</f>
        <v>3.0453568357625286E-3</v>
      </c>
      <c r="AG580" s="54">
        <v>29</v>
      </c>
      <c r="AH580" s="52">
        <f>IFERROR(AG580/AC566,"-")</f>
        <v>8.6826347305389226E-2</v>
      </c>
      <c r="AI580" s="53">
        <f t="shared" si="112"/>
        <v>32096.068965517243</v>
      </c>
      <c r="AJ580" s="311"/>
      <c r="AK580" s="324"/>
      <c r="AL580" s="209" t="s">
        <v>163</v>
      </c>
      <c r="AM580" s="54">
        <f t="shared" si="117"/>
        <v>12203838</v>
      </c>
      <c r="AN580" s="52">
        <f>IFERROR(AM580/AJ566,"-")</f>
        <v>6.1366674498681568E-3</v>
      </c>
      <c r="AO580" s="54">
        <f t="shared" si="116"/>
        <v>204</v>
      </c>
      <c r="AP580" s="52">
        <f>IFERROR(AO580/AK566,"-")</f>
        <v>6.3889758847478856E-2</v>
      </c>
      <c r="AQ580" s="53">
        <f t="shared" si="113"/>
        <v>59822.73529411765</v>
      </c>
      <c r="AW580" s="175"/>
      <c r="AX580" s="175"/>
    </row>
    <row r="581" spans="2:50" s="20" customFormat="1">
      <c r="B581" s="326"/>
      <c r="C581" s="308"/>
      <c r="D581" s="311"/>
      <c r="E581" s="311"/>
      <c r="F581" s="210" t="s">
        <v>164</v>
      </c>
      <c r="G581" s="59">
        <v>1571227</v>
      </c>
      <c r="H581" s="57">
        <f>IFERROR(G581/D566,"-")</f>
        <v>1.1564228440459289E-3</v>
      </c>
      <c r="I581" s="59">
        <v>148</v>
      </c>
      <c r="J581" s="57">
        <f>IFERROR(I581/E566,"-")</f>
        <v>6.3738156761412576E-2</v>
      </c>
      <c r="K581" s="58">
        <f t="shared" si="109"/>
        <v>10616.398648648648</v>
      </c>
      <c r="L581" s="311"/>
      <c r="M581" s="311"/>
      <c r="N581" s="210" t="s">
        <v>164</v>
      </c>
      <c r="O581" s="59">
        <v>126387</v>
      </c>
      <c r="P581" s="57">
        <f>IFERROR(O581/L566,"-")</f>
        <v>8.0380298975510041E-4</v>
      </c>
      <c r="Q581" s="59">
        <v>33</v>
      </c>
      <c r="R581" s="57">
        <f>IFERROR(Q581/M566,"-")</f>
        <v>0.10377358490566038</v>
      </c>
      <c r="S581" s="58">
        <f t="shared" si="110"/>
        <v>3829.909090909091</v>
      </c>
      <c r="T581" s="311"/>
      <c r="U581" s="311"/>
      <c r="V581" s="210" t="s">
        <v>164</v>
      </c>
      <c r="W581" s="59">
        <v>106444</v>
      </c>
      <c r="X581" s="57">
        <f>IFERROR(W581/T566,"-")</f>
        <v>6.3700053679820515E-4</v>
      </c>
      <c r="Y581" s="59">
        <v>22</v>
      </c>
      <c r="Z581" s="57">
        <f>IFERROR(Y581/U566,"-")</f>
        <v>0.1004566210045662</v>
      </c>
      <c r="AA581" s="58">
        <f t="shared" si="111"/>
        <v>4838.363636363636</v>
      </c>
      <c r="AB581" s="311"/>
      <c r="AC581" s="311"/>
      <c r="AD581" s="210" t="s">
        <v>164</v>
      </c>
      <c r="AE581" s="59">
        <v>373069</v>
      </c>
      <c r="AF581" s="57">
        <f>IFERROR(AE581/AB566,"-")</f>
        <v>1.2206116436657736E-3</v>
      </c>
      <c r="AG581" s="59">
        <v>38</v>
      </c>
      <c r="AH581" s="57">
        <f>IFERROR(AG581/AC566,"-")</f>
        <v>0.11377245508982035</v>
      </c>
      <c r="AI581" s="58">
        <f t="shared" si="112"/>
        <v>9817.605263157895</v>
      </c>
      <c r="AJ581" s="311"/>
      <c r="AK581" s="324"/>
      <c r="AL581" s="210" t="s">
        <v>164</v>
      </c>
      <c r="AM581" s="59">
        <f t="shared" si="117"/>
        <v>2177127</v>
      </c>
      <c r="AN581" s="57">
        <f>IFERROR(AM581/AJ566,"-")</f>
        <v>1.0947625161141202E-3</v>
      </c>
      <c r="AO581" s="59">
        <f t="shared" si="116"/>
        <v>241</v>
      </c>
      <c r="AP581" s="57">
        <f>IFERROR(AO581/AK566,"-")</f>
        <v>7.5477607265894142E-2</v>
      </c>
      <c r="AQ581" s="58">
        <f t="shared" si="113"/>
        <v>9033.7219917012444</v>
      </c>
      <c r="AW581" s="175"/>
      <c r="AX581" s="175"/>
    </row>
    <row r="582" spans="2:50" s="20" customFormat="1">
      <c r="B582" s="326"/>
      <c r="C582" s="309"/>
      <c r="D582" s="312"/>
      <c r="E582" s="312"/>
      <c r="F582" s="211" t="s">
        <v>86</v>
      </c>
      <c r="G582" s="60">
        <f>SUM(G566:G581)</f>
        <v>280126635</v>
      </c>
      <c r="H582" s="57">
        <f>IFERROR(G582/D566,"-")</f>
        <v>0.20617316271914615</v>
      </c>
      <c r="I582" s="59">
        <v>1754</v>
      </c>
      <c r="J582" s="57">
        <f>IFERROR(I582/E566,"-")</f>
        <v>0.75538329026701123</v>
      </c>
      <c r="K582" s="58">
        <f t="shared" ref="K582:K645" si="118">IFERROR(G582/I582,"-")</f>
        <v>159707.31755986318</v>
      </c>
      <c r="L582" s="312"/>
      <c r="M582" s="312"/>
      <c r="N582" s="211" t="s">
        <v>86</v>
      </c>
      <c r="O582" s="60">
        <f>SUM(O566:O581)</f>
        <v>30298492</v>
      </c>
      <c r="P582" s="57">
        <f>IFERROR(O582/L566,"-")</f>
        <v>0.19269401484860779</v>
      </c>
      <c r="Q582" s="59">
        <v>247</v>
      </c>
      <c r="R582" s="57">
        <f>IFERROR(Q582/M566,"-")</f>
        <v>0.77672955974842772</v>
      </c>
      <c r="S582" s="58">
        <f t="shared" ref="S582:S645" si="119">IFERROR(O582/Q582,"-")</f>
        <v>122665.95951417004</v>
      </c>
      <c r="T582" s="312"/>
      <c r="U582" s="312"/>
      <c r="V582" s="211" t="s">
        <v>86</v>
      </c>
      <c r="W582" s="60">
        <f>SUM(W566:W581)</f>
        <v>33499154</v>
      </c>
      <c r="X582" s="57">
        <f>IFERROR(W582/T566,"-")</f>
        <v>0.20047141295221657</v>
      </c>
      <c r="Y582" s="59">
        <v>178</v>
      </c>
      <c r="Z582" s="57">
        <f>IFERROR(Y582/U566,"-")</f>
        <v>0.81278538812785384</v>
      </c>
      <c r="AA582" s="58">
        <f t="shared" ref="AA582:AA645" si="120">IFERROR(W582/Y582,"-")</f>
        <v>188197.49438202247</v>
      </c>
      <c r="AB582" s="312"/>
      <c r="AC582" s="312"/>
      <c r="AD582" s="211" t="s">
        <v>86</v>
      </c>
      <c r="AE582" s="60">
        <f>SUM(AE566:AE581)</f>
        <v>65629629</v>
      </c>
      <c r="AF582" s="57">
        <f>IFERROR(AE582/AB566,"-")</f>
        <v>0.21472780994096244</v>
      </c>
      <c r="AG582" s="59">
        <v>292</v>
      </c>
      <c r="AH582" s="57">
        <f>IFERROR(AG582/AC566,"-")</f>
        <v>0.87425149700598803</v>
      </c>
      <c r="AI582" s="58">
        <f t="shared" ref="AI582:AI645" si="121">IFERROR(AE582/AG582,"-")</f>
        <v>224759.00342465754</v>
      </c>
      <c r="AJ582" s="312"/>
      <c r="AK582" s="325"/>
      <c r="AL582" s="211" t="s">
        <v>86</v>
      </c>
      <c r="AM582" s="60">
        <f>SUM(AM566:AM581)</f>
        <v>409553910</v>
      </c>
      <c r="AN582" s="57">
        <f>IFERROR(AM582/AJ566,"-")</f>
        <v>0.20594309335007829</v>
      </c>
      <c r="AO582" s="59">
        <f t="shared" si="116"/>
        <v>2471</v>
      </c>
      <c r="AP582" s="57">
        <f>IFERROR(AO582/AK566,"-")</f>
        <v>0.77388036329470722</v>
      </c>
      <c r="AQ582" s="58">
        <f t="shared" ref="AQ582:AQ645" si="122">IFERROR(AM582/AO582,"-")</f>
        <v>165744.19668150548</v>
      </c>
      <c r="AW582" s="175"/>
      <c r="AX582" s="175"/>
    </row>
    <row r="583" spans="2:50" s="20" customFormat="1">
      <c r="B583" s="326">
        <v>35</v>
      </c>
      <c r="C583" s="307" t="s">
        <v>1</v>
      </c>
      <c r="D583" s="310">
        <v>3101618050</v>
      </c>
      <c r="E583" s="310">
        <v>5220</v>
      </c>
      <c r="F583" s="207" t="s">
        <v>150</v>
      </c>
      <c r="G583" s="50">
        <v>72657623</v>
      </c>
      <c r="H583" s="48">
        <f>IFERROR(G583/D583,"-")</f>
        <v>2.3425715813073761E-2</v>
      </c>
      <c r="I583" s="50">
        <v>972</v>
      </c>
      <c r="J583" s="48">
        <f>IFERROR(I583/E583,"-")</f>
        <v>0.18620689655172415</v>
      </c>
      <c r="K583" s="49">
        <f t="shared" si="118"/>
        <v>74750.640946502055</v>
      </c>
      <c r="L583" s="310">
        <v>533469510</v>
      </c>
      <c r="M583" s="310">
        <v>870</v>
      </c>
      <c r="N583" s="207" t="s">
        <v>150</v>
      </c>
      <c r="O583" s="50">
        <v>16570846</v>
      </c>
      <c r="P583" s="48">
        <f>IFERROR(O583/L583,"-")</f>
        <v>3.1062405047291269E-2</v>
      </c>
      <c r="Q583" s="50">
        <v>177</v>
      </c>
      <c r="R583" s="48">
        <f>IFERROR(Q583/M583,"-")</f>
        <v>0.20344827586206896</v>
      </c>
      <c r="S583" s="49">
        <f t="shared" si="119"/>
        <v>93620.598870056492</v>
      </c>
      <c r="T583" s="310">
        <v>305613960</v>
      </c>
      <c r="U583" s="310">
        <v>430</v>
      </c>
      <c r="V583" s="207" t="s">
        <v>150</v>
      </c>
      <c r="W583" s="50">
        <v>17333266</v>
      </c>
      <c r="X583" s="48">
        <f>IFERROR(W583/T583,"-")</f>
        <v>5.671621152384531E-2</v>
      </c>
      <c r="Y583" s="50">
        <v>98</v>
      </c>
      <c r="Z583" s="48">
        <f>IFERROR(Y583/U583,"-")</f>
        <v>0.22790697674418606</v>
      </c>
      <c r="AA583" s="49">
        <f t="shared" si="120"/>
        <v>176870.06122448979</v>
      </c>
      <c r="AB583" s="310">
        <v>599710130</v>
      </c>
      <c r="AC583" s="310">
        <v>722</v>
      </c>
      <c r="AD583" s="207" t="s">
        <v>150</v>
      </c>
      <c r="AE583" s="50">
        <v>28533807</v>
      </c>
      <c r="AF583" s="48">
        <f>IFERROR(AE583/AB583,"-")</f>
        <v>4.7579331367972724E-2</v>
      </c>
      <c r="AG583" s="50">
        <v>204</v>
      </c>
      <c r="AH583" s="48">
        <f>IFERROR(AG583/AC583,"-")</f>
        <v>0.28254847645429365</v>
      </c>
      <c r="AI583" s="49">
        <f t="shared" si="121"/>
        <v>139871.60294117648</v>
      </c>
      <c r="AJ583" s="310">
        <f>SUM(D583,L583,T583,AB583)</f>
        <v>4540411650</v>
      </c>
      <c r="AK583" s="323">
        <f>SUM(E583,M583,U583,AC583)</f>
        <v>7242</v>
      </c>
      <c r="AL583" s="207" t="s">
        <v>150</v>
      </c>
      <c r="AM583" s="50">
        <f t="shared" ref="AM583:AM598" si="123">SUM(G583,O583,W583,AE583)</f>
        <v>135095542</v>
      </c>
      <c r="AN583" s="48">
        <f>IFERROR(AM583/AJ583,"-")</f>
        <v>2.9754029461183325E-2</v>
      </c>
      <c r="AO583" s="50">
        <f t="shared" si="116"/>
        <v>1451</v>
      </c>
      <c r="AP583" s="48">
        <f>IFERROR(AO583/AK583,"-")</f>
        <v>0.2003590168461751</v>
      </c>
      <c r="AQ583" s="49">
        <f t="shared" si="122"/>
        <v>93105.128876636809</v>
      </c>
      <c r="AW583" s="175"/>
      <c r="AX583" s="175"/>
    </row>
    <row r="584" spans="2:50" s="20" customFormat="1">
      <c r="B584" s="326"/>
      <c r="C584" s="308"/>
      <c r="D584" s="311"/>
      <c r="E584" s="311"/>
      <c r="F584" s="208" t="s">
        <v>151</v>
      </c>
      <c r="G584" s="54">
        <v>86630010</v>
      </c>
      <c r="H584" s="52">
        <f>IFERROR(G584/D583,"-")</f>
        <v>2.7930586101663938E-2</v>
      </c>
      <c r="I584" s="54">
        <v>1182</v>
      </c>
      <c r="J584" s="52">
        <f>IFERROR(I584/E583,"-")</f>
        <v>0.22643678160919539</v>
      </c>
      <c r="K584" s="53">
        <f t="shared" si="118"/>
        <v>73291.040609137053</v>
      </c>
      <c r="L584" s="311"/>
      <c r="M584" s="311"/>
      <c r="N584" s="208" t="s">
        <v>151</v>
      </c>
      <c r="O584" s="54">
        <v>13975630</v>
      </c>
      <c r="P584" s="52">
        <f>IFERROR(O584/L583,"-")</f>
        <v>2.6197617179658496E-2</v>
      </c>
      <c r="Q584" s="54">
        <v>215</v>
      </c>
      <c r="R584" s="52">
        <f>IFERROR(Q584/M583,"-")</f>
        <v>0.2471264367816092</v>
      </c>
      <c r="S584" s="53">
        <f t="shared" si="119"/>
        <v>65002.930232558138</v>
      </c>
      <c r="T584" s="311"/>
      <c r="U584" s="311"/>
      <c r="V584" s="208" t="s">
        <v>151</v>
      </c>
      <c r="W584" s="54">
        <v>9517907</v>
      </c>
      <c r="X584" s="52">
        <f>IFERROR(W584/T583,"-")</f>
        <v>3.1143560981311193E-2</v>
      </c>
      <c r="Y584" s="54">
        <v>114</v>
      </c>
      <c r="Z584" s="52">
        <f>IFERROR(Y584/U583,"-")</f>
        <v>0.26511627906976742</v>
      </c>
      <c r="AA584" s="53">
        <f t="shared" si="120"/>
        <v>83490.412280701756</v>
      </c>
      <c r="AB584" s="311"/>
      <c r="AC584" s="311"/>
      <c r="AD584" s="208" t="s">
        <v>151</v>
      </c>
      <c r="AE584" s="54">
        <v>12182098</v>
      </c>
      <c r="AF584" s="52">
        <f>IFERROR(AE584/AB583,"-")</f>
        <v>2.0313310365459393E-2</v>
      </c>
      <c r="AG584" s="54">
        <v>233</v>
      </c>
      <c r="AH584" s="52">
        <f>IFERROR(AG584/AC583,"-")</f>
        <v>0.32271468144044324</v>
      </c>
      <c r="AI584" s="53">
        <f t="shared" si="121"/>
        <v>52283.682403433479</v>
      </c>
      <c r="AJ584" s="311"/>
      <c r="AK584" s="324"/>
      <c r="AL584" s="208" t="s">
        <v>151</v>
      </c>
      <c r="AM584" s="54">
        <f t="shared" si="123"/>
        <v>122305645</v>
      </c>
      <c r="AN584" s="52">
        <f>IFERROR(AM584/AJ583,"-")</f>
        <v>2.6937126945306821E-2</v>
      </c>
      <c r="AO584" s="54">
        <f t="shared" si="116"/>
        <v>1744</v>
      </c>
      <c r="AP584" s="52">
        <f>IFERROR(AO584/AK583,"-")</f>
        <v>0.24081745374206021</v>
      </c>
      <c r="AQ584" s="53">
        <f t="shared" si="122"/>
        <v>70129.383600917427</v>
      </c>
      <c r="AW584" s="175"/>
      <c r="AX584" s="175"/>
    </row>
    <row r="585" spans="2:50" s="20" customFormat="1">
      <c r="B585" s="326"/>
      <c r="C585" s="308"/>
      <c r="D585" s="311"/>
      <c r="E585" s="311"/>
      <c r="F585" s="209" t="s">
        <v>152</v>
      </c>
      <c r="G585" s="54">
        <v>56793086</v>
      </c>
      <c r="H585" s="52">
        <f>IFERROR(G585/D583,"-")</f>
        <v>1.8310792974653989E-2</v>
      </c>
      <c r="I585" s="54">
        <v>1397</v>
      </c>
      <c r="J585" s="52">
        <f>IFERROR(I585/E583,"-")</f>
        <v>0.26762452107279694</v>
      </c>
      <c r="K585" s="53">
        <f t="shared" si="118"/>
        <v>40653.604867573369</v>
      </c>
      <c r="L585" s="311"/>
      <c r="M585" s="311"/>
      <c r="N585" s="209" t="s">
        <v>152</v>
      </c>
      <c r="O585" s="54">
        <v>9265080</v>
      </c>
      <c r="P585" s="52">
        <f>IFERROR(O585/L583,"-")</f>
        <v>1.7367590511405236E-2</v>
      </c>
      <c r="Q585" s="54">
        <v>239</v>
      </c>
      <c r="R585" s="52">
        <f>IFERROR(Q585/M583,"-")</f>
        <v>0.27471264367816089</v>
      </c>
      <c r="S585" s="53">
        <f t="shared" si="119"/>
        <v>38766.025104602508</v>
      </c>
      <c r="T585" s="311"/>
      <c r="U585" s="311"/>
      <c r="V585" s="209" t="s">
        <v>152</v>
      </c>
      <c r="W585" s="54">
        <v>5103439</v>
      </c>
      <c r="X585" s="52">
        <f>IFERROR(W585/T583,"-")</f>
        <v>1.6698972128105668E-2</v>
      </c>
      <c r="Y585" s="54">
        <v>129</v>
      </c>
      <c r="Z585" s="52">
        <f>IFERROR(Y585/U583,"-")</f>
        <v>0.3</v>
      </c>
      <c r="AA585" s="53">
        <f t="shared" si="120"/>
        <v>39561.542635658916</v>
      </c>
      <c r="AB585" s="311"/>
      <c r="AC585" s="311"/>
      <c r="AD585" s="209" t="s">
        <v>152</v>
      </c>
      <c r="AE585" s="54">
        <v>7020085</v>
      </c>
      <c r="AF585" s="52">
        <f>IFERROR(AE585/AB583,"-")</f>
        <v>1.1705796932261257E-2</v>
      </c>
      <c r="AG585" s="54">
        <v>209</v>
      </c>
      <c r="AH585" s="52">
        <f>IFERROR(AG585/AC583,"-")</f>
        <v>0.28947368421052633</v>
      </c>
      <c r="AI585" s="53">
        <f t="shared" si="121"/>
        <v>33588.923444976077</v>
      </c>
      <c r="AJ585" s="311"/>
      <c r="AK585" s="324"/>
      <c r="AL585" s="209" t="s">
        <v>152</v>
      </c>
      <c r="AM585" s="54">
        <f t="shared" si="123"/>
        <v>78181690</v>
      </c>
      <c r="AN585" s="52">
        <f>IFERROR(AM585/AJ583,"-")</f>
        <v>1.7219075279220553E-2</v>
      </c>
      <c r="AO585" s="54">
        <f t="shared" si="116"/>
        <v>1974</v>
      </c>
      <c r="AP585" s="52">
        <f>IFERROR(AO585/AK583,"-")</f>
        <v>0.27257663628831813</v>
      </c>
      <c r="AQ585" s="53">
        <f t="shared" si="122"/>
        <v>39605.719351570413</v>
      </c>
      <c r="AW585" s="175"/>
      <c r="AX585" s="175"/>
    </row>
    <row r="586" spans="2:50" s="20" customFormat="1">
      <c r="B586" s="326"/>
      <c r="C586" s="308"/>
      <c r="D586" s="311"/>
      <c r="E586" s="311"/>
      <c r="F586" s="209" t="s">
        <v>153</v>
      </c>
      <c r="G586" s="54">
        <v>13391228</v>
      </c>
      <c r="H586" s="52">
        <f>IFERROR(G586/D583,"-")</f>
        <v>4.3174974429878625E-3</v>
      </c>
      <c r="I586" s="54">
        <v>211</v>
      </c>
      <c r="J586" s="52">
        <f>IFERROR(I586/E583,"-")</f>
        <v>4.0421455938697316E-2</v>
      </c>
      <c r="K586" s="53">
        <f t="shared" si="118"/>
        <v>63465.535545023697</v>
      </c>
      <c r="L586" s="311"/>
      <c r="M586" s="311"/>
      <c r="N586" s="209" t="s">
        <v>153</v>
      </c>
      <c r="O586" s="54">
        <v>1288235</v>
      </c>
      <c r="P586" s="52">
        <f>IFERROR(O586/L583,"-")</f>
        <v>2.414824044958071E-3</v>
      </c>
      <c r="Q586" s="54">
        <v>25</v>
      </c>
      <c r="R586" s="52">
        <f>IFERROR(Q586/M583,"-")</f>
        <v>2.8735632183908046E-2</v>
      </c>
      <c r="S586" s="53">
        <f t="shared" si="119"/>
        <v>51529.4</v>
      </c>
      <c r="T586" s="311"/>
      <c r="U586" s="311"/>
      <c r="V586" s="209" t="s">
        <v>153</v>
      </c>
      <c r="W586" s="54">
        <v>2291265</v>
      </c>
      <c r="X586" s="52">
        <f>IFERROR(W586/T583,"-")</f>
        <v>7.497252416087276E-3</v>
      </c>
      <c r="Y586" s="54">
        <v>21</v>
      </c>
      <c r="Z586" s="52">
        <f>IFERROR(Y586/U583,"-")</f>
        <v>4.8837209302325581E-2</v>
      </c>
      <c r="AA586" s="53">
        <f t="shared" si="120"/>
        <v>109107.85714285714</v>
      </c>
      <c r="AB586" s="311"/>
      <c r="AC586" s="311"/>
      <c r="AD586" s="209" t="s">
        <v>153</v>
      </c>
      <c r="AE586" s="54">
        <v>714895</v>
      </c>
      <c r="AF586" s="52">
        <f>IFERROR(AE586/AB583,"-")</f>
        <v>1.1920675743796424E-3</v>
      </c>
      <c r="AG586" s="54">
        <v>41</v>
      </c>
      <c r="AH586" s="52">
        <f>IFERROR(AG586/AC583,"-")</f>
        <v>5.6786703601108032E-2</v>
      </c>
      <c r="AI586" s="53">
        <f t="shared" si="121"/>
        <v>17436.463414634145</v>
      </c>
      <c r="AJ586" s="311"/>
      <c r="AK586" s="324"/>
      <c r="AL586" s="209" t="s">
        <v>153</v>
      </c>
      <c r="AM586" s="54">
        <f t="shared" si="123"/>
        <v>17685623</v>
      </c>
      <c r="AN586" s="52">
        <f>IFERROR(AM586/AJ583,"-")</f>
        <v>3.8951584929529464E-3</v>
      </c>
      <c r="AO586" s="54">
        <f t="shared" si="116"/>
        <v>298</v>
      </c>
      <c r="AP586" s="52">
        <f>IFERROR(AO586/AK583,"-")</f>
        <v>4.114885390776029E-2</v>
      </c>
      <c r="AQ586" s="53">
        <f t="shared" si="122"/>
        <v>59347.728187919463</v>
      </c>
      <c r="AW586" s="175"/>
      <c r="AX586" s="175"/>
    </row>
    <row r="587" spans="2:50" s="20" customFormat="1">
      <c r="B587" s="326"/>
      <c r="C587" s="308"/>
      <c r="D587" s="311"/>
      <c r="E587" s="311"/>
      <c r="F587" s="209" t="s">
        <v>154</v>
      </c>
      <c r="G587" s="54">
        <v>75105676</v>
      </c>
      <c r="H587" s="52">
        <f>IFERROR(G587/D583,"-")</f>
        <v>2.4214998361903394E-2</v>
      </c>
      <c r="I587" s="54">
        <v>1726</v>
      </c>
      <c r="J587" s="52">
        <f>IFERROR(I587/E583,"-")</f>
        <v>0.33065134099616861</v>
      </c>
      <c r="K587" s="53">
        <f t="shared" si="118"/>
        <v>43514.296639629203</v>
      </c>
      <c r="L587" s="311"/>
      <c r="M587" s="311"/>
      <c r="N587" s="209" t="s">
        <v>154</v>
      </c>
      <c r="O587" s="54">
        <v>11818393</v>
      </c>
      <c r="P587" s="52">
        <f>IFERROR(O587/L583,"-")</f>
        <v>2.2153830309814708E-2</v>
      </c>
      <c r="Q587" s="54">
        <v>317</v>
      </c>
      <c r="R587" s="52">
        <f>IFERROR(Q587/M583,"-")</f>
        <v>0.36436781609195401</v>
      </c>
      <c r="S587" s="53">
        <f t="shared" si="119"/>
        <v>37281.996845425871</v>
      </c>
      <c r="T587" s="311"/>
      <c r="U587" s="311"/>
      <c r="V587" s="209" t="s">
        <v>154</v>
      </c>
      <c r="W587" s="54">
        <v>6695221</v>
      </c>
      <c r="X587" s="52">
        <f>IFERROR(W587/T583,"-")</f>
        <v>2.1907444934779811E-2</v>
      </c>
      <c r="Y587" s="54">
        <v>162</v>
      </c>
      <c r="Z587" s="52">
        <f>IFERROR(Y587/U583,"-")</f>
        <v>0.37674418604651161</v>
      </c>
      <c r="AA587" s="53">
        <f t="shared" si="120"/>
        <v>41328.524691358027</v>
      </c>
      <c r="AB587" s="311"/>
      <c r="AC587" s="311"/>
      <c r="AD587" s="209" t="s">
        <v>154</v>
      </c>
      <c r="AE587" s="54">
        <v>12989589</v>
      </c>
      <c r="AF587" s="52">
        <f>IFERROR(AE587/AB583,"-")</f>
        <v>2.1659779200327998E-2</v>
      </c>
      <c r="AG587" s="54">
        <v>295</v>
      </c>
      <c r="AH587" s="52">
        <f>IFERROR(AG587/AC583,"-")</f>
        <v>0.40858725761772852</v>
      </c>
      <c r="AI587" s="53">
        <f t="shared" si="121"/>
        <v>44032.505084745761</v>
      </c>
      <c r="AJ587" s="311"/>
      <c r="AK587" s="324"/>
      <c r="AL587" s="209" t="s">
        <v>154</v>
      </c>
      <c r="AM587" s="54">
        <f t="shared" si="123"/>
        <v>106608879</v>
      </c>
      <c r="AN587" s="52">
        <f>IFERROR(AM587/AJ583,"-")</f>
        <v>2.3480002964048424E-2</v>
      </c>
      <c r="AO587" s="54">
        <f t="shared" si="116"/>
        <v>2500</v>
      </c>
      <c r="AP587" s="52">
        <f>IFERROR(AO587/AK583,"-")</f>
        <v>0.34520850593758629</v>
      </c>
      <c r="AQ587" s="53">
        <f t="shared" si="122"/>
        <v>42643.551599999999</v>
      </c>
      <c r="AW587" s="175"/>
      <c r="AX587" s="175"/>
    </row>
    <row r="588" spans="2:50" s="20" customFormat="1">
      <c r="B588" s="326"/>
      <c r="C588" s="308"/>
      <c r="D588" s="311"/>
      <c r="E588" s="311"/>
      <c r="F588" s="209" t="s">
        <v>155</v>
      </c>
      <c r="G588" s="54">
        <v>136079690</v>
      </c>
      <c r="H588" s="52">
        <f>IFERROR(G588/D583,"-")</f>
        <v>4.3873774206337236E-2</v>
      </c>
      <c r="I588" s="54">
        <v>1959</v>
      </c>
      <c r="J588" s="52">
        <f>IFERROR(I588/E583,"-")</f>
        <v>0.37528735632183907</v>
      </c>
      <c r="K588" s="53">
        <f t="shared" si="118"/>
        <v>69463.85400714651</v>
      </c>
      <c r="L588" s="311"/>
      <c r="M588" s="311"/>
      <c r="N588" s="209" t="s">
        <v>155</v>
      </c>
      <c r="O588" s="54">
        <v>29014727</v>
      </c>
      <c r="P588" s="52">
        <f>IFERROR(O588/L583,"-")</f>
        <v>5.43887259836087E-2</v>
      </c>
      <c r="Q588" s="54">
        <v>376</v>
      </c>
      <c r="R588" s="52">
        <f>IFERROR(Q588/M583,"-")</f>
        <v>0.43218390804597701</v>
      </c>
      <c r="S588" s="53">
        <f t="shared" si="119"/>
        <v>77166.827127659577</v>
      </c>
      <c r="T588" s="311"/>
      <c r="U588" s="311"/>
      <c r="V588" s="209" t="s">
        <v>155</v>
      </c>
      <c r="W588" s="54">
        <v>14260730</v>
      </c>
      <c r="X588" s="52">
        <f>IFERROR(W588/T583,"-")</f>
        <v>4.6662560833281304E-2</v>
      </c>
      <c r="Y588" s="54">
        <v>183</v>
      </c>
      <c r="Z588" s="52">
        <f>IFERROR(Y588/U583,"-")</f>
        <v>0.42558139534883721</v>
      </c>
      <c r="AA588" s="53">
        <f t="shared" si="120"/>
        <v>77927.486338797811</v>
      </c>
      <c r="AB588" s="311"/>
      <c r="AC588" s="311"/>
      <c r="AD588" s="209" t="s">
        <v>155</v>
      </c>
      <c r="AE588" s="54">
        <v>31877983</v>
      </c>
      <c r="AF588" s="52">
        <f>IFERROR(AE588/AB583,"-")</f>
        <v>5.3155652048098634E-2</v>
      </c>
      <c r="AG588" s="54">
        <v>323</v>
      </c>
      <c r="AH588" s="52">
        <f>IFERROR(AG588/AC583,"-")</f>
        <v>0.44736842105263158</v>
      </c>
      <c r="AI588" s="53">
        <f t="shared" si="121"/>
        <v>98693.445820433437</v>
      </c>
      <c r="AJ588" s="311"/>
      <c r="AK588" s="324"/>
      <c r="AL588" s="209" t="s">
        <v>155</v>
      </c>
      <c r="AM588" s="54">
        <f t="shared" si="123"/>
        <v>211233130</v>
      </c>
      <c r="AN588" s="52">
        <f>IFERROR(AM588/AJ583,"-")</f>
        <v>4.6522902829746728E-2</v>
      </c>
      <c r="AO588" s="54">
        <f t="shared" si="116"/>
        <v>2841</v>
      </c>
      <c r="AP588" s="52">
        <f>IFERROR(AO588/AK583,"-")</f>
        <v>0.39229494614747307</v>
      </c>
      <c r="AQ588" s="53">
        <f t="shared" si="122"/>
        <v>74351.682506159807</v>
      </c>
      <c r="AW588" s="175"/>
      <c r="AX588" s="175"/>
    </row>
    <row r="589" spans="2:50" s="20" customFormat="1">
      <c r="B589" s="326"/>
      <c r="C589" s="308"/>
      <c r="D589" s="311"/>
      <c r="E589" s="311"/>
      <c r="F589" s="209" t="s">
        <v>156</v>
      </c>
      <c r="G589" s="54">
        <v>70541039</v>
      </c>
      <c r="H589" s="52">
        <f>IFERROR(G589/D583,"-")</f>
        <v>2.2743302967301211E-2</v>
      </c>
      <c r="I589" s="54">
        <v>425</v>
      </c>
      <c r="J589" s="52">
        <f>IFERROR(I589/E583,"-")</f>
        <v>8.141762452107279E-2</v>
      </c>
      <c r="K589" s="53">
        <f t="shared" si="118"/>
        <v>165978.91529411764</v>
      </c>
      <c r="L589" s="311"/>
      <c r="M589" s="311"/>
      <c r="N589" s="209" t="s">
        <v>156</v>
      </c>
      <c r="O589" s="54">
        <v>9294761</v>
      </c>
      <c r="P589" s="52">
        <f>IFERROR(O589/L583,"-")</f>
        <v>1.742322818036967E-2</v>
      </c>
      <c r="Q589" s="54">
        <v>87</v>
      </c>
      <c r="R589" s="52">
        <f>IFERROR(Q589/M583,"-")</f>
        <v>0.1</v>
      </c>
      <c r="S589" s="53">
        <f t="shared" si="119"/>
        <v>106836.33333333333</v>
      </c>
      <c r="T589" s="311"/>
      <c r="U589" s="311"/>
      <c r="V589" s="209" t="s">
        <v>156</v>
      </c>
      <c r="W589" s="54">
        <v>5862526</v>
      </c>
      <c r="X589" s="52">
        <f>IFERROR(W589/T583,"-")</f>
        <v>1.9182782095425222E-2</v>
      </c>
      <c r="Y589" s="54">
        <v>59</v>
      </c>
      <c r="Z589" s="52">
        <f>IFERROR(Y589/U583,"-")</f>
        <v>0.1372093023255814</v>
      </c>
      <c r="AA589" s="53">
        <f t="shared" si="120"/>
        <v>99364.847457627126</v>
      </c>
      <c r="AB589" s="311"/>
      <c r="AC589" s="311"/>
      <c r="AD589" s="209" t="s">
        <v>156</v>
      </c>
      <c r="AE589" s="54">
        <v>31663941</v>
      </c>
      <c r="AF589" s="52">
        <f>IFERROR(AE589/AB583,"-")</f>
        <v>5.2798742952699498E-2</v>
      </c>
      <c r="AG589" s="54">
        <v>99</v>
      </c>
      <c r="AH589" s="52">
        <f>IFERROR(AG589/AC583,"-")</f>
        <v>0.1371191135734072</v>
      </c>
      <c r="AI589" s="53">
        <f t="shared" si="121"/>
        <v>319837.7878787879</v>
      </c>
      <c r="AJ589" s="311"/>
      <c r="AK589" s="324"/>
      <c r="AL589" s="209" t="s">
        <v>156</v>
      </c>
      <c r="AM589" s="54">
        <f t="shared" si="123"/>
        <v>117362267</v>
      </c>
      <c r="AN589" s="52">
        <f>IFERROR(AM589/AJ583,"-")</f>
        <v>2.5848375884596278E-2</v>
      </c>
      <c r="AO589" s="54">
        <f t="shared" si="116"/>
        <v>670</v>
      </c>
      <c r="AP589" s="52">
        <f>IFERROR(AO589/AK583,"-")</f>
        <v>9.2515879591273123E-2</v>
      </c>
      <c r="AQ589" s="53">
        <f t="shared" si="122"/>
        <v>175167.56268656717</v>
      </c>
      <c r="AW589" s="175"/>
      <c r="AX589" s="175"/>
    </row>
    <row r="590" spans="2:50" s="20" customFormat="1">
      <c r="B590" s="326"/>
      <c r="C590" s="308"/>
      <c r="D590" s="311"/>
      <c r="E590" s="311"/>
      <c r="F590" s="209" t="s">
        <v>166</v>
      </c>
      <c r="G590" s="54">
        <v>3481</v>
      </c>
      <c r="H590" s="52">
        <f>IFERROR(G590/D583,"-")</f>
        <v>1.1223174304134579E-6</v>
      </c>
      <c r="I590" s="54">
        <v>3</v>
      </c>
      <c r="J590" s="52">
        <f>IFERROR(I590/E583,"-")</f>
        <v>5.7471264367816091E-4</v>
      </c>
      <c r="K590" s="53">
        <f t="shared" si="118"/>
        <v>1160.3333333333333</v>
      </c>
      <c r="L590" s="311"/>
      <c r="M590" s="311"/>
      <c r="N590" s="209" t="s">
        <v>166</v>
      </c>
      <c r="O590" s="54">
        <v>11110</v>
      </c>
      <c r="P590" s="52">
        <f>IFERROR(O590/L583,"-")</f>
        <v>2.0825932488625265E-5</v>
      </c>
      <c r="Q590" s="54">
        <v>1</v>
      </c>
      <c r="R590" s="52">
        <f>IFERROR(Q590/M583,"-")</f>
        <v>1.1494252873563218E-3</v>
      </c>
      <c r="S590" s="53">
        <f t="shared" si="119"/>
        <v>11110</v>
      </c>
      <c r="T590" s="311"/>
      <c r="U590" s="311"/>
      <c r="V590" s="209" t="s">
        <v>166</v>
      </c>
      <c r="W590" s="54">
        <v>1460</v>
      </c>
      <c r="X590" s="52">
        <f>IFERROR(W590/T583,"-")</f>
        <v>4.7772686823599285E-6</v>
      </c>
      <c r="Y590" s="54">
        <v>1</v>
      </c>
      <c r="Z590" s="52">
        <f>IFERROR(Y590/U583,"-")</f>
        <v>2.3255813953488372E-3</v>
      </c>
      <c r="AA590" s="53">
        <f t="shared" si="120"/>
        <v>1460</v>
      </c>
      <c r="AB590" s="311"/>
      <c r="AC590" s="311"/>
      <c r="AD590" s="209" t="s">
        <v>166</v>
      </c>
      <c r="AE590" s="54">
        <v>0</v>
      </c>
      <c r="AF590" s="52">
        <f>IFERROR(AE590/AB583,"-")</f>
        <v>0</v>
      </c>
      <c r="AG590" s="54">
        <v>0</v>
      </c>
      <c r="AH590" s="52">
        <f>IFERROR(AG590/AC583,"-")</f>
        <v>0</v>
      </c>
      <c r="AI590" s="53" t="str">
        <f t="shared" si="121"/>
        <v>-</v>
      </c>
      <c r="AJ590" s="311"/>
      <c r="AK590" s="324"/>
      <c r="AL590" s="209" t="s">
        <v>166</v>
      </c>
      <c r="AM590" s="54">
        <f t="shared" si="123"/>
        <v>16051</v>
      </c>
      <c r="AN590" s="52">
        <f>IFERROR(AM590/AJ583,"-")</f>
        <v>3.5351420173543076E-6</v>
      </c>
      <c r="AO590" s="54">
        <f t="shared" si="116"/>
        <v>5</v>
      </c>
      <c r="AP590" s="52">
        <f>IFERROR(AO590/AK583,"-")</f>
        <v>6.9041701187517264E-4</v>
      </c>
      <c r="AQ590" s="53">
        <f t="shared" si="122"/>
        <v>3210.2</v>
      </c>
      <c r="AW590" s="175"/>
      <c r="AX590" s="175"/>
    </row>
    <row r="591" spans="2:50" s="20" customFormat="1">
      <c r="B591" s="326"/>
      <c r="C591" s="308"/>
      <c r="D591" s="311"/>
      <c r="E591" s="311"/>
      <c r="F591" s="209" t="s">
        <v>157</v>
      </c>
      <c r="G591" s="54">
        <v>963614</v>
      </c>
      <c r="H591" s="52">
        <f>IFERROR(G591/D583,"-")</f>
        <v>3.1068106532330762E-4</v>
      </c>
      <c r="I591" s="54">
        <v>51</v>
      </c>
      <c r="J591" s="52">
        <f>IFERROR(I591/E583,"-")</f>
        <v>9.7701149425287355E-3</v>
      </c>
      <c r="K591" s="53">
        <f t="shared" si="118"/>
        <v>18894.392156862745</v>
      </c>
      <c r="L591" s="311"/>
      <c r="M591" s="311"/>
      <c r="N591" s="209" t="s">
        <v>157</v>
      </c>
      <c r="O591" s="54">
        <v>121226</v>
      </c>
      <c r="P591" s="52">
        <f>IFERROR(O591/L583,"-")</f>
        <v>2.2724072834078184E-4</v>
      </c>
      <c r="Q591" s="54">
        <v>6</v>
      </c>
      <c r="R591" s="52">
        <f>IFERROR(Q591/M583,"-")</f>
        <v>6.8965517241379309E-3</v>
      </c>
      <c r="S591" s="53">
        <f t="shared" si="119"/>
        <v>20204.333333333332</v>
      </c>
      <c r="T591" s="311"/>
      <c r="U591" s="311"/>
      <c r="V591" s="209" t="s">
        <v>157</v>
      </c>
      <c r="W591" s="54">
        <v>142992</v>
      </c>
      <c r="X591" s="52">
        <f>IFERROR(W591/T583,"-")</f>
        <v>4.6788438590959655E-4</v>
      </c>
      <c r="Y591" s="54">
        <v>7</v>
      </c>
      <c r="Z591" s="52">
        <f>IFERROR(Y591/U583,"-")</f>
        <v>1.627906976744186E-2</v>
      </c>
      <c r="AA591" s="53">
        <f t="shared" si="120"/>
        <v>20427.428571428572</v>
      </c>
      <c r="AB591" s="311"/>
      <c r="AC591" s="311"/>
      <c r="AD591" s="209" t="s">
        <v>157</v>
      </c>
      <c r="AE591" s="54">
        <v>249675</v>
      </c>
      <c r="AF591" s="52">
        <f>IFERROR(AE591/AB583,"-")</f>
        <v>4.163261340941498E-4</v>
      </c>
      <c r="AG591" s="54">
        <v>11</v>
      </c>
      <c r="AH591" s="52">
        <f>IFERROR(AG591/AC583,"-")</f>
        <v>1.5235457063711912E-2</v>
      </c>
      <c r="AI591" s="53">
        <f t="shared" si="121"/>
        <v>22697.727272727272</v>
      </c>
      <c r="AJ591" s="311"/>
      <c r="AK591" s="324"/>
      <c r="AL591" s="209" t="s">
        <v>157</v>
      </c>
      <c r="AM591" s="54">
        <f t="shared" si="123"/>
        <v>1477507</v>
      </c>
      <c r="AN591" s="52">
        <f>IFERROR(AM591/AJ583,"-")</f>
        <v>3.2541256473958698E-4</v>
      </c>
      <c r="AO591" s="54">
        <f t="shared" si="116"/>
        <v>75</v>
      </c>
      <c r="AP591" s="52">
        <f>IFERROR(AO591/AK583,"-")</f>
        <v>1.0356255178127589E-2</v>
      </c>
      <c r="AQ591" s="53">
        <f t="shared" si="122"/>
        <v>19700.093333333334</v>
      </c>
      <c r="AW591" s="175"/>
      <c r="AX591" s="175"/>
    </row>
    <row r="592" spans="2:50" s="20" customFormat="1">
      <c r="B592" s="326"/>
      <c r="C592" s="308"/>
      <c r="D592" s="311"/>
      <c r="E592" s="311"/>
      <c r="F592" s="209" t="s">
        <v>158</v>
      </c>
      <c r="G592" s="54">
        <v>1271062</v>
      </c>
      <c r="H592" s="52">
        <f>IFERROR(G592/D583,"-")</f>
        <v>4.0980610104458218E-4</v>
      </c>
      <c r="I592" s="54">
        <v>149</v>
      </c>
      <c r="J592" s="52">
        <f>IFERROR(I592/E583,"-")</f>
        <v>2.8544061302681993E-2</v>
      </c>
      <c r="K592" s="53">
        <f t="shared" si="118"/>
        <v>8530.6174496644289</v>
      </c>
      <c r="L592" s="311"/>
      <c r="M592" s="311"/>
      <c r="N592" s="209" t="s">
        <v>158</v>
      </c>
      <c r="O592" s="54">
        <v>867359</v>
      </c>
      <c r="P592" s="52">
        <f>IFERROR(O592/L583,"-")</f>
        <v>1.6258829862647634E-3</v>
      </c>
      <c r="Q592" s="54">
        <v>33</v>
      </c>
      <c r="R592" s="52">
        <f>IFERROR(Q592/M583,"-")</f>
        <v>3.793103448275862E-2</v>
      </c>
      <c r="S592" s="53">
        <f t="shared" si="119"/>
        <v>26283.60606060606</v>
      </c>
      <c r="T592" s="311"/>
      <c r="U592" s="311"/>
      <c r="V592" s="209" t="s">
        <v>158</v>
      </c>
      <c r="W592" s="54">
        <v>108719</v>
      </c>
      <c r="X592" s="52">
        <f>IFERROR(W592/T583,"-")</f>
        <v>3.5573963964211585E-4</v>
      </c>
      <c r="Y592" s="54">
        <v>17</v>
      </c>
      <c r="Z592" s="52">
        <f>IFERROR(Y592/U583,"-")</f>
        <v>3.9534883720930232E-2</v>
      </c>
      <c r="AA592" s="53">
        <f t="shared" si="120"/>
        <v>6395.2352941176468</v>
      </c>
      <c r="AB592" s="311"/>
      <c r="AC592" s="311"/>
      <c r="AD592" s="209" t="s">
        <v>158</v>
      </c>
      <c r="AE592" s="54">
        <v>436436</v>
      </c>
      <c r="AF592" s="52">
        <f>IFERROR(AE592/AB583,"-")</f>
        <v>7.2774491903280006E-4</v>
      </c>
      <c r="AG592" s="54">
        <v>39</v>
      </c>
      <c r="AH592" s="52">
        <f>IFERROR(AG592/AC583,"-")</f>
        <v>5.4016620498614956E-2</v>
      </c>
      <c r="AI592" s="53">
        <f t="shared" si="121"/>
        <v>11190.666666666666</v>
      </c>
      <c r="AJ592" s="311"/>
      <c r="AK592" s="324"/>
      <c r="AL592" s="209" t="s">
        <v>158</v>
      </c>
      <c r="AM592" s="54">
        <f t="shared" si="123"/>
        <v>2683576</v>
      </c>
      <c r="AN592" s="52">
        <f>IFERROR(AM592/AJ583,"-")</f>
        <v>5.9104244435633933E-4</v>
      </c>
      <c r="AO592" s="54">
        <f t="shared" si="116"/>
        <v>238</v>
      </c>
      <c r="AP592" s="52">
        <f>IFERROR(AO592/AK583,"-")</f>
        <v>3.2863849765258218E-2</v>
      </c>
      <c r="AQ592" s="53">
        <f t="shared" si="122"/>
        <v>11275.529411764706</v>
      </c>
      <c r="AW592" s="175"/>
      <c r="AX592" s="175"/>
    </row>
    <row r="593" spans="2:50" s="20" customFormat="1">
      <c r="B593" s="326"/>
      <c r="C593" s="308"/>
      <c r="D593" s="311"/>
      <c r="E593" s="311"/>
      <c r="F593" s="209" t="s">
        <v>159</v>
      </c>
      <c r="G593" s="54">
        <v>74952</v>
      </c>
      <c r="H593" s="52">
        <f>IFERROR(G593/D583,"-")</f>
        <v>2.4165451319836111E-5</v>
      </c>
      <c r="I593" s="54">
        <v>10</v>
      </c>
      <c r="J593" s="52">
        <f>IFERROR(I593/E583,"-")</f>
        <v>1.9157088122605363E-3</v>
      </c>
      <c r="K593" s="53">
        <f t="shared" si="118"/>
        <v>7495.2</v>
      </c>
      <c r="L593" s="311"/>
      <c r="M593" s="311"/>
      <c r="N593" s="209" t="s">
        <v>159</v>
      </c>
      <c r="O593" s="54">
        <v>155682</v>
      </c>
      <c r="P593" s="52">
        <f>IFERROR(O593/L583,"-")</f>
        <v>2.9182923687616187E-4</v>
      </c>
      <c r="Q593" s="54">
        <v>4</v>
      </c>
      <c r="R593" s="52">
        <f>IFERROR(Q593/M583,"-")</f>
        <v>4.5977011494252873E-3</v>
      </c>
      <c r="S593" s="53">
        <f t="shared" si="119"/>
        <v>38920.5</v>
      </c>
      <c r="T593" s="311"/>
      <c r="U593" s="311"/>
      <c r="V593" s="209" t="s">
        <v>159</v>
      </c>
      <c r="W593" s="54">
        <v>18482</v>
      </c>
      <c r="X593" s="52">
        <f>IFERROR(W593/T583,"-")</f>
        <v>6.0474986155737126E-5</v>
      </c>
      <c r="Y593" s="54">
        <v>5</v>
      </c>
      <c r="Z593" s="52">
        <f>IFERROR(Y593/U583,"-")</f>
        <v>1.1627906976744186E-2</v>
      </c>
      <c r="AA593" s="53">
        <f t="shared" si="120"/>
        <v>3696.4</v>
      </c>
      <c r="AB593" s="311"/>
      <c r="AC593" s="311"/>
      <c r="AD593" s="209" t="s">
        <v>159</v>
      </c>
      <c r="AE593" s="54">
        <v>242478</v>
      </c>
      <c r="AF593" s="52">
        <f>IFERROR(AE593/AB583,"-")</f>
        <v>4.0432533630872634E-4</v>
      </c>
      <c r="AG593" s="54">
        <v>14</v>
      </c>
      <c r="AH593" s="52">
        <f>IFERROR(AG593/AC583,"-")</f>
        <v>1.9390581717451522E-2</v>
      </c>
      <c r="AI593" s="53">
        <f t="shared" si="121"/>
        <v>17319.857142857141</v>
      </c>
      <c r="AJ593" s="311"/>
      <c r="AK593" s="324"/>
      <c r="AL593" s="209" t="s">
        <v>159</v>
      </c>
      <c r="AM593" s="54">
        <f t="shared" si="123"/>
        <v>491594</v>
      </c>
      <c r="AN593" s="52">
        <f>IFERROR(AM593/AJ583,"-")</f>
        <v>1.0827079963113036E-4</v>
      </c>
      <c r="AO593" s="54">
        <f t="shared" si="116"/>
        <v>33</v>
      </c>
      <c r="AP593" s="52">
        <f>IFERROR(AO593/AK583,"-")</f>
        <v>4.5567522783761388E-3</v>
      </c>
      <c r="AQ593" s="53">
        <f t="shared" si="122"/>
        <v>14896.787878787878</v>
      </c>
      <c r="AW593" s="175"/>
      <c r="AX593" s="175"/>
    </row>
    <row r="594" spans="2:50" s="20" customFormat="1">
      <c r="B594" s="326"/>
      <c r="C594" s="308"/>
      <c r="D594" s="311"/>
      <c r="E594" s="311"/>
      <c r="F594" s="209" t="s">
        <v>160</v>
      </c>
      <c r="G594" s="54">
        <v>5720828</v>
      </c>
      <c r="H594" s="52">
        <f>IFERROR(G594/D583,"-")</f>
        <v>1.844465665267843E-3</v>
      </c>
      <c r="I594" s="54">
        <v>17</v>
      </c>
      <c r="J594" s="52">
        <f>IFERROR(I594/E583,"-")</f>
        <v>3.2567049808429117E-3</v>
      </c>
      <c r="K594" s="53">
        <f t="shared" si="118"/>
        <v>336519.29411764705</v>
      </c>
      <c r="L594" s="311"/>
      <c r="M594" s="311"/>
      <c r="N594" s="209" t="s">
        <v>160</v>
      </c>
      <c r="O594" s="54">
        <v>754658</v>
      </c>
      <c r="P594" s="52">
        <f>IFERROR(O594/L583,"-")</f>
        <v>1.4146225526553524E-3</v>
      </c>
      <c r="Q594" s="54">
        <v>7</v>
      </c>
      <c r="R594" s="52">
        <f>IFERROR(Q594/M583,"-")</f>
        <v>8.0459770114942528E-3</v>
      </c>
      <c r="S594" s="53">
        <f t="shared" si="119"/>
        <v>107808.28571428571</v>
      </c>
      <c r="T594" s="311"/>
      <c r="U594" s="311"/>
      <c r="V594" s="209" t="s">
        <v>160</v>
      </c>
      <c r="W594" s="54">
        <v>80993</v>
      </c>
      <c r="X594" s="52">
        <f>IFERROR(W594/T583,"-")</f>
        <v>2.6501734410299842E-4</v>
      </c>
      <c r="Y594" s="54">
        <v>1</v>
      </c>
      <c r="Z594" s="52">
        <f>IFERROR(Y594/U583,"-")</f>
        <v>2.3255813953488372E-3</v>
      </c>
      <c r="AA594" s="53">
        <f t="shared" si="120"/>
        <v>80993</v>
      </c>
      <c r="AB594" s="311"/>
      <c r="AC594" s="311"/>
      <c r="AD594" s="209" t="s">
        <v>160</v>
      </c>
      <c r="AE594" s="54">
        <v>1173250</v>
      </c>
      <c r="AF594" s="52">
        <f>IFERROR(AE594/AB583,"-")</f>
        <v>1.9563618176668116E-3</v>
      </c>
      <c r="AG594" s="54">
        <v>10</v>
      </c>
      <c r="AH594" s="52">
        <f>IFERROR(AG594/AC583,"-")</f>
        <v>1.3850415512465374E-2</v>
      </c>
      <c r="AI594" s="53">
        <f t="shared" si="121"/>
        <v>117325</v>
      </c>
      <c r="AJ594" s="311"/>
      <c r="AK594" s="324"/>
      <c r="AL594" s="209" t="s">
        <v>160</v>
      </c>
      <c r="AM594" s="54">
        <f t="shared" si="123"/>
        <v>7729729</v>
      </c>
      <c r="AN594" s="52">
        <f>IFERROR(AM594/AJ583,"-")</f>
        <v>1.7024291178532238E-3</v>
      </c>
      <c r="AO594" s="54">
        <f t="shared" si="116"/>
        <v>35</v>
      </c>
      <c r="AP594" s="52">
        <f>IFERROR(AO594/AK583,"-")</f>
        <v>4.8329190831262079E-3</v>
      </c>
      <c r="AQ594" s="53">
        <f t="shared" si="122"/>
        <v>220849.4</v>
      </c>
      <c r="AW594" s="175"/>
      <c r="AX594" s="175"/>
    </row>
    <row r="595" spans="2:50" s="20" customFormat="1">
      <c r="B595" s="326"/>
      <c r="C595" s="308"/>
      <c r="D595" s="311"/>
      <c r="E595" s="311"/>
      <c r="F595" s="209" t="s">
        <v>161</v>
      </c>
      <c r="G595" s="54">
        <v>18444315</v>
      </c>
      <c r="H595" s="52">
        <f>IFERROR(G595/D583,"-")</f>
        <v>5.9466751555692036E-3</v>
      </c>
      <c r="I595" s="54">
        <v>456</v>
      </c>
      <c r="J595" s="52">
        <f>IFERROR(I595/E583,"-")</f>
        <v>8.7356321839080459E-2</v>
      </c>
      <c r="K595" s="53">
        <f t="shared" si="118"/>
        <v>40448.059210526313</v>
      </c>
      <c r="L595" s="311"/>
      <c r="M595" s="311"/>
      <c r="N595" s="209" t="s">
        <v>161</v>
      </c>
      <c r="O595" s="54">
        <v>2774560</v>
      </c>
      <c r="P595" s="52">
        <f>IFERROR(O595/L583,"-")</f>
        <v>5.2009720293105409E-3</v>
      </c>
      <c r="Q595" s="54">
        <v>97</v>
      </c>
      <c r="R595" s="52">
        <f>IFERROR(Q595/M583,"-")</f>
        <v>0.11149425287356322</v>
      </c>
      <c r="S595" s="53">
        <f t="shared" si="119"/>
        <v>28603.711340206184</v>
      </c>
      <c r="T595" s="311"/>
      <c r="U595" s="311"/>
      <c r="V595" s="209" t="s">
        <v>161</v>
      </c>
      <c r="W595" s="54">
        <v>2539397</v>
      </c>
      <c r="X595" s="52">
        <f>IFERROR(W595/T583,"-")</f>
        <v>8.3091655891635325E-3</v>
      </c>
      <c r="Y595" s="54">
        <v>60</v>
      </c>
      <c r="Z595" s="52">
        <f>IFERROR(Y595/U583,"-")</f>
        <v>0.13953488372093023</v>
      </c>
      <c r="AA595" s="53">
        <f t="shared" si="120"/>
        <v>42323.283333333333</v>
      </c>
      <c r="AB595" s="311"/>
      <c r="AC595" s="311"/>
      <c r="AD595" s="209" t="s">
        <v>161</v>
      </c>
      <c r="AE595" s="54">
        <v>6519055</v>
      </c>
      <c r="AF595" s="52">
        <f>IFERROR(AE595/AB583,"-")</f>
        <v>1.087034331069245E-2</v>
      </c>
      <c r="AG595" s="54">
        <v>125</v>
      </c>
      <c r="AH595" s="52">
        <f>IFERROR(AG595/AC583,"-")</f>
        <v>0.17313019390581719</v>
      </c>
      <c r="AI595" s="53">
        <f t="shared" si="121"/>
        <v>52152.44</v>
      </c>
      <c r="AJ595" s="311"/>
      <c r="AK595" s="324"/>
      <c r="AL595" s="209" t="s">
        <v>161</v>
      </c>
      <c r="AM595" s="54">
        <f t="shared" si="123"/>
        <v>30277327</v>
      </c>
      <c r="AN595" s="52">
        <f>IFERROR(AM595/AJ583,"-")</f>
        <v>6.6684101209193228E-3</v>
      </c>
      <c r="AO595" s="54">
        <f t="shared" si="116"/>
        <v>738</v>
      </c>
      <c r="AP595" s="52">
        <f>IFERROR(AO595/AK583,"-")</f>
        <v>0.10190555095277548</v>
      </c>
      <c r="AQ595" s="53">
        <f t="shared" si="122"/>
        <v>41026.188346883471</v>
      </c>
      <c r="AW595" s="175"/>
      <c r="AX595" s="175"/>
    </row>
    <row r="596" spans="2:50" s="20" customFormat="1">
      <c r="B596" s="326"/>
      <c r="C596" s="308"/>
      <c r="D596" s="311"/>
      <c r="E596" s="311"/>
      <c r="F596" s="209" t="s">
        <v>162</v>
      </c>
      <c r="G596" s="54">
        <v>25914851</v>
      </c>
      <c r="H596" s="52">
        <f>IFERROR(G596/D583,"-")</f>
        <v>8.3552683090685528E-3</v>
      </c>
      <c r="I596" s="54">
        <v>341</v>
      </c>
      <c r="J596" s="52">
        <f>IFERROR(I596/E583,"-")</f>
        <v>6.5325670498084284E-2</v>
      </c>
      <c r="K596" s="53">
        <f t="shared" si="118"/>
        <v>75996.630498533719</v>
      </c>
      <c r="L596" s="311"/>
      <c r="M596" s="311"/>
      <c r="N596" s="209" t="s">
        <v>162</v>
      </c>
      <c r="O596" s="54">
        <v>4933141</v>
      </c>
      <c r="P596" s="52">
        <f>IFERROR(O596/L583,"-")</f>
        <v>9.2472782558838274E-3</v>
      </c>
      <c r="Q596" s="54">
        <v>59</v>
      </c>
      <c r="R596" s="52">
        <f>IFERROR(Q596/M583,"-")</f>
        <v>6.7816091954022995E-2</v>
      </c>
      <c r="S596" s="53">
        <f t="shared" si="119"/>
        <v>83612.559322033892</v>
      </c>
      <c r="T596" s="311"/>
      <c r="U596" s="311"/>
      <c r="V596" s="209" t="s">
        <v>162</v>
      </c>
      <c r="W596" s="54">
        <v>2946534</v>
      </c>
      <c r="X596" s="52">
        <f>IFERROR(W596/T583,"-")</f>
        <v>9.6413593148689941E-3</v>
      </c>
      <c r="Y596" s="54">
        <v>45</v>
      </c>
      <c r="Z596" s="52">
        <f>IFERROR(Y596/U583,"-")</f>
        <v>0.10465116279069768</v>
      </c>
      <c r="AA596" s="53">
        <f t="shared" si="120"/>
        <v>65478.533333333333</v>
      </c>
      <c r="AB596" s="311"/>
      <c r="AC596" s="311"/>
      <c r="AD596" s="209" t="s">
        <v>162</v>
      </c>
      <c r="AE596" s="54">
        <v>9744431</v>
      </c>
      <c r="AF596" s="52">
        <f>IFERROR(AE596/AB583,"-")</f>
        <v>1.6248568287482487E-2</v>
      </c>
      <c r="AG596" s="54">
        <v>77</v>
      </c>
      <c r="AH596" s="52">
        <f>IFERROR(AG596/AC583,"-")</f>
        <v>0.10664819944598337</v>
      </c>
      <c r="AI596" s="53">
        <f t="shared" si="121"/>
        <v>126551.05194805194</v>
      </c>
      <c r="AJ596" s="311"/>
      <c r="AK596" s="324"/>
      <c r="AL596" s="209" t="s">
        <v>162</v>
      </c>
      <c r="AM596" s="54">
        <f t="shared" si="123"/>
        <v>43538957</v>
      </c>
      <c r="AN596" s="52">
        <f>IFERROR(AM596/AJ583,"-")</f>
        <v>9.5892091634466672E-3</v>
      </c>
      <c r="AO596" s="54">
        <f t="shared" si="116"/>
        <v>522</v>
      </c>
      <c r="AP596" s="52">
        <f>IFERROR(AO596/AK583,"-")</f>
        <v>7.2079536039768022E-2</v>
      </c>
      <c r="AQ596" s="53">
        <f t="shared" si="122"/>
        <v>83407.963601532567</v>
      </c>
      <c r="AW596" s="175"/>
      <c r="AX596" s="175"/>
    </row>
    <row r="597" spans="2:50" s="20" customFormat="1">
      <c r="B597" s="326"/>
      <c r="C597" s="308"/>
      <c r="D597" s="311"/>
      <c r="E597" s="311"/>
      <c r="F597" s="209" t="s">
        <v>163</v>
      </c>
      <c r="G597" s="54">
        <v>11483347</v>
      </c>
      <c r="H597" s="52">
        <f>IFERROR(G597/D583,"-")</f>
        <v>3.7023730242993652E-3</v>
      </c>
      <c r="I597" s="54">
        <v>247</v>
      </c>
      <c r="J597" s="52">
        <f>IFERROR(I597/E583,"-")</f>
        <v>4.7318007662835247E-2</v>
      </c>
      <c r="K597" s="53">
        <f t="shared" si="118"/>
        <v>46491.28340080972</v>
      </c>
      <c r="L597" s="311"/>
      <c r="M597" s="311"/>
      <c r="N597" s="209" t="s">
        <v>163</v>
      </c>
      <c r="O597" s="54">
        <v>6162401</v>
      </c>
      <c r="P597" s="52">
        <f>IFERROR(O597/L583,"-")</f>
        <v>1.1551552402685582E-2</v>
      </c>
      <c r="Q597" s="54">
        <v>62</v>
      </c>
      <c r="R597" s="52">
        <f>IFERROR(Q597/M583,"-")</f>
        <v>7.1264367816091953E-2</v>
      </c>
      <c r="S597" s="53">
        <f t="shared" si="119"/>
        <v>99393.56451612903</v>
      </c>
      <c r="T597" s="311"/>
      <c r="U597" s="311"/>
      <c r="V597" s="209" t="s">
        <v>163</v>
      </c>
      <c r="W597" s="54">
        <v>1511492</v>
      </c>
      <c r="X597" s="52">
        <f>IFERROR(W597/T583,"-")</f>
        <v>4.9457557501627215E-3</v>
      </c>
      <c r="Y597" s="54">
        <v>27</v>
      </c>
      <c r="Z597" s="52">
        <f>IFERROR(Y597/U583,"-")</f>
        <v>6.2790697674418611E-2</v>
      </c>
      <c r="AA597" s="53">
        <f t="shared" si="120"/>
        <v>55981.185185185182</v>
      </c>
      <c r="AB597" s="311"/>
      <c r="AC597" s="311"/>
      <c r="AD597" s="209" t="s">
        <v>163</v>
      </c>
      <c r="AE597" s="54">
        <v>3831570</v>
      </c>
      <c r="AF597" s="52">
        <f>IFERROR(AE597/AB583,"-")</f>
        <v>6.3890366500896027E-3</v>
      </c>
      <c r="AG597" s="54">
        <v>65</v>
      </c>
      <c r="AH597" s="52">
        <f>IFERROR(AG597/AC583,"-")</f>
        <v>9.0027700831024932E-2</v>
      </c>
      <c r="AI597" s="53">
        <f t="shared" si="121"/>
        <v>58947.230769230766</v>
      </c>
      <c r="AJ597" s="311"/>
      <c r="AK597" s="324"/>
      <c r="AL597" s="209" t="s">
        <v>163</v>
      </c>
      <c r="AM597" s="54">
        <f t="shared" si="123"/>
        <v>22988810</v>
      </c>
      <c r="AN597" s="52">
        <f>IFERROR(AM597/AJ583,"-")</f>
        <v>5.0631554519951954E-3</v>
      </c>
      <c r="AO597" s="54">
        <f t="shared" si="116"/>
        <v>401</v>
      </c>
      <c r="AP597" s="52">
        <f>IFERROR(AO597/AK583,"-")</f>
        <v>5.5371444352388846E-2</v>
      </c>
      <c r="AQ597" s="53">
        <f t="shared" si="122"/>
        <v>57328.703241895259</v>
      </c>
      <c r="AW597" s="175"/>
      <c r="AX597" s="175"/>
    </row>
    <row r="598" spans="2:50" s="20" customFormat="1">
      <c r="B598" s="326"/>
      <c r="C598" s="308"/>
      <c r="D598" s="311"/>
      <c r="E598" s="311"/>
      <c r="F598" s="210" t="s">
        <v>164</v>
      </c>
      <c r="G598" s="59">
        <v>5290267</v>
      </c>
      <c r="H598" s="57">
        <f>IFERROR(G598/D583,"-")</f>
        <v>1.7056474764840888E-3</v>
      </c>
      <c r="I598" s="59">
        <v>373</v>
      </c>
      <c r="J598" s="57">
        <f>IFERROR(I598/E583,"-")</f>
        <v>7.1455938697318006E-2</v>
      </c>
      <c r="K598" s="58">
        <f t="shared" si="118"/>
        <v>14183.021447721179</v>
      </c>
      <c r="L598" s="311"/>
      <c r="M598" s="311"/>
      <c r="N598" s="210" t="s">
        <v>164</v>
      </c>
      <c r="O598" s="59">
        <v>653886</v>
      </c>
      <c r="P598" s="57">
        <f>IFERROR(O598/L583,"-")</f>
        <v>1.2257232845416038E-3</v>
      </c>
      <c r="Q598" s="59">
        <v>53</v>
      </c>
      <c r="R598" s="57">
        <f>IFERROR(Q598/M583,"-")</f>
        <v>6.0919540229885057E-2</v>
      </c>
      <c r="S598" s="58">
        <f t="shared" si="119"/>
        <v>12337.471698113208</v>
      </c>
      <c r="T598" s="311"/>
      <c r="U598" s="311"/>
      <c r="V598" s="210" t="s">
        <v>164</v>
      </c>
      <c r="W598" s="59">
        <v>345199</v>
      </c>
      <c r="X598" s="57">
        <f>IFERROR(W598/T583,"-")</f>
        <v>1.1295262821109349E-3</v>
      </c>
      <c r="Y598" s="59">
        <v>30</v>
      </c>
      <c r="Z598" s="57">
        <f>IFERROR(Y598/U583,"-")</f>
        <v>6.9767441860465115E-2</v>
      </c>
      <c r="AA598" s="58">
        <f t="shared" si="120"/>
        <v>11506.633333333333</v>
      </c>
      <c r="AB598" s="311"/>
      <c r="AC598" s="311"/>
      <c r="AD598" s="210" t="s">
        <v>164</v>
      </c>
      <c r="AE598" s="59">
        <v>1374504</v>
      </c>
      <c r="AF598" s="57">
        <f>IFERROR(AE598/AB583,"-")</f>
        <v>2.2919472779290889E-3</v>
      </c>
      <c r="AG598" s="59">
        <v>70</v>
      </c>
      <c r="AH598" s="57">
        <f>IFERROR(AG598/AC583,"-")</f>
        <v>9.6952908587257622E-2</v>
      </c>
      <c r="AI598" s="58">
        <f t="shared" si="121"/>
        <v>19635.771428571428</v>
      </c>
      <c r="AJ598" s="311"/>
      <c r="AK598" s="324"/>
      <c r="AL598" s="210" t="s">
        <v>164</v>
      </c>
      <c r="AM598" s="59">
        <f t="shared" si="123"/>
        <v>7663856</v>
      </c>
      <c r="AN598" s="57">
        <f>IFERROR(AM598/AJ583,"-")</f>
        <v>1.6879209619682831E-3</v>
      </c>
      <c r="AO598" s="59">
        <f t="shared" si="116"/>
        <v>526</v>
      </c>
      <c r="AP598" s="57">
        <f>IFERROR(AO598/AK583,"-")</f>
        <v>7.2631869649268155E-2</v>
      </c>
      <c r="AQ598" s="58">
        <f t="shared" si="122"/>
        <v>14570.068441064639</v>
      </c>
      <c r="AW598" s="175"/>
      <c r="AX598" s="175"/>
    </row>
    <row r="599" spans="2:50" s="20" customFormat="1">
      <c r="B599" s="326"/>
      <c r="C599" s="309"/>
      <c r="D599" s="312"/>
      <c r="E599" s="312"/>
      <c r="F599" s="211" t="s">
        <v>86</v>
      </c>
      <c r="G599" s="60">
        <f>SUM(G583:G598)</f>
        <v>580365069</v>
      </c>
      <c r="H599" s="57">
        <f>IFERROR(G599/D583,"-")</f>
        <v>0.18711687243372857</v>
      </c>
      <c r="I599" s="59">
        <v>3930</v>
      </c>
      <c r="J599" s="57">
        <f>IFERROR(I599/E583,"-")</f>
        <v>0.75287356321839083</v>
      </c>
      <c r="K599" s="58">
        <f t="shared" si="118"/>
        <v>147675.59007633588</v>
      </c>
      <c r="L599" s="312"/>
      <c r="M599" s="312"/>
      <c r="N599" s="211" t="s">
        <v>86</v>
      </c>
      <c r="O599" s="60">
        <f>SUM(O583:O598)</f>
        <v>107661695</v>
      </c>
      <c r="P599" s="57">
        <f>IFERROR(O599/L583,"-")</f>
        <v>0.20181414866615338</v>
      </c>
      <c r="Q599" s="59">
        <v>674</v>
      </c>
      <c r="R599" s="57">
        <f>IFERROR(Q599/M583,"-")</f>
        <v>0.77471264367816095</v>
      </c>
      <c r="S599" s="58">
        <f t="shared" si="119"/>
        <v>159735.45252225519</v>
      </c>
      <c r="T599" s="312"/>
      <c r="U599" s="312"/>
      <c r="V599" s="211" t="s">
        <v>86</v>
      </c>
      <c r="W599" s="60">
        <f>SUM(W583:W598)</f>
        <v>68759622</v>
      </c>
      <c r="X599" s="57">
        <f>IFERROR(W599/T583,"-")</f>
        <v>0.22498848547363479</v>
      </c>
      <c r="Y599" s="59">
        <v>347</v>
      </c>
      <c r="Z599" s="57">
        <f>IFERROR(Y599/U583,"-")</f>
        <v>0.80697674418604648</v>
      </c>
      <c r="AA599" s="58">
        <f t="shared" si="120"/>
        <v>198154.530259366</v>
      </c>
      <c r="AB599" s="312"/>
      <c r="AC599" s="312"/>
      <c r="AD599" s="211" t="s">
        <v>86</v>
      </c>
      <c r="AE599" s="60">
        <f>SUM(AE583:AE598)</f>
        <v>148553797</v>
      </c>
      <c r="AF599" s="57">
        <f>IFERROR(AE599/AB583,"-")</f>
        <v>0.24770933417449525</v>
      </c>
      <c r="AG599" s="59">
        <v>621</v>
      </c>
      <c r="AH599" s="57">
        <f>IFERROR(AG599/AC583,"-")</f>
        <v>0.86011080332409973</v>
      </c>
      <c r="AI599" s="58">
        <f t="shared" si="121"/>
        <v>239217.06441223834</v>
      </c>
      <c r="AJ599" s="312"/>
      <c r="AK599" s="325"/>
      <c r="AL599" s="211" t="s">
        <v>86</v>
      </c>
      <c r="AM599" s="60">
        <f>SUM(AM583:AM598)</f>
        <v>905340183</v>
      </c>
      <c r="AN599" s="57">
        <f>IFERROR(AM599/AJ583,"-")</f>
        <v>0.19939605762398219</v>
      </c>
      <c r="AO599" s="59">
        <f t="shared" si="116"/>
        <v>5572</v>
      </c>
      <c r="AP599" s="57">
        <f>IFERROR(AO599/AK583,"-")</f>
        <v>0.76940071803369237</v>
      </c>
      <c r="AQ599" s="58">
        <f t="shared" si="122"/>
        <v>162480.29127781765</v>
      </c>
      <c r="AW599" s="175"/>
      <c r="AX599" s="175"/>
    </row>
    <row r="600" spans="2:50" s="20" customFormat="1">
      <c r="B600" s="326">
        <v>36</v>
      </c>
      <c r="C600" s="307" t="s">
        <v>2</v>
      </c>
      <c r="D600" s="310">
        <v>993613000</v>
      </c>
      <c r="E600" s="310">
        <v>1678</v>
      </c>
      <c r="F600" s="207" t="s">
        <v>150</v>
      </c>
      <c r="G600" s="50">
        <v>25640259</v>
      </c>
      <c r="H600" s="48">
        <f>IFERROR(G600/D600,"-")</f>
        <v>2.5805076020543209E-2</v>
      </c>
      <c r="I600" s="50">
        <v>336</v>
      </c>
      <c r="J600" s="48">
        <f>IFERROR(I600/E600,"-")</f>
        <v>0.20023837902264602</v>
      </c>
      <c r="K600" s="49">
        <f t="shared" si="118"/>
        <v>76310.294642857145</v>
      </c>
      <c r="L600" s="310">
        <v>189254170</v>
      </c>
      <c r="M600" s="310">
        <v>301</v>
      </c>
      <c r="N600" s="207" t="s">
        <v>150</v>
      </c>
      <c r="O600" s="50">
        <v>4298556</v>
      </c>
      <c r="P600" s="48">
        <f>IFERROR(O600/L600,"-")</f>
        <v>2.2713137575779703E-2</v>
      </c>
      <c r="Q600" s="50">
        <v>85</v>
      </c>
      <c r="R600" s="48">
        <f>IFERROR(Q600/M600,"-")</f>
        <v>0.28239202657807311</v>
      </c>
      <c r="S600" s="49">
        <f t="shared" si="119"/>
        <v>50571.24705882353</v>
      </c>
      <c r="T600" s="310">
        <v>106751710</v>
      </c>
      <c r="U600" s="310">
        <v>160</v>
      </c>
      <c r="V600" s="207" t="s">
        <v>150</v>
      </c>
      <c r="W600" s="50">
        <v>694765</v>
      </c>
      <c r="X600" s="48">
        <f>IFERROR(W600/T600,"-")</f>
        <v>6.5082329828721249E-3</v>
      </c>
      <c r="Y600" s="50">
        <v>36</v>
      </c>
      <c r="Z600" s="48">
        <f>IFERROR(Y600/U600,"-")</f>
        <v>0.22500000000000001</v>
      </c>
      <c r="AA600" s="49">
        <f t="shared" si="120"/>
        <v>19299.027777777777</v>
      </c>
      <c r="AB600" s="310">
        <v>163039300</v>
      </c>
      <c r="AC600" s="310">
        <v>232</v>
      </c>
      <c r="AD600" s="207" t="s">
        <v>150</v>
      </c>
      <c r="AE600" s="50">
        <v>2408373</v>
      </c>
      <c r="AF600" s="48">
        <f>IFERROR(AE600/AB600,"-")</f>
        <v>1.4771732950276405E-2</v>
      </c>
      <c r="AG600" s="50">
        <v>74</v>
      </c>
      <c r="AH600" s="48">
        <f>IFERROR(AG600/AC600,"-")</f>
        <v>0.31896551724137934</v>
      </c>
      <c r="AI600" s="49">
        <f t="shared" si="121"/>
        <v>32545.58108108108</v>
      </c>
      <c r="AJ600" s="310">
        <f>SUM(D600,L600,T600,AB600)</f>
        <v>1452658180</v>
      </c>
      <c r="AK600" s="323">
        <f>SUM(E600,M600,U600,AC600)</f>
        <v>2371</v>
      </c>
      <c r="AL600" s="207" t="s">
        <v>150</v>
      </c>
      <c r="AM600" s="50">
        <f t="shared" ref="AM600:AM615" si="124">SUM(G600,O600,W600,AE600)</f>
        <v>33041953</v>
      </c>
      <c r="AN600" s="48">
        <f>IFERROR(AM600/AJ600,"-")</f>
        <v>2.2745855463396077E-2</v>
      </c>
      <c r="AO600" s="50">
        <f t="shared" si="116"/>
        <v>531</v>
      </c>
      <c r="AP600" s="48">
        <f>IFERROR(AO600/AK600,"-")</f>
        <v>0.22395613665120204</v>
      </c>
      <c r="AQ600" s="49">
        <f t="shared" si="122"/>
        <v>62225.900188323918</v>
      </c>
      <c r="AW600" s="175"/>
      <c r="AX600" s="175"/>
    </row>
    <row r="601" spans="2:50" s="20" customFormat="1">
      <c r="B601" s="326"/>
      <c r="C601" s="308"/>
      <c r="D601" s="311"/>
      <c r="E601" s="311"/>
      <c r="F601" s="208" t="s">
        <v>151</v>
      </c>
      <c r="G601" s="54">
        <v>24864181</v>
      </c>
      <c r="H601" s="52">
        <f>IFERROR(G601/D600,"-")</f>
        <v>2.5024009347703786E-2</v>
      </c>
      <c r="I601" s="54">
        <v>394</v>
      </c>
      <c r="J601" s="52">
        <f>IFERROR(I601/E600,"-")</f>
        <v>0.23480333730631706</v>
      </c>
      <c r="K601" s="53">
        <f t="shared" si="118"/>
        <v>63107.058375634515</v>
      </c>
      <c r="L601" s="311"/>
      <c r="M601" s="311"/>
      <c r="N601" s="208" t="s">
        <v>151</v>
      </c>
      <c r="O601" s="54">
        <v>6709934</v>
      </c>
      <c r="P601" s="52">
        <f>IFERROR(O601/L600,"-")</f>
        <v>3.5454616402904093E-2</v>
      </c>
      <c r="Q601" s="54">
        <v>76</v>
      </c>
      <c r="R601" s="52">
        <f>IFERROR(Q601/M600,"-")</f>
        <v>0.25249169435215946</v>
      </c>
      <c r="S601" s="53">
        <f t="shared" si="119"/>
        <v>88288.605263157893</v>
      </c>
      <c r="T601" s="311"/>
      <c r="U601" s="311"/>
      <c r="V601" s="208" t="s">
        <v>151</v>
      </c>
      <c r="W601" s="54">
        <v>1169572</v>
      </c>
      <c r="X601" s="52">
        <f>IFERROR(W601/T600,"-")</f>
        <v>1.095600248464404E-2</v>
      </c>
      <c r="Y601" s="54">
        <v>34</v>
      </c>
      <c r="Z601" s="52">
        <f>IFERROR(Y601/U600,"-")</f>
        <v>0.21249999999999999</v>
      </c>
      <c r="AA601" s="53">
        <f t="shared" si="120"/>
        <v>34399.176470588238</v>
      </c>
      <c r="AB601" s="311"/>
      <c r="AC601" s="311"/>
      <c r="AD601" s="208" t="s">
        <v>151</v>
      </c>
      <c r="AE601" s="54">
        <v>3378183</v>
      </c>
      <c r="AF601" s="52">
        <f>IFERROR(AE601/AB600,"-")</f>
        <v>2.0720053385901435E-2</v>
      </c>
      <c r="AG601" s="54">
        <v>79</v>
      </c>
      <c r="AH601" s="52">
        <f>IFERROR(AG601/AC600,"-")</f>
        <v>0.34051724137931033</v>
      </c>
      <c r="AI601" s="53">
        <f t="shared" si="121"/>
        <v>42761.810126582277</v>
      </c>
      <c r="AJ601" s="311"/>
      <c r="AK601" s="324"/>
      <c r="AL601" s="208" t="s">
        <v>151</v>
      </c>
      <c r="AM601" s="54">
        <f t="shared" si="124"/>
        <v>36121870</v>
      </c>
      <c r="AN601" s="52">
        <f>IFERROR(AM601/AJ600,"-")</f>
        <v>2.486604935512083E-2</v>
      </c>
      <c r="AO601" s="54">
        <f t="shared" si="116"/>
        <v>583</v>
      </c>
      <c r="AP601" s="52">
        <f>IFERROR(AO601/AK600,"-")</f>
        <v>0.24588781105018978</v>
      </c>
      <c r="AQ601" s="53">
        <f t="shared" si="122"/>
        <v>61958.610634648372</v>
      </c>
      <c r="AW601" s="175"/>
      <c r="AX601" s="175"/>
    </row>
    <row r="602" spans="2:50" s="20" customFormat="1">
      <c r="B602" s="326"/>
      <c r="C602" s="308"/>
      <c r="D602" s="311"/>
      <c r="E602" s="311"/>
      <c r="F602" s="209" t="s">
        <v>152</v>
      </c>
      <c r="G602" s="54">
        <v>18272584</v>
      </c>
      <c r="H602" s="52">
        <f>IFERROR(G602/D600,"-")</f>
        <v>1.839004119310033E-2</v>
      </c>
      <c r="I602" s="54">
        <v>470</v>
      </c>
      <c r="J602" s="52">
        <f>IFERROR(I602/E600,"-")</f>
        <v>0.28009535160905841</v>
      </c>
      <c r="K602" s="53">
        <f t="shared" si="118"/>
        <v>38877.838297872338</v>
      </c>
      <c r="L602" s="311"/>
      <c r="M602" s="311"/>
      <c r="N602" s="209" t="s">
        <v>152</v>
      </c>
      <c r="O602" s="54">
        <v>2960229</v>
      </c>
      <c r="P602" s="52">
        <f>IFERROR(O602/L600,"-")</f>
        <v>1.5641552310313691E-2</v>
      </c>
      <c r="Q602" s="54">
        <v>105</v>
      </c>
      <c r="R602" s="52">
        <f>IFERROR(Q602/M600,"-")</f>
        <v>0.34883720930232559</v>
      </c>
      <c r="S602" s="53">
        <f t="shared" si="119"/>
        <v>28192.657142857144</v>
      </c>
      <c r="T602" s="311"/>
      <c r="U602" s="311"/>
      <c r="V602" s="209" t="s">
        <v>152</v>
      </c>
      <c r="W602" s="54">
        <v>1605354</v>
      </c>
      <c r="X602" s="52">
        <f>IFERROR(W602/T600,"-")</f>
        <v>1.5038204071859832E-2</v>
      </c>
      <c r="Y602" s="54">
        <v>58</v>
      </c>
      <c r="Z602" s="52">
        <f>IFERROR(Y602/U600,"-")</f>
        <v>0.36249999999999999</v>
      </c>
      <c r="AA602" s="53">
        <f t="shared" si="120"/>
        <v>27678.517241379312</v>
      </c>
      <c r="AB602" s="311"/>
      <c r="AC602" s="311"/>
      <c r="AD602" s="209" t="s">
        <v>152</v>
      </c>
      <c r="AE602" s="54">
        <v>4168197</v>
      </c>
      <c r="AF602" s="52">
        <f>IFERROR(AE602/AB600,"-")</f>
        <v>2.5565596761026328E-2</v>
      </c>
      <c r="AG602" s="54">
        <v>86</v>
      </c>
      <c r="AH602" s="52">
        <f>IFERROR(AG602/AC600,"-")</f>
        <v>0.37068965517241381</v>
      </c>
      <c r="AI602" s="53">
        <f t="shared" si="121"/>
        <v>48467.406976744183</v>
      </c>
      <c r="AJ602" s="311"/>
      <c r="AK602" s="324"/>
      <c r="AL602" s="209" t="s">
        <v>152</v>
      </c>
      <c r="AM602" s="54">
        <f t="shared" si="124"/>
        <v>27006364</v>
      </c>
      <c r="AN602" s="52">
        <f>IFERROR(AM602/AJ600,"-")</f>
        <v>1.8590997091965572E-2</v>
      </c>
      <c r="AO602" s="54">
        <f t="shared" si="116"/>
        <v>719</v>
      </c>
      <c r="AP602" s="52">
        <f>IFERROR(AO602/AK600,"-")</f>
        <v>0.30324757486292703</v>
      </c>
      <c r="AQ602" s="53">
        <f t="shared" si="122"/>
        <v>37561.006954102922</v>
      </c>
      <c r="AW602" s="175"/>
      <c r="AX602" s="175"/>
    </row>
    <row r="603" spans="2:50" s="20" customFormat="1">
      <c r="B603" s="326"/>
      <c r="C603" s="308"/>
      <c r="D603" s="311"/>
      <c r="E603" s="311"/>
      <c r="F603" s="209" t="s">
        <v>153</v>
      </c>
      <c r="G603" s="54">
        <v>627962</v>
      </c>
      <c r="H603" s="52">
        <f>IFERROR(G603/D600,"-")</f>
        <v>6.3199857489787273E-4</v>
      </c>
      <c r="I603" s="54">
        <v>69</v>
      </c>
      <c r="J603" s="52">
        <f>IFERROR(I603/E600,"-")</f>
        <v>4.1120381406436236E-2</v>
      </c>
      <c r="K603" s="53">
        <f t="shared" si="118"/>
        <v>9100.898550724638</v>
      </c>
      <c r="L603" s="311"/>
      <c r="M603" s="311"/>
      <c r="N603" s="209" t="s">
        <v>153</v>
      </c>
      <c r="O603" s="54">
        <v>3522146</v>
      </c>
      <c r="P603" s="52">
        <f>IFERROR(O603/L600,"-")</f>
        <v>1.8610665223387151E-2</v>
      </c>
      <c r="Q603" s="54">
        <v>18</v>
      </c>
      <c r="R603" s="52">
        <f>IFERROR(Q603/M600,"-")</f>
        <v>5.9800664451827246E-2</v>
      </c>
      <c r="S603" s="53">
        <f t="shared" si="119"/>
        <v>195674.77777777778</v>
      </c>
      <c r="T603" s="311"/>
      <c r="U603" s="311"/>
      <c r="V603" s="209" t="s">
        <v>153</v>
      </c>
      <c r="W603" s="54">
        <v>18795</v>
      </c>
      <c r="X603" s="52">
        <f>IFERROR(W603/T600,"-")</f>
        <v>1.7606275346783673E-4</v>
      </c>
      <c r="Y603" s="54">
        <v>4</v>
      </c>
      <c r="Z603" s="52">
        <f>IFERROR(Y603/U600,"-")</f>
        <v>2.5000000000000001E-2</v>
      </c>
      <c r="AA603" s="53">
        <f t="shared" si="120"/>
        <v>4698.75</v>
      </c>
      <c r="AB603" s="311"/>
      <c r="AC603" s="311"/>
      <c r="AD603" s="209" t="s">
        <v>153</v>
      </c>
      <c r="AE603" s="54">
        <v>112995</v>
      </c>
      <c r="AF603" s="52">
        <f>IFERROR(AE603/AB600,"-")</f>
        <v>6.9305376065770643E-4</v>
      </c>
      <c r="AG603" s="54">
        <v>13</v>
      </c>
      <c r="AH603" s="52">
        <f>IFERROR(AG603/AC600,"-")</f>
        <v>5.6034482758620691E-2</v>
      </c>
      <c r="AI603" s="53">
        <f t="shared" si="121"/>
        <v>8691.9230769230762</v>
      </c>
      <c r="AJ603" s="311"/>
      <c r="AK603" s="324"/>
      <c r="AL603" s="209" t="s">
        <v>153</v>
      </c>
      <c r="AM603" s="54">
        <f t="shared" si="124"/>
        <v>4281898</v>
      </c>
      <c r="AN603" s="52">
        <f>IFERROR(AM603/AJ600,"-")</f>
        <v>2.9476294278671946E-3</v>
      </c>
      <c r="AO603" s="54">
        <f t="shared" si="116"/>
        <v>104</v>
      </c>
      <c r="AP603" s="52">
        <f>IFERROR(AO603/AK600,"-")</f>
        <v>4.3863348797975536E-2</v>
      </c>
      <c r="AQ603" s="53">
        <f t="shared" si="122"/>
        <v>41172.096153846156</v>
      </c>
      <c r="AW603" s="175"/>
      <c r="AX603" s="175"/>
    </row>
    <row r="604" spans="2:50" s="20" customFormat="1">
      <c r="B604" s="326"/>
      <c r="C604" s="308"/>
      <c r="D604" s="311"/>
      <c r="E604" s="311"/>
      <c r="F604" s="209" t="s">
        <v>154</v>
      </c>
      <c r="G604" s="54">
        <v>24880428</v>
      </c>
      <c r="H604" s="52">
        <f>IFERROR(G604/D600,"-")</f>
        <v>2.5040360784329512E-2</v>
      </c>
      <c r="I604" s="54">
        <v>520</v>
      </c>
      <c r="J604" s="52">
        <f>IFERROR(I604/E600,"-")</f>
        <v>0.30989272943980928</v>
      </c>
      <c r="K604" s="53">
        <f t="shared" si="118"/>
        <v>47846.976923076923</v>
      </c>
      <c r="L604" s="311"/>
      <c r="M604" s="311"/>
      <c r="N604" s="209" t="s">
        <v>154</v>
      </c>
      <c r="O604" s="54">
        <v>2928995</v>
      </c>
      <c r="P604" s="52">
        <f>IFERROR(O604/L600,"-")</f>
        <v>1.5476514995680148E-2</v>
      </c>
      <c r="Q604" s="54">
        <v>120</v>
      </c>
      <c r="R604" s="52">
        <f>IFERROR(Q604/M600,"-")</f>
        <v>0.39867109634551495</v>
      </c>
      <c r="S604" s="53">
        <f t="shared" si="119"/>
        <v>24408.291666666668</v>
      </c>
      <c r="T604" s="311"/>
      <c r="U604" s="311"/>
      <c r="V604" s="209" t="s">
        <v>154</v>
      </c>
      <c r="W604" s="54">
        <v>1555553</v>
      </c>
      <c r="X604" s="52">
        <f>IFERROR(W604/T600,"-")</f>
        <v>1.4571691638475862E-2</v>
      </c>
      <c r="Y604" s="54">
        <v>54</v>
      </c>
      <c r="Z604" s="52">
        <f>IFERROR(Y604/U600,"-")</f>
        <v>0.33750000000000002</v>
      </c>
      <c r="AA604" s="53">
        <f t="shared" si="120"/>
        <v>28806.537037037036</v>
      </c>
      <c r="AB604" s="311"/>
      <c r="AC604" s="311"/>
      <c r="AD604" s="209" t="s">
        <v>154</v>
      </c>
      <c r="AE604" s="54">
        <v>5043138</v>
      </c>
      <c r="AF604" s="52">
        <f>IFERROR(AE604/AB600,"-")</f>
        <v>3.0932039085054954E-2</v>
      </c>
      <c r="AG604" s="54">
        <v>104</v>
      </c>
      <c r="AH604" s="52">
        <f>IFERROR(AG604/AC600,"-")</f>
        <v>0.44827586206896552</v>
      </c>
      <c r="AI604" s="53">
        <f t="shared" si="121"/>
        <v>48491.711538461539</v>
      </c>
      <c r="AJ604" s="311"/>
      <c r="AK604" s="324"/>
      <c r="AL604" s="209" t="s">
        <v>154</v>
      </c>
      <c r="AM604" s="54">
        <f t="shared" si="124"/>
        <v>34408114</v>
      </c>
      <c r="AN604" s="52">
        <f>IFERROR(AM604/AJ600,"-")</f>
        <v>2.3686311393641139E-2</v>
      </c>
      <c r="AO604" s="54">
        <f t="shared" si="116"/>
        <v>798</v>
      </c>
      <c r="AP604" s="52">
        <f>IFERROR(AO604/AK600,"-")</f>
        <v>0.33656684943061999</v>
      </c>
      <c r="AQ604" s="53">
        <f t="shared" si="122"/>
        <v>43117.937343358397</v>
      </c>
      <c r="AW604" s="175"/>
      <c r="AX604" s="175"/>
    </row>
    <row r="605" spans="2:50" s="20" customFormat="1">
      <c r="B605" s="326"/>
      <c r="C605" s="308"/>
      <c r="D605" s="311"/>
      <c r="E605" s="311"/>
      <c r="F605" s="209" t="s">
        <v>155</v>
      </c>
      <c r="G605" s="54">
        <v>41691904</v>
      </c>
      <c r="H605" s="52">
        <f>IFERROR(G605/D600,"-")</f>
        <v>4.1959901893393103E-2</v>
      </c>
      <c r="I605" s="54">
        <v>676</v>
      </c>
      <c r="J605" s="52">
        <f>IFERROR(I605/E600,"-")</f>
        <v>0.40286054827175211</v>
      </c>
      <c r="K605" s="53">
        <f t="shared" si="118"/>
        <v>61674.414201183434</v>
      </c>
      <c r="L605" s="311"/>
      <c r="M605" s="311"/>
      <c r="N605" s="209" t="s">
        <v>155</v>
      </c>
      <c r="O605" s="54">
        <v>9214389</v>
      </c>
      <c r="P605" s="52">
        <f>IFERROR(O605/L600,"-")</f>
        <v>4.8687904736788627E-2</v>
      </c>
      <c r="Q605" s="54">
        <v>148</v>
      </c>
      <c r="R605" s="52">
        <f>IFERROR(Q605/M600,"-")</f>
        <v>0.49169435215946844</v>
      </c>
      <c r="S605" s="53">
        <f t="shared" si="119"/>
        <v>62259.385135135133</v>
      </c>
      <c r="T605" s="311"/>
      <c r="U605" s="311"/>
      <c r="V605" s="209" t="s">
        <v>155</v>
      </c>
      <c r="W605" s="54">
        <v>5624366</v>
      </c>
      <c r="X605" s="52">
        <f>IFERROR(W605/T600,"-")</f>
        <v>5.2686425350938169E-2</v>
      </c>
      <c r="Y605" s="54">
        <v>70</v>
      </c>
      <c r="Z605" s="52">
        <f>IFERROR(Y605/U600,"-")</f>
        <v>0.4375</v>
      </c>
      <c r="AA605" s="53">
        <f t="shared" si="120"/>
        <v>80348.085714285713</v>
      </c>
      <c r="AB605" s="311"/>
      <c r="AC605" s="311"/>
      <c r="AD605" s="209" t="s">
        <v>155</v>
      </c>
      <c r="AE605" s="54">
        <v>8197332</v>
      </c>
      <c r="AF605" s="52">
        <f>IFERROR(AE605/AB600,"-")</f>
        <v>5.0278258064159989E-2</v>
      </c>
      <c r="AG605" s="54">
        <v>113</v>
      </c>
      <c r="AH605" s="52">
        <f>IFERROR(AG605/AC600,"-")</f>
        <v>0.48706896551724138</v>
      </c>
      <c r="AI605" s="53">
        <f t="shared" si="121"/>
        <v>72542.761061946905</v>
      </c>
      <c r="AJ605" s="311"/>
      <c r="AK605" s="324"/>
      <c r="AL605" s="209" t="s">
        <v>155</v>
      </c>
      <c r="AM605" s="54">
        <f t="shared" si="124"/>
        <v>64727991</v>
      </c>
      <c r="AN605" s="52">
        <f>IFERROR(AM605/AJ600,"-")</f>
        <v>4.4558308273182343E-2</v>
      </c>
      <c r="AO605" s="54">
        <f t="shared" si="116"/>
        <v>1007</v>
      </c>
      <c r="AP605" s="52">
        <f>IFERROR(AO605/AK600,"-")</f>
        <v>0.42471530999578239</v>
      </c>
      <c r="AQ605" s="53">
        <f t="shared" si="122"/>
        <v>64278.044687189671</v>
      </c>
      <c r="AW605" s="175"/>
      <c r="AX605" s="175"/>
    </row>
    <row r="606" spans="2:50" s="20" customFormat="1">
      <c r="B606" s="326"/>
      <c r="C606" s="308"/>
      <c r="D606" s="311"/>
      <c r="E606" s="311"/>
      <c r="F606" s="209" t="s">
        <v>156</v>
      </c>
      <c r="G606" s="54">
        <v>13777922</v>
      </c>
      <c r="H606" s="52">
        <f>IFERROR(G606/D600,"-")</f>
        <v>1.3866487254091885E-2</v>
      </c>
      <c r="I606" s="54">
        <v>136</v>
      </c>
      <c r="J606" s="52">
        <f>IFERROR(I606/E600,"-")</f>
        <v>8.1048867699642438E-2</v>
      </c>
      <c r="K606" s="53">
        <f t="shared" si="118"/>
        <v>101308.25</v>
      </c>
      <c r="L606" s="311"/>
      <c r="M606" s="311"/>
      <c r="N606" s="209" t="s">
        <v>156</v>
      </c>
      <c r="O606" s="54">
        <v>7139245</v>
      </c>
      <c r="P606" s="52">
        <f>IFERROR(O606/L600,"-")</f>
        <v>3.7723052548855329E-2</v>
      </c>
      <c r="Q606" s="54">
        <v>43</v>
      </c>
      <c r="R606" s="52">
        <f>IFERROR(Q606/M600,"-")</f>
        <v>0.14285714285714285</v>
      </c>
      <c r="S606" s="53">
        <f t="shared" si="119"/>
        <v>166028.95348837209</v>
      </c>
      <c r="T606" s="311"/>
      <c r="U606" s="311"/>
      <c r="V606" s="209" t="s">
        <v>156</v>
      </c>
      <c r="W606" s="54">
        <v>5355935</v>
      </c>
      <c r="X606" s="52">
        <f>IFERROR(W606/T600,"-")</f>
        <v>5.0171889518210062E-2</v>
      </c>
      <c r="Y606" s="54">
        <v>20</v>
      </c>
      <c r="Z606" s="52">
        <f>IFERROR(Y606/U600,"-")</f>
        <v>0.125</v>
      </c>
      <c r="AA606" s="53">
        <f t="shared" si="120"/>
        <v>267796.75</v>
      </c>
      <c r="AB606" s="311"/>
      <c r="AC606" s="311"/>
      <c r="AD606" s="209" t="s">
        <v>156</v>
      </c>
      <c r="AE606" s="54">
        <v>5326781</v>
      </c>
      <c r="AF606" s="52">
        <f>IFERROR(AE606/AB600,"-")</f>
        <v>3.2671760734988432E-2</v>
      </c>
      <c r="AG606" s="54">
        <v>31</v>
      </c>
      <c r="AH606" s="52">
        <f>IFERROR(AG606/AC600,"-")</f>
        <v>0.1336206896551724</v>
      </c>
      <c r="AI606" s="53">
        <f t="shared" si="121"/>
        <v>171831.64516129033</v>
      </c>
      <c r="AJ606" s="311"/>
      <c r="AK606" s="324"/>
      <c r="AL606" s="209" t="s">
        <v>156</v>
      </c>
      <c r="AM606" s="54">
        <f t="shared" si="124"/>
        <v>31599883</v>
      </c>
      <c r="AN606" s="52">
        <f>IFERROR(AM606/AJ600,"-")</f>
        <v>2.1753144294413433E-2</v>
      </c>
      <c r="AO606" s="54">
        <f t="shared" si="116"/>
        <v>230</v>
      </c>
      <c r="AP606" s="52">
        <f>IFERROR(AO606/AK600,"-")</f>
        <v>9.7005482918599742E-2</v>
      </c>
      <c r="AQ606" s="53">
        <f t="shared" si="122"/>
        <v>137390.79565217393</v>
      </c>
      <c r="AW606" s="175"/>
      <c r="AX606" s="175"/>
    </row>
    <row r="607" spans="2:50" s="20" customFormat="1">
      <c r="B607" s="326"/>
      <c r="C607" s="308"/>
      <c r="D607" s="311"/>
      <c r="E607" s="311"/>
      <c r="F607" s="209" t="s">
        <v>166</v>
      </c>
      <c r="G607" s="54">
        <v>0</v>
      </c>
      <c r="H607" s="52">
        <f>IFERROR(G607/D600,"-")</f>
        <v>0</v>
      </c>
      <c r="I607" s="54">
        <v>0</v>
      </c>
      <c r="J607" s="52">
        <f>IFERROR(I607/E600,"-")</f>
        <v>0</v>
      </c>
      <c r="K607" s="53" t="str">
        <f t="shared" si="118"/>
        <v>-</v>
      </c>
      <c r="L607" s="311"/>
      <c r="M607" s="311"/>
      <c r="N607" s="209" t="s">
        <v>166</v>
      </c>
      <c r="O607" s="54">
        <v>0</v>
      </c>
      <c r="P607" s="52">
        <f>IFERROR(O607/L600,"-")</f>
        <v>0</v>
      </c>
      <c r="Q607" s="54">
        <v>0</v>
      </c>
      <c r="R607" s="52">
        <f>IFERROR(Q607/M600,"-")</f>
        <v>0</v>
      </c>
      <c r="S607" s="53" t="str">
        <f t="shared" si="119"/>
        <v>-</v>
      </c>
      <c r="T607" s="311"/>
      <c r="U607" s="311"/>
      <c r="V607" s="209" t="s">
        <v>166</v>
      </c>
      <c r="W607" s="54">
        <v>0</v>
      </c>
      <c r="X607" s="52">
        <f>IFERROR(W607/T600,"-")</f>
        <v>0</v>
      </c>
      <c r="Y607" s="54">
        <v>0</v>
      </c>
      <c r="Z607" s="52">
        <f>IFERROR(Y607/U600,"-")</f>
        <v>0</v>
      </c>
      <c r="AA607" s="53" t="str">
        <f t="shared" si="120"/>
        <v>-</v>
      </c>
      <c r="AB607" s="311"/>
      <c r="AC607" s="311"/>
      <c r="AD607" s="209" t="s">
        <v>166</v>
      </c>
      <c r="AE607" s="54">
        <v>0</v>
      </c>
      <c r="AF607" s="52">
        <f>IFERROR(AE607/AB600,"-")</f>
        <v>0</v>
      </c>
      <c r="AG607" s="54">
        <v>0</v>
      </c>
      <c r="AH607" s="52">
        <f>IFERROR(AG607/AC600,"-")</f>
        <v>0</v>
      </c>
      <c r="AI607" s="53" t="str">
        <f t="shared" si="121"/>
        <v>-</v>
      </c>
      <c r="AJ607" s="311"/>
      <c r="AK607" s="324"/>
      <c r="AL607" s="209" t="s">
        <v>166</v>
      </c>
      <c r="AM607" s="54">
        <f t="shared" si="124"/>
        <v>0</v>
      </c>
      <c r="AN607" s="52">
        <f>IFERROR(AM607/AJ600,"-")</f>
        <v>0</v>
      </c>
      <c r="AO607" s="54">
        <f t="shared" si="116"/>
        <v>0</v>
      </c>
      <c r="AP607" s="52">
        <f>IFERROR(AO607/AK600,"-")</f>
        <v>0</v>
      </c>
      <c r="AQ607" s="53" t="str">
        <f t="shared" si="122"/>
        <v>-</v>
      </c>
      <c r="AW607" s="175"/>
      <c r="AX607" s="175"/>
    </row>
    <row r="608" spans="2:50" s="20" customFormat="1">
      <c r="B608" s="326"/>
      <c r="C608" s="308"/>
      <c r="D608" s="311"/>
      <c r="E608" s="311"/>
      <c r="F608" s="209" t="s">
        <v>157</v>
      </c>
      <c r="G608" s="54">
        <v>272604</v>
      </c>
      <c r="H608" s="52">
        <f>IFERROR(G608/D600,"-")</f>
        <v>2.7435631377608786E-4</v>
      </c>
      <c r="I608" s="54">
        <v>21</v>
      </c>
      <c r="J608" s="52">
        <f>IFERROR(I608/E600,"-")</f>
        <v>1.2514898688915376E-2</v>
      </c>
      <c r="K608" s="53">
        <f t="shared" si="118"/>
        <v>12981.142857142857</v>
      </c>
      <c r="L608" s="311"/>
      <c r="M608" s="311"/>
      <c r="N608" s="209" t="s">
        <v>157</v>
      </c>
      <c r="O608" s="54">
        <v>96723</v>
      </c>
      <c r="P608" s="52">
        <f>IFERROR(O608/L600,"-")</f>
        <v>5.1107460406288536E-4</v>
      </c>
      <c r="Q608" s="54">
        <v>6</v>
      </c>
      <c r="R608" s="52">
        <f>IFERROR(Q608/M600,"-")</f>
        <v>1.9933554817275746E-2</v>
      </c>
      <c r="S608" s="53">
        <f t="shared" si="119"/>
        <v>16120.5</v>
      </c>
      <c r="T608" s="311"/>
      <c r="U608" s="311"/>
      <c r="V608" s="209" t="s">
        <v>157</v>
      </c>
      <c r="W608" s="54">
        <v>1894</v>
      </c>
      <c r="X608" s="52">
        <f>IFERROR(W608/T600,"-")</f>
        <v>1.7742104552704589E-5</v>
      </c>
      <c r="Y608" s="54">
        <v>1</v>
      </c>
      <c r="Z608" s="52">
        <f>IFERROR(Y608/U600,"-")</f>
        <v>6.2500000000000003E-3</v>
      </c>
      <c r="AA608" s="53">
        <f t="shared" si="120"/>
        <v>1894</v>
      </c>
      <c r="AB608" s="311"/>
      <c r="AC608" s="311"/>
      <c r="AD608" s="209" t="s">
        <v>157</v>
      </c>
      <c r="AE608" s="54">
        <v>228256</v>
      </c>
      <c r="AF608" s="52">
        <f>IFERROR(AE608/AB600,"-")</f>
        <v>1.400006010820704E-3</v>
      </c>
      <c r="AG608" s="54">
        <v>8</v>
      </c>
      <c r="AH608" s="52">
        <f>IFERROR(AG608/AC600,"-")</f>
        <v>3.4482758620689655E-2</v>
      </c>
      <c r="AI608" s="53">
        <f t="shared" si="121"/>
        <v>28532</v>
      </c>
      <c r="AJ608" s="311"/>
      <c r="AK608" s="324"/>
      <c r="AL608" s="209" t="s">
        <v>157</v>
      </c>
      <c r="AM608" s="54">
        <f t="shared" si="124"/>
        <v>599477</v>
      </c>
      <c r="AN608" s="52">
        <f>IFERROR(AM608/AJ600,"-")</f>
        <v>4.1267588497660197E-4</v>
      </c>
      <c r="AO608" s="54">
        <f t="shared" si="116"/>
        <v>36</v>
      </c>
      <c r="AP608" s="52">
        <f>IFERROR(AO608/AK600,"-")</f>
        <v>1.5183466891606916E-2</v>
      </c>
      <c r="AQ608" s="53">
        <f t="shared" si="122"/>
        <v>16652.138888888891</v>
      </c>
      <c r="AW608" s="175"/>
      <c r="AX608" s="175"/>
    </row>
    <row r="609" spans="2:50" s="20" customFormat="1">
      <c r="B609" s="326"/>
      <c r="C609" s="308"/>
      <c r="D609" s="311"/>
      <c r="E609" s="311"/>
      <c r="F609" s="209" t="s">
        <v>158</v>
      </c>
      <c r="G609" s="54">
        <v>611169</v>
      </c>
      <c r="H609" s="52">
        <f>IFERROR(G609/D600,"-")</f>
        <v>6.1509762855357171E-4</v>
      </c>
      <c r="I609" s="54">
        <v>52</v>
      </c>
      <c r="J609" s="52">
        <f>IFERROR(I609/E600,"-")</f>
        <v>3.098927294398093E-2</v>
      </c>
      <c r="K609" s="53">
        <f t="shared" si="118"/>
        <v>11753.25</v>
      </c>
      <c r="L609" s="311"/>
      <c r="M609" s="311"/>
      <c r="N609" s="209" t="s">
        <v>158</v>
      </c>
      <c r="O609" s="54">
        <v>200157</v>
      </c>
      <c r="P609" s="52">
        <f>IFERROR(O609/L600,"-")</f>
        <v>1.0576094571654617E-3</v>
      </c>
      <c r="Q609" s="54">
        <v>10</v>
      </c>
      <c r="R609" s="52">
        <f>IFERROR(Q609/M600,"-")</f>
        <v>3.3222591362126248E-2</v>
      </c>
      <c r="S609" s="53">
        <f t="shared" si="119"/>
        <v>20015.7</v>
      </c>
      <c r="T609" s="311"/>
      <c r="U609" s="311"/>
      <c r="V609" s="209" t="s">
        <v>158</v>
      </c>
      <c r="W609" s="54">
        <v>10901</v>
      </c>
      <c r="X609" s="52">
        <f>IFERROR(W609/T600,"-")</f>
        <v>1.0211546025820101E-4</v>
      </c>
      <c r="Y609" s="54">
        <v>2</v>
      </c>
      <c r="Z609" s="52">
        <f>IFERROR(Y609/U600,"-")</f>
        <v>1.2500000000000001E-2</v>
      </c>
      <c r="AA609" s="53">
        <f t="shared" si="120"/>
        <v>5450.5</v>
      </c>
      <c r="AB609" s="311"/>
      <c r="AC609" s="311"/>
      <c r="AD609" s="209" t="s">
        <v>158</v>
      </c>
      <c r="AE609" s="54">
        <v>359467</v>
      </c>
      <c r="AF609" s="52">
        <f>IFERROR(AE609/AB600,"-")</f>
        <v>2.2047874346859931E-3</v>
      </c>
      <c r="AG609" s="54">
        <v>14</v>
      </c>
      <c r="AH609" s="52">
        <f>IFERROR(AG609/AC600,"-")</f>
        <v>6.0344827586206899E-2</v>
      </c>
      <c r="AI609" s="53">
        <f t="shared" si="121"/>
        <v>25676.214285714286</v>
      </c>
      <c r="AJ609" s="311"/>
      <c r="AK609" s="324"/>
      <c r="AL609" s="209" t="s">
        <v>158</v>
      </c>
      <c r="AM609" s="54">
        <f t="shared" si="124"/>
        <v>1181694</v>
      </c>
      <c r="AN609" s="52">
        <f>IFERROR(AM609/AJ600,"-")</f>
        <v>8.1347010347609786E-4</v>
      </c>
      <c r="AO609" s="54">
        <f t="shared" si="116"/>
        <v>78</v>
      </c>
      <c r="AP609" s="52">
        <f>IFERROR(AO609/AK600,"-")</f>
        <v>3.289751159848165E-2</v>
      </c>
      <c r="AQ609" s="53">
        <f t="shared" si="122"/>
        <v>15149.923076923076</v>
      </c>
      <c r="AW609" s="175"/>
      <c r="AX609" s="175"/>
    </row>
    <row r="610" spans="2:50" s="20" customFormat="1">
      <c r="B610" s="326"/>
      <c r="C610" s="308"/>
      <c r="D610" s="311"/>
      <c r="E610" s="311"/>
      <c r="F610" s="209" t="s">
        <v>159</v>
      </c>
      <c r="G610" s="54">
        <v>168188</v>
      </c>
      <c r="H610" s="52">
        <f>IFERROR(G610/D600,"-")</f>
        <v>1.6926912188145685E-4</v>
      </c>
      <c r="I610" s="54">
        <v>10</v>
      </c>
      <c r="J610" s="52">
        <f>IFERROR(I610/E600,"-")</f>
        <v>5.9594755661501785E-3</v>
      </c>
      <c r="K610" s="53">
        <f t="shared" si="118"/>
        <v>16818.8</v>
      </c>
      <c r="L610" s="311"/>
      <c r="M610" s="311"/>
      <c r="N610" s="209" t="s">
        <v>159</v>
      </c>
      <c r="O610" s="54">
        <v>49847</v>
      </c>
      <c r="P610" s="52">
        <f>IFERROR(O610/L600,"-")</f>
        <v>2.6338653462695171E-4</v>
      </c>
      <c r="Q610" s="54">
        <v>3</v>
      </c>
      <c r="R610" s="52">
        <f>IFERROR(Q610/M600,"-")</f>
        <v>9.9667774086378731E-3</v>
      </c>
      <c r="S610" s="53">
        <f t="shared" si="119"/>
        <v>16615.666666666668</v>
      </c>
      <c r="T610" s="311"/>
      <c r="U610" s="311"/>
      <c r="V610" s="209" t="s">
        <v>159</v>
      </c>
      <c r="W610" s="54">
        <v>5214</v>
      </c>
      <c r="X610" s="52">
        <f>IFERROR(W610/T600,"-")</f>
        <v>4.884230894287314E-5</v>
      </c>
      <c r="Y610" s="54">
        <v>2</v>
      </c>
      <c r="Z610" s="52">
        <f>IFERROR(Y610/U600,"-")</f>
        <v>1.2500000000000001E-2</v>
      </c>
      <c r="AA610" s="53">
        <f t="shared" si="120"/>
        <v>2607</v>
      </c>
      <c r="AB610" s="311"/>
      <c r="AC610" s="311"/>
      <c r="AD610" s="209" t="s">
        <v>159</v>
      </c>
      <c r="AE610" s="54">
        <v>21642</v>
      </c>
      <c r="AF610" s="52">
        <f>IFERROR(AE610/AB600,"-")</f>
        <v>1.327410017094038E-4</v>
      </c>
      <c r="AG610" s="54">
        <v>1</v>
      </c>
      <c r="AH610" s="52">
        <f>IFERROR(AG610/AC600,"-")</f>
        <v>4.3103448275862068E-3</v>
      </c>
      <c r="AI610" s="53">
        <f t="shared" si="121"/>
        <v>21642</v>
      </c>
      <c r="AJ610" s="311"/>
      <c r="AK610" s="324"/>
      <c r="AL610" s="209" t="s">
        <v>159</v>
      </c>
      <c r="AM610" s="54">
        <f t="shared" si="124"/>
        <v>244891</v>
      </c>
      <c r="AN610" s="52">
        <f>IFERROR(AM610/AJ600,"-")</f>
        <v>1.6858129694351083E-4</v>
      </c>
      <c r="AO610" s="54">
        <f t="shared" si="116"/>
        <v>16</v>
      </c>
      <c r="AP610" s="52">
        <f>IFERROR(AO610/AK600,"-")</f>
        <v>6.7482075073808517E-3</v>
      </c>
      <c r="AQ610" s="53">
        <f t="shared" si="122"/>
        <v>15305.6875</v>
      </c>
      <c r="AW610" s="175"/>
      <c r="AX610" s="175"/>
    </row>
    <row r="611" spans="2:50" s="20" customFormat="1">
      <c r="B611" s="326"/>
      <c r="C611" s="308"/>
      <c r="D611" s="311"/>
      <c r="E611" s="311"/>
      <c r="F611" s="209" t="s">
        <v>160</v>
      </c>
      <c r="G611" s="54">
        <v>201751</v>
      </c>
      <c r="H611" s="52">
        <f>IFERROR(G611/D600,"-")</f>
        <v>2.0304786672477112E-4</v>
      </c>
      <c r="I611" s="54">
        <v>5</v>
      </c>
      <c r="J611" s="52">
        <f>IFERROR(I611/E600,"-")</f>
        <v>2.9797377830750892E-3</v>
      </c>
      <c r="K611" s="53">
        <f t="shared" si="118"/>
        <v>40350.199999999997</v>
      </c>
      <c r="L611" s="311"/>
      <c r="M611" s="311"/>
      <c r="N611" s="209" t="s">
        <v>160</v>
      </c>
      <c r="O611" s="54">
        <v>0</v>
      </c>
      <c r="P611" s="52">
        <f>IFERROR(O611/L600,"-")</f>
        <v>0</v>
      </c>
      <c r="Q611" s="54">
        <v>0</v>
      </c>
      <c r="R611" s="52">
        <f>IFERROR(Q611/M600,"-")</f>
        <v>0</v>
      </c>
      <c r="S611" s="53" t="str">
        <f t="shared" si="119"/>
        <v>-</v>
      </c>
      <c r="T611" s="311"/>
      <c r="U611" s="311"/>
      <c r="V611" s="209" t="s">
        <v>160</v>
      </c>
      <c r="W611" s="54">
        <v>484397</v>
      </c>
      <c r="X611" s="52">
        <f>IFERROR(W611/T600,"-")</f>
        <v>4.5376041283085771E-3</v>
      </c>
      <c r="Y611" s="54">
        <v>1</v>
      </c>
      <c r="Z611" s="52">
        <f>IFERROR(Y611/U600,"-")</f>
        <v>6.2500000000000003E-3</v>
      </c>
      <c r="AA611" s="53">
        <f t="shared" si="120"/>
        <v>484397</v>
      </c>
      <c r="AB611" s="311"/>
      <c r="AC611" s="311"/>
      <c r="AD611" s="209" t="s">
        <v>160</v>
      </c>
      <c r="AE611" s="54">
        <v>0</v>
      </c>
      <c r="AF611" s="52">
        <f>IFERROR(AE611/AB600,"-")</f>
        <v>0</v>
      </c>
      <c r="AG611" s="54">
        <v>0</v>
      </c>
      <c r="AH611" s="52">
        <f>IFERROR(AG611/AC600,"-")</f>
        <v>0</v>
      </c>
      <c r="AI611" s="53" t="str">
        <f t="shared" si="121"/>
        <v>-</v>
      </c>
      <c r="AJ611" s="311"/>
      <c r="AK611" s="324"/>
      <c r="AL611" s="209" t="s">
        <v>160</v>
      </c>
      <c r="AM611" s="54">
        <f t="shared" si="124"/>
        <v>686148</v>
      </c>
      <c r="AN611" s="52">
        <f>IFERROR(AM611/AJ600,"-")</f>
        <v>4.7233961123600322E-4</v>
      </c>
      <c r="AO611" s="54">
        <f t="shared" si="116"/>
        <v>6</v>
      </c>
      <c r="AP611" s="52">
        <f>IFERROR(AO611/AK600,"-")</f>
        <v>2.5305778152678194E-3</v>
      </c>
      <c r="AQ611" s="53">
        <f t="shared" si="122"/>
        <v>114358</v>
      </c>
      <c r="AW611" s="175"/>
      <c r="AX611" s="175"/>
    </row>
    <row r="612" spans="2:50" s="20" customFormat="1">
      <c r="B612" s="326"/>
      <c r="C612" s="308"/>
      <c r="D612" s="311"/>
      <c r="E612" s="311"/>
      <c r="F612" s="209" t="s">
        <v>161</v>
      </c>
      <c r="G612" s="54">
        <v>5178125</v>
      </c>
      <c r="H612" s="52">
        <f>IFERROR(G612/D600,"-")</f>
        <v>5.2114102774420221E-3</v>
      </c>
      <c r="I612" s="54">
        <v>145</v>
      </c>
      <c r="J612" s="52">
        <f>IFERROR(I612/E600,"-")</f>
        <v>8.6412395709177595E-2</v>
      </c>
      <c r="K612" s="53">
        <f t="shared" si="118"/>
        <v>35711.206896551725</v>
      </c>
      <c r="L612" s="311"/>
      <c r="M612" s="311"/>
      <c r="N612" s="209" t="s">
        <v>161</v>
      </c>
      <c r="O612" s="54">
        <v>1179282</v>
      </c>
      <c r="P612" s="52">
        <f>IFERROR(O612/L600,"-")</f>
        <v>6.2312074814520595E-3</v>
      </c>
      <c r="Q612" s="54">
        <v>38</v>
      </c>
      <c r="R612" s="52">
        <f>IFERROR(Q612/M600,"-")</f>
        <v>0.12624584717607973</v>
      </c>
      <c r="S612" s="53">
        <f t="shared" si="119"/>
        <v>31033.736842105263</v>
      </c>
      <c r="T612" s="311"/>
      <c r="U612" s="311"/>
      <c r="V612" s="209" t="s">
        <v>161</v>
      </c>
      <c r="W612" s="54">
        <v>3504599</v>
      </c>
      <c r="X612" s="52">
        <f>IFERROR(W612/T600,"-")</f>
        <v>3.2829441326982019E-2</v>
      </c>
      <c r="Y612" s="54">
        <v>18</v>
      </c>
      <c r="Z612" s="52">
        <f>IFERROR(Y612/U600,"-")</f>
        <v>0.1125</v>
      </c>
      <c r="AA612" s="53">
        <f t="shared" si="120"/>
        <v>194699.94444444444</v>
      </c>
      <c r="AB612" s="311"/>
      <c r="AC612" s="311"/>
      <c r="AD612" s="209" t="s">
        <v>161</v>
      </c>
      <c r="AE612" s="54">
        <v>2712808</v>
      </c>
      <c r="AF612" s="52">
        <f>IFERROR(AE612/AB600,"-")</f>
        <v>1.6638982134982178E-2</v>
      </c>
      <c r="AG612" s="54">
        <v>47</v>
      </c>
      <c r="AH612" s="52">
        <f>IFERROR(AG612/AC600,"-")</f>
        <v>0.20258620689655171</v>
      </c>
      <c r="AI612" s="53">
        <f t="shared" si="121"/>
        <v>57719.319148936171</v>
      </c>
      <c r="AJ612" s="311"/>
      <c r="AK612" s="324"/>
      <c r="AL612" s="209" t="s">
        <v>161</v>
      </c>
      <c r="AM612" s="54">
        <f t="shared" si="124"/>
        <v>12574814</v>
      </c>
      <c r="AN612" s="52">
        <f>IFERROR(AM612/AJ600,"-")</f>
        <v>8.6564163360165012E-3</v>
      </c>
      <c r="AO612" s="54">
        <f t="shared" si="116"/>
        <v>248</v>
      </c>
      <c r="AP612" s="52">
        <f>IFERROR(AO612/AK600,"-")</f>
        <v>0.10459721636440321</v>
      </c>
      <c r="AQ612" s="53">
        <f t="shared" si="122"/>
        <v>50704.895161290326</v>
      </c>
      <c r="AW612" s="175"/>
      <c r="AX612" s="175"/>
    </row>
    <row r="613" spans="2:50" s="20" customFormat="1">
      <c r="B613" s="326"/>
      <c r="C613" s="308"/>
      <c r="D613" s="311"/>
      <c r="E613" s="311"/>
      <c r="F613" s="209" t="s">
        <v>162</v>
      </c>
      <c r="G613" s="54">
        <v>10614831</v>
      </c>
      <c r="H613" s="52">
        <f>IFERROR(G613/D600,"-")</f>
        <v>1.0683063728030934E-2</v>
      </c>
      <c r="I613" s="54">
        <v>208</v>
      </c>
      <c r="J613" s="52">
        <f>IFERROR(I613/E600,"-")</f>
        <v>0.12395709177592372</v>
      </c>
      <c r="K613" s="53">
        <f t="shared" si="118"/>
        <v>51032.841346153844</v>
      </c>
      <c r="L613" s="311"/>
      <c r="M613" s="311"/>
      <c r="N613" s="209" t="s">
        <v>162</v>
      </c>
      <c r="O613" s="54">
        <v>2345165</v>
      </c>
      <c r="P613" s="52">
        <f>IFERROR(O613/L600,"-")</f>
        <v>1.2391615994511508E-2</v>
      </c>
      <c r="Q613" s="54">
        <v>47</v>
      </c>
      <c r="R613" s="52">
        <f>IFERROR(Q613/M600,"-")</f>
        <v>0.15614617940199335</v>
      </c>
      <c r="S613" s="53">
        <f t="shared" si="119"/>
        <v>49897.127659574471</v>
      </c>
      <c r="T613" s="311"/>
      <c r="U613" s="311"/>
      <c r="V613" s="209" t="s">
        <v>162</v>
      </c>
      <c r="W613" s="54">
        <v>1767877</v>
      </c>
      <c r="X613" s="52">
        <f>IFERROR(W613/T600,"-")</f>
        <v>1.6560643384541569E-2</v>
      </c>
      <c r="Y613" s="54">
        <v>27</v>
      </c>
      <c r="Z613" s="52">
        <f>IFERROR(Y613/U600,"-")</f>
        <v>0.16875000000000001</v>
      </c>
      <c r="AA613" s="53">
        <f t="shared" si="120"/>
        <v>65476.925925925927</v>
      </c>
      <c r="AB613" s="311"/>
      <c r="AC613" s="311"/>
      <c r="AD613" s="209" t="s">
        <v>162</v>
      </c>
      <c r="AE613" s="54">
        <v>3661975</v>
      </c>
      <c r="AF613" s="52">
        <f>IFERROR(AE613/AB600,"-")</f>
        <v>2.246068892592154E-2</v>
      </c>
      <c r="AG613" s="54">
        <v>51</v>
      </c>
      <c r="AH613" s="52">
        <f>IFERROR(AG613/AC600,"-")</f>
        <v>0.21982758620689655</v>
      </c>
      <c r="AI613" s="53">
        <f t="shared" si="121"/>
        <v>71803.431372549021</v>
      </c>
      <c r="AJ613" s="311"/>
      <c r="AK613" s="324"/>
      <c r="AL613" s="209" t="s">
        <v>162</v>
      </c>
      <c r="AM613" s="54">
        <f t="shared" si="124"/>
        <v>18389848</v>
      </c>
      <c r="AN613" s="52">
        <f>IFERROR(AM613/AJ600,"-")</f>
        <v>1.26594461472003E-2</v>
      </c>
      <c r="AO613" s="54">
        <f t="shared" si="116"/>
        <v>333</v>
      </c>
      <c r="AP613" s="52">
        <f>IFERROR(AO613/AK600,"-")</f>
        <v>0.14044706874736398</v>
      </c>
      <c r="AQ613" s="53">
        <f t="shared" si="122"/>
        <v>55224.768768768772</v>
      </c>
      <c r="AW613" s="175"/>
      <c r="AX613" s="175"/>
    </row>
    <row r="614" spans="2:50" s="20" customFormat="1">
      <c r="B614" s="326"/>
      <c r="C614" s="308"/>
      <c r="D614" s="311"/>
      <c r="E614" s="311"/>
      <c r="F614" s="209" t="s">
        <v>163</v>
      </c>
      <c r="G614" s="54">
        <v>3038216</v>
      </c>
      <c r="H614" s="52">
        <f>IFERROR(G614/D600,"-")</f>
        <v>3.0577458225687468E-3</v>
      </c>
      <c r="I614" s="54">
        <v>76</v>
      </c>
      <c r="J614" s="52">
        <f>IFERROR(I614/E600,"-")</f>
        <v>4.5292014302741358E-2</v>
      </c>
      <c r="K614" s="53">
        <f t="shared" si="118"/>
        <v>39976.526315789473</v>
      </c>
      <c r="L614" s="311"/>
      <c r="M614" s="311"/>
      <c r="N614" s="209" t="s">
        <v>163</v>
      </c>
      <c r="O614" s="54">
        <v>713400</v>
      </c>
      <c r="P614" s="52">
        <f>IFERROR(O614/L600,"-")</f>
        <v>3.7695338496372367E-3</v>
      </c>
      <c r="Q614" s="54">
        <v>31</v>
      </c>
      <c r="R614" s="52">
        <f>IFERROR(Q614/M600,"-")</f>
        <v>0.10299003322259136</v>
      </c>
      <c r="S614" s="53">
        <f t="shared" si="119"/>
        <v>23012.903225806451</v>
      </c>
      <c r="T614" s="311"/>
      <c r="U614" s="311"/>
      <c r="V614" s="209" t="s">
        <v>163</v>
      </c>
      <c r="W614" s="54">
        <v>1108239</v>
      </c>
      <c r="X614" s="52">
        <f>IFERROR(W614/T600,"-")</f>
        <v>1.0381463678661447E-2</v>
      </c>
      <c r="Y614" s="54">
        <v>17</v>
      </c>
      <c r="Z614" s="52">
        <f>IFERROR(Y614/U600,"-")</f>
        <v>0.10625</v>
      </c>
      <c r="AA614" s="53">
        <f t="shared" si="120"/>
        <v>65190.529411764706</v>
      </c>
      <c r="AB614" s="311"/>
      <c r="AC614" s="311"/>
      <c r="AD614" s="209" t="s">
        <v>163</v>
      </c>
      <c r="AE614" s="54">
        <v>1031728</v>
      </c>
      <c r="AF614" s="52">
        <f>IFERROR(AE614/AB600,"-")</f>
        <v>6.328093901286377E-3</v>
      </c>
      <c r="AG614" s="54">
        <v>27</v>
      </c>
      <c r="AH614" s="52">
        <f>IFERROR(AG614/AC600,"-")</f>
        <v>0.11637931034482758</v>
      </c>
      <c r="AI614" s="53">
        <f t="shared" si="121"/>
        <v>38212.148148148146</v>
      </c>
      <c r="AJ614" s="311"/>
      <c r="AK614" s="324"/>
      <c r="AL614" s="209" t="s">
        <v>163</v>
      </c>
      <c r="AM614" s="54">
        <f t="shared" si="124"/>
        <v>5891583</v>
      </c>
      <c r="AN614" s="52">
        <f>IFERROR(AM614/AJ600,"-")</f>
        <v>4.0557256215636361E-3</v>
      </c>
      <c r="AO614" s="54">
        <f t="shared" si="116"/>
        <v>151</v>
      </c>
      <c r="AP614" s="52">
        <f>IFERROR(AO614/AK600,"-")</f>
        <v>6.3686208350906784E-2</v>
      </c>
      <c r="AQ614" s="53">
        <f t="shared" si="122"/>
        <v>39017.105960264904</v>
      </c>
      <c r="AW614" s="175"/>
      <c r="AX614" s="175"/>
    </row>
    <row r="615" spans="2:50" s="20" customFormat="1">
      <c r="B615" s="326"/>
      <c r="C615" s="308"/>
      <c r="D615" s="311"/>
      <c r="E615" s="311"/>
      <c r="F615" s="210" t="s">
        <v>164</v>
      </c>
      <c r="G615" s="59">
        <v>1752012</v>
      </c>
      <c r="H615" s="57">
        <f>IFERROR(G615/D600,"-")</f>
        <v>1.7632740312375141E-3</v>
      </c>
      <c r="I615" s="59">
        <v>129</v>
      </c>
      <c r="J615" s="57">
        <f>IFERROR(I615/E600,"-")</f>
        <v>7.6877234803337302E-2</v>
      </c>
      <c r="K615" s="58">
        <f t="shared" si="118"/>
        <v>13581.488372093023</v>
      </c>
      <c r="L615" s="311"/>
      <c r="M615" s="311"/>
      <c r="N615" s="210" t="s">
        <v>164</v>
      </c>
      <c r="O615" s="59">
        <v>951511</v>
      </c>
      <c r="P615" s="57">
        <f>IFERROR(O615/L600,"-")</f>
        <v>5.0276884255707546E-3</v>
      </c>
      <c r="Q615" s="59">
        <v>32</v>
      </c>
      <c r="R615" s="57">
        <f>IFERROR(Q615/M600,"-")</f>
        <v>0.10631229235880399</v>
      </c>
      <c r="S615" s="58">
        <f t="shared" si="119"/>
        <v>29734.71875</v>
      </c>
      <c r="T615" s="311"/>
      <c r="U615" s="311"/>
      <c r="V615" s="210" t="s">
        <v>164</v>
      </c>
      <c r="W615" s="59">
        <v>49961</v>
      </c>
      <c r="X615" s="57">
        <f>IFERROR(W615/T600,"-")</f>
        <v>4.6801123841482261E-4</v>
      </c>
      <c r="Y615" s="59">
        <v>9</v>
      </c>
      <c r="Z615" s="57">
        <f>IFERROR(Y615/U600,"-")</f>
        <v>5.6250000000000001E-2</v>
      </c>
      <c r="AA615" s="58">
        <f t="shared" si="120"/>
        <v>5551.2222222222226</v>
      </c>
      <c r="AB615" s="311"/>
      <c r="AC615" s="311"/>
      <c r="AD615" s="210" t="s">
        <v>164</v>
      </c>
      <c r="AE615" s="59">
        <v>219657</v>
      </c>
      <c r="AF615" s="57">
        <f>IFERROR(AE615/AB600,"-")</f>
        <v>1.3472641258886662E-3</v>
      </c>
      <c r="AG615" s="59">
        <v>20</v>
      </c>
      <c r="AH615" s="57">
        <f>IFERROR(AG615/AC600,"-")</f>
        <v>8.6206896551724144E-2</v>
      </c>
      <c r="AI615" s="58">
        <f t="shared" si="121"/>
        <v>10982.85</v>
      </c>
      <c r="AJ615" s="311"/>
      <c r="AK615" s="324"/>
      <c r="AL615" s="210" t="s">
        <v>164</v>
      </c>
      <c r="AM615" s="59">
        <f t="shared" si="124"/>
        <v>2973141</v>
      </c>
      <c r="AN615" s="57">
        <f>IFERROR(AM615/AJ600,"-")</f>
        <v>2.0466900203597793E-3</v>
      </c>
      <c r="AO615" s="59">
        <f t="shared" si="116"/>
        <v>190</v>
      </c>
      <c r="AP615" s="57">
        <f>IFERROR(AO615/AK600,"-")</f>
        <v>8.013496415014762E-2</v>
      </c>
      <c r="AQ615" s="58">
        <f t="shared" si="122"/>
        <v>15648.11052631579</v>
      </c>
      <c r="AW615" s="175"/>
      <c r="AX615" s="175"/>
    </row>
    <row r="616" spans="2:50" s="20" customFormat="1">
      <c r="B616" s="326"/>
      <c r="C616" s="309"/>
      <c r="D616" s="312"/>
      <c r="E616" s="312"/>
      <c r="F616" s="211" t="s">
        <v>86</v>
      </c>
      <c r="G616" s="60">
        <f>SUM(G600:G615)</f>
        <v>171592136</v>
      </c>
      <c r="H616" s="57">
        <f>IFERROR(G616/D600,"-")</f>
        <v>0.17269513985827481</v>
      </c>
      <c r="I616" s="59">
        <v>1268</v>
      </c>
      <c r="J616" s="57">
        <f>IFERROR(I616/E600,"-")</f>
        <v>0.75566150178784264</v>
      </c>
      <c r="K616" s="58">
        <f t="shared" si="118"/>
        <v>135325.0283911672</v>
      </c>
      <c r="L616" s="312"/>
      <c r="M616" s="312"/>
      <c r="N616" s="211" t="s">
        <v>86</v>
      </c>
      <c r="O616" s="60">
        <f>SUM(O600:O615)</f>
        <v>42309579</v>
      </c>
      <c r="P616" s="57">
        <f>IFERROR(O616/L600,"-")</f>
        <v>0.22355956014073561</v>
      </c>
      <c r="Q616" s="59">
        <v>256</v>
      </c>
      <c r="R616" s="57">
        <f>IFERROR(Q616/M600,"-")</f>
        <v>0.85049833887043191</v>
      </c>
      <c r="S616" s="58">
        <f t="shared" si="119"/>
        <v>165271.79296875</v>
      </c>
      <c r="T616" s="312"/>
      <c r="U616" s="312"/>
      <c r="V616" s="211" t="s">
        <v>86</v>
      </c>
      <c r="W616" s="60">
        <f>SUM(W600:W615)</f>
        <v>22957422</v>
      </c>
      <c r="X616" s="57">
        <f>IFERROR(W616/T600,"-")</f>
        <v>0.21505437243113015</v>
      </c>
      <c r="Y616" s="59">
        <v>137</v>
      </c>
      <c r="Z616" s="57">
        <f>IFERROR(Y616/U600,"-")</f>
        <v>0.85624999999999996</v>
      </c>
      <c r="AA616" s="58">
        <f t="shared" si="120"/>
        <v>167572.42335766423</v>
      </c>
      <c r="AB616" s="312"/>
      <c r="AC616" s="312"/>
      <c r="AD616" s="211" t="s">
        <v>86</v>
      </c>
      <c r="AE616" s="60">
        <f>SUM(AE600:AE615)</f>
        <v>36870532</v>
      </c>
      <c r="AF616" s="57">
        <f>IFERROR(AE616/AB600,"-")</f>
        <v>0.22614505827736012</v>
      </c>
      <c r="AG616" s="59">
        <v>205</v>
      </c>
      <c r="AH616" s="57">
        <f>IFERROR(AG616/AC600,"-")</f>
        <v>0.88362068965517238</v>
      </c>
      <c r="AI616" s="58">
        <f t="shared" si="121"/>
        <v>179856.25365853659</v>
      </c>
      <c r="AJ616" s="312"/>
      <c r="AK616" s="325"/>
      <c r="AL616" s="211" t="s">
        <v>86</v>
      </c>
      <c r="AM616" s="60">
        <f>SUM(AM600:AM615)</f>
        <v>273729669</v>
      </c>
      <c r="AN616" s="57">
        <f>IFERROR(AM616/AJ600,"-")</f>
        <v>0.18843364032135901</v>
      </c>
      <c r="AO616" s="59">
        <f t="shared" si="116"/>
        <v>1866</v>
      </c>
      <c r="AP616" s="57">
        <f>IFERROR(AO616/AK600,"-")</f>
        <v>0.78700970054829189</v>
      </c>
      <c r="AQ616" s="58">
        <f t="shared" si="122"/>
        <v>146693.2845659164</v>
      </c>
      <c r="AW616" s="175"/>
      <c r="AX616" s="175"/>
    </row>
    <row r="617" spans="2:50" s="20" customFormat="1">
      <c r="B617" s="326">
        <v>37</v>
      </c>
      <c r="C617" s="307" t="s">
        <v>3</v>
      </c>
      <c r="D617" s="310">
        <v>3354872490</v>
      </c>
      <c r="E617" s="310">
        <v>5698</v>
      </c>
      <c r="F617" s="207" t="s">
        <v>150</v>
      </c>
      <c r="G617" s="50">
        <v>53475671</v>
      </c>
      <c r="H617" s="48">
        <f>IFERROR(G617/D617,"-")</f>
        <v>1.593970297213889E-2</v>
      </c>
      <c r="I617" s="50">
        <v>848</v>
      </c>
      <c r="J617" s="48">
        <f>IFERROR(I617/E617,"-")</f>
        <v>0.14882414882414882</v>
      </c>
      <c r="K617" s="49">
        <f t="shared" si="118"/>
        <v>63060.93278301887</v>
      </c>
      <c r="L617" s="310">
        <v>531663210</v>
      </c>
      <c r="M617" s="310">
        <v>848</v>
      </c>
      <c r="N617" s="207" t="s">
        <v>150</v>
      </c>
      <c r="O617" s="50">
        <v>9073221</v>
      </c>
      <c r="P617" s="48">
        <f>IFERROR(O617/L617,"-")</f>
        <v>1.7065730389733004E-2</v>
      </c>
      <c r="Q617" s="50">
        <v>140</v>
      </c>
      <c r="R617" s="48">
        <f>IFERROR(Q617/M617,"-")</f>
        <v>0.1650943396226415</v>
      </c>
      <c r="S617" s="49">
        <f t="shared" si="119"/>
        <v>64808.721428571429</v>
      </c>
      <c r="T617" s="310">
        <v>355346500</v>
      </c>
      <c r="U617" s="310">
        <v>466</v>
      </c>
      <c r="V617" s="207" t="s">
        <v>150</v>
      </c>
      <c r="W617" s="50">
        <v>7142813</v>
      </c>
      <c r="X617" s="48">
        <f>IFERROR(W617/T617,"-")</f>
        <v>2.0100980310767097E-2</v>
      </c>
      <c r="Y617" s="50">
        <v>91</v>
      </c>
      <c r="Z617" s="48">
        <f>IFERROR(Y617/U617,"-")</f>
        <v>0.19527896995708155</v>
      </c>
      <c r="AA617" s="49">
        <f t="shared" si="120"/>
        <v>78492.450549450543</v>
      </c>
      <c r="AB617" s="310">
        <v>710109100</v>
      </c>
      <c r="AC617" s="310">
        <v>866</v>
      </c>
      <c r="AD617" s="207" t="s">
        <v>150</v>
      </c>
      <c r="AE617" s="50">
        <v>20490892</v>
      </c>
      <c r="AF617" s="48">
        <f>IFERROR(AE617/AB617,"-")</f>
        <v>2.8855977201249779E-2</v>
      </c>
      <c r="AG617" s="50">
        <v>197</v>
      </c>
      <c r="AH617" s="48">
        <f>IFERROR(AG617/AC617,"-")</f>
        <v>0.22748267898383373</v>
      </c>
      <c r="AI617" s="49">
        <f t="shared" si="121"/>
        <v>104014.68020304569</v>
      </c>
      <c r="AJ617" s="310">
        <f>SUM(D617,L617,T617,AB617)</f>
        <v>4951991300</v>
      </c>
      <c r="AK617" s="323">
        <f>SUM(E617,M617,U617,AC617)</f>
        <v>7878</v>
      </c>
      <c r="AL617" s="207" t="s">
        <v>150</v>
      </c>
      <c r="AM617" s="50">
        <f t="shared" ref="AM617:AM632" si="125">SUM(G617,O617,W617,AE617)</f>
        <v>90182597</v>
      </c>
      <c r="AN617" s="48">
        <f>IFERROR(AM617/AJ617,"-")</f>
        <v>1.8211380339056733E-2</v>
      </c>
      <c r="AO617" s="50">
        <f t="shared" si="116"/>
        <v>1276</v>
      </c>
      <c r="AP617" s="48">
        <f>IFERROR(AO617/AK617,"-")</f>
        <v>0.16197004315816196</v>
      </c>
      <c r="AQ617" s="49">
        <f t="shared" si="122"/>
        <v>70676.016457680249</v>
      </c>
      <c r="AW617" s="175"/>
      <c r="AX617" s="175"/>
    </row>
    <row r="618" spans="2:50" s="20" customFormat="1">
      <c r="B618" s="326"/>
      <c r="C618" s="308"/>
      <c r="D618" s="311"/>
      <c r="E618" s="311"/>
      <c r="F618" s="208" t="s">
        <v>151</v>
      </c>
      <c r="G618" s="54">
        <v>92251610</v>
      </c>
      <c r="H618" s="52">
        <f>IFERROR(G618/D617,"-")</f>
        <v>2.749779917865075E-2</v>
      </c>
      <c r="I618" s="54">
        <v>1324</v>
      </c>
      <c r="J618" s="52">
        <f>IFERROR(I618/E617,"-")</f>
        <v>0.23236223236223236</v>
      </c>
      <c r="K618" s="53">
        <f t="shared" si="118"/>
        <v>69676.442598187306</v>
      </c>
      <c r="L618" s="311"/>
      <c r="M618" s="311"/>
      <c r="N618" s="208" t="s">
        <v>151</v>
      </c>
      <c r="O618" s="54">
        <v>13310492</v>
      </c>
      <c r="P618" s="52">
        <f>IFERROR(O618/L617,"-")</f>
        <v>2.5035570920921912E-2</v>
      </c>
      <c r="Q618" s="54">
        <v>233</v>
      </c>
      <c r="R618" s="52">
        <f>IFERROR(Q618/M617,"-")</f>
        <v>0.27476415094339623</v>
      </c>
      <c r="S618" s="53">
        <f t="shared" si="119"/>
        <v>57126.575107296136</v>
      </c>
      <c r="T618" s="311"/>
      <c r="U618" s="311"/>
      <c r="V618" s="208" t="s">
        <v>151</v>
      </c>
      <c r="W618" s="54">
        <v>13056687</v>
      </c>
      <c r="X618" s="52">
        <f>IFERROR(W618/T617,"-")</f>
        <v>3.6743536238572773E-2</v>
      </c>
      <c r="Y618" s="54">
        <v>133</v>
      </c>
      <c r="Z618" s="52">
        <f>IFERROR(Y618/U617,"-")</f>
        <v>0.28540772532188841</v>
      </c>
      <c r="AA618" s="53">
        <f t="shared" si="120"/>
        <v>98170.578947368427</v>
      </c>
      <c r="AB618" s="311"/>
      <c r="AC618" s="311"/>
      <c r="AD618" s="208" t="s">
        <v>151</v>
      </c>
      <c r="AE618" s="54">
        <v>32792070</v>
      </c>
      <c r="AF618" s="52">
        <f>IFERROR(AE618/AB617,"-")</f>
        <v>4.6178918140888495E-2</v>
      </c>
      <c r="AG618" s="54">
        <v>277</v>
      </c>
      <c r="AH618" s="52">
        <f>IFERROR(AG618/AC617,"-")</f>
        <v>0.31986143187066973</v>
      </c>
      <c r="AI618" s="53">
        <f t="shared" si="121"/>
        <v>118382.92418772563</v>
      </c>
      <c r="AJ618" s="311"/>
      <c r="AK618" s="324"/>
      <c r="AL618" s="208" t="s">
        <v>151</v>
      </c>
      <c r="AM618" s="54">
        <f t="shared" si="125"/>
        <v>151410859</v>
      </c>
      <c r="AN618" s="52">
        <f>IFERROR(AM618/AJ617,"-")</f>
        <v>3.057575222315112E-2</v>
      </c>
      <c r="AO618" s="54">
        <f t="shared" si="116"/>
        <v>1967</v>
      </c>
      <c r="AP618" s="52">
        <f>IFERROR(AO618/AK617,"-")</f>
        <v>0.24968266057374969</v>
      </c>
      <c r="AQ618" s="53">
        <f t="shared" si="122"/>
        <v>76975.52567361464</v>
      </c>
      <c r="AW618" s="175"/>
      <c r="AX618" s="175"/>
    </row>
    <row r="619" spans="2:50" s="20" customFormat="1">
      <c r="B619" s="326"/>
      <c r="C619" s="308"/>
      <c r="D619" s="311"/>
      <c r="E619" s="311"/>
      <c r="F619" s="209" t="s">
        <v>152</v>
      </c>
      <c r="G619" s="54">
        <v>82551480</v>
      </c>
      <c r="H619" s="52">
        <f>IFERROR(G619/D617,"-")</f>
        <v>2.460644338825527E-2</v>
      </c>
      <c r="I619" s="54">
        <v>1636</v>
      </c>
      <c r="J619" s="52">
        <f>IFERROR(I619/E617,"-")</f>
        <v>0.28711828711828713</v>
      </c>
      <c r="K619" s="53">
        <f t="shared" si="118"/>
        <v>50459.339853300735</v>
      </c>
      <c r="L619" s="311"/>
      <c r="M619" s="311"/>
      <c r="N619" s="209" t="s">
        <v>152</v>
      </c>
      <c r="O619" s="54">
        <v>15028225</v>
      </c>
      <c r="P619" s="52">
        <f>IFERROR(O619/L617,"-")</f>
        <v>2.8266437694645076E-2</v>
      </c>
      <c r="Q619" s="54">
        <v>269</v>
      </c>
      <c r="R619" s="52">
        <f>IFERROR(Q619/M617,"-")</f>
        <v>0.31721698113207547</v>
      </c>
      <c r="S619" s="53">
        <f t="shared" si="119"/>
        <v>55867.007434944237</v>
      </c>
      <c r="T619" s="311"/>
      <c r="U619" s="311"/>
      <c r="V619" s="209" t="s">
        <v>152</v>
      </c>
      <c r="W619" s="54">
        <v>5851815</v>
      </c>
      <c r="X619" s="52">
        <f>IFERROR(W619/T617,"-")</f>
        <v>1.6467912305313265E-2</v>
      </c>
      <c r="Y619" s="54">
        <v>156</v>
      </c>
      <c r="Z619" s="52">
        <f>IFERROR(Y619/U617,"-")</f>
        <v>0.33476394849785407</v>
      </c>
      <c r="AA619" s="53">
        <f t="shared" si="120"/>
        <v>37511.634615384617</v>
      </c>
      <c r="AB619" s="311"/>
      <c r="AC619" s="311"/>
      <c r="AD619" s="209" t="s">
        <v>152</v>
      </c>
      <c r="AE619" s="54">
        <v>13306745</v>
      </c>
      <c r="AF619" s="52">
        <f>IFERROR(AE619/AB617,"-")</f>
        <v>1.8739014892218676E-2</v>
      </c>
      <c r="AG619" s="54">
        <v>281</v>
      </c>
      <c r="AH619" s="52">
        <f>IFERROR(AG619/AC617,"-")</f>
        <v>0.32448036951501152</v>
      </c>
      <c r="AI619" s="53">
        <f t="shared" si="121"/>
        <v>47354.964412811387</v>
      </c>
      <c r="AJ619" s="311"/>
      <c r="AK619" s="324"/>
      <c r="AL619" s="209" t="s">
        <v>152</v>
      </c>
      <c r="AM619" s="54">
        <f t="shared" si="125"/>
        <v>116738265</v>
      </c>
      <c r="AN619" s="52">
        <f>IFERROR(AM619/AJ617,"-")</f>
        <v>2.3574004461599116E-2</v>
      </c>
      <c r="AO619" s="54">
        <f t="shared" si="116"/>
        <v>2342</v>
      </c>
      <c r="AP619" s="52">
        <f>IFERROR(AO619/AK617,"-")</f>
        <v>0.29728357451129728</v>
      </c>
      <c r="AQ619" s="53">
        <f t="shared" si="122"/>
        <v>49845.544406490182</v>
      </c>
      <c r="AW619" s="175"/>
      <c r="AX619" s="175"/>
    </row>
    <row r="620" spans="2:50" s="20" customFormat="1">
      <c r="B620" s="326"/>
      <c r="C620" s="308"/>
      <c r="D620" s="311"/>
      <c r="E620" s="311"/>
      <c r="F620" s="209" t="s">
        <v>153</v>
      </c>
      <c r="G620" s="54">
        <v>9528206</v>
      </c>
      <c r="H620" s="52">
        <f>IFERROR(G620/D617,"-")</f>
        <v>2.8401097294758885E-3</v>
      </c>
      <c r="I620" s="54">
        <v>267</v>
      </c>
      <c r="J620" s="52">
        <f>IFERROR(I620/E617,"-")</f>
        <v>4.685854685854686E-2</v>
      </c>
      <c r="K620" s="53">
        <f t="shared" si="118"/>
        <v>35686.164794007491</v>
      </c>
      <c r="L620" s="311"/>
      <c r="M620" s="311"/>
      <c r="N620" s="209" t="s">
        <v>153</v>
      </c>
      <c r="O620" s="54">
        <v>2028055</v>
      </c>
      <c r="P620" s="52">
        <f>IFERROR(O620/L617,"-")</f>
        <v>3.8145483115147277E-3</v>
      </c>
      <c r="Q620" s="54">
        <v>37</v>
      </c>
      <c r="R620" s="52">
        <f>IFERROR(Q620/M617,"-")</f>
        <v>4.363207547169811E-2</v>
      </c>
      <c r="S620" s="53">
        <f t="shared" si="119"/>
        <v>54812.2972972973</v>
      </c>
      <c r="T620" s="311"/>
      <c r="U620" s="311"/>
      <c r="V620" s="209" t="s">
        <v>153</v>
      </c>
      <c r="W620" s="54">
        <v>1977693</v>
      </c>
      <c r="X620" s="52">
        <f>IFERROR(W620/T617,"-")</f>
        <v>5.5655339225235091E-3</v>
      </c>
      <c r="Y620" s="54">
        <v>25</v>
      </c>
      <c r="Z620" s="52">
        <f>IFERROR(Y620/U617,"-")</f>
        <v>5.3648068669527899E-2</v>
      </c>
      <c r="AA620" s="53">
        <f t="shared" si="120"/>
        <v>79107.72</v>
      </c>
      <c r="AB620" s="311"/>
      <c r="AC620" s="311"/>
      <c r="AD620" s="209" t="s">
        <v>153</v>
      </c>
      <c r="AE620" s="54">
        <v>499199</v>
      </c>
      <c r="AF620" s="52">
        <f>IFERROR(AE620/AB617,"-")</f>
        <v>7.0298916039802895E-4</v>
      </c>
      <c r="AG620" s="54">
        <v>40</v>
      </c>
      <c r="AH620" s="52">
        <f>IFERROR(AG620/AC617,"-")</f>
        <v>4.6189376443418015E-2</v>
      </c>
      <c r="AI620" s="53">
        <f t="shared" si="121"/>
        <v>12479.975</v>
      </c>
      <c r="AJ620" s="311"/>
      <c r="AK620" s="324"/>
      <c r="AL620" s="209" t="s">
        <v>153</v>
      </c>
      <c r="AM620" s="54">
        <f t="shared" si="125"/>
        <v>14033153</v>
      </c>
      <c r="AN620" s="52">
        <f>IFERROR(AM620/AJ617,"-")</f>
        <v>2.8338403987099091E-3</v>
      </c>
      <c r="AO620" s="54">
        <f t="shared" si="116"/>
        <v>369</v>
      </c>
      <c r="AP620" s="52">
        <f>IFERROR(AO620/AK617,"-")</f>
        <v>4.6839299314546841E-2</v>
      </c>
      <c r="AQ620" s="53">
        <f t="shared" si="122"/>
        <v>38030.224932249323</v>
      </c>
      <c r="AW620" s="175"/>
      <c r="AX620" s="175"/>
    </row>
    <row r="621" spans="2:50" s="20" customFormat="1">
      <c r="B621" s="326"/>
      <c r="C621" s="308"/>
      <c r="D621" s="311"/>
      <c r="E621" s="311"/>
      <c r="F621" s="209" t="s">
        <v>154</v>
      </c>
      <c r="G621" s="54">
        <v>83538569</v>
      </c>
      <c r="H621" s="52">
        <f>IFERROR(G621/D617,"-")</f>
        <v>2.4900668877582289E-2</v>
      </c>
      <c r="I621" s="54">
        <v>1815</v>
      </c>
      <c r="J621" s="52">
        <f>IFERROR(I621/E617,"-")</f>
        <v>0.31853281853281851</v>
      </c>
      <c r="K621" s="53">
        <f t="shared" si="118"/>
        <v>46026.759779614324</v>
      </c>
      <c r="L621" s="311"/>
      <c r="M621" s="311"/>
      <c r="N621" s="209" t="s">
        <v>154</v>
      </c>
      <c r="O621" s="54">
        <v>9839907</v>
      </c>
      <c r="P621" s="52">
        <f>IFERROR(O621/L617,"-")</f>
        <v>1.8507782398560171E-2</v>
      </c>
      <c r="Q621" s="54">
        <v>300</v>
      </c>
      <c r="R621" s="52">
        <f>IFERROR(Q621/M617,"-")</f>
        <v>0.35377358490566035</v>
      </c>
      <c r="S621" s="53">
        <f t="shared" si="119"/>
        <v>32799.69</v>
      </c>
      <c r="T621" s="311"/>
      <c r="U621" s="311"/>
      <c r="V621" s="209" t="s">
        <v>154</v>
      </c>
      <c r="W621" s="54">
        <v>8451660</v>
      </c>
      <c r="X621" s="52">
        <f>IFERROR(W621/T617,"-")</f>
        <v>2.3784278162300741E-2</v>
      </c>
      <c r="Y621" s="54">
        <v>179</v>
      </c>
      <c r="Z621" s="52">
        <f>IFERROR(Y621/U617,"-")</f>
        <v>0.38412017167381973</v>
      </c>
      <c r="AA621" s="53">
        <f t="shared" si="120"/>
        <v>47215.977653631286</v>
      </c>
      <c r="AB621" s="311"/>
      <c r="AC621" s="311"/>
      <c r="AD621" s="209" t="s">
        <v>154</v>
      </c>
      <c r="AE621" s="54">
        <v>13214618</v>
      </c>
      <c r="AF621" s="52">
        <f>IFERROR(AE621/AB617,"-")</f>
        <v>1.8609278489741927E-2</v>
      </c>
      <c r="AG621" s="54">
        <v>352</v>
      </c>
      <c r="AH621" s="52">
        <f>IFERROR(AG621/AC617,"-")</f>
        <v>0.40646651270207851</v>
      </c>
      <c r="AI621" s="53">
        <f t="shared" si="121"/>
        <v>37541.528409090912</v>
      </c>
      <c r="AJ621" s="311"/>
      <c r="AK621" s="324"/>
      <c r="AL621" s="209" t="s">
        <v>154</v>
      </c>
      <c r="AM621" s="54">
        <f t="shared" si="125"/>
        <v>115044754</v>
      </c>
      <c r="AN621" s="52">
        <f>IFERROR(AM621/AJ617,"-")</f>
        <v>2.3232018602294395E-2</v>
      </c>
      <c r="AO621" s="54">
        <f t="shared" si="116"/>
        <v>2646</v>
      </c>
      <c r="AP621" s="52">
        <f>IFERROR(AO621/AK617,"-")</f>
        <v>0.33587204874333587</v>
      </c>
      <c r="AQ621" s="53">
        <f t="shared" si="122"/>
        <v>43478.743008314435</v>
      </c>
      <c r="AW621" s="175"/>
      <c r="AX621" s="175"/>
    </row>
    <row r="622" spans="2:50" s="20" customFormat="1">
      <c r="B622" s="326"/>
      <c r="C622" s="308"/>
      <c r="D622" s="311"/>
      <c r="E622" s="311"/>
      <c r="F622" s="209" t="s">
        <v>155</v>
      </c>
      <c r="G622" s="54">
        <v>165301401</v>
      </c>
      <c r="H622" s="52">
        <f>IFERROR(G622/D617,"-")</f>
        <v>4.9272036863612659E-2</v>
      </c>
      <c r="I622" s="54">
        <v>2126</v>
      </c>
      <c r="J622" s="52">
        <f>IFERROR(I622/E617,"-")</f>
        <v>0.37311337311337311</v>
      </c>
      <c r="K622" s="53">
        <f t="shared" si="118"/>
        <v>77752.305268109121</v>
      </c>
      <c r="L622" s="311"/>
      <c r="M622" s="311"/>
      <c r="N622" s="209" t="s">
        <v>155</v>
      </c>
      <c r="O622" s="54">
        <v>27222938</v>
      </c>
      <c r="P622" s="52">
        <f>IFERROR(O622/L617,"-")</f>
        <v>5.1203351083856263E-2</v>
      </c>
      <c r="Q622" s="54">
        <v>351</v>
      </c>
      <c r="R622" s="52">
        <f>IFERROR(Q622/M617,"-")</f>
        <v>0.41391509433962265</v>
      </c>
      <c r="S622" s="53">
        <f t="shared" si="119"/>
        <v>77558.227920227917</v>
      </c>
      <c r="T622" s="311"/>
      <c r="U622" s="311"/>
      <c r="V622" s="209" t="s">
        <v>155</v>
      </c>
      <c r="W622" s="54">
        <v>12750559</v>
      </c>
      <c r="X622" s="52">
        <f>IFERROR(W622/T617,"-")</f>
        <v>3.5882044708474684E-2</v>
      </c>
      <c r="Y622" s="54">
        <v>195</v>
      </c>
      <c r="Z622" s="52">
        <f>IFERROR(Y622/U617,"-")</f>
        <v>0.41845493562231761</v>
      </c>
      <c r="AA622" s="53">
        <f t="shared" si="120"/>
        <v>65387.482051282052</v>
      </c>
      <c r="AB622" s="311"/>
      <c r="AC622" s="311"/>
      <c r="AD622" s="209" t="s">
        <v>155</v>
      </c>
      <c r="AE622" s="54">
        <v>33828524</v>
      </c>
      <c r="AF622" s="52">
        <f>IFERROR(AE622/AB617,"-")</f>
        <v>4.7638488226668267E-2</v>
      </c>
      <c r="AG622" s="54">
        <v>380</v>
      </c>
      <c r="AH622" s="52">
        <f>IFERROR(AG622/AC617,"-")</f>
        <v>0.43879907621247111</v>
      </c>
      <c r="AI622" s="53">
        <f t="shared" si="121"/>
        <v>89022.431578947362</v>
      </c>
      <c r="AJ622" s="311"/>
      <c r="AK622" s="324"/>
      <c r="AL622" s="209" t="s">
        <v>155</v>
      </c>
      <c r="AM622" s="54">
        <f t="shared" si="125"/>
        <v>239103422</v>
      </c>
      <c r="AN622" s="52">
        <f>IFERROR(AM622/AJ617,"-")</f>
        <v>4.8284297672332339E-2</v>
      </c>
      <c r="AO622" s="54">
        <f t="shared" si="116"/>
        <v>3052</v>
      </c>
      <c r="AP622" s="52">
        <f>IFERROR(AO622/AK617,"-")</f>
        <v>0.3874079715663874</v>
      </c>
      <c r="AQ622" s="53">
        <f t="shared" si="122"/>
        <v>78343.192005242468</v>
      </c>
      <c r="AW622" s="175"/>
      <c r="AX622" s="175"/>
    </row>
    <row r="623" spans="2:50" s="20" customFormat="1">
      <c r="B623" s="326"/>
      <c r="C623" s="308"/>
      <c r="D623" s="311"/>
      <c r="E623" s="311"/>
      <c r="F623" s="209" t="s">
        <v>156</v>
      </c>
      <c r="G623" s="54">
        <v>84741686</v>
      </c>
      <c r="H623" s="52">
        <f>IFERROR(G623/D617,"-")</f>
        <v>2.52592866800729E-2</v>
      </c>
      <c r="I623" s="54">
        <v>537</v>
      </c>
      <c r="J623" s="52">
        <f>IFERROR(I623/E617,"-")</f>
        <v>9.4243594243594242E-2</v>
      </c>
      <c r="K623" s="53">
        <f t="shared" si="118"/>
        <v>157805.74674115455</v>
      </c>
      <c r="L623" s="311"/>
      <c r="M623" s="311"/>
      <c r="N623" s="209" t="s">
        <v>156</v>
      </c>
      <c r="O623" s="54">
        <v>10082032</v>
      </c>
      <c r="P623" s="52">
        <f>IFERROR(O623/L617,"-")</f>
        <v>1.89631928829531E-2</v>
      </c>
      <c r="Q623" s="54">
        <v>83</v>
      </c>
      <c r="R623" s="52">
        <f>IFERROR(Q623/M617,"-")</f>
        <v>9.7877358490566044E-2</v>
      </c>
      <c r="S623" s="53">
        <f t="shared" si="119"/>
        <v>121470.26506024097</v>
      </c>
      <c r="T623" s="311"/>
      <c r="U623" s="311"/>
      <c r="V623" s="209" t="s">
        <v>156</v>
      </c>
      <c r="W623" s="54">
        <v>9544744</v>
      </c>
      <c r="X623" s="52">
        <f>IFERROR(W623/T617,"-")</f>
        <v>2.686038556732654E-2</v>
      </c>
      <c r="Y623" s="54">
        <v>49</v>
      </c>
      <c r="Z623" s="52">
        <f>IFERROR(Y623/U617,"-")</f>
        <v>0.10515021459227468</v>
      </c>
      <c r="AA623" s="53">
        <f t="shared" si="120"/>
        <v>194790.69387755101</v>
      </c>
      <c r="AB623" s="311"/>
      <c r="AC623" s="311"/>
      <c r="AD623" s="209" t="s">
        <v>156</v>
      </c>
      <c r="AE623" s="54">
        <v>15558293</v>
      </c>
      <c r="AF623" s="52">
        <f>IFERROR(AE623/AB617,"-")</f>
        <v>2.1909722041303231E-2</v>
      </c>
      <c r="AG623" s="54">
        <v>125</v>
      </c>
      <c r="AH623" s="52">
        <f>IFERROR(AG623/AC617,"-")</f>
        <v>0.14434180138568128</v>
      </c>
      <c r="AI623" s="53">
        <f t="shared" si="121"/>
        <v>124466.344</v>
      </c>
      <c r="AJ623" s="311"/>
      <c r="AK623" s="324"/>
      <c r="AL623" s="209" t="s">
        <v>156</v>
      </c>
      <c r="AM623" s="54">
        <f t="shared" si="125"/>
        <v>119926755</v>
      </c>
      <c r="AN623" s="52">
        <f>IFERROR(AM623/AJ617,"-")</f>
        <v>2.4217884833521417E-2</v>
      </c>
      <c r="AO623" s="54">
        <f t="shared" si="116"/>
        <v>794</v>
      </c>
      <c r="AP623" s="52">
        <f>IFERROR(AO623/AK617,"-")</f>
        <v>0.10078700177710079</v>
      </c>
      <c r="AQ623" s="53">
        <f t="shared" si="122"/>
        <v>151041.2531486146</v>
      </c>
      <c r="AW623" s="175"/>
      <c r="AX623" s="175"/>
    </row>
    <row r="624" spans="2:50" s="20" customFormat="1">
      <c r="B624" s="326"/>
      <c r="C624" s="308"/>
      <c r="D624" s="311"/>
      <c r="E624" s="311"/>
      <c r="F624" s="209" t="s">
        <v>166</v>
      </c>
      <c r="G624" s="54">
        <v>1460</v>
      </c>
      <c r="H624" s="52">
        <f>IFERROR(G624/D617,"-")</f>
        <v>4.3518792572650054E-7</v>
      </c>
      <c r="I624" s="54">
        <v>1</v>
      </c>
      <c r="J624" s="52">
        <f>IFERROR(I624/E617,"-")</f>
        <v>1.7550017550017549E-4</v>
      </c>
      <c r="K624" s="53">
        <f t="shared" si="118"/>
        <v>1460</v>
      </c>
      <c r="L624" s="311"/>
      <c r="M624" s="311"/>
      <c r="N624" s="209" t="s">
        <v>166</v>
      </c>
      <c r="O624" s="54">
        <v>0</v>
      </c>
      <c r="P624" s="52">
        <f>IFERROR(O624/L617,"-")</f>
        <v>0</v>
      </c>
      <c r="Q624" s="54">
        <v>0</v>
      </c>
      <c r="R624" s="52">
        <f>IFERROR(Q624/M617,"-")</f>
        <v>0</v>
      </c>
      <c r="S624" s="53" t="str">
        <f t="shared" si="119"/>
        <v>-</v>
      </c>
      <c r="T624" s="311"/>
      <c r="U624" s="311"/>
      <c r="V624" s="209" t="s">
        <v>166</v>
      </c>
      <c r="W624" s="54">
        <v>0</v>
      </c>
      <c r="X624" s="52">
        <f>IFERROR(W624/T617,"-")</f>
        <v>0</v>
      </c>
      <c r="Y624" s="54">
        <v>0</v>
      </c>
      <c r="Z624" s="52">
        <f>IFERROR(Y624/U617,"-")</f>
        <v>0</v>
      </c>
      <c r="AA624" s="53" t="str">
        <f t="shared" si="120"/>
        <v>-</v>
      </c>
      <c r="AB624" s="311"/>
      <c r="AC624" s="311"/>
      <c r="AD624" s="209" t="s">
        <v>166</v>
      </c>
      <c r="AE624" s="54">
        <v>3910</v>
      </c>
      <c r="AF624" s="52">
        <f>IFERROR(AE624/AB617,"-")</f>
        <v>5.5061961605618068E-6</v>
      </c>
      <c r="AG624" s="54">
        <v>1</v>
      </c>
      <c r="AH624" s="52">
        <f>IFERROR(AG624/AC617,"-")</f>
        <v>1.1547344110854503E-3</v>
      </c>
      <c r="AI624" s="53">
        <f t="shared" si="121"/>
        <v>3910</v>
      </c>
      <c r="AJ624" s="311"/>
      <c r="AK624" s="324"/>
      <c r="AL624" s="209" t="s">
        <v>166</v>
      </c>
      <c r="AM624" s="54">
        <f t="shared" si="125"/>
        <v>5370</v>
      </c>
      <c r="AN624" s="52">
        <f>IFERROR(AM624/AJ617,"-")</f>
        <v>1.0844122444237734E-6</v>
      </c>
      <c r="AO624" s="54">
        <f t="shared" si="116"/>
        <v>2</v>
      </c>
      <c r="AP624" s="52">
        <f>IFERROR(AO624/AK617,"-")</f>
        <v>2.538715410002539E-4</v>
      </c>
      <c r="AQ624" s="53">
        <f t="shared" si="122"/>
        <v>2685</v>
      </c>
      <c r="AW624" s="175"/>
      <c r="AX624" s="175"/>
    </row>
    <row r="625" spans="2:50" s="20" customFormat="1">
      <c r="B625" s="326"/>
      <c r="C625" s="308"/>
      <c r="D625" s="311"/>
      <c r="E625" s="311"/>
      <c r="F625" s="209" t="s">
        <v>157</v>
      </c>
      <c r="G625" s="54">
        <v>910453</v>
      </c>
      <c r="H625" s="52">
        <f>IFERROR(G625/D617,"-")</f>
        <v>2.7138229626128056E-4</v>
      </c>
      <c r="I625" s="54">
        <v>44</v>
      </c>
      <c r="J625" s="52">
        <f>IFERROR(I625/E617,"-")</f>
        <v>7.7220077220077222E-3</v>
      </c>
      <c r="K625" s="53">
        <f t="shared" si="118"/>
        <v>20692.113636363636</v>
      </c>
      <c r="L625" s="311"/>
      <c r="M625" s="311"/>
      <c r="N625" s="209" t="s">
        <v>157</v>
      </c>
      <c r="O625" s="54">
        <v>779450</v>
      </c>
      <c r="P625" s="52">
        <f>IFERROR(O625/L617,"-")</f>
        <v>1.4660596884256858E-3</v>
      </c>
      <c r="Q625" s="54">
        <v>16</v>
      </c>
      <c r="R625" s="52">
        <f>IFERROR(Q625/M617,"-")</f>
        <v>1.8867924528301886E-2</v>
      </c>
      <c r="S625" s="53">
        <f t="shared" si="119"/>
        <v>48715.625</v>
      </c>
      <c r="T625" s="311"/>
      <c r="U625" s="311"/>
      <c r="V625" s="209" t="s">
        <v>157</v>
      </c>
      <c r="W625" s="54">
        <v>83824</v>
      </c>
      <c r="X625" s="52">
        <f>IFERROR(W625/T617,"-")</f>
        <v>2.3589369812281814E-4</v>
      </c>
      <c r="Y625" s="54">
        <v>7</v>
      </c>
      <c r="Z625" s="52">
        <f>IFERROR(Y625/U617,"-")</f>
        <v>1.5021459227467811E-2</v>
      </c>
      <c r="AA625" s="53">
        <f t="shared" si="120"/>
        <v>11974.857142857143</v>
      </c>
      <c r="AB625" s="311"/>
      <c r="AC625" s="311"/>
      <c r="AD625" s="209" t="s">
        <v>157</v>
      </c>
      <c r="AE625" s="54">
        <v>157219</v>
      </c>
      <c r="AF625" s="52">
        <f>IFERROR(AE625/AB617,"-")</f>
        <v>2.2140119032413471E-4</v>
      </c>
      <c r="AG625" s="54">
        <v>16</v>
      </c>
      <c r="AH625" s="52">
        <f>IFERROR(AG625/AC617,"-")</f>
        <v>1.8475750577367205E-2</v>
      </c>
      <c r="AI625" s="53">
        <f t="shared" si="121"/>
        <v>9826.1875</v>
      </c>
      <c r="AJ625" s="311"/>
      <c r="AK625" s="324"/>
      <c r="AL625" s="209" t="s">
        <v>157</v>
      </c>
      <c r="AM625" s="54">
        <f t="shared" si="125"/>
        <v>1930946</v>
      </c>
      <c r="AN625" s="52">
        <f>IFERROR(AM625/AJ617,"-")</f>
        <v>3.8993323756445213E-4</v>
      </c>
      <c r="AO625" s="54">
        <f t="shared" si="116"/>
        <v>83</v>
      </c>
      <c r="AP625" s="52">
        <f>IFERROR(AO625/AK617,"-")</f>
        <v>1.0535668951510535E-2</v>
      </c>
      <c r="AQ625" s="53">
        <f t="shared" si="122"/>
        <v>23264.409638554218</v>
      </c>
      <c r="AW625" s="175"/>
      <c r="AX625" s="175"/>
    </row>
    <row r="626" spans="2:50" s="20" customFormat="1">
      <c r="B626" s="326"/>
      <c r="C626" s="308"/>
      <c r="D626" s="311"/>
      <c r="E626" s="311"/>
      <c r="F626" s="209" t="s">
        <v>158</v>
      </c>
      <c r="G626" s="54">
        <v>1390866</v>
      </c>
      <c r="H626" s="52">
        <f>IFERROR(G626/D617,"-")</f>
        <v>4.1458088322158555E-4</v>
      </c>
      <c r="I626" s="54">
        <v>151</v>
      </c>
      <c r="J626" s="52">
        <f>IFERROR(I626/E617,"-")</f>
        <v>2.6500526500526502E-2</v>
      </c>
      <c r="K626" s="53">
        <f t="shared" si="118"/>
        <v>9211.0331125827815</v>
      </c>
      <c r="L626" s="311"/>
      <c r="M626" s="311"/>
      <c r="N626" s="209" t="s">
        <v>158</v>
      </c>
      <c r="O626" s="54">
        <v>343833</v>
      </c>
      <c r="P626" s="52">
        <f>IFERROR(O626/L617,"-")</f>
        <v>6.4671204163252146E-4</v>
      </c>
      <c r="Q626" s="54">
        <v>27</v>
      </c>
      <c r="R626" s="52">
        <f>IFERROR(Q626/M617,"-")</f>
        <v>3.1839622641509434E-2</v>
      </c>
      <c r="S626" s="53">
        <f t="shared" si="119"/>
        <v>12734.555555555555</v>
      </c>
      <c r="T626" s="311"/>
      <c r="U626" s="311"/>
      <c r="V626" s="209" t="s">
        <v>158</v>
      </c>
      <c r="W626" s="54">
        <v>113444</v>
      </c>
      <c r="X626" s="52">
        <f>IFERROR(W626/T617,"-")</f>
        <v>3.192489584110157E-4</v>
      </c>
      <c r="Y626" s="54">
        <v>14</v>
      </c>
      <c r="Z626" s="52">
        <f>IFERROR(Y626/U617,"-")</f>
        <v>3.0042918454935622E-2</v>
      </c>
      <c r="AA626" s="53">
        <f t="shared" si="120"/>
        <v>8103.1428571428569</v>
      </c>
      <c r="AB626" s="311"/>
      <c r="AC626" s="311"/>
      <c r="AD626" s="209" t="s">
        <v>158</v>
      </c>
      <c r="AE626" s="54">
        <v>428903</v>
      </c>
      <c r="AF626" s="52">
        <f>IFERROR(AE626/AB617,"-")</f>
        <v>6.0399592119013824E-4</v>
      </c>
      <c r="AG626" s="54">
        <v>45</v>
      </c>
      <c r="AH626" s="52">
        <f>IFERROR(AG626/AC617,"-")</f>
        <v>5.1963048498845268E-2</v>
      </c>
      <c r="AI626" s="53">
        <f t="shared" si="121"/>
        <v>9531.177777777777</v>
      </c>
      <c r="AJ626" s="311"/>
      <c r="AK626" s="324"/>
      <c r="AL626" s="209" t="s">
        <v>158</v>
      </c>
      <c r="AM626" s="54">
        <f t="shared" si="125"/>
        <v>2277046</v>
      </c>
      <c r="AN626" s="52">
        <f>IFERROR(AM626/AJ617,"-")</f>
        <v>4.5982431350394335E-4</v>
      </c>
      <c r="AO626" s="54">
        <f t="shared" ref="AO626:AO689" si="126">SUM(I626,Q626,Y626,AG626)</f>
        <v>237</v>
      </c>
      <c r="AP626" s="52">
        <f>IFERROR(AO626/AK617,"-")</f>
        <v>3.0083777608530083E-2</v>
      </c>
      <c r="AQ626" s="53">
        <f t="shared" si="122"/>
        <v>9607.7890295358648</v>
      </c>
      <c r="AW626" s="175"/>
      <c r="AX626" s="175"/>
    </row>
    <row r="627" spans="2:50" s="20" customFormat="1">
      <c r="B627" s="326"/>
      <c r="C627" s="308"/>
      <c r="D627" s="311"/>
      <c r="E627" s="311"/>
      <c r="F627" s="209" t="s">
        <v>159</v>
      </c>
      <c r="G627" s="54">
        <v>152946</v>
      </c>
      <c r="H627" s="52">
        <f>IFERROR(G627/D617,"-")</f>
        <v>4.5589214032989967E-5</v>
      </c>
      <c r="I627" s="54">
        <v>19</v>
      </c>
      <c r="J627" s="52">
        <f>IFERROR(I627/E617,"-")</f>
        <v>3.3345033345033347E-3</v>
      </c>
      <c r="K627" s="53">
        <f t="shared" si="118"/>
        <v>8049.7894736842109</v>
      </c>
      <c r="L627" s="311"/>
      <c r="M627" s="311"/>
      <c r="N627" s="209" t="s">
        <v>159</v>
      </c>
      <c r="O627" s="54">
        <v>17697</v>
      </c>
      <c r="P627" s="52">
        <f>IFERROR(O627/L617,"-")</f>
        <v>3.3286109828814371E-5</v>
      </c>
      <c r="Q627" s="54">
        <v>6</v>
      </c>
      <c r="R627" s="52">
        <f>IFERROR(Q627/M617,"-")</f>
        <v>7.0754716981132077E-3</v>
      </c>
      <c r="S627" s="53">
        <f t="shared" si="119"/>
        <v>2949.5</v>
      </c>
      <c r="T627" s="311"/>
      <c r="U627" s="311"/>
      <c r="V627" s="209" t="s">
        <v>159</v>
      </c>
      <c r="W627" s="54">
        <v>30344</v>
      </c>
      <c r="X627" s="52">
        <f>IFERROR(W627/T617,"-")</f>
        <v>8.5392708243925297E-5</v>
      </c>
      <c r="Y627" s="54">
        <v>4</v>
      </c>
      <c r="Z627" s="52">
        <f>IFERROR(Y627/U617,"-")</f>
        <v>8.5836909871244635E-3</v>
      </c>
      <c r="AA627" s="53">
        <f t="shared" si="120"/>
        <v>7586</v>
      </c>
      <c r="AB627" s="311"/>
      <c r="AC627" s="311"/>
      <c r="AD627" s="209" t="s">
        <v>159</v>
      </c>
      <c r="AE627" s="54">
        <v>649775</v>
      </c>
      <c r="AF627" s="52">
        <f>IFERROR(AE627/AB617,"-")</f>
        <v>9.1503545018645726E-4</v>
      </c>
      <c r="AG627" s="54">
        <v>17</v>
      </c>
      <c r="AH627" s="52">
        <f>IFERROR(AG627/AC617,"-")</f>
        <v>1.9630484988452657E-2</v>
      </c>
      <c r="AI627" s="53">
        <f t="shared" si="121"/>
        <v>38222.058823529413</v>
      </c>
      <c r="AJ627" s="311"/>
      <c r="AK627" s="324"/>
      <c r="AL627" s="209" t="s">
        <v>159</v>
      </c>
      <c r="AM627" s="54">
        <f t="shared" si="125"/>
        <v>850762</v>
      </c>
      <c r="AN627" s="52">
        <f>IFERROR(AM627/AJ617,"-")</f>
        <v>1.718019981174038E-4</v>
      </c>
      <c r="AO627" s="54">
        <f t="shared" si="126"/>
        <v>46</v>
      </c>
      <c r="AP627" s="52">
        <f>IFERROR(AO627/AK617,"-")</f>
        <v>5.8390454430058388E-3</v>
      </c>
      <c r="AQ627" s="53">
        <f t="shared" si="122"/>
        <v>18494.82608695652</v>
      </c>
      <c r="AW627" s="175"/>
      <c r="AX627" s="175"/>
    </row>
    <row r="628" spans="2:50" s="20" customFormat="1">
      <c r="B628" s="326"/>
      <c r="C628" s="308"/>
      <c r="D628" s="311"/>
      <c r="E628" s="311"/>
      <c r="F628" s="209" t="s">
        <v>160</v>
      </c>
      <c r="G628" s="54">
        <v>3548582</v>
      </c>
      <c r="H628" s="52">
        <f>IFERROR(G628/D617,"-")</f>
        <v>1.0577397533221896E-3</v>
      </c>
      <c r="I628" s="54">
        <v>23</v>
      </c>
      <c r="J628" s="52">
        <f>IFERROR(I628/E617,"-")</f>
        <v>4.0365040365040366E-3</v>
      </c>
      <c r="K628" s="53">
        <f t="shared" si="118"/>
        <v>154286.17391304349</v>
      </c>
      <c r="L628" s="311"/>
      <c r="M628" s="311"/>
      <c r="N628" s="209" t="s">
        <v>160</v>
      </c>
      <c r="O628" s="54">
        <v>1867464</v>
      </c>
      <c r="P628" s="52">
        <f>IFERROR(O628/L617,"-")</f>
        <v>3.5124943100727246E-3</v>
      </c>
      <c r="Q628" s="54">
        <v>8</v>
      </c>
      <c r="R628" s="52">
        <f>IFERROR(Q628/M617,"-")</f>
        <v>9.433962264150943E-3</v>
      </c>
      <c r="S628" s="53">
        <f t="shared" si="119"/>
        <v>233433</v>
      </c>
      <c r="T628" s="311"/>
      <c r="U628" s="311"/>
      <c r="V628" s="209" t="s">
        <v>160</v>
      </c>
      <c r="W628" s="54">
        <v>548758</v>
      </c>
      <c r="X628" s="52">
        <f>IFERROR(W628/T617,"-")</f>
        <v>1.5442898691840218E-3</v>
      </c>
      <c r="Y628" s="54">
        <v>3</v>
      </c>
      <c r="Z628" s="52">
        <f>IFERROR(Y628/U617,"-")</f>
        <v>6.4377682403433476E-3</v>
      </c>
      <c r="AA628" s="53">
        <f t="shared" si="120"/>
        <v>182919.33333333334</v>
      </c>
      <c r="AB628" s="311"/>
      <c r="AC628" s="311"/>
      <c r="AD628" s="209" t="s">
        <v>160</v>
      </c>
      <c r="AE628" s="54">
        <v>1910450</v>
      </c>
      <c r="AF628" s="52">
        <f>IFERROR(AE628/AB617,"-")</f>
        <v>2.6903612416739908E-3</v>
      </c>
      <c r="AG628" s="54">
        <v>13</v>
      </c>
      <c r="AH628" s="52">
        <f>IFERROR(AG628/AC617,"-")</f>
        <v>1.5011547344110854E-2</v>
      </c>
      <c r="AI628" s="53">
        <f t="shared" si="121"/>
        <v>146957.69230769231</v>
      </c>
      <c r="AJ628" s="311"/>
      <c r="AK628" s="324"/>
      <c r="AL628" s="209" t="s">
        <v>160</v>
      </c>
      <c r="AM628" s="54">
        <f t="shared" si="125"/>
        <v>7875254</v>
      </c>
      <c r="AN628" s="52">
        <f>IFERROR(AM628/AJ617,"-")</f>
        <v>1.5903206453533147E-3</v>
      </c>
      <c r="AO628" s="54">
        <f t="shared" si="126"/>
        <v>47</v>
      </c>
      <c r="AP628" s="52">
        <f>IFERROR(AO628/AK617,"-")</f>
        <v>5.9659812135059659E-3</v>
      </c>
      <c r="AQ628" s="53">
        <f t="shared" si="122"/>
        <v>167558.59574468085</v>
      </c>
      <c r="AW628" s="175"/>
      <c r="AX628" s="175"/>
    </row>
    <row r="629" spans="2:50" s="20" customFormat="1">
      <c r="B629" s="326"/>
      <c r="C629" s="308"/>
      <c r="D629" s="311"/>
      <c r="E629" s="311"/>
      <c r="F629" s="209" t="s">
        <v>161</v>
      </c>
      <c r="G629" s="54">
        <v>14503505</v>
      </c>
      <c r="H629" s="52">
        <f>IFERROR(G629/D617,"-")</f>
        <v>4.3231166141876227E-3</v>
      </c>
      <c r="I629" s="54">
        <v>477</v>
      </c>
      <c r="J629" s="52">
        <f>IFERROR(I629/E617,"-")</f>
        <v>8.3713583713583714E-2</v>
      </c>
      <c r="K629" s="53">
        <f t="shared" si="118"/>
        <v>30405.670859538783</v>
      </c>
      <c r="L629" s="311"/>
      <c r="M629" s="311"/>
      <c r="N629" s="209" t="s">
        <v>161</v>
      </c>
      <c r="O629" s="54">
        <v>3867977</v>
      </c>
      <c r="P629" s="52">
        <f>IFERROR(O629/L617,"-")</f>
        <v>7.2752391499874515E-3</v>
      </c>
      <c r="Q629" s="54">
        <v>94</v>
      </c>
      <c r="R629" s="52">
        <f>IFERROR(Q629/M617,"-")</f>
        <v>0.11084905660377359</v>
      </c>
      <c r="S629" s="53">
        <f t="shared" si="119"/>
        <v>41148.691489361699</v>
      </c>
      <c r="T629" s="311"/>
      <c r="U629" s="311"/>
      <c r="V629" s="209" t="s">
        <v>161</v>
      </c>
      <c r="W629" s="54">
        <v>4348055</v>
      </c>
      <c r="X629" s="52">
        <f>IFERROR(W629/T617,"-")</f>
        <v>1.2236099131411172E-2</v>
      </c>
      <c r="Y629" s="54">
        <v>68</v>
      </c>
      <c r="Z629" s="52">
        <f>IFERROR(Y629/U617,"-")</f>
        <v>0.14592274678111589</v>
      </c>
      <c r="AA629" s="53">
        <f t="shared" si="120"/>
        <v>63941.98529411765</v>
      </c>
      <c r="AB629" s="311"/>
      <c r="AC629" s="311"/>
      <c r="AD629" s="209" t="s">
        <v>161</v>
      </c>
      <c r="AE629" s="54">
        <v>5239332</v>
      </c>
      <c r="AF629" s="52">
        <f>IFERROR(AE629/AB617,"-")</f>
        <v>7.3782070952195938E-3</v>
      </c>
      <c r="AG629" s="54">
        <v>137</v>
      </c>
      <c r="AH629" s="52">
        <f>IFERROR(AG629/AC617,"-")</f>
        <v>0.15819861431870669</v>
      </c>
      <c r="AI629" s="53">
        <f t="shared" si="121"/>
        <v>38243.299270072996</v>
      </c>
      <c r="AJ629" s="311"/>
      <c r="AK629" s="324"/>
      <c r="AL629" s="209" t="s">
        <v>161</v>
      </c>
      <c r="AM629" s="54">
        <f t="shared" si="125"/>
        <v>27958869</v>
      </c>
      <c r="AN629" s="52">
        <f>IFERROR(AM629/AJ617,"-")</f>
        <v>5.6459850807896207E-3</v>
      </c>
      <c r="AO629" s="54">
        <f t="shared" si="126"/>
        <v>776</v>
      </c>
      <c r="AP629" s="52">
        <f>IFERROR(AO629/AK617,"-")</f>
        <v>9.8502157908098506E-2</v>
      </c>
      <c r="AQ629" s="53">
        <f t="shared" si="122"/>
        <v>36029.470360824744</v>
      </c>
      <c r="AW629" s="175"/>
      <c r="AX629" s="175"/>
    </row>
    <row r="630" spans="2:50" s="20" customFormat="1">
      <c r="B630" s="326"/>
      <c r="C630" s="308"/>
      <c r="D630" s="311"/>
      <c r="E630" s="311"/>
      <c r="F630" s="209" t="s">
        <v>162</v>
      </c>
      <c r="G630" s="54">
        <v>40531926</v>
      </c>
      <c r="H630" s="52">
        <f>IFERROR(G630/D617,"-")</f>
        <v>1.20815101381096E-2</v>
      </c>
      <c r="I630" s="54">
        <v>369</v>
      </c>
      <c r="J630" s="52">
        <f>IFERROR(I630/E617,"-")</f>
        <v>6.4759564759564764E-2</v>
      </c>
      <c r="K630" s="53">
        <f t="shared" si="118"/>
        <v>109842.61788617886</v>
      </c>
      <c r="L630" s="311"/>
      <c r="M630" s="311"/>
      <c r="N630" s="209" t="s">
        <v>162</v>
      </c>
      <c r="O630" s="54">
        <v>4661488</v>
      </c>
      <c r="P630" s="52">
        <f>IFERROR(O630/L617,"-")</f>
        <v>8.7677460323049242E-3</v>
      </c>
      <c r="Q630" s="54">
        <v>59</v>
      </c>
      <c r="R630" s="52">
        <f>IFERROR(Q630/M617,"-")</f>
        <v>6.9575471698113206E-2</v>
      </c>
      <c r="S630" s="53">
        <f t="shared" si="119"/>
        <v>79008.271186440674</v>
      </c>
      <c r="T630" s="311"/>
      <c r="U630" s="311"/>
      <c r="V630" s="209" t="s">
        <v>162</v>
      </c>
      <c r="W630" s="54">
        <v>5845102</v>
      </c>
      <c r="X630" s="52">
        <f>IFERROR(W630/T617,"-")</f>
        <v>1.6449020885248623E-2</v>
      </c>
      <c r="Y630" s="54">
        <v>37</v>
      </c>
      <c r="Z630" s="52">
        <f>IFERROR(Y630/U617,"-")</f>
        <v>7.9399141630901282E-2</v>
      </c>
      <c r="AA630" s="53">
        <f t="shared" si="120"/>
        <v>157975.72972972973</v>
      </c>
      <c r="AB630" s="311"/>
      <c r="AC630" s="311"/>
      <c r="AD630" s="209" t="s">
        <v>162</v>
      </c>
      <c r="AE630" s="54">
        <v>11939798</v>
      </c>
      <c r="AF630" s="52">
        <f>IFERROR(AE630/AB617,"-")</f>
        <v>1.6814033223908832E-2</v>
      </c>
      <c r="AG630" s="54">
        <v>92</v>
      </c>
      <c r="AH630" s="52">
        <f>IFERROR(AG630/AC617,"-")</f>
        <v>0.10623556581986143</v>
      </c>
      <c r="AI630" s="53">
        <f t="shared" si="121"/>
        <v>129780.41304347826</v>
      </c>
      <c r="AJ630" s="311"/>
      <c r="AK630" s="324"/>
      <c r="AL630" s="209" t="s">
        <v>162</v>
      </c>
      <c r="AM630" s="54">
        <f t="shared" si="125"/>
        <v>62978314</v>
      </c>
      <c r="AN630" s="52">
        <f>IFERROR(AM630/AJ617,"-")</f>
        <v>1.2717775574444163E-2</v>
      </c>
      <c r="AO630" s="54">
        <f t="shared" si="126"/>
        <v>557</v>
      </c>
      <c r="AP630" s="52">
        <f>IFERROR(AO630/AK617,"-")</f>
        <v>7.0703224168570708E-2</v>
      </c>
      <c r="AQ630" s="53">
        <f t="shared" si="122"/>
        <v>113066.99102333932</v>
      </c>
      <c r="AW630" s="175"/>
      <c r="AX630" s="175"/>
    </row>
    <row r="631" spans="2:50" s="20" customFormat="1">
      <c r="B631" s="326"/>
      <c r="C631" s="308"/>
      <c r="D631" s="311"/>
      <c r="E631" s="311"/>
      <c r="F631" s="209" t="s">
        <v>163</v>
      </c>
      <c r="G631" s="54">
        <v>10760961</v>
      </c>
      <c r="H631" s="52">
        <f>IFERROR(G631/D617,"-")</f>
        <v>3.2075618468587462E-3</v>
      </c>
      <c r="I631" s="54">
        <v>251</v>
      </c>
      <c r="J631" s="52">
        <f>IFERROR(I631/E617,"-")</f>
        <v>4.4050544050544052E-2</v>
      </c>
      <c r="K631" s="53">
        <f t="shared" si="118"/>
        <v>42872.354581673309</v>
      </c>
      <c r="L631" s="311"/>
      <c r="M631" s="311"/>
      <c r="N631" s="209" t="s">
        <v>163</v>
      </c>
      <c r="O631" s="54">
        <v>5727477</v>
      </c>
      <c r="P631" s="52">
        <f>IFERROR(O631/L617,"-")</f>
        <v>1.0772754052325719E-2</v>
      </c>
      <c r="Q631" s="54">
        <v>55</v>
      </c>
      <c r="R631" s="52">
        <f>IFERROR(Q631/M617,"-")</f>
        <v>6.4858490566037735E-2</v>
      </c>
      <c r="S631" s="53">
        <f t="shared" si="119"/>
        <v>104135.94545454545</v>
      </c>
      <c r="T631" s="311"/>
      <c r="U631" s="311"/>
      <c r="V631" s="209" t="s">
        <v>163</v>
      </c>
      <c r="W631" s="54">
        <v>1032493</v>
      </c>
      <c r="X631" s="52">
        <f>IFERROR(W631/T617,"-")</f>
        <v>2.9055949615375415E-3</v>
      </c>
      <c r="Y631" s="54">
        <v>21</v>
      </c>
      <c r="Z631" s="52">
        <f>IFERROR(Y631/U617,"-")</f>
        <v>4.5064377682403435E-2</v>
      </c>
      <c r="AA631" s="53">
        <f t="shared" si="120"/>
        <v>49166.333333333336</v>
      </c>
      <c r="AB631" s="311"/>
      <c r="AC631" s="311"/>
      <c r="AD631" s="209" t="s">
        <v>163</v>
      </c>
      <c r="AE631" s="54">
        <v>5063046</v>
      </c>
      <c r="AF631" s="52">
        <f>IFERROR(AE631/AB617,"-")</f>
        <v>7.1299551012654252E-3</v>
      </c>
      <c r="AG631" s="54">
        <v>70</v>
      </c>
      <c r="AH631" s="52">
        <f>IFERROR(AG631/AC617,"-")</f>
        <v>8.0831408775981523E-2</v>
      </c>
      <c r="AI631" s="53">
        <f t="shared" si="121"/>
        <v>72329.228571428568</v>
      </c>
      <c r="AJ631" s="311"/>
      <c r="AK631" s="324"/>
      <c r="AL631" s="209" t="s">
        <v>163</v>
      </c>
      <c r="AM631" s="54">
        <f t="shared" si="125"/>
        <v>22583977</v>
      </c>
      <c r="AN631" s="52">
        <f>IFERROR(AM631/AJ617,"-")</f>
        <v>4.5605849509469049E-3</v>
      </c>
      <c r="AO631" s="54">
        <f t="shared" si="126"/>
        <v>397</v>
      </c>
      <c r="AP631" s="52">
        <f>IFERROR(AO631/AK617,"-")</f>
        <v>5.0393500888550394E-2</v>
      </c>
      <c r="AQ631" s="53">
        <f t="shared" si="122"/>
        <v>56886.591939546597</v>
      </c>
      <c r="AW631" s="175"/>
      <c r="AX631" s="175"/>
    </row>
    <row r="632" spans="2:50" s="20" customFormat="1">
      <c r="B632" s="326"/>
      <c r="C632" s="308"/>
      <c r="D632" s="311"/>
      <c r="E632" s="311"/>
      <c r="F632" s="210" t="s">
        <v>164</v>
      </c>
      <c r="G632" s="59">
        <v>5687809</v>
      </c>
      <c r="H632" s="57">
        <f>IFERROR(G632/D617,"-")</f>
        <v>1.6953875346839187E-3</v>
      </c>
      <c r="I632" s="59">
        <v>373</v>
      </c>
      <c r="J632" s="57">
        <f>IFERROR(I632/E617,"-")</f>
        <v>6.5461565461565466E-2</v>
      </c>
      <c r="K632" s="58">
        <f t="shared" si="118"/>
        <v>15248.817694369973</v>
      </c>
      <c r="L632" s="311"/>
      <c r="M632" s="311"/>
      <c r="N632" s="210" t="s">
        <v>164</v>
      </c>
      <c r="O632" s="59">
        <v>911794</v>
      </c>
      <c r="P632" s="57">
        <f>IFERROR(O632/L617,"-")</f>
        <v>1.7149841908376546E-3</v>
      </c>
      <c r="Q632" s="59">
        <v>71</v>
      </c>
      <c r="R632" s="57">
        <f>IFERROR(Q632/M617,"-")</f>
        <v>8.3726415094339618E-2</v>
      </c>
      <c r="S632" s="58">
        <f t="shared" si="119"/>
        <v>12842.169014084508</v>
      </c>
      <c r="T632" s="311"/>
      <c r="U632" s="311"/>
      <c r="V632" s="210" t="s">
        <v>164</v>
      </c>
      <c r="W632" s="59">
        <v>468119</v>
      </c>
      <c r="X632" s="57">
        <f>IFERROR(W632/T617,"-")</f>
        <v>1.3173592535736247E-3</v>
      </c>
      <c r="Y632" s="59">
        <v>44</v>
      </c>
      <c r="Z632" s="57">
        <f>IFERROR(Y632/U617,"-")</f>
        <v>9.4420600858369105E-2</v>
      </c>
      <c r="AA632" s="58">
        <f t="shared" si="120"/>
        <v>10639.068181818182</v>
      </c>
      <c r="AB632" s="311"/>
      <c r="AC632" s="311"/>
      <c r="AD632" s="210" t="s">
        <v>164</v>
      </c>
      <c r="AE632" s="59">
        <v>940788</v>
      </c>
      <c r="AF632" s="57">
        <f>IFERROR(AE632/AB617,"-")</f>
        <v>1.3248499420722816E-3</v>
      </c>
      <c r="AG632" s="59">
        <v>95</v>
      </c>
      <c r="AH632" s="57">
        <f>IFERROR(AG632/AC617,"-")</f>
        <v>0.10969976905311778</v>
      </c>
      <c r="AI632" s="58">
        <f t="shared" si="121"/>
        <v>9903.031578947368</v>
      </c>
      <c r="AJ632" s="311"/>
      <c r="AK632" s="324"/>
      <c r="AL632" s="210" t="s">
        <v>164</v>
      </c>
      <c r="AM632" s="59">
        <f t="shared" si="125"/>
        <v>8008510</v>
      </c>
      <c r="AN632" s="57">
        <f>IFERROR(AM632/AJ617,"-")</f>
        <v>1.6172302241322597E-3</v>
      </c>
      <c r="AO632" s="59">
        <f t="shared" si="126"/>
        <v>583</v>
      </c>
      <c r="AP632" s="57">
        <f>IFERROR(AO632/AK617,"-")</f>
        <v>7.4003554201574007E-2</v>
      </c>
      <c r="AQ632" s="58">
        <f t="shared" si="122"/>
        <v>13736.723842195541</v>
      </c>
      <c r="AW632" s="175"/>
      <c r="AX632" s="175"/>
    </row>
    <row r="633" spans="2:50" s="20" customFormat="1">
      <c r="B633" s="326"/>
      <c r="C633" s="309"/>
      <c r="D633" s="312"/>
      <c r="E633" s="312"/>
      <c r="F633" s="211" t="s">
        <v>86</v>
      </c>
      <c r="G633" s="60">
        <f>SUM(G617:G632)</f>
        <v>648877131</v>
      </c>
      <c r="H633" s="57">
        <f>IFERROR(G633/D617,"-")</f>
        <v>0.19341335115839231</v>
      </c>
      <c r="I633" s="59">
        <v>4283</v>
      </c>
      <c r="J633" s="57">
        <f>IFERROR(I633/E617,"-")</f>
        <v>0.75166725166725168</v>
      </c>
      <c r="K633" s="58">
        <f t="shared" si="118"/>
        <v>151500.61428904973</v>
      </c>
      <c r="L633" s="312"/>
      <c r="M633" s="312"/>
      <c r="N633" s="211" t="s">
        <v>86</v>
      </c>
      <c r="O633" s="60">
        <f>SUM(O617:O632)</f>
        <v>104762050</v>
      </c>
      <c r="P633" s="57">
        <f>IFERROR(O633/L617,"-")</f>
        <v>0.19704588925759975</v>
      </c>
      <c r="Q633" s="59">
        <v>670</v>
      </c>
      <c r="R633" s="57">
        <f>IFERROR(Q633/M617,"-")</f>
        <v>0.79009433962264153</v>
      </c>
      <c r="S633" s="58">
        <f t="shared" si="119"/>
        <v>156361.26865671642</v>
      </c>
      <c r="T633" s="312"/>
      <c r="U633" s="312"/>
      <c r="V633" s="211" t="s">
        <v>86</v>
      </c>
      <c r="W633" s="60">
        <f>SUM(W617:W632)</f>
        <v>71246110</v>
      </c>
      <c r="X633" s="57">
        <f>IFERROR(W633/T617,"-")</f>
        <v>0.20049757068101134</v>
      </c>
      <c r="Y633" s="59">
        <v>376</v>
      </c>
      <c r="Z633" s="57">
        <f>IFERROR(Y633/U617,"-")</f>
        <v>0.80686695278969955</v>
      </c>
      <c r="AA633" s="58">
        <f t="shared" si="120"/>
        <v>189484.33510638299</v>
      </c>
      <c r="AB633" s="312"/>
      <c r="AC633" s="312"/>
      <c r="AD633" s="211" t="s">
        <v>86</v>
      </c>
      <c r="AE633" s="60">
        <f>SUM(AE617:AE632)</f>
        <v>156023562</v>
      </c>
      <c r="AF633" s="57">
        <f>IFERROR(AE633/AB617,"-")</f>
        <v>0.21971773351446983</v>
      </c>
      <c r="AG633" s="59">
        <v>750</v>
      </c>
      <c r="AH633" s="57">
        <f>IFERROR(AG633/AC617,"-")</f>
        <v>0.86605080831408776</v>
      </c>
      <c r="AI633" s="58">
        <f t="shared" si="121"/>
        <v>208031.416</v>
      </c>
      <c r="AJ633" s="312"/>
      <c r="AK633" s="325"/>
      <c r="AL633" s="211" t="s">
        <v>86</v>
      </c>
      <c r="AM633" s="60">
        <f>SUM(AM617:AM632)</f>
        <v>980908853</v>
      </c>
      <c r="AN633" s="57">
        <f>IFERROR(AM633/AJ617,"-")</f>
        <v>0.1980837189677615</v>
      </c>
      <c r="AO633" s="59">
        <f t="shared" si="126"/>
        <v>6079</v>
      </c>
      <c r="AP633" s="57">
        <f>IFERROR(AO633/AK617,"-")</f>
        <v>0.77164254887027162</v>
      </c>
      <c r="AQ633" s="58">
        <f t="shared" si="122"/>
        <v>161360.23243954597</v>
      </c>
      <c r="AW633" s="175"/>
      <c r="AX633" s="175"/>
    </row>
    <row r="634" spans="2:50" s="20" customFormat="1">
      <c r="B634" s="326">
        <v>38</v>
      </c>
      <c r="C634" s="307" t="s">
        <v>45</v>
      </c>
      <c r="D634" s="310">
        <v>692665270</v>
      </c>
      <c r="E634" s="310">
        <v>1046</v>
      </c>
      <c r="F634" s="207" t="s">
        <v>150</v>
      </c>
      <c r="G634" s="50">
        <v>19027140</v>
      </c>
      <c r="H634" s="48">
        <f>IFERROR(G634/D634,"-")</f>
        <v>2.7469458660746772E-2</v>
      </c>
      <c r="I634" s="50">
        <v>264</v>
      </c>
      <c r="J634" s="48">
        <f>IFERROR(I634/E634,"-")</f>
        <v>0.25239005736137665</v>
      </c>
      <c r="K634" s="49">
        <f t="shared" si="118"/>
        <v>72072.5</v>
      </c>
      <c r="L634" s="310">
        <v>110973800</v>
      </c>
      <c r="M634" s="310">
        <v>182</v>
      </c>
      <c r="N634" s="207" t="s">
        <v>150</v>
      </c>
      <c r="O634" s="50">
        <v>2580754</v>
      </c>
      <c r="P634" s="48">
        <f>IFERROR(O634/L634,"-")</f>
        <v>2.3255525178014991E-2</v>
      </c>
      <c r="Q634" s="50">
        <v>45</v>
      </c>
      <c r="R634" s="48">
        <f>IFERROR(Q634/M634,"-")</f>
        <v>0.24725274725274726</v>
      </c>
      <c r="S634" s="49">
        <f t="shared" si="119"/>
        <v>57350.088888888888</v>
      </c>
      <c r="T634" s="310">
        <v>74099320</v>
      </c>
      <c r="U634" s="310">
        <v>98</v>
      </c>
      <c r="V634" s="207" t="s">
        <v>150</v>
      </c>
      <c r="W634" s="50">
        <v>1008813</v>
      </c>
      <c r="X634" s="48">
        <f>IFERROR(W634/T634,"-")</f>
        <v>1.3614335462187778E-2</v>
      </c>
      <c r="Y634" s="50">
        <v>30</v>
      </c>
      <c r="Z634" s="48">
        <f>IFERROR(Y634/U634,"-")</f>
        <v>0.30612244897959184</v>
      </c>
      <c r="AA634" s="49">
        <f t="shared" si="120"/>
        <v>33627.1</v>
      </c>
      <c r="AB634" s="310">
        <v>181247160</v>
      </c>
      <c r="AC634" s="310">
        <v>177</v>
      </c>
      <c r="AD634" s="207" t="s">
        <v>150</v>
      </c>
      <c r="AE634" s="50">
        <v>4902794</v>
      </c>
      <c r="AF634" s="48">
        <f>IFERROR(AE634/AB634,"-")</f>
        <v>2.7050321781593709E-2</v>
      </c>
      <c r="AG634" s="50">
        <v>61</v>
      </c>
      <c r="AH634" s="48">
        <f>IFERROR(AG634/AC634,"-")</f>
        <v>0.34463276836158191</v>
      </c>
      <c r="AI634" s="49">
        <f t="shared" si="121"/>
        <v>80373.672131147541</v>
      </c>
      <c r="AJ634" s="310">
        <f>SUM(D634,L634,T634,AB634)</f>
        <v>1058985550</v>
      </c>
      <c r="AK634" s="323">
        <f>SUM(E634,M634,U634,AC634)</f>
        <v>1503</v>
      </c>
      <c r="AL634" s="207" t="s">
        <v>150</v>
      </c>
      <c r="AM634" s="50">
        <f t="shared" ref="AM634:AM649" si="127">SUM(G634,O634,W634,AE634)</f>
        <v>27519501</v>
      </c>
      <c r="AN634" s="48">
        <f>IFERROR(AM634/AJ634,"-")</f>
        <v>2.5986663368541715E-2</v>
      </c>
      <c r="AO634" s="50">
        <f t="shared" si="126"/>
        <v>400</v>
      </c>
      <c r="AP634" s="48">
        <f>IFERROR(AO634/AK634,"-")</f>
        <v>0.2661343978709248</v>
      </c>
      <c r="AQ634" s="49">
        <f t="shared" si="122"/>
        <v>68798.752500000002</v>
      </c>
      <c r="AW634" s="175"/>
      <c r="AX634" s="175"/>
    </row>
    <row r="635" spans="2:50" s="20" customFormat="1">
      <c r="B635" s="326"/>
      <c r="C635" s="308"/>
      <c r="D635" s="311"/>
      <c r="E635" s="311"/>
      <c r="F635" s="208" t="s">
        <v>151</v>
      </c>
      <c r="G635" s="54">
        <v>14800492</v>
      </c>
      <c r="H635" s="52">
        <f>IFERROR(G635/D634,"-")</f>
        <v>2.1367452131676821E-2</v>
      </c>
      <c r="I635" s="54">
        <v>263</v>
      </c>
      <c r="J635" s="52">
        <f>IFERROR(I635/E634,"-")</f>
        <v>0.25143403441682599</v>
      </c>
      <c r="K635" s="53">
        <f t="shared" si="118"/>
        <v>56275.634980988594</v>
      </c>
      <c r="L635" s="311"/>
      <c r="M635" s="311"/>
      <c r="N635" s="208" t="s">
        <v>151</v>
      </c>
      <c r="O635" s="54">
        <v>2040522</v>
      </c>
      <c r="P635" s="52">
        <f>IFERROR(O635/L634,"-")</f>
        <v>1.8387421175088174E-2</v>
      </c>
      <c r="Q635" s="54">
        <v>52</v>
      </c>
      <c r="R635" s="52">
        <f>IFERROR(Q635/M634,"-")</f>
        <v>0.2857142857142857</v>
      </c>
      <c r="S635" s="53">
        <f t="shared" si="119"/>
        <v>39240.807692307695</v>
      </c>
      <c r="T635" s="311"/>
      <c r="U635" s="311"/>
      <c r="V635" s="208" t="s">
        <v>151</v>
      </c>
      <c r="W635" s="54">
        <v>1388781</v>
      </c>
      <c r="X635" s="52">
        <f>IFERROR(W635/T634,"-")</f>
        <v>1.874215579846077E-2</v>
      </c>
      <c r="Y635" s="54">
        <v>26</v>
      </c>
      <c r="Z635" s="52">
        <f>IFERROR(Y635/U634,"-")</f>
        <v>0.26530612244897961</v>
      </c>
      <c r="AA635" s="53">
        <f t="shared" si="120"/>
        <v>53414.653846153844</v>
      </c>
      <c r="AB635" s="311"/>
      <c r="AC635" s="311"/>
      <c r="AD635" s="208" t="s">
        <v>151</v>
      </c>
      <c r="AE635" s="54">
        <v>4225803</v>
      </c>
      <c r="AF635" s="52">
        <f>IFERROR(AE635/AB634,"-")</f>
        <v>2.3315140496546264E-2</v>
      </c>
      <c r="AG635" s="54">
        <v>76</v>
      </c>
      <c r="AH635" s="52">
        <f>IFERROR(AG635/AC634,"-")</f>
        <v>0.42937853107344631</v>
      </c>
      <c r="AI635" s="53">
        <f t="shared" si="121"/>
        <v>55602.67105263158</v>
      </c>
      <c r="AJ635" s="311"/>
      <c r="AK635" s="324"/>
      <c r="AL635" s="208" t="s">
        <v>151</v>
      </c>
      <c r="AM635" s="54">
        <f t="shared" si="127"/>
        <v>22455598</v>
      </c>
      <c r="AN635" s="52">
        <f>IFERROR(AM635/AJ634,"-")</f>
        <v>2.1204820027997548E-2</v>
      </c>
      <c r="AO635" s="54">
        <f t="shared" si="126"/>
        <v>417</v>
      </c>
      <c r="AP635" s="52">
        <f>IFERROR(AO635/AK634,"-")</f>
        <v>0.27744510978043913</v>
      </c>
      <c r="AQ635" s="53">
        <f t="shared" si="122"/>
        <v>53850.354916067146</v>
      </c>
      <c r="AW635" s="175"/>
      <c r="AX635" s="175"/>
    </row>
    <row r="636" spans="2:50" s="20" customFormat="1">
      <c r="B636" s="326"/>
      <c r="C636" s="308"/>
      <c r="D636" s="311"/>
      <c r="E636" s="311"/>
      <c r="F636" s="209" t="s">
        <v>152</v>
      </c>
      <c r="G636" s="54">
        <v>13734852</v>
      </c>
      <c r="H636" s="52">
        <f>IFERROR(G636/D634,"-")</f>
        <v>1.9828988971830507E-2</v>
      </c>
      <c r="I636" s="54">
        <v>306</v>
      </c>
      <c r="J636" s="52">
        <f>IFERROR(I636/E634,"-")</f>
        <v>0.29254302103250479</v>
      </c>
      <c r="K636" s="53">
        <f t="shared" si="118"/>
        <v>44885.137254901958</v>
      </c>
      <c r="L636" s="311"/>
      <c r="M636" s="311"/>
      <c r="N636" s="209" t="s">
        <v>152</v>
      </c>
      <c r="O636" s="54">
        <v>5554513</v>
      </c>
      <c r="P636" s="52">
        <f>IFERROR(O636/L634,"-")</f>
        <v>5.0052471844705688E-2</v>
      </c>
      <c r="Q636" s="54">
        <v>71</v>
      </c>
      <c r="R636" s="52">
        <f>IFERROR(Q636/M634,"-")</f>
        <v>0.39010989010989011</v>
      </c>
      <c r="S636" s="53">
        <f t="shared" si="119"/>
        <v>78232.57746478873</v>
      </c>
      <c r="T636" s="311"/>
      <c r="U636" s="311"/>
      <c r="V636" s="209" t="s">
        <v>152</v>
      </c>
      <c r="W636" s="54">
        <v>3768375</v>
      </c>
      <c r="X636" s="52">
        <f>IFERROR(W636/T634,"-")</f>
        <v>5.0855729850152472E-2</v>
      </c>
      <c r="Y636" s="54">
        <v>30</v>
      </c>
      <c r="Z636" s="52">
        <f>IFERROR(Y636/U634,"-")</f>
        <v>0.30612244897959184</v>
      </c>
      <c r="AA636" s="53">
        <f t="shared" si="120"/>
        <v>125612.5</v>
      </c>
      <c r="AB636" s="311"/>
      <c r="AC636" s="311"/>
      <c r="AD636" s="209" t="s">
        <v>152</v>
      </c>
      <c r="AE636" s="54">
        <v>3274105</v>
      </c>
      <c r="AF636" s="52">
        <f>IFERROR(AE636/AB634,"-")</f>
        <v>1.8064310635267332E-2</v>
      </c>
      <c r="AG636" s="54">
        <v>66</v>
      </c>
      <c r="AH636" s="52">
        <f>IFERROR(AG636/AC634,"-")</f>
        <v>0.3728813559322034</v>
      </c>
      <c r="AI636" s="53">
        <f t="shared" si="121"/>
        <v>49607.651515151512</v>
      </c>
      <c r="AJ636" s="311"/>
      <c r="AK636" s="324"/>
      <c r="AL636" s="209" t="s">
        <v>152</v>
      </c>
      <c r="AM636" s="54">
        <f t="shared" si="127"/>
        <v>26331845</v>
      </c>
      <c r="AN636" s="52">
        <f>IFERROR(AM636/AJ634,"-")</f>
        <v>2.4865159869273002E-2</v>
      </c>
      <c r="AO636" s="54">
        <f t="shared" si="126"/>
        <v>473</v>
      </c>
      <c r="AP636" s="52">
        <f>IFERROR(AO636/AK634,"-")</f>
        <v>0.31470392548236858</v>
      </c>
      <c r="AQ636" s="53">
        <f t="shared" si="122"/>
        <v>55669.862579281187</v>
      </c>
      <c r="AW636" s="175"/>
      <c r="AX636" s="175"/>
    </row>
    <row r="637" spans="2:50" s="20" customFormat="1">
      <c r="B637" s="326"/>
      <c r="C637" s="308"/>
      <c r="D637" s="311"/>
      <c r="E637" s="311"/>
      <c r="F637" s="209" t="s">
        <v>153</v>
      </c>
      <c r="G637" s="54">
        <v>2331577</v>
      </c>
      <c r="H637" s="52">
        <f>IFERROR(G637/D634,"-")</f>
        <v>3.3660948527129129E-3</v>
      </c>
      <c r="I637" s="54">
        <v>55</v>
      </c>
      <c r="J637" s="52">
        <f>IFERROR(I637/E634,"-")</f>
        <v>5.2581261950286805E-2</v>
      </c>
      <c r="K637" s="53">
        <f t="shared" si="118"/>
        <v>42392.30909090909</v>
      </c>
      <c r="L637" s="311"/>
      <c r="M637" s="311"/>
      <c r="N637" s="209" t="s">
        <v>153</v>
      </c>
      <c r="O637" s="54">
        <v>142411</v>
      </c>
      <c r="P637" s="52">
        <f>IFERROR(O637/L634,"-")</f>
        <v>1.2832848834589787E-3</v>
      </c>
      <c r="Q637" s="54">
        <v>7</v>
      </c>
      <c r="R637" s="52">
        <f>IFERROR(Q637/M634,"-")</f>
        <v>3.8461538461538464E-2</v>
      </c>
      <c r="S637" s="53">
        <f t="shared" si="119"/>
        <v>20344.428571428572</v>
      </c>
      <c r="T637" s="311"/>
      <c r="U637" s="311"/>
      <c r="V637" s="209" t="s">
        <v>153</v>
      </c>
      <c r="W637" s="54">
        <v>15141</v>
      </c>
      <c r="X637" s="52">
        <f>IFERROR(W637/T634,"-")</f>
        <v>2.0433385893419806E-4</v>
      </c>
      <c r="Y637" s="54">
        <v>6</v>
      </c>
      <c r="Z637" s="52">
        <f>IFERROR(Y637/U634,"-")</f>
        <v>6.1224489795918366E-2</v>
      </c>
      <c r="AA637" s="53">
        <f t="shared" si="120"/>
        <v>2523.5</v>
      </c>
      <c r="AB637" s="311"/>
      <c r="AC637" s="311"/>
      <c r="AD637" s="209" t="s">
        <v>153</v>
      </c>
      <c r="AE637" s="54">
        <v>53586</v>
      </c>
      <c r="AF637" s="52">
        <f>IFERROR(AE637/AB634,"-")</f>
        <v>2.9565152910533883E-4</v>
      </c>
      <c r="AG637" s="54">
        <v>9</v>
      </c>
      <c r="AH637" s="52">
        <f>IFERROR(AG637/AC634,"-")</f>
        <v>5.0847457627118647E-2</v>
      </c>
      <c r="AI637" s="53">
        <f t="shared" si="121"/>
        <v>5954</v>
      </c>
      <c r="AJ637" s="311"/>
      <c r="AK637" s="324"/>
      <c r="AL637" s="209" t="s">
        <v>153</v>
      </c>
      <c r="AM637" s="54">
        <f t="shared" si="127"/>
        <v>2542715</v>
      </c>
      <c r="AN637" s="52">
        <f>IFERROR(AM637/AJ634,"-")</f>
        <v>2.4010856427644361E-3</v>
      </c>
      <c r="AO637" s="54">
        <f t="shared" si="126"/>
        <v>77</v>
      </c>
      <c r="AP637" s="52">
        <f>IFERROR(AO637/AK634,"-")</f>
        <v>5.1230871590153028E-2</v>
      </c>
      <c r="AQ637" s="53">
        <f t="shared" si="122"/>
        <v>33022.272727272728</v>
      </c>
      <c r="AW637" s="175"/>
      <c r="AX637" s="175"/>
    </row>
    <row r="638" spans="2:50" s="20" customFormat="1">
      <c r="B638" s="326"/>
      <c r="C638" s="308"/>
      <c r="D638" s="311"/>
      <c r="E638" s="311"/>
      <c r="F638" s="209" t="s">
        <v>154</v>
      </c>
      <c r="G638" s="54">
        <v>22380914</v>
      </c>
      <c r="H638" s="52">
        <f>IFERROR(G638/D634,"-")</f>
        <v>3.2311298067535563E-2</v>
      </c>
      <c r="I638" s="54">
        <v>343</v>
      </c>
      <c r="J638" s="52">
        <f>IFERROR(I638/E634,"-")</f>
        <v>0.32791586998087952</v>
      </c>
      <c r="K638" s="53">
        <f t="shared" si="118"/>
        <v>65250.478134110788</v>
      </c>
      <c r="L638" s="311"/>
      <c r="M638" s="311"/>
      <c r="N638" s="209" t="s">
        <v>154</v>
      </c>
      <c r="O638" s="54">
        <v>3097173</v>
      </c>
      <c r="P638" s="52">
        <f>IFERROR(O638/L634,"-")</f>
        <v>2.790904700028295E-2</v>
      </c>
      <c r="Q638" s="54">
        <v>82</v>
      </c>
      <c r="R638" s="52">
        <f>IFERROR(Q638/M634,"-")</f>
        <v>0.45054945054945056</v>
      </c>
      <c r="S638" s="53">
        <f t="shared" si="119"/>
        <v>37770.402439024387</v>
      </c>
      <c r="T638" s="311"/>
      <c r="U638" s="311"/>
      <c r="V638" s="209" t="s">
        <v>154</v>
      </c>
      <c r="W638" s="54">
        <v>721889</v>
      </c>
      <c r="X638" s="52">
        <f>IFERROR(W638/T634,"-")</f>
        <v>9.7421811698137038E-3</v>
      </c>
      <c r="Y638" s="54">
        <v>28</v>
      </c>
      <c r="Z638" s="52">
        <f>IFERROR(Y638/U634,"-")</f>
        <v>0.2857142857142857</v>
      </c>
      <c r="AA638" s="53">
        <f t="shared" si="120"/>
        <v>25781.75</v>
      </c>
      <c r="AB638" s="311"/>
      <c r="AC638" s="311"/>
      <c r="AD638" s="209" t="s">
        <v>154</v>
      </c>
      <c r="AE638" s="54">
        <v>2330189</v>
      </c>
      <c r="AF638" s="52">
        <f>IFERROR(AE638/AB634,"-")</f>
        <v>1.2856416619162474E-2</v>
      </c>
      <c r="AG638" s="54">
        <v>78</v>
      </c>
      <c r="AH638" s="52">
        <f>IFERROR(AG638/AC634,"-")</f>
        <v>0.44067796610169491</v>
      </c>
      <c r="AI638" s="53">
        <f t="shared" si="121"/>
        <v>29874.217948717949</v>
      </c>
      <c r="AJ638" s="311"/>
      <c r="AK638" s="324"/>
      <c r="AL638" s="209" t="s">
        <v>154</v>
      </c>
      <c r="AM638" s="54">
        <f t="shared" si="127"/>
        <v>28530165</v>
      </c>
      <c r="AN638" s="52">
        <f>IFERROR(AM638/AJ634,"-")</f>
        <v>2.6941033331380208E-2</v>
      </c>
      <c r="AO638" s="54">
        <f t="shared" si="126"/>
        <v>531</v>
      </c>
      <c r="AP638" s="52">
        <f>IFERROR(AO638/AK634,"-")</f>
        <v>0.3532934131736527</v>
      </c>
      <c r="AQ638" s="53">
        <f t="shared" si="122"/>
        <v>53729.124293785309</v>
      </c>
      <c r="AW638" s="175"/>
      <c r="AX638" s="175"/>
    </row>
    <row r="639" spans="2:50" s="20" customFormat="1">
      <c r="B639" s="326"/>
      <c r="C639" s="308"/>
      <c r="D639" s="311"/>
      <c r="E639" s="311"/>
      <c r="F639" s="209" t="s">
        <v>155</v>
      </c>
      <c r="G639" s="54">
        <v>28118439</v>
      </c>
      <c r="H639" s="52">
        <f>IFERROR(G639/D634,"-")</f>
        <v>4.0594555866789742E-2</v>
      </c>
      <c r="I639" s="54">
        <v>401</v>
      </c>
      <c r="J639" s="52">
        <f>IFERROR(I639/E634,"-")</f>
        <v>0.38336520076481834</v>
      </c>
      <c r="K639" s="53">
        <f t="shared" si="118"/>
        <v>70120.79551122195</v>
      </c>
      <c r="L639" s="311"/>
      <c r="M639" s="311"/>
      <c r="N639" s="209" t="s">
        <v>155</v>
      </c>
      <c r="O639" s="54">
        <v>5321196</v>
      </c>
      <c r="P639" s="52">
        <f>IFERROR(O639/L634,"-")</f>
        <v>4.7950020635501356E-2</v>
      </c>
      <c r="Q639" s="54">
        <v>94</v>
      </c>
      <c r="R639" s="52">
        <f>IFERROR(Q639/M634,"-")</f>
        <v>0.51648351648351654</v>
      </c>
      <c r="S639" s="53">
        <f t="shared" si="119"/>
        <v>56608.468085106382</v>
      </c>
      <c r="T639" s="311"/>
      <c r="U639" s="311"/>
      <c r="V639" s="209" t="s">
        <v>155</v>
      </c>
      <c r="W639" s="54">
        <v>2769667</v>
      </c>
      <c r="X639" s="52">
        <f>IFERROR(W639/T634,"-")</f>
        <v>3.7377765409992963E-2</v>
      </c>
      <c r="Y639" s="54">
        <v>40</v>
      </c>
      <c r="Z639" s="52">
        <f>IFERROR(Y639/U634,"-")</f>
        <v>0.40816326530612246</v>
      </c>
      <c r="AA639" s="53">
        <f t="shared" si="120"/>
        <v>69241.675000000003</v>
      </c>
      <c r="AB639" s="311"/>
      <c r="AC639" s="311"/>
      <c r="AD639" s="209" t="s">
        <v>155</v>
      </c>
      <c r="AE639" s="54">
        <v>6043056</v>
      </c>
      <c r="AF639" s="52">
        <f>IFERROR(AE639/AB634,"-")</f>
        <v>3.3341521047833243E-2</v>
      </c>
      <c r="AG639" s="54">
        <v>86</v>
      </c>
      <c r="AH639" s="52">
        <f>IFERROR(AG639/AC634,"-")</f>
        <v>0.48587570621468928</v>
      </c>
      <c r="AI639" s="53">
        <f t="shared" si="121"/>
        <v>70268.093023255817</v>
      </c>
      <c r="AJ639" s="311"/>
      <c r="AK639" s="324"/>
      <c r="AL639" s="209" t="s">
        <v>155</v>
      </c>
      <c r="AM639" s="54">
        <f t="shared" si="127"/>
        <v>42252358</v>
      </c>
      <c r="AN639" s="52">
        <f>IFERROR(AM639/AJ634,"-")</f>
        <v>3.9898899470346881E-2</v>
      </c>
      <c r="AO639" s="54">
        <f t="shared" si="126"/>
        <v>621</v>
      </c>
      <c r="AP639" s="52">
        <f>IFERROR(AO639/AK634,"-")</f>
        <v>0.41317365269461076</v>
      </c>
      <c r="AQ639" s="53">
        <f t="shared" si="122"/>
        <v>68039.22383252818</v>
      </c>
      <c r="AW639" s="175"/>
      <c r="AX639" s="175"/>
    </row>
    <row r="640" spans="2:50" s="20" customFormat="1">
      <c r="B640" s="326"/>
      <c r="C640" s="308"/>
      <c r="D640" s="311"/>
      <c r="E640" s="311"/>
      <c r="F640" s="209" t="s">
        <v>156</v>
      </c>
      <c r="G640" s="54">
        <v>23322109</v>
      </c>
      <c r="H640" s="52">
        <f>IFERROR(G640/D634,"-")</f>
        <v>3.3670100133647525E-2</v>
      </c>
      <c r="I640" s="54">
        <v>125</v>
      </c>
      <c r="J640" s="52">
        <f>IFERROR(I640/E634,"-")</f>
        <v>0.11950286806883365</v>
      </c>
      <c r="K640" s="53">
        <f t="shared" si="118"/>
        <v>186576.872</v>
      </c>
      <c r="L640" s="311"/>
      <c r="M640" s="311"/>
      <c r="N640" s="209" t="s">
        <v>156</v>
      </c>
      <c r="O640" s="54">
        <v>1336769</v>
      </c>
      <c r="P640" s="52">
        <f>IFERROR(O640/L634,"-")</f>
        <v>1.2045807208548325E-2</v>
      </c>
      <c r="Q640" s="54">
        <v>25</v>
      </c>
      <c r="R640" s="52">
        <f>IFERROR(Q640/M634,"-")</f>
        <v>0.13736263736263737</v>
      </c>
      <c r="S640" s="53">
        <f t="shared" si="119"/>
        <v>53470.76</v>
      </c>
      <c r="T640" s="311"/>
      <c r="U640" s="311"/>
      <c r="V640" s="209" t="s">
        <v>156</v>
      </c>
      <c r="W640" s="54">
        <v>2733604</v>
      </c>
      <c r="X640" s="52">
        <f>IFERROR(W640/T634,"-")</f>
        <v>3.6891080781847933E-2</v>
      </c>
      <c r="Y640" s="54">
        <v>15</v>
      </c>
      <c r="Z640" s="52">
        <f>IFERROR(Y640/U634,"-")</f>
        <v>0.15306122448979592</v>
      </c>
      <c r="AA640" s="53">
        <f t="shared" si="120"/>
        <v>182240.26666666666</v>
      </c>
      <c r="AB640" s="311"/>
      <c r="AC640" s="311"/>
      <c r="AD640" s="209" t="s">
        <v>156</v>
      </c>
      <c r="AE640" s="54">
        <v>7608615</v>
      </c>
      <c r="AF640" s="52">
        <f>IFERROR(AE640/AB634,"-")</f>
        <v>4.1979223288243522E-2</v>
      </c>
      <c r="AG640" s="54">
        <v>35</v>
      </c>
      <c r="AH640" s="52">
        <f>IFERROR(AG640/AC634,"-")</f>
        <v>0.19774011299435029</v>
      </c>
      <c r="AI640" s="53">
        <f t="shared" si="121"/>
        <v>217389</v>
      </c>
      <c r="AJ640" s="311"/>
      <c r="AK640" s="324"/>
      <c r="AL640" s="209" t="s">
        <v>156</v>
      </c>
      <c r="AM640" s="54">
        <f t="shared" si="127"/>
        <v>35001097</v>
      </c>
      <c r="AN640" s="52">
        <f>IFERROR(AM640/AJ634,"-")</f>
        <v>3.3051534083727581E-2</v>
      </c>
      <c r="AO640" s="54">
        <f t="shared" si="126"/>
        <v>200</v>
      </c>
      <c r="AP640" s="52">
        <f>IFERROR(AO640/AK634,"-")</f>
        <v>0.1330671989354624</v>
      </c>
      <c r="AQ640" s="53">
        <f t="shared" si="122"/>
        <v>175005.48499999999</v>
      </c>
      <c r="AW640" s="175"/>
      <c r="AX640" s="175"/>
    </row>
    <row r="641" spans="2:50" s="20" customFormat="1">
      <c r="B641" s="326"/>
      <c r="C641" s="308"/>
      <c r="D641" s="311"/>
      <c r="E641" s="311"/>
      <c r="F641" s="209" t="s">
        <v>166</v>
      </c>
      <c r="G641" s="54">
        <v>0</v>
      </c>
      <c r="H641" s="52">
        <f>IFERROR(G641/D634,"-")</f>
        <v>0</v>
      </c>
      <c r="I641" s="54">
        <v>0</v>
      </c>
      <c r="J641" s="52">
        <f>IFERROR(I641/E634,"-")</f>
        <v>0</v>
      </c>
      <c r="K641" s="53" t="str">
        <f t="shared" si="118"/>
        <v>-</v>
      </c>
      <c r="L641" s="311"/>
      <c r="M641" s="311"/>
      <c r="N641" s="209" t="s">
        <v>166</v>
      </c>
      <c r="O641" s="54">
        <v>0</v>
      </c>
      <c r="P641" s="52">
        <f>IFERROR(O641/L634,"-")</f>
        <v>0</v>
      </c>
      <c r="Q641" s="54">
        <v>0</v>
      </c>
      <c r="R641" s="52">
        <f>IFERROR(Q641/M634,"-")</f>
        <v>0</v>
      </c>
      <c r="S641" s="53" t="str">
        <f t="shared" si="119"/>
        <v>-</v>
      </c>
      <c r="T641" s="311"/>
      <c r="U641" s="311"/>
      <c r="V641" s="209" t="s">
        <v>166</v>
      </c>
      <c r="W641" s="54">
        <v>0</v>
      </c>
      <c r="X641" s="52">
        <f>IFERROR(W641/T634,"-")</f>
        <v>0</v>
      </c>
      <c r="Y641" s="54">
        <v>0</v>
      </c>
      <c r="Z641" s="52">
        <f>IFERROR(Y641/U634,"-")</f>
        <v>0</v>
      </c>
      <c r="AA641" s="53" t="str">
        <f t="shared" si="120"/>
        <v>-</v>
      </c>
      <c r="AB641" s="311"/>
      <c r="AC641" s="311"/>
      <c r="AD641" s="209" t="s">
        <v>166</v>
      </c>
      <c r="AE641" s="54">
        <v>0</v>
      </c>
      <c r="AF641" s="52">
        <f>IFERROR(AE641/AB634,"-")</f>
        <v>0</v>
      </c>
      <c r="AG641" s="54">
        <v>0</v>
      </c>
      <c r="AH641" s="52">
        <f>IFERROR(AG641/AC634,"-")</f>
        <v>0</v>
      </c>
      <c r="AI641" s="53" t="str">
        <f t="shared" si="121"/>
        <v>-</v>
      </c>
      <c r="AJ641" s="311"/>
      <c r="AK641" s="324"/>
      <c r="AL641" s="209" t="s">
        <v>166</v>
      </c>
      <c r="AM641" s="54">
        <f t="shared" si="127"/>
        <v>0</v>
      </c>
      <c r="AN641" s="52">
        <f>IFERROR(AM641/AJ634,"-")</f>
        <v>0</v>
      </c>
      <c r="AO641" s="54">
        <f t="shared" si="126"/>
        <v>0</v>
      </c>
      <c r="AP641" s="52">
        <f>IFERROR(AO641/AK634,"-")</f>
        <v>0</v>
      </c>
      <c r="AQ641" s="53" t="str">
        <f t="shared" si="122"/>
        <v>-</v>
      </c>
      <c r="AW641" s="175"/>
      <c r="AX641" s="175"/>
    </row>
    <row r="642" spans="2:50" s="20" customFormat="1">
      <c r="B642" s="326"/>
      <c r="C642" s="308"/>
      <c r="D642" s="311"/>
      <c r="E642" s="311"/>
      <c r="F642" s="209" t="s">
        <v>157</v>
      </c>
      <c r="G642" s="54">
        <v>429415</v>
      </c>
      <c r="H642" s="52">
        <f>IFERROR(G642/D634,"-")</f>
        <v>6.1994590836061405E-4</v>
      </c>
      <c r="I642" s="54">
        <v>3</v>
      </c>
      <c r="J642" s="52">
        <f>IFERROR(I642/E634,"-")</f>
        <v>2.8680688336520078E-3</v>
      </c>
      <c r="K642" s="53">
        <f t="shared" si="118"/>
        <v>143138.33333333334</v>
      </c>
      <c r="L642" s="311"/>
      <c r="M642" s="311"/>
      <c r="N642" s="209" t="s">
        <v>157</v>
      </c>
      <c r="O642" s="54">
        <v>49713</v>
      </c>
      <c r="P642" s="52">
        <f>IFERROR(O642/L634,"-")</f>
        <v>4.4797060207003815E-4</v>
      </c>
      <c r="Q642" s="54">
        <v>3</v>
      </c>
      <c r="R642" s="52">
        <f>IFERROR(Q642/M634,"-")</f>
        <v>1.6483516483516484E-2</v>
      </c>
      <c r="S642" s="53">
        <f t="shared" si="119"/>
        <v>16571</v>
      </c>
      <c r="T642" s="311"/>
      <c r="U642" s="311"/>
      <c r="V642" s="209" t="s">
        <v>157</v>
      </c>
      <c r="W642" s="54">
        <v>0</v>
      </c>
      <c r="X642" s="52">
        <f>IFERROR(W642/T634,"-")</f>
        <v>0</v>
      </c>
      <c r="Y642" s="54">
        <v>0</v>
      </c>
      <c r="Z642" s="52">
        <f>IFERROR(Y642/U634,"-")</f>
        <v>0</v>
      </c>
      <c r="AA642" s="53" t="str">
        <f t="shared" si="120"/>
        <v>-</v>
      </c>
      <c r="AB642" s="311"/>
      <c r="AC642" s="311"/>
      <c r="AD642" s="209" t="s">
        <v>157</v>
      </c>
      <c r="AE642" s="54">
        <v>38703</v>
      </c>
      <c r="AF642" s="52">
        <f>IFERROR(AE642/AB634,"-")</f>
        <v>2.1353713900951605E-4</v>
      </c>
      <c r="AG642" s="54">
        <v>3</v>
      </c>
      <c r="AH642" s="52">
        <f>IFERROR(AG642/AC634,"-")</f>
        <v>1.6949152542372881E-2</v>
      </c>
      <c r="AI642" s="53">
        <f t="shared" si="121"/>
        <v>12901</v>
      </c>
      <c r="AJ642" s="311"/>
      <c r="AK642" s="324"/>
      <c r="AL642" s="209" t="s">
        <v>157</v>
      </c>
      <c r="AM642" s="54">
        <f t="shared" si="127"/>
        <v>517831</v>
      </c>
      <c r="AN642" s="52">
        <f>IFERROR(AM642/AJ634,"-")</f>
        <v>4.8898778647168506E-4</v>
      </c>
      <c r="AO642" s="54">
        <f t="shared" si="126"/>
        <v>9</v>
      </c>
      <c r="AP642" s="52">
        <f>IFERROR(AO642/AK634,"-")</f>
        <v>5.9880239520958087E-3</v>
      </c>
      <c r="AQ642" s="53">
        <f t="shared" si="122"/>
        <v>57536.777777777781</v>
      </c>
      <c r="AW642" s="175"/>
      <c r="AX642" s="175"/>
    </row>
    <row r="643" spans="2:50" s="20" customFormat="1">
      <c r="B643" s="326"/>
      <c r="C643" s="308"/>
      <c r="D643" s="311"/>
      <c r="E643" s="311"/>
      <c r="F643" s="209" t="s">
        <v>158</v>
      </c>
      <c r="G643" s="54">
        <v>449172</v>
      </c>
      <c r="H643" s="52">
        <f>IFERROR(G643/D634,"-")</f>
        <v>6.484690650074025E-4</v>
      </c>
      <c r="I643" s="54">
        <v>36</v>
      </c>
      <c r="J643" s="52">
        <f>IFERROR(I643/E634,"-")</f>
        <v>3.4416826003824091E-2</v>
      </c>
      <c r="K643" s="53">
        <f t="shared" si="118"/>
        <v>12477</v>
      </c>
      <c r="L643" s="311"/>
      <c r="M643" s="311"/>
      <c r="N643" s="209" t="s">
        <v>158</v>
      </c>
      <c r="O643" s="54">
        <v>149410</v>
      </c>
      <c r="P643" s="52">
        <f>IFERROR(O643/L634,"-")</f>
        <v>1.3463538240557681E-3</v>
      </c>
      <c r="Q643" s="54">
        <v>9</v>
      </c>
      <c r="R643" s="52">
        <f>IFERROR(Q643/M634,"-")</f>
        <v>4.9450549450549448E-2</v>
      </c>
      <c r="S643" s="53">
        <f t="shared" si="119"/>
        <v>16601.111111111109</v>
      </c>
      <c r="T643" s="311"/>
      <c r="U643" s="311"/>
      <c r="V643" s="209" t="s">
        <v>158</v>
      </c>
      <c r="W643" s="54">
        <v>105240</v>
      </c>
      <c r="X643" s="52">
        <f>IFERROR(W643/T634,"-")</f>
        <v>1.4202559483676774E-3</v>
      </c>
      <c r="Y643" s="54">
        <v>4</v>
      </c>
      <c r="Z643" s="52">
        <f>IFERROR(Y643/U634,"-")</f>
        <v>4.0816326530612242E-2</v>
      </c>
      <c r="AA643" s="53">
        <f t="shared" si="120"/>
        <v>26310</v>
      </c>
      <c r="AB643" s="311"/>
      <c r="AC643" s="311"/>
      <c r="AD643" s="209" t="s">
        <v>158</v>
      </c>
      <c r="AE643" s="54">
        <v>176965</v>
      </c>
      <c r="AF643" s="52">
        <f>IFERROR(AE643/AB634,"-")</f>
        <v>9.7637391945893108E-4</v>
      </c>
      <c r="AG643" s="54">
        <v>15</v>
      </c>
      <c r="AH643" s="52">
        <f>IFERROR(AG643/AC634,"-")</f>
        <v>8.4745762711864403E-2</v>
      </c>
      <c r="AI643" s="53">
        <f t="shared" si="121"/>
        <v>11797.666666666666</v>
      </c>
      <c r="AJ643" s="311"/>
      <c r="AK643" s="324"/>
      <c r="AL643" s="209" t="s">
        <v>158</v>
      </c>
      <c r="AM643" s="54">
        <f t="shared" si="127"/>
        <v>880787</v>
      </c>
      <c r="AN643" s="52">
        <f>IFERROR(AM643/AJ634,"-")</f>
        <v>8.3172711846729163E-4</v>
      </c>
      <c r="AO643" s="54">
        <f t="shared" si="126"/>
        <v>64</v>
      </c>
      <c r="AP643" s="52">
        <f>IFERROR(AO643/AK634,"-")</f>
        <v>4.2581503659347972E-2</v>
      </c>
      <c r="AQ643" s="53">
        <f t="shared" si="122"/>
        <v>13762.296875</v>
      </c>
      <c r="AW643" s="175"/>
      <c r="AX643" s="175"/>
    </row>
    <row r="644" spans="2:50" s="20" customFormat="1">
      <c r="B644" s="326"/>
      <c r="C644" s="308"/>
      <c r="D644" s="311"/>
      <c r="E644" s="311"/>
      <c r="F644" s="209" t="s">
        <v>159</v>
      </c>
      <c r="G644" s="54">
        <v>26370</v>
      </c>
      <c r="H644" s="52">
        <f>IFERROR(G644/D634,"-")</f>
        <v>3.8070336628830835E-5</v>
      </c>
      <c r="I644" s="54">
        <v>4</v>
      </c>
      <c r="J644" s="52">
        <f>IFERROR(I644/E634,"-")</f>
        <v>3.8240917782026767E-3</v>
      </c>
      <c r="K644" s="53">
        <f t="shared" si="118"/>
        <v>6592.5</v>
      </c>
      <c r="L644" s="311"/>
      <c r="M644" s="311"/>
      <c r="N644" s="209" t="s">
        <v>159</v>
      </c>
      <c r="O644" s="54">
        <v>10637</v>
      </c>
      <c r="P644" s="52">
        <f>IFERROR(O644/L634,"-")</f>
        <v>9.5851453225896565E-5</v>
      </c>
      <c r="Q644" s="54">
        <v>2</v>
      </c>
      <c r="R644" s="52">
        <f>IFERROR(Q644/M634,"-")</f>
        <v>1.098901098901099E-2</v>
      </c>
      <c r="S644" s="53">
        <f t="shared" si="119"/>
        <v>5318.5</v>
      </c>
      <c r="T644" s="311"/>
      <c r="U644" s="311"/>
      <c r="V644" s="209" t="s">
        <v>159</v>
      </c>
      <c r="W644" s="54">
        <v>0</v>
      </c>
      <c r="X644" s="52">
        <f>IFERROR(W644/T634,"-")</f>
        <v>0</v>
      </c>
      <c r="Y644" s="54">
        <v>0</v>
      </c>
      <c r="Z644" s="52">
        <f>IFERROR(Y644/U634,"-")</f>
        <v>0</v>
      </c>
      <c r="AA644" s="53" t="str">
        <f t="shared" si="120"/>
        <v>-</v>
      </c>
      <c r="AB644" s="311"/>
      <c r="AC644" s="311"/>
      <c r="AD644" s="209" t="s">
        <v>159</v>
      </c>
      <c r="AE644" s="54">
        <v>100514</v>
      </c>
      <c r="AF644" s="52">
        <f>IFERROR(AE644/AB634,"-")</f>
        <v>5.5456868951767296E-4</v>
      </c>
      <c r="AG644" s="54">
        <v>6</v>
      </c>
      <c r="AH644" s="52">
        <f>IFERROR(AG644/AC634,"-")</f>
        <v>3.3898305084745763E-2</v>
      </c>
      <c r="AI644" s="53">
        <f t="shared" si="121"/>
        <v>16752.333333333332</v>
      </c>
      <c r="AJ644" s="311"/>
      <c r="AK644" s="324"/>
      <c r="AL644" s="209" t="s">
        <v>159</v>
      </c>
      <c r="AM644" s="54">
        <f t="shared" si="127"/>
        <v>137521</v>
      </c>
      <c r="AN644" s="52">
        <f>IFERROR(AM644/AJ634,"-")</f>
        <v>1.2986107317517222E-4</v>
      </c>
      <c r="AO644" s="54">
        <f t="shared" si="126"/>
        <v>12</v>
      </c>
      <c r="AP644" s="52">
        <f>IFERROR(AO644/AK634,"-")</f>
        <v>7.9840319361277438E-3</v>
      </c>
      <c r="AQ644" s="53">
        <f t="shared" si="122"/>
        <v>11460.083333333334</v>
      </c>
      <c r="AW644" s="175"/>
      <c r="AX644" s="175"/>
    </row>
    <row r="645" spans="2:50" s="20" customFormat="1">
      <c r="B645" s="326"/>
      <c r="C645" s="308"/>
      <c r="D645" s="311"/>
      <c r="E645" s="311"/>
      <c r="F645" s="209" t="s">
        <v>160</v>
      </c>
      <c r="G645" s="54">
        <v>2208947</v>
      </c>
      <c r="H645" s="52">
        <f>IFERROR(G645/D634,"-")</f>
        <v>3.1890540722505113E-3</v>
      </c>
      <c r="I645" s="54">
        <v>4</v>
      </c>
      <c r="J645" s="52">
        <f>IFERROR(I645/E634,"-")</f>
        <v>3.8240917782026767E-3</v>
      </c>
      <c r="K645" s="53">
        <f t="shared" si="118"/>
        <v>552236.75</v>
      </c>
      <c r="L645" s="311"/>
      <c r="M645" s="311"/>
      <c r="N645" s="209" t="s">
        <v>160</v>
      </c>
      <c r="O645" s="54">
        <v>2370</v>
      </c>
      <c r="P645" s="52">
        <f>IFERROR(O645/L634,"-")</f>
        <v>2.1356392229517237E-5</v>
      </c>
      <c r="Q645" s="54">
        <v>3</v>
      </c>
      <c r="R645" s="52">
        <f>IFERROR(Q645/M634,"-")</f>
        <v>1.6483516483516484E-2</v>
      </c>
      <c r="S645" s="53">
        <f t="shared" si="119"/>
        <v>790</v>
      </c>
      <c r="T645" s="311"/>
      <c r="U645" s="311"/>
      <c r="V645" s="209" t="s">
        <v>160</v>
      </c>
      <c r="W645" s="54">
        <v>0</v>
      </c>
      <c r="X645" s="52">
        <f>IFERROR(W645/T634,"-")</f>
        <v>0</v>
      </c>
      <c r="Y645" s="54">
        <v>0</v>
      </c>
      <c r="Z645" s="52">
        <f>IFERROR(Y645/U634,"-")</f>
        <v>0</v>
      </c>
      <c r="AA645" s="53" t="str">
        <f t="shared" si="120"/>
        <v>-</v>
      </c>
      <c r="AB645" s="311"/>
      <c r="AC645" s="311"/>
      <c r="AD645" s="209" t="s">
        <v>160</v>
      </c>
      <c r="AE645" s="54">
        <v>2649864</v>
      </c>
      <c r="AF645" s="52">
        <f>IFERROR(AE645/AB634,"-")</f>
        <v>1.4620168393259237E-2</v>
      </c>
      <c r="AG645" s="54">
        <v>3</v>
      </c>
      <c r="AH645" s="52">
        <f>IFERROR(AG645/AC634,"-")</f>
        <v>1.6949152542372881E-2</v>
      </c>
      <c r="AI645" s="53">
        <f t="shared" si="121"/>
        <v>883288</v>
      </c>
      <c r="AJ645" s="311"/>
      <c r="AK645" s="324"/>
      <c r="AL645" s="209" t="s">
        <v>160</v>
      </c>
      <c r="AM645" s="54">
        <f t="shared" si="127"/>
        <v>4861181</v>
      </c>
      <c r="AN645" s="52">
        <f>IFERROR(AM645/AJ634,"-")</f>
        <v>4.5904129664469922E-3</v>
      </c>
      <c r="AO645" s="54">
        <f t="shared" si="126"/>
        <v>10</v>
      </c>
      <c r="AP645" s="52">
        <f>IFERROR(AO645/AK634,"-")</f>
        <v>6.6533599467731202E-3</v>
      </c>
      <c r="AQ645" s="53">
        <f t="shared" si="122"/>
        <v>486118.1</v>
      </c>
      <c r="AW645" s="175"/>
      <c r="AX645" s="175"/>
    </row>
    <row r="646" spans="2:50" s="20" customFormat="1">
      <c r="B646" s="326"/>
      <c r="C646" s="308"/>
      <c r="D646" s="311"/>
      <c r="E646" s="311"/>
      <c r="F646" s="209" t="s">
        <v>161</v>
      </c>
      <c r="G646" s="54">
        <v>3444435</v>
      </c>
      <c r="H646" s="52">
        <f>IFERROR(G646/D634,"-")</f>
        <v>4.9727265811955607E-3</v>
      </c>
      <c r="I646" s="54">
        <v>114</v>
      </c>
      <c r="J646" s="52">
        <f>IFERROR(I646/E634,"-")</f>
        <v>0.10898661567877629</v>
      </c>
      <c r="K646" s="53">
        <f t="shared" ref="K646:K709" si="128">IFERROR(G646/I646,"-")</f>
        <v>30214.342105263157</v>
      </c>
      <c r="L646" s="311"/>
      <c r="M646" s="311"/>
      <c r="N646" s="209" t="s">
        <v>161</v>
      </c>
      <c r="O646" s="54">
        <v>678628</v>
      </c>
      <c r="P646" s="52">
        <f>IFERROR(O646/L634,"-")</f>
        <v>6.1152091754990813E-3</v>
      </c>
      <c r="Q646" s="54">
        <v>17</v>
      </c>
      <c r="R646" s="52">
        <f>IFERROR(Q646/M634,"-")</f>
        <v>9.3406593406593408E-2</v>
      </c>
      <c r="S646" s="53">
        <f t="shared" ref="S646:S709" si="129">IFERROR(O646/Q646,"-")</f>
        <v>39919.294117647056</v>
      </c>
      <c r="T646" s="311"/>
      <c r="U646" s="311"/>
      <c r="V646" s="209" t="s">
        <v>161</v>
      </c>
      <c r="W646" s="54">
        <v>409270</v>
      </c>
      <c r="X646" s="52">
        <f>IFERROR(W646/T634,"-")</f>
        <v>5.5232625616537375E-3</v>
      </c>
      <c r="Y646" s="54">
        <v>10</v>
      </c>
      <c r="Z646" s="52">
        <f>IFERROR(Y646/U634,"-")</f>
        <v>0.10204081632653061</v>
      </c>
      <c r="AA646" s="53">
        <f t="shared" ref="AA646:AA709" si="130">IFERROR(W646/Y646,"-")</f>
        <v>40927</v>
      </c>
      <c r="AB646" s="311"/>
      <c r="AC646" s="311"/>
      <c r="AD646" s="209" t="s">
        <v>161</v>
      </c>
      <c r="AE646" s="54">
        <v>1151281</v>
      </c>
      <c r="AF646" s="52">
        <f>IFERROR(AE646/AB634,"-")</f>
        <v>6.3519947015997381E-3</v>
      </c>
      <c r="AG646" s="54">
        <v>28</v>
      </c>
      <c r="AH646" s="52">
        <f>IFERROR(AG646/AC634,"-")</f>
        <v>0.15819209039548024</v>
      </c>
      <c r="AI646" s="53">
        <f t="shared" ref="AI646:AI709" si="131">IFERROR(AE646/AG646,"-")</f>
        <v>41117.178571428572</v>
      </c>
      <c r="AJ646" s="311"/>
      <c r="AK646" s="324"/>
      <c r="AL646" s="209" t="s">
        <v>161</v>
      </c>
      <c r="AM646" s="54">
        <f t="shared" si="127"/>
        <v>5683614</v>
      </c>
      <c r="AN646" s="52">
        <f>IFERROR(AM646/AJ634,"-")</f>
        <v>5.3670364057375472E-3</v>
      </c>
      <c r="AO646" s="54">
        <f t="shared" si="126"/>
        <v>169</v>
      </c>
      <c r="AP646" s="52">
        <f>IFERROR(AO646/AK634,"-")</f>
        <v>0.11244178310046574</v>
      </c>
      <c r="AQ646" s="53">
        <f t="shared" ref="AQ646:AQ709" si="132">IFERROR(AM646/AO646,"-")</f>
        <v>33630.852071005917</v>
      </c>
      <c r="AW646" s="175"/>
      <c r="AX646" s="175"/>
    </row>
    <row r="647" spans="2:50" s="20" customFormat="1">
      <c r="B647" s="326"/>
      <c r="C647" s="308"/>
      <c r="D647" s="311"/>
      <c r="E647" s="311"/>
      <c r="F647" s="209" t="s">
        <v>162</v>
      </c>
      <c r="G647" s="54">
        <v>6342384</v>
      </c>
      <c r="H647" s="52">
        <f>IFERROR(G647/D634,"-")</f>
        <v>9.1564919950440134E-3</v>
      </c>
      <c r="I647" s="54">
        <v>87</v>
      </c>
      <c r="J647" s="52">
        <f>IFERROR(I647/E634,"-")</f>
        <v>8.3173996175908219E-2</v>
      </c>
      <c r="K647" s="53">
        <f t="shared" si="128"/>
        <v>72900.965517241377</v>
      </c>
      <c r="L647" s="311"/>
      <c r="M647" s="311"/>
      <c r="N647" s="209" t="s">
        <v>162</v>
      </c>
      <c r="O647" s="54">
        <v>389285</v>
      </c>
      <c r="P647" s="52">
        <f>IFERROR(O647/L634,"-")</f>
        <v>3.5079000628977291E-3</v>
      </c>
      <c r="Q647" s="54">
        <v>12</v>
      </c>
      <c r="R647" s="52">
        <f>IFERROR(Q647/M634,"-")</f>
        <v>6.5934065934065936E-2</v>
      </c>
      <c r="S647" s="53">
        <f t="shared" si="129"/>
        <v>32440.416666666668</v>
      </c>
      <c r="T647" s="311"/>
      <c r="U647" s="311"/>
      <c r="V647" s="209" t="s">
        <v>162</v>
      </c>
      <c r="W647" s="54">
        <v>1515147</v>
      </c>
      <c r="X647" s="52">
        <f>IFERROR(W647/T634,"-")</f>
        <v>2.0447515577740796E-2</v>
      </c>
      <c r="Y647" s="54">
        <v>9</v>
      </c>
      <c r="Z647" s="52">
        <f>IFERROR(Y647/U634,"-")</f>
        <v>9.1836734693877556E-2</v>
      </c>
      <c r="AA647" s="53">
        <f t="shared" si="130"/>
        <v>168349.66666666666</v>
      </c>
      <c r="AB647" s="311"/>
      <c r="AC647" s="311"/>
      <c r="AD647" s="209" t="s">
        <v>162</v>
      </c>
      <c r="AE647" s="54">
        <v>4185767</v>
      </c>
      <c r="AF647" s="52">
        <f>IFERROR(AE647/AB634,"-")</f>
        <v>2.3094248759539183E-2</v>
      </c>
      <c r="AG647" s="54">
        <v>25</v>
      </c>
      <c r="AH647" s="52">
        <f>IFERROR(AG647/AC634,"-")</f>
        <v>0.14124293785310735</v>
      </c>
      <c r="AI647" s="53">
        <f t="shared" si="131"/>
        <v>167430.68</v>
      </c>
      <c r="AJ647" s="311"/>
      <c r="AK647" s="324"/>
      <c r="AL647" s="209" t="s">
        <v>162</v>
      </c>
      <c r="AM647" s="54">
        <f t="shared" si="127"/>
        <v>12432583</v>
      </c>
      <c r="AN647" s="52">
        <f>IFERROR(AM647/AJ634,"-")</f>
        <v>1.17400874827801E-2</v>
      </c>
      <c r="AO647" s="54">
        <f t="shared" si="126"/>
        <v>133</v>
      </c>
      <c r="AP647" s="52">
        <f>IFERROR(AO647/AK634,"-")</f>
        <v>8.8489687292082508E-2</v>
      </c>
      <c r="AQ647" s="53">
        <f t="shared" si="132"/>
        <v>93478.067669172931</v>
      </c>
      <c r="AW647" s="175"/>
      <c r="AX647" s="175"/>
    </row>
    <row r="648" spans="2:50" s="20" customFormat="1">
      <c r="B648" s="326"/>
      <c r="C648" s="308"/>
      <c r="D648" s="311"/>
      <c r="E648" s="311"/>
      <c r="F648" s="209" t="s">
        <v>163</v>
      </c>
      <c r="G648" s="54">
        <v>1830712</v>
      </c>
      <c r="H648" s="52">
        <f>IFERROR(G648/D634,"-")</f>
        <v>2.6429966670625769E-3</v>
      </c>
      <c r="I648" s="54">
        <v>68</v>
      </c>
      <c r="J648" s="52">
        <f>IFERROR(I648/E634,"-")</f>
        <v>6.5009560229445512E-2</v>
      </c>
      <c r="K648" s="53">
        <f t="shared" si="128"/>
        <v>26922.235294117647</v>
      </c>
      <c r="L648" s="311"/>
      <c r="M648" s="311"/>
      <c r="N648" s="209" t="s">
        <v>163</v>
      </c>
      <c r="O648" s="54">
        <v>453520</v>
      </c>
      <c r="P648" s="52">
        <f>IFERROR(O648/L634,"-")</f>
        <v>4.0867303814053407E-3</v>
      </c>
      <c r="Q648" s="54">
        <v>14</v>
      </c>
      <c r="R648" s="52">
        <f>IFERROR(Q648/M634,"-")</f>
        <v>7.6923076923076927E-2</v>
      </c>
      <c r="S648" s="53">
        <f t="shared" si="129"/>
        <v>32394.285714285714</v>
      </c>
      <c r="T648" s="311"/>
      <c r="U648" s="311"/>
      <c r="V648" s="209" t="s">
        <v>163</v>
      </c>
      <c r="W648" s="54">
        <v>487932</v>
      </c>
      <c r="X648" s="52">
        <f>IFERROR(W648/T634,"-")</f>
        <v>6.5848377555961374E-3</v>
      </c>
      <c r="Y648" s="54">
        <v>14</v>
      </c>
      <c r="Z648" s="52">
        <f>IFERROR(Y648/U634,"-")</f>
        <v>0.14285714285714285</v>
      </c>
      <c r="AA648" s="53">
        <f t="shared" si="130"/>
        <v>34852.285714285717</v>
      </c>
      <c r="AB648" s="311"/>
      <c r="AC648" s="311"/>
      <c r="AD648" s="209" t="s">
        <v>163</v>
      </c>
      <c r="AE648" s="54">
        <v>1946661</v>
      </c>
      <c r="AF648" s="52">
        <f>IFERROR(AE648/AB634,"-")</f>
        <v>1.0740366911128427E-2</v>
      </c>
      <c r="AG648" s="54">
        <v>23</v>
      </c>
      <c r="AH648" s="52">
        <f>IFERROR(AG648/AC634,"-")</f>
        <v>0.12994350282485875</v>
      </c>
      <c r="AI648" s="53">
        <f t="shared" si="131"/>
        <v>84637.434782608689</v>
      </c>
      <c r="AJ648" s="311"/>
      <c r="AK648" s="324"/>
      <c r="AL648" s="209" t="s">
        <v>163</v>
      </c>
      <c r="AM648" s="54">
        <f t="shared" si="127"/>
        <v>4718825</v>
      </c>
      <c r="AN648" s="52">
        <f>IFERROR(AM648/AJ634,"-")</f>
        <v>4.4559862030223172E-3</v>
      </c>
      <c r="AO648" s="54">
        <f t="shared" si="126"/>
        <v>119</v>
      </c>
      <c r="AP648" s="52">
        <f>IFERROR(AO648/AK634,"-")</f>
        <v>7.917498336660013E-2</v>
      </c>
      <c r="AQ648" s="53">
        <f t="shared" si="132"/>
        <v>39653.991596638654</v>
      </c>
      <c r="AW648" s="175"/>
      <c r="AX648" s="175"/>
    </row>
    <row r="649" spans="2:50" s="20" customFormat="1">
      <c r="B649" s="326"/>
      <c r="C649" s="308"/>
      <c r="D649" s="311"/>
      <c r="E649" s="311"/>
      <c r="F649" s="210" t="s">
        <v>164</v>
      </c>
      <c r="G649" s="59">
        <v>744966</v>
      </c>
      <c r="H649" s="57">
        <f>IFERROR(G649/D634,"-")</f>
        <v>1.0755064996978989E-3</v>
      </c>
      <c r="I649" s="59">
        <v>60</v>
      </c>
      <c r="J649" s="57">
        <f>IFERROR(I649/E634,"-")</f>
        <v>5.736137667304015E-2</v>
      </c>
      <c r="K649" s="58">
        <f t="shared" si="128"/>
        <v>12416.1</v>
      </c>
      <c r="L649" s="311"/>
      <c r="M649" s="311"/>
      <c r="N649" s="210" t="s">
        <v>164</v>
      </c>
      <c r="O649" s="59">
        <v>76487</v>
      </c>
      <c r="P649" s="57">
        <f>IFERROR(O649/L634,"-")</f>
        <v>6.8923475631185022E-4</v>
      </c>
      <c r="Q649" s="59">
        <v>10</v>
      </c>
      <c r="R649" s="57">
        <f>IFERROR(Q649/M634,"-")</f>
        <v>5.4945054945054944E-2</v>
      </c>
      <c r="S649" s="58">
        <f t="shared" si="129"/>
        <v>7648.7</v>
      </c>
      <c r="T649" s="311"/>
      <c r="U649" s="311"/>
      <c r="V649" s="210" t="s">
        <v>164</v>
      </c>
      <c r="W649" s="59">
        <v>55132</v>
      </c>
      <c r="X649" s="57">
        <f>IFERROR(W649/T634,"-")</f>
        <v>7.4402842023381594E-4</v>
      </c>
      <c r="Y649" s="59">
        <v>6</v>
      </c>
      <c r="Z649" s="57">
        <f>IFERROR(Y649/U634,"-")</f>
        <v>6.1224489795918366E-2</v>
      </c>
      <c r="AA649" s="58">
        <f t="shared" si="130"/>
        <v>9188.6666666666661</v>
      </c>
      <c r="AB649" s="311"/>
      <c r="AC649" s="311"/>
      <c r="AD649" s="210" t="s">
        <v>164</v>
      </c>
      <c r="AE649" s="59">
        <v>172608</v>
      </c>
      <c r="AF649" s="57">
        <f>IFERROR(AE649/AB634,"-")</f>
        <v>9.5233492210305525E-4</v>
      </c>
      <c r="AG649" s="59">
        <v>21</v>
      </c>
      <c r="AH649" s="57">
        <f>IFERROR(AG649/AC634,"-")</f>
        <v>0.11864406779661017</v>
      </c>
      <c r="AI649" s="58">
        <f t="shared" si="131"/>
        <v>8219.4285714285706</v>
      </c>
      <c r="AJ649" s="311"/>
      <c r="AK649" s="324"/>
      <c r="AL649" s="210" t="s">
        <v>164</v>
      </c>
      <c r="AM649" s="59">
        <f t="shared" si="127"/>
        <v>1049193</v>
      </c>
      <c r="AN649" s="57">
        <f>IFERROR(AM649/AJ634,"-")</f>
        <v>9.9075289554234245E-4</v>
      </c>
      <c r="AO649" s="59">
        <f t="shared" si="126"/>
        <v>97</v>
      </c>
      <c r="AP649" s="57">
        <f>IFERROR(AO649/AK634,"-")</f>
        <v>6.4537591483699266E-2</v>
      </c>
      <c r="AQ649" s="58">
        <f t="shared" si="132"/>
        <v>10816.422680412372</v>
      </c>
      <c r="AW649" s="175"/>
      <c r="AX649" s="175"/>
    </row>
    <row r="650" spans="2:50" s="20" customFormat="1">
      <c r="B650" s="326"/>
      <c r="C650" s="309"/>
      <c r="D650" s="312"/>
      <c r="E650" s="312"/>
      <c r="F650" s="211" t="s">
        <v>86</v>
      </c>
      <c r="G650" s="60">
        <f>SUM(G634:G649)</f>
        <v>139191924</v>
      </c>
      <c r="H650" s="57">
        <f>IFERROR(G650/D634,"-")</f>
        <v>0.20095120981018724</v>
      </c>
      <c r="I650" s="59">
        <v>827</v>
      </c>
      <c r="J650" s="57">
        <f>IFERROR(I650/E634,"-")</f>
        <v>0.79063097514340341</v>
      </c>
      <c r="K650" s="58">
        <f t="shared" si="128"/>
        <v>168309.4607013301</v>
      </c>
      <c r="L650" s="312"/>
      <c r="M650" s="312"/>
      <c r="N650" s="211" t="s">
        <v>86</v>
      </c>
      <c r="O650" s="60">
        <f>SUM(O634:O649)</f>
        <v>21883388</v>
      </c>
      <c r="P650" s="57">
        <f>IFERROR(O650/L634,"-")</f>
        <v>0.19719418457329568</v>
      </c>
      <c r="Q650" s="59">
        <v>154</v>
      </c>
      <c r="R650" s="57">
        <f>IFERROR(Q650/M634,"-")</f>
        <v>0.84615384615384615</v>
      </c>
      <c r="S650" s="58">
        <f t="shared" si="129"/>
        <v>142099.92207792209</v>
      </c>
      <c r="T650" s="312"/>
      <c r="U650" s="312"/>
      <c r="V650" s="211" t="s">
        <v>86</v>
      </c>
      <c r="W650" s="60">
        <f>SUM(W634:W649)</f>
        <v>14978991</v>
      </c>
      <c r="X650" s="57">
        <f>IFERROR(W650/T634,"-")</f>
        <v>0.20214748259498197</v>
      </c>
      <c r="Y650" s="59">
        <v>81</v>
      </c>
      <c r="Z650" s="57">
        <f>IFERROR(Y650/U634,"-")</f>
        <v>0.82653061224489799</v>
      </c>
      <c r="AA650" s="58">
        <f t="shared" si="130"/>
        <v>184925.8148148148</v>
      </c>
      <c r="AB650" s="312"/>
      <c r="AC650" s="312"/>
      <c r="AD650" s="211" t="s">
        <v>86</v>
      </c>
      <c r="AE650" s="60">
        <f>SUM(AE634:AE649)</f>
        <v>38860511</v>
      </c>
      <c r="AF650" s="57">
        <f>IFERROR(AE650/AB634,"-")</f>
        <v>0.21440617883336766</v>
      </c>
      <c r="AG650" s="59">
        <v>163</v>
      </c>
      <c r="AH650" s="57">
        <f>IFERROR(AG650/AC634,"-")</f>
        <v>0.92090395480225984</v>
      </c>
      <c r="AI650" s="58">
        <f t="shared" si="131"/>
        <v>238408.04294478527</v>
      </c>
      <c r="AJ650" s="312"/>
      <c r="AK650" s="325"/>
      <c r="AL650" s="211" t="s">
        <v>86</v>
      </c>
      <c r="AM650" s="60">
        <f>SUM(AM634:AM649)</f>
        <v>214914814</v>
      </c>
      <c r="AN650" s="57">
        <f>IFERROR(AM650/AJ634,"-")</f>
        <v>0.20294404772567481</v>
      </c>
      <c r="AO650" s="59">
        <f t="shared" si="126"/>
        <v>1225</v>
      </c>
      <c r="AP650" s="57">
        <f>IFERROR(AO650/AK634,"-")</f>
        <v>0.81503659347970725</v>
      </c>
      <c r="AQ650" s="58">
        <f t="shared" si="132"/>
        <v>175440.66448979592</v>
      </c>
      <c r="AW650" s="175"/>
      <c r="AX650" s="175"/>
    </row>
    <row r="651" spans="2:50" s="20" customFormat="1">
      <c r="B651" s="326">
        <v>39</v>
      </c>
      <c r="C651" s="307" t="s">
        <v>8</v>
      </c>
      <c r="D651" s="310">
        <v>3759395620</v>
      </c>
      <c r="E651" s="310">
        <v>6197</v>
      </c>
      <c r="F651" s="207" t="s">
        <v>150</v>
      </c>
      <c r="G651" s="50">
        <v>64873696</v>
      </c>
      <c r="H651" s="48">
        <f>IFERROR(G651/D651,"-")</f>
        <v>1.7256416338539013E-2</v>
      </c>
      <c r="I651" s="50">
        <v>1186</v>
      </c>
      <c r="J651" s="48">
        <f>IFERROR(I651/E651,"-")</f>
        <v>0.19138292722284977</v>
      </c>
      <c r="K651" s="49">
        <f t="shared" si="128"/>
        <v>54699.575042158518</v>
      </c>
      <c r="L651" s="310">
        <v>568897140</v>
      </c>
      <c r="M651" s="310">
        <v>879</v>
      </c>
      <c r="N651" s="207" t="s">
        <v>150</v>
      </c>
      <c r="O651" s="50">
        <v>14042508</v>
      </c>
      <c r="P651" s="48">
        <f>IFERROR(O651/L651,"-")</f>
        <v>2.4683738083126943E-2</v>
      </c>
      <c r="Q651" s="50">
        <v>188</v>
      </c>
      <c r="R651" s="48">
        <f>IFERROR(Q651/M651,"-")</f>
        <v>0.21387940841865757</v>
      </c>
      <c r="S651" s="49">
        <f t="shared" si="129"/>
        <v>74694.191489361707</v>
      </c>
      <c r="T651" s="310">
        <v>382305490</v>
      </c>
      <c r="U651" s="310">
        <v>552</v>
      </c>
      <c r="V651" s="207" t="s">
        <v>150</v>
      </c>
      <c r="W651" s="50">
        <v>7449995</v>
      </c>
      <c r="X651" s="48">
        <f>IFERROR(W651/T651,"-")</f>
        <v>1.9487020706922101E-2</v>
      </c>
      <c r="Y651" s="50">
        <v>132</v>
      </c>
      <c r="Z651" s="48">
        <f>IFERROR(Y651/U651,"-")</f>
        <v>0.2391304347826087</v>
      </c>
      <c r="AA651" s="49">
        <f t="shared" si="130"/>
        <v>56439.356060606064</v>
      </c>
      <c r="AB651" s="310">
        <v>739682580</v>
      </c>
      <c r="AC651" s="310">
        <v>876</v>
      </c>
      <c r="AD651" s="207" t="s">
        <v>150</v>
      </c>
      <c r="AE651" s="50">
        <v>21043968</v>
      </c>
      <c r="AF651" s="48">
        <f>IFERROR(AE651/AB651,"-")</f>
        <v>2.844999810594431E-2</v>
      </c>
      <c r="AG651" s="50">
        <v>251</v>
      </c>
      <c r="AH651" s="48">
        <f>IFERROR(AG651/AC651,"-")</f>
        <v>0.2865296803652968</v>
      </c>
      <c r="AI651" s="49">
        <f t="shared" si="131"/>
        <v>83840.509960159368</v>
      </c>
      <c r="AJ651" s="310">
        <f>SUM(D651,L651,T651,AB651)</f>
        <v>5450280830</v>
      </c>
      <c r="AK651" s="323">
        <f>SUM(E651,M651,U651,AC651)</f>
        <v>8504</v>
      </c>
      <c r="AL651" s="207" t="s">
        <v>150</v>
      </c>
      <c r="AM651" s="50">
        <f t="shared" ref="AM651:AM666" si="133">SUM(G651,O651,W651,AE651)</f>
        <v>107410167</v>
      </c>
      <c r="AN651" s="48">
        <f>IFERROR(AM651/AJ651,"-")</f>
        <v>1.9707272037943778E-2</v>
      </c>
      <c r="AO651" s="50">
        <f t="shared" si="126"/>
        <v>1757</v>
      </c>
      <c r="AP651" s="48">
        <f>IFERROR(AO651/AK651,"-")</f>
        <v>0.20660865475070556</v>
      </c>
      <c r="AQ651" s="49">
        <f t="shared" si="132"/>
        <v>61132.707455890726</v>
      </c>
      <c r="AW651" s="175"/>
      <c r="AX651" s="175"/>
    </row>
    <row r="652" spans="2:50" s="20" customFormat="1">
      <c r="B652" s="326"/>
      <c r="C652" s="308"/>
      <c r="D652" s="311"/>
      <c r="E652" s="311"/>
      <c r="F652" s="208" t="s">
        <v>151</v>
      </c>
      <c r="G652" s="54">
        <v>110589931</v>
      </c>
      <c r="H652" s="52">
        <f>IFERROR(G652/D651,"-")</f>
        <v>2.9416944152315633E-2</v>
      </c>
      <c r="I652" s="54">
        <v>1544</v>
      </c>
      <c r="J652" s="52">
        <f>IFERROR(I652/E651,"-")</f>
        <v>0.24915281587865096</v>
      </c>
      <c r="K652" s="53">
        <f t="shared" si="128"/>
        <v>71625.602979274612</v>
      </c>
      <c r="L652" s="311"/>
      <c r="M652" s="311"/>
      <c r="N652" s="208" t="s">
        <v>151</v>
      </c>
      <c r="O652" s="54">
        <v>13186490</v>
      </c>
      <c r="P652" s="52">
        <f>IFERROR(O652/L651,"-")</f>
        <v>2.3179040766490758E-2</v>
      </c>
      <c r="Q652" s="54">
        <v>234</v>
      </c>
      <c r="R652" s="52">
        <f>IFERROR(Q652/M651,"-")</f>
        <v>0.26621160409556316</v>
      </c>
      <c r="S652" s="53">
        <f t="shared" si="129"/>
        <v>56352.521367521367</v>
      </c>
      <c r="T652" s="311"/>
      <c r="U652" s="311"/>
      <c r="V652" s="208" t="s">
        <v>151</v>
      </c>
      <c r="W652" s="54">
        <v>16821037</v>
      </c>
      <c r="X652" s="52">
        <f>IFERROR(W652/T651,"-")</f>
        <v>4.3998941788672717E-2</v>
      </c>
      <c r="Y652" s="54">
        <v>160</v>
      </c>
      <c r="Z652" s="52">
        <f>IFERROR(Y652/U651,"-")</f>
        <v>0.28985507246376813</v>
      </c>
      <c r="AA652" s="53">
        <f t="shared" si="130"/>
        <v>105131.48125</v>
      </c>
      <c r="AB652" s="311"/>
      <c r="AC652" s="311"/>
      <c r="AD652" s="208" t="s">
        <v>151</v>
      </c>
      <c r="AE652" s="54">
        <v>19264584</v>
      </c>
      <c r="AF652" s="52">
        <f>IFERROR(AE652/AB651,"-")</f>
        <v>2.6044393258524489E-2</v>
      </c>
      <c r="AG652" s="54">
        <v>302</v>
      </c>
      <c r="AH652" s="52">
        <f>IFERROR(AG652/AC651,"-")</f>
        <v>0.34474885844748859</v>
      </c>
      <c r="AI652" s="53">
        <f t="shared" si="131"/>
        <v>63790.013245033115</v>
      </c>
      <c r="AJ652" s="311"/>
      <c r="AK652" s="324"/>
      <c r="AL652" s="208" t="s">
        <v>151</v>
      </c>
      <c r="AM652" s="54">
        <f t="shared" si="133"/>
        <v>159862042</v>
      </c>
      <c r="AN652" s="52">
        <f>IFERROR(AM652/AJ651,"-")</f>
        <v>2.9330973391328903E-2</v>
      </c>
      <c r="AO652" s="54">
        <f t="shared" si="126"/>
        <v>2240</v>
      </c>
      <c r="AP652" s="52">
        <f>IFERROR(AO652/AK651,"-")</f>
        <v>0.26340545625587958</v>
      </c>
      <c r="AQ652" s="53">
        <f t="shared" si="132"/>
        <v>71366.983035714293</v>
      </c>
      <c r="AW652" s="175"/>
      <c r="AX652" s="175"/>
    </row>
    <row r="653" spans="2:50" s="20" customFormat="1">
      <c r="B653" s="326"/>
      <c r="C653" s="308"/>
      <c r="D653" s="311"/>
      <c r="E653" s="311"/>
      <c r="F653" s="209" t="s">
        <v>152</v>
      </c>
      <c r="G653" s="54">
        <v>63660214</v>
      </c>
      <c r="H653" s="52">
        <f>IFERROR(G653/D651,"-")</f>
        <v>1.6933629879581549E-2</v>
      </c>
      <c r="I653" s="54">
        <v>1709</v>
      </c>
      <c r="J653" s="52">
        <f>IFERROR(I653/E651,"-")</f>
        <v>0.27577860254962078</v>
      </c>
      <c r="K653" s="53">
        <f t="shared" si="128"/>
        <v>37249.978935049738</v>
      </c>
      <c r="L653" s="311"/>
      <c r="M653" s="311"/>
      <c r="N653" s="209" t="s">
        <v>152</v>
      </c>
      <c r="O653" s="54">
        <v>8167956</v>
      </c>
      <c r="P653" s="52">
        <f>IFERROR(O653/L651,"-")</f>
        <v>1.4357526916025628E-2</v>
      </c>
      <c r="Q653" s="54">
        <v>250</v>
      </c>
      <c r="R653" s="52">
        <f>IFERROR(Q653/M651,"-")</f>
        <v>0.2844141069397042</v>
      </c>
      <c r="S653" s="53">
        <f t="shared" si="129"/>
        <v>32671.824000000001</v>
      </c>
      <c r="T653" s="311"/>
      <c r="U653" s="311"/>
      <c r="V653" s="209" t="s">
        <v>152</v>
      </c>
      <c r="W653" s="54">
        <v>5248230</v>
      </c>
      <c r="X653" s="52">
        <f>IFERROR(W653/T651,"-")</f>
        <v>1.3727843667638674E-2</v>
      </c>
      <c r="Y653" s="54">
        <v>174</v>
      </c>
      <c r="Z653" s="52">
        <f>IFERROR(Y653/U651,"-")</f>
        <v>0.31521739130434784</v>
      </c>
      <c r="AA653" s="53">
        <f t="shared" si="130"/>
        <v>30162.241379310344</v>
      </c>
      <c r="AB653" s="311"/>
      <c r="AC653" s="311"/>
      <c r="AD653" s="209" t="s">
        <v>152</v>
      </c>
      <c r="AE653" s="54">
        <v>11139125</v>
      </c>
      <c r="AF653" s="52">
        <f>IFERROR(AE653/AB651,"-")</f>
        <v>1.5059331260714562E-2</v>
      </c>
      <c r="AG653" s="54">
        <v>263</v>
      </c>
      <c r="AH653" s="52">
        <f>IFERROR(AG653/AC651,"-")</f>
        <v>0.3002283105022831</v>
      </c>
      <c r="AI653" s="53">
        <f t="shared" si="131"/>
        <v>42354.087452471482</v>
      </c>
      <c r="AJ653" s="311"/>
      <c r="AK653" s="324"/>
      <c r="AL653" s="209" t="s">
        <v>152</v>
      </c>
      <c r="AM653" s="54">
        <f t="shared" si="133"/>
        <v>88215525</v>
      </c>
      <c r="AN653" s="52">
        <f>IFERROR(AM653/AJ651,"-")</f>
        <v>1.6185500848770025E-2</v>
      </c>
      <c r="AO653" s="54">
        <f t="shared" si="126"/>
        <v>2396</v>
      </c>
      <c r="AP653" s="52">
        <f>IFERROR(AO653/AK651,"-")</f>
        <v>0.28174976481655689</v>
      </c>
      <c r="AQ653" s="53">
        <f t="shared" si="132"/>
        <v>36817.831803005007</v>
      </c>
      <c r="AW653" s="175"/>
      <c r="AX653" s="175"/>
    </row>
    <row r="654" spans="2:50" s="20" customFormat="1">
      <c r="B654" s="326"/>
      <c r="C654" s="308"/>
      <c r="D654" s="311"/>
      <c r="E654" s="311"/>
      <c r="F654" s="209" t="s">
        <v>153</v>
      </c>
      <c r="G654" s="54">
        <v>5914521</v>
      </c>
      <c r="H654" s="52">
        <f>IFERROR(G654/D651,"-")</f>
        <v>1.5732637896726603E-3</v>
      </c>
      <c r="I654" s="54">
        <v>169</v>
      </c>
      <c r="J654" s="52">
        <f>IFERROR(I654/E651,"-")</f>
        <v>2.7271260287235758E-2</v>
      </c>
      <c r="K654" s="53">
        <f t="shared" si="128"/>
        <v>34997.165680473372</v>
      </c>
      <c r="L654" s="311"/>
      <c r="M654" s="311"/>
      <c r="N654" s="209" t="s">
        <v>153</v>
      </c>
      <c r="O654" s="54">
        <v>4047442</v>
      </c>
      <c r="P654" s="52">
        <f>IFERROR(O654/L651,"-")</f>
        <v>7.1145409519900206E-3</v>
      </c>
      <c r="Q654" s="54">
        <v>32</v>
      </c>
      <c r="R654" s="52">
        <f>IFERROR(Q654/M651,"-")</f>
        <v>3.6405005688282137E-2</v>
      </c>
      <c r="S654" s="53">
        <f t="shared" si="129"/>
        <v>126482.5625</v>
      </c>
      <c r="T654" s="311"/>
      <c r="U654" s="311"/>
      <c r="V654" s="209" t="s">
        <v>153</v>
      </c>
      <c r="W654" s="54">
        <v>619877</v>
      </c>
      <c r="X654" s="52">
        <f>IFERROR(W654/T651,"-")</f>
        <v>1.6214179921925787E-3</v>
      </c>
      <c r="Y654" s="54">
        <v>23</v>
      </c>
      <c r="Z654" s="52">
        <f>IFERROR(Y654/U651,"-")</f>
        <v>4.1666666666666664E-2</v>
      </c>
      <c r="AA654" s="53">
        <f t="shared" si="130"/>
        <v>26951.17391304348</v>
      </c>
      <c r="AB654" s="311"/>
      <c r="AC654" s="311"/>
      <c r="AD654" s="209" t="s">
        <v>153</v>
      </c>
      <c r="AE654" s="54">
        <v>2414698</v>
      </c>
      <c r="AF654" s="52">
        <f>IFERROR(AE654/AB651,"-")</f>
        <v>3.2645057018917492E-3</v>
      </c>
      <c r="AG654" s="54">
        <v>39</v>
      </c>
      <c r="AH654" s="52">
        <f>IFERROR(AG654/AC651,"-")</f>
        <v>4.4520547945205477E-2</v>
      </c>
      <c r="AI654" s="53">
        <f t="shared" si="131"/>
        <v>61915.333333333336</v>
      </c>
      <c r="AJ654" s="311"/>
      <c r="AK654" s="324"/>
      <c r="AL654" s="209" t="s">
        <v>153</v>
      </c>
      <c r="AM654" s="54">
        <f t="shared" si="133"/>
        <v>12996538</v>
      </c>
      <c r="AN654" s="52">
        <f>IFERROR(AM654/AJ651,"-")</f>
        <v>2.3845629987473507E-3</v>
      </c>
      <c r="AO654" s="54">
        <f t="shared" si="126"/>
        <v>263</v>
      </c>
      <c r="AP654" s="52">
        <f>IFERROR(AO654/AK651,"-")</f>
        <v>3.0926622765757292E-2</v>
      </c>
      <c r="AQ654" s="53">
        <f t="shared" si="132"/>
        <v>49416.494296577948</v>
      </c>
      <c r="AW654" s="175"/>
      <c r="AX654" s="175"/>
    </row>
    <row r="655" spans="2:50" s="20" customFormat="1">
      <c r="B655" s="326"/>
      <c r="C655" s="308"/>
      <c r="D655" s="311"/>
      <c r="E655" s="311"/>
      <c r="F655" s="209" t="s">
        <v>154</v>
      </c>
      <c r="G655" s="54">
        <v>93061445</v>
      </c>
      <c r="H655" s="52">
        <f>IFERROR(G655/D651,"-")</f>
        <v>2.4754363309068279E-2</v>
      </c>
      <c r="I655" s="54">
        <v>1995</v>
      </c>
      <c r="J655" s="52">
        <f>IFERROR(I655/E651,"-")</f>
        <v>0.32192996611263514</v>
      </c>
      <c r="K655" s="53">
        <f t="shared" si="128"/>
        <v>46647.340852130328</v>
      </c>
      <c r="L655" s="311"/>
      <c r="M655" s="311"/>
      <c r="N655" s="209" t="s">
        <v>154</v>
      </c>
      <c r="O655" s="54">
        <v>25385152</v>
      </c>
      <c r="P655" s="52">
        <f>IFERROR(O655/L651,"-")</f>
        <v>4.4621690311187012E-2</v>
      </c>
      <c r="Q655" s="54">
        <v>329</v>
      </c>
      <c r="R655" s="52">
        <f>IFERROR(Q655/M651,"-")</f>
        <v>0.37428896473265072</v>
      </c>
      <c r="S655" s="53">
        <f t="shared" si="129"/>
        <v>77158.516717325227</v>
      </c>
      <c r="T655" s="311"/>
      <c r="U655" s="311"/>
      <c r="V655" s="209" t="s">
        <v>154</v>
      </c>
      <c r="W655" s="54">
        <v>9929692</v>
      </c>
      <c r="X655" s="52">
        <f>IFERROR(W655/T651,"-")</f>
        <v>2.5973187044737441E-2</v>
      </c>
      <c r="Y655" s="54">
        <v>200</v>
      </c>
      <c r="Z655" s="52">
        <f>IFERROR(Y655/U651,"-")</f>
        <v>0.36231884057971014</v>
      </c>
      <c r="AA655" s="53">
        <f t="shared" si="130"/>
        <v>49648.46</v>
      </c>
      <c r="AB655" s="311"/>
      <c r="AC655" s="311"/>
      <c r="AD655" s="209" t="s">
        <v>154</v>
      </c>
      <c r="AE655" s="54">
        <v>14374572</v>
      </c>
      <c r="AF655" s="52">
        <f>IFERROR(AE655/AB651,"-")</f>
        <v>1.943343318967982E-2</v>
      </c>
      <c r="AG655" s="54">
        <v>354</v>
      </c>
      <c r="AH655" s="52">
        <f>IFERROR(AG655/AC651,"-")</f>
        <v>0.4041095890410959</v>
      </c>
      <c r="AI655" s="53">
        <f t="shared" si="131"/>
        <v>40606.135593220337</v>
      </c>
      <c r="AJ655" s="311"/>
      <c r="AK655" s="324"/>
      <c r="AL655" s="209" t="s">
        <v>154</v>
      </c>
      <c r="AM655" s="54">
        <f t="shared" si="133"/>
        <v>142750861</v>
      </c>
      <c r="AN655" s="52">
        <f>IFERROR(AM655/AJ651,"-")</f>
        <v>2.6191468926565386E-2</v>
      </c>
      <c r="AO655" s="54">
        <f t="shared" si="126"/>
        <v>2878</v>
      </c>
      <c r="AP655" s="52">
        <f>IFERROR(AO655/AK651,"-")</f>
        <v>0.33842897460018817</v>
      </c>
      <c r="AQ655" s="53">
        <f t="shared" si="132"/>
        <v>49600.71612230716</v>
      </c>
      <c r="AW655" s="175"/>
      <c r="AX655" s="175"/>
    </row>
    <row r="656" spans="2:50" s="20" customFormat="1">
      <c r="B656" s="326"/>
      <c r="C656" s="308"/>
      <c r="D656" s="311"/>
      <c r="E656" s="311"/>
      <c r="F656" s="209" t="s">
        <v>155</v>
      </c>
      <c r="G656" s="54">
        <v>124884521</v>
      </c>
      <c r="H656" s="52">
        <f>IFERROR(G656/D651,"-")</f>
        <v>3.3219308001428166E-2</v>
      </c>
      <c r="I656" s="54">
        <v>1869</v>
      </c>
      <c r="J656" s="52">
        <f>IFERROR(I656/E651,"-")</f>
        <v>0.30159754720025816</v>
      </c>
      <c r="K656" s="53">
        <f t="shared" si="128"/>
        <v>66818.898341359018</v>
      </c>
      <c r="L656" s="311"/>
      <c r="M656" s="311"/>
      <c r="N656" s="209" t="s">
        <v>155</v>
      </c>
      <c r="O656" s="54">
        <v>19119502</v>
      </c>
      <c r="P656" s="52">
        <f>IFERROR(O656/L651,"-")</f>
        <v>3.3608012161917354E-2</v>
      </c>
      <c r="Q656" s="54">
        <v>312</v>
      </c>
      <c r="R656" s="52">
        <f>IFERROR(Q656/M651,"-")</f>
        <v>0.35494880546075086</v>
      </c>
      <c r="S656" s="53">
        <f t="shared" si="129"/>
        <v>61280.455128205125</v>
      </c>
      <c r="T656" s="311"/>
      <c r="U656" s="311"/>
      <c r="V656" s="209" t="s">
        <v>155</v>
      </c>
      <c r="W656" s="54">
        <v>13381497</v>
      </c>
      <c r="X656" s="52">
        <f>IFERROR(W656/T651,"-")</f>
        <v>3.5002105253576138E-2</v>
      </c>
      <c r="Y656" s="54">
        <v>187</v>
      </c>
      <c r="Z656" s="52">
        <f>IFERROR(Y656/U651,"-")</f>
        <v>0.33876811594202899</v>
      </c>
      <c r="AA656" s="53">
        <f t="shared" si="130"/>
        <v>71558.80748663102</v>
      </c>
      <c r="AB656" s="311"/>
      <c r="AC656" s="311"/>
      <c r="AD656" s="209" t="s">
        <v>155</v>
      </c>
      <c r="AE656" s="54">
        <v>20764505</v>
      </c>
      <c r="AF656" s="52">
        <f>IFERROR(AE656/AB651,"-")</f>
        <v>2.807218334112992E-2</v>
      </c>
      <c r="AG656" s="54">
        <v>317</v>
      </c>
      <c r="AH656" s="52">
        <f>IFERROR(AG656/AC651,"-")</f>
        <v>0.36187214611872148</v>
      </c>
      <c r="AI656" s="53">
        <f t="shared" si="131"/>
        <v>65503.170347003157</v>
      </c>
      <c r="AJ656" s="311"/>
      <c r="AK656" s="324"/>
      <c r="AL656" s="209" t="s">
        <v>155</v>
      </c>
      <c r="AM656" s="54">
        <f t="shared" si="133"/>
        <v>178150025</v>
      </c>
      <c r="AN656" s="52">
        <f>IFERROR(AM656/AJ651,"-")</f>
        <v>3.2686393702762655E-2</v>
      </c>
      <c r="AO656" s="54">
        <f t="shared" si="126"/>
        <v>2685</v>
      </c>
      <c r="AP656" s="52">
        <f>IFERROR(AO656/AK651,"-")</f>
        <v>0.31573377234242711</v>
      </c>
      <c r="AQ656" s="53">
        <f t="shared" si="132"/>
        <v>66350.102420856609</v>
      </c>
      <c r="AW656" s="175"/>
      <c r="AX656" s="175"/>
    </row>
    <row r="657" spans="2:50" s="20" customFormat="1">
      <c r="B657" s="326"/>
      <c r="C657" s="308"/>
      <c r="D657" s="311"/>
      <c r="E657" s="311"/>
      <c r="F657" s="209" t="s">
        <v>156</v>
      </c>
      <c r="G657" s="54">
        <v>81197220</v>
      </c>
      <c r="H657" s="52">
        <f>IFERROR(G657/D651,"-")</f>
        <v>2.1598477044562817E-2</v>
      </c>
      <c r="I657" s="54">
        <v>612</v>
      </c>
      <c r="J657" s="52">
        <f>IFERROR(I657/E651,"-")</f>
        <v>9.8757463288688077E-2</v>
      </c>
      <c r="K657" s="53">
        <f t="shared" si="128"/>
        <v>132675.19607843139</v>
      </c>
      <c r="L657" s="311"/>
      <c r="M657" s="311"/>
      <c r="N657" s="209" t="s">
        <v>156</v>
      </c>
      <c r="O657" s="54">
        <v>9425408</v>
      </c>
      <c r="P657" s="52">
        <f>IFERROR(O657/L651,"-")</f>
        <v>1.6567859701316127E-2</v>
      </c>
      <c r="Q657" s="54">
        <v>93</v>
      </c>
      <c r="R657" s="52">
        <f>IFERROR(Q657/M651,"-")</f>
        <v>0.10580204778156997</v>
      </c>
      <c r="S657" s="53">
        <f t="shared" si="129"/>
        <v>101348.47311827957</v>
      </c>
      <c r="T657" s="311"/>
      <c r="U657" s="311"/>
      <c r="V657" s="209" t="s">
        <v>156</v>
      </c>
      <c r="W657" s="54">
        <v>9259212</v>
      </c>
      <c r="X657" s="52">
        <f>IFERROR(W657/T651,"-")</f>
        <v>2.4219406318229959E-2</v>
      </c>
      <c r="Y657" s="54">
        <v>61</v>
      </c>
      <c r="Z657" s="52">
        <f>IFERROR(Y657/U651,"-")</f>
        <v>0.1105072463768116</v>
      </c>
      <c r="AA657" s="53">
        <f t="shared" si="130"/>
        <v>151790.36065573769</v>
      </c>
      <c r="AB657" s="311"/>
      <c r="AC657" s="311"/>
      <c r="AD657" s="209" t="s">
        <v>156</v>
      </c>
      <c r="AE657" s="54">
        <v>20283796</v>
      </c>
      <c r="AF657" s="52">
        <f>IFERROR(AE657/AB651,"-")</f>
        <v>2.742229781861295E-2</v>
      </c>
      <c r="AG657" s="54">
        <v>118</v>
      </c>
      <c r="AH657" s="52">
        <f>IFERROR(AG657/AC651,"-")</f>
        <v>0.13470319634703196</v>
      </c>
      <c r="AI657" s="53">
        <f t="shared" si="131"/>
        <v>171896.57627118644</v>
      </c>
      <c r="AJ657" s="311"/>
      <c r="AK657" s="324"/>
      <c r="AL657" s="209" t="s">
        <v>156</v>
      </c>
      <c r="AM657" s="54">
        <f t="shared" si="133"/>
        <v>120165636</v>
      </c>
      <c r="AN657" s="52">
        <f>IFERROR(AM657/AJ651,"-")</f>
        <v>2.2047604471786456E-2</v>
      </c>
      <c r="AO657" s="54">
        <f t="shared" si="126"/>
        <v>884</v>
      </c>
      <c r="AP657" s="52">
        <f>IFERROR(AO657/AK651,"-")</f>
        <v>0.10395108184383819</v>
      </c>
      <c r="AQ657" s="53">
        <f t="shared" si="132"/>
        <v>135933.97737556562</v>
      </c>
      <c r="AW657" s="175"/>
      <c r="AX657" s="175"/>
    </row>
    <row r="658" spans="2:50" s="20" customFormat="1">
      <c r="B658" s="326"/>
      <c r="C658" s="308"/>
      <c r="D658" s="311"/>
      <c r="E658" s="311"/>
      <c r="F658" s="209" t="s">
        <v>166</v>
      </c>
      <c r="G658" s="54">
        <v>15679</v>
      </c>
      <c r="H658" s="52">
        <f>IFERROR(G658/D651,"-")</f>
        <v>4.1706171908558E-6</v>
      </c>
      <c r="I658" s="54">
        <v>7</v>
      </c>
      <c r="J658" s="52">
        <f>IFERROR(I658/E651,"-")</f>
        <v>1.1295788284653866E-3</v>
      </c>
      <c r="K658" s="53">
        <f t="shared" si="128"/>
        <v>2239.8571428571427</v>
      </c>
      <c r="L658" s="311"/>
      <c r="M658" s="311"/>
      <c r="N658" s="209" t="s">
        <v>166</v>
      </c>
      <c r="O658" s="54">
        <v>7199</v>
      </c>
      <c r="P658" s="52">
        <f>IFERROR(O658/L651,"-")</f>
        <v>1.2654308650593673E-5</v>
      </c>
      <c r="Q658" s="54">
        <v>2</v>
      </c>
      <c r="R658" s="52">
        <f>IFERROR(Q658/M651,"-")</f>
        <v>2.2753128555176336E-3</v>
      </c>
      <c r="S658" s="53">
        <f t="shared" si="129"/>
        <v>3599.5</v>
      </c>
      <c r="T658" s="311"/>
      <c r="U658" s="311"/>
      <c r="V658" s="209" t="s">
        <v>166</v>
      </c>
      <c r="W658" s="54">
        <v>0</v>
      </c>
      <c r="X658" s="52">
        <f>IFERROR(W658/T651,"-")</f>
        <v>0</v>
      </c>
      <c r="Y658" s="54">
        <v>0</v>
      </c>
      <c r="Z658" s="52">
        <f>IFERROR(Y658/U651,"-")</f>
        <v>0</v>
      </c>
      <c r="AA658" s="53" t="str">
        <f t="shared" si="130"/>
        <v>-</v>
      </c>
      <c r="AB658" s="311"/>
      <c r="AC658" s="311"/>
      <c r="AD658" s="209" t="s">
        <v>166</v>
      </c>
      <c r="AE658" s="54">
        <v>2255</v>
      </c>
      <c r="AF658" s="52">
        <f>IFERROR(AE658/AB651,"-")</f>
        <v>3.0486049840459945E-6</v>
      </c>
      <c r="AG658" s="54">
        <v>1</v>
      </c>
      <c r="AH658" s="52">
        <f>IFERROR(AG658/AC651,"-")</f>
        <v>1.1415525114155251E-3</v>
      </c>
      <c r="AI658" s="53">
        <f t="shared" si="131"/>
        <v>2255</v>
      </c>
      <c r="AJ658" s="311"/>
      <c r="AK658" s="324"/>
      <c r="AL658" s="209" t="s">
        <v>166</v>
      </c>
      <c r="AM658" s="54">
        <f t="shared" si="133"/>
        <v>25133</v>
      </c>
      <c r="AN658" s="52">
        <f>IFERROR(AM658/AJ651,"-")</f>
        <v>4.6113220187958648E-6</v>
      </c>
      <c r="AO658" s="54">
        <f t="shared" si="126"/>
        <v>10</v>
      </c>
      <c r="AP658" s="52">
        <f>IFERROR(AO658/AK651,"-")</f>
        <v>1.1759172154280338E-3</v>
      </c>
      <c r="AQ658" s="53">
        <f t="shared" si="132"/>
        <v>2513.3000000000002</v>
      </c>
      <c r="AW658" s="175"/>
      <c r="AX658" s="175"/>
    </row>
    <row r="659" spans="2:50" s="20" customFormat="1">
      <c r="B659" s="326"/>
      <c r="C659" s="308"/>
      <c r="D659" s="311"/>
      <c r="E659" s="311"/>
      <c r="F659" s="209" t="s">
        <v>157</v>
      </c>
      <c r="G659" s="54">
        <v>3083211</v>
      </c>
      <c r="H659" s="52">
        <f>IFERROR(G659/D651,"-")</f>
        <v>8.2013475346869719E-4</v>
      </c>
      <c r="I659" s="54">
        <v>106</v>
      </c>
      <c r="J659" s="52">
        <f>IFERROR(I659/E651,"-")</f>
        <v>1.710505083104728E-2</v>
      </c>
      <c r="K659" s="53">
        <f t="shared" si="128"/>
        <v>29086.896226415094</v>
      </c>
      <c r="L659" s="311"/>
      <c r="M659" s="311"/>
      <c r="N659" s="209" t="s">
        <v>157</v>
      </c>
      <c r="O659" s="54">
        <v>529170</v>
      </c>
      <c r="P659" s="52">
        <f>IFERROR(O659/L651,"-")</f>
        <v>9.301681495533622E-4</v>
      </c>
      <c r="Q659" s="54">
        <v>24</v>
      </c>
      <c r="R659" s="52">
        <f>IFERROR(Q659/M651,"-")</f>
        <v>2.7303754266211604E-2</v>
      </c>
      <c r="S659" s="53">
        <f t="shared" si="129"/>
        <v>22048.75</v>
      </c>
      <c r="T659" s="311"/>
      <c r="U659" s="311"/>
      <c r="V659" s="209" t="s">
        <v>157</v>
      </c>
      <c r="W659" s="54">
        <v>285882</v>
      </c>
      <c r="X659" s="52">
        <f>IFERROR(W659/T651,"-")</f>
        <v>7.4778418693385753E-4</v>
      </c>
      <c r="Y659" s="54">
        <v>12</v>
      </c>
      <c r="Z659" s="52">
        <f>IFERROR(Y659/U651,"-")</f>
        <v>2.1739130434782608E-2</v>
      </c>
      <c r="AA659" s="53">
        <f t="shared" si="130"/>
        <v>23823.5</v>
      </c>
      <c r="AB659" s="311"/>
      <c r="AC659" s="311"/>
      <c r="AD659" s="209" t="s">
        <v>157</v>
      </c>
      <c r="AE659" s="54">
        <v>808872</v>
      </c>
      <c r="AF659" s="52">
        <f>IFERROR(AE659/AB651,"-")</f>
        <v>1.0935393395366969E-3</v>
      </c>
      <c r="AG659" s="54">
        <v>26</v>
      </c>
      <c r="AH659" s="52">
        <f>IFERROR(AG659/AC651,"-")</f>
        <v>2.9680365296803651E-2</v>
      </c>
      <c r="AI659" s="53">
        <f t="shared" si="131"/>
        <v>31110.461538461539</v>
      </c>
      <c r="AJ659" s="311"/>
      <c r="AK659" s="324"/>
      <c r="AL659" s="209" t="s">
        <v>157</v>
      </c>
      <c r="AM659" s="54">
        <f t="shared" si="133"/>
        <v>4707135</v>
      </c>
      <c r="AN659" s="52">
        <f>IFERROR(AM659/AJ651,"-")</f>
        <v>8.6364999287568821E-4</v>
      </c>
      <c r="AO659" s="54">
        <f t="shared" si="126"/>
        <v>168</v>
      </c>
      <c r="AP659" s="52">
        <f>IFERROR(AO659/AK651,"-")</f>
        <v>1.9755409219190969E-2</v>
      </c>
      <c r="AQ659" s="53">
        <f t="shared" si="132"/>
        <v>28018.660714285714</v>
      </c>
      <c r="AW659" s="175"/>
      <c r="AX659" s="175"/>
    </row>
    <row r="660" spans="2:50" s="20" customFormat="1">
      <c r="B660" s="326"/>
      <c r="C660" s="308"/>
      <c r="D660" s="311"/>
      <c r="E660" s="311"/>
      <c r="F660" s="209" t="s">
        <v>158</v>
      </c>
      <c r="G660" s="54">
        <v>1834417</v>
      </c>
      <c r="H660" s="52">
        <f>IFERROR(G660/D651,"-")</f>
        <v>4.8795529532483732E-4</v>
      </c>
      <c r="I660" s="54">
        <v>178</v>
      </c>
      <c r="J660" s="52">
        <f>IFERROR(I660/E651,"-")</f>
        <v>2.8723575923834115E-2</v>
      </c>
      <c r="K660" s="53">
        <f t="shared" si="128"/>
        <v>10305.713483146068</v>
      </c>
      <c r="L660" s="311"/>
      <c r="M660" s="311"/>
      <c r="N660" s="209" t="s">
        <v>158</v>
      </c>
      <c r="O660" s="54">
        <v>398899</v>
      </c>
      <c r="P660" s="52">
        <f>IFERROR(O660/L651,"-")</f>
        <v>7.0117947859607804E-4</v>
      </c>
      <c r="Q660" s="54">
        <v>34</v>
      </c>
      <c r="R660" s="52">
        <f>IFERROR(Q660/M651,"-")</f>
        <v>3.8680318543799774E-2</v>
      </c>
      <c r="S660" s="53">
        <f t="shared" si="129"/>
        <v>11732.323529411764</v>
      </c>
      <c r="T660" s="311"/>
      <c r="U660" s="311"/>
      <c r="V660" s="209" t="s">
        <v>158</v>
      </c>
      <c r="W660" s="54">
        <v>386211</v>
      </c>
      <c r="X660" s="52">
        <f>IFERROR(W660/T651,"-")</f>
        <v>1.0102156785663737E-3</v>
      </c>
      <c r="Y660" s="54">
        <v>27</v>
      </c>
      <c r="Z660" s="52">
        <f>IFERROR(Y660/U651,"-")</f>
        <v>4.8913043478260872E-2</v>
      </c>
      <c r="AA660" s="53">
        <f t="shared" si="130"/>
        <v>14304.111111111111</v>
      </c>
      <c r="AB660" s="311"/>
      <c r="AC660" s="311"/>
      <c r="AD660" s="209" t="s">
        <v>158</v>
      </c>
      <c r="AE660" s="54">
        <v>655302</v>
      </c>
      <c r="AF660" s="52">
        <f>IFERROR(AE660/AB651,"-")</f>
        <v>8.8592325643250917E-4</v>
      </c>
      <c r="AG660" s="54">
        <v>49</v>
      </c>
      <c r="AH660" s="52">
        <f>IFERROR(AG660/AC651,"-")</f>
        <v>5.5936073059360727E-2</v>
      </c>
      <c r="AI660" s="53">
        <f t="shared" si="131"/>
        <v>13373.510204081633</v>
      </c>
      <c r="AJ660" s="311"/>
      <c r="AK660" s="324"/>
      <c r="AL660" s="209" t="s">
        <v>158</v>
      </c>
      <c r="AM660" s="54">
        <f t="shared" si="133"/>
        <v>3274829</v>
      </c>
      <c r="AN660" s="52">
        <f>IFERROR(AM660/AJ651,"-")</f>
        <v>6.0085509391999534E-4</v>
      </c>
      <c r="AO660" s="54">
        <f t="shared" si="126"/>
        <v>288</v>
      </c>
      <c r="AP660" s="52">
        <f>IFERROR(AO660/AK651,"-")</f>
        <v>3.3866415804327372E-2</v>
      </c>
      <c r="AQ660" s="53">
        <f t="shared" si="132"/>
        <v>11370.934027777777</v>
      </c>
      <c r="AW660" s="175"/>
      <c r="AX660" s="175"/>
    </row>
    <row r="661" spans="2:50" s="20" customFormat="1">
      <c r="B661" s="326"/>
      <c r="C661" s="308"/>
      <c r="D661" s="311"/>
      <c r="E661" s="311"/>
      <c r="F661" s="209" t="s">
        <v>159</v>
      </c>
      <c r="G661" s="54">
        <v>850826</v>
      </c>
      <c r="H661" s="52">
        <f>IFERROR(G661/D651,"-")</f>
        <v>2.2631988915282079E-4</v>
      </c>
      <c r="I661" s="54">
        <v>32</v>
      </c>
      <c r="J661" s="52">
        <f>IFERROR(I661/E651,"-")</f>
        <v>5.163788930127481E-3</v>
      </c>
      <c r="K661" s="53">
        <f t="shared" si="128"/>
        <v>26588.3125</v>
      </c>
      <c r="L661" s="311"/>
      <c r="M661" s="311"/>
      <c r="N661" s="209" t="s">
        <v>159</v>
      </c>
      <c r="O661" s="54">
        <v>228255</v>
      </c>
      <c r="P661" s="52">
        <f>IFERROR(O661/L651,"-")</f>
        <v>4.0122367287696333E-4</v>
      </c>
      <c r="Q661" s="54">
        <v>7</v>
      </c>
      <c r="R661" s="52">
        <f>IFERROR(Q661/M651,"-")</f>
        <v>7.9635949943117172E-3</v>
      </c>
      <c r="S661" s="53">
        <f t="shared" si="129"/>
        <v>32607.857142857141</v>
      </c>
      <c r="T661" s="311"/>
      <c r="U661" s="311"/>
      <c r="V661" s="209" t="s">
        <v>159</v>
      </c>
      <c r="W661" s="54">
        <v>81849</v>
      </c>
      <c r="X661" s="52">
        <f>IFERROR(W661/T651,"-")</f>
        <v>2.140931850076231E-4</v>
      </c>
      <c r="Y661" s="54">
        <v>5</v>
      </c>
      <c r="Z661" s="52">
        <f>IFERROR(Y661/U651,"-")</f>
        <v>9.057971014492754E-3</v>
      </c>
      <c r="AA661" s="53">
        <f t="shared" si="130"/>
        <v>16369.8</v>
      </c>
      <c r="AB661" s="311"/>
      <c r="AC661" s="311"/>
      <c r="AD661" s="209" t="s">
        <v>159</v>
      </c>
      <c r="AE661" s="54">
        <v>838391</v>
      </c>
      <c r="AF661" s="52">
        <f>IFERROR(AE661/AB651,"-")</f>
        <v>1.1334469983056786E-3</v>
      </c>
      <c r="AG661" s="54">
        <v>26</v>
      </c>
      <c r="AH661" s="52">
        <f>IFERROR(AG661/AC651,"-")</f>
        <v>2.9680365296803651E-2</v>
      </c>
      <c r="AI661" s="53">
        <f t="shared" si="131"/>
        <v>32245.807692307691</v>
      </c>
      <c r="AJ661" s="311"/>
      <c r="AK661" s="324"/>
      <c r="AL661" s="209" t="s">
        <v>159</v>
      </c>
      <c r="AM661" s="54">
        <f t="shared" si="133"/>
        <v>1999321</v>
      </c>
      <c r="AN661" s="52">
        <f>IFERROR(AM661/AJ651,"-")</f>
        <v>3.6682898778263507E-4</v>
      </c>
      <c r="AO661" s="54">
        <f t="shared" si="126"/>
        <v>70</v>
      </c>
      <c r="AP661" s="52">
        <f>IFERROR(AO661/AK651,"-")</f>
        <v>8.2314205079962368E-3</v>
      </c>
      <c r="AQ661" s="53">
        <f t="shared" si="132"/>
        <v>28561.728571428572</v>
      </c>
      <c r="AW661" s="175"/>
      <c r="AX661" s="175"/>
    </row>
    <row r="662" spans="2:50" s="20" customFormat="1">
      <c r="B662" s="326"/>
      <c r="C662" s="308"/>
      <c r="D662" s="311"/>
      <c r="E662" s="311"/>
      <c r="F662" s="209" t="s">
        <v>160</v>
      </c>
      <c r="G662" s="54">
        <v>9016804</v>
      </c>
      <c r="H662" s="52">
        <f>IFERROR(G662/D651,"-")</f>
        <v>2.3984716990227274E-3</v>
      </c>
      <c r="I662" s="54">
        <v>26</v>
      </c>
      <c r="J662" s="52">
        <f>IFERROR(I662/E651,"-")</f>
        <v>4.1955785057285781E-3</v>
      </c>
      <c r="K662" s="53">
        <f t="shared" si="128"/>
        <v>346800.15384615387</v>
      </c>
      <c r="L662" s="311"/>
      <c r="M662" s="311"/>
      <c r="N662" s="209" t="s">
        <v>160</v>
      </c>
      <c r="O662" s="54">
        <v>34621</v>
      </c>
      <c r="P662" s="52">
        <f>IFERROR(O662/L651,"-")</f>
        <v>6.0856343907793243E-5</v>
      </c>
      <c r="Q662" s="54">
        <v>3</v>
      </c>
      <c r="R662" s="52">
        <f>IFERROR(Q662/M651,"-")</f>
        <v>3.4129692832764505E-3</v>
      </c>
      <c r="S662" s="53">
        <f t="shared" si="129"/>
        <v>11540.333333333334</v>
      </c>
      <c r="T662" s="311"/>
      <c r="U662" s="311"/>
      <c r="V662" s="209" t="s">
        <v>160</v>
      </c>
      <c r="W662" s="54">
        <v>948343</v>
      </c>
      <c r="X662" s="52">
        <f>IFERROR(W662/T651,"-")</f>
        <v>2.4805895411023262E-3</v>
      </c>
      <c r="Y662" s="54">
        <v>5</v>
      </c>
      <c r="Z662" s="52">
        <f>IFERROR(Y662/U651,"-")</f>
        <v>9.057971014492754E-3</v>
      </c>
      <c r="AA662" s="53">
        <f t="shared" si="130"/>
        <v>189668.6</v>
      </c>
      <c r="AB662" s="311"/>
      <c r="AC662" s="311"/>
      <c r="AD662" s="209" t="s">
        <v>160</v>
      </c>
      <c r="AE662" s="54">
        <v>4732535</v>
      </c>
      <c r="AF662" s="52">
        <f>IFERROR(AE662/AB651,"-")</f>
        <v>6.398061990320226E-3</v>
      </c>
      <c r="AG662" s="54">
        <v>13</v>
      </c>
      <c r="AH662" s="52">
        <f>IFERROR(AG662/AC651,"-")</f>
        <v>1.4840182648401826E-2</v>
      </c>
      <c r="AI662" s="53">
        <f t="shared" si="131"/>
        <v>364041.15384615387</v>
      </c>
      <c r="AJ662" s="311"/>
      <c r="AK662" s="324"/>
      <c r="AL662" s="209" t="s">
        <v>160</v>
      </c>
      <c r="AM662" s="54">
        <f t="shared" si="133"/>
        <v>14732303</v>
      </c>
      <c r="AN662" s="52">
        <f>IFERROR(AM662/AJ651,"-")</f>
        <v>2.7030355791776697E-3</v>
      </c>
      <c r="AO662" s="54">
        <f t="shared" si="126"/>
        <v>47</v>
      </c>
      <c r="AP662" s="52">
        <f>IFERROR(AO662/AK651,"-")</f>
        <v>5.5268109125117589E-3</v>
      </c>
      <c r="AQ662" s="53">
        <f t="shared" si="132"/>
        <v>313453.25531914894</v>
      </c>
      <c r="AW662" s="175"/>
      <c r="AX662" s="175"/>
    </row>
    <row r="663" spans="2:50" s="20" customFormat="1">
      <c r="B663" s="326"/>
      <c r="C663" s="308"/>
      <c r="D663" s="311"/>
      <c r="E663" s="311"/>
      <c r="F663" s="209" t="s">
        <v>161</v>
      </c>
      <c r="G663" s="54">
        <v>21352836</v>
      </c>
      <c r="H663" s="52">
        <f>IFERROR(G663/D651,"-")</f>
        <v>5.6798587215463108E-3</v>
      </c>
      <c r="I663" s="54">
        <v>664</v>
      </c>
      <c r="J663" s="52">
        <f>IFERROR(I663/E651,"-")</f>
        <v>0.10714862030014523</v>
      </c>
      <c r="K663" s="53">
        <f t="shared" si="128"/>
        <v>32157.885542168675</v>
      </c>
      <c r="L663" s="311"/>
      <c r="M663" s="311"/>
      <c r="N663" s="209" t="s">
        <v>161</v>
      </c>
      <c r="O663" s="54">
        <v>2827787</v>
      </c>
      <c r="P663" s="52">
        <f>IFERROR(O663/L651,"-")</f>
        <v>4.9706472421358981E-3</v>
      </c>
      <c r="Q663" s="54">
        <v>101</v>
      </c>
      <c r="R663" s="52">
        <f>IFERROR(Q663/M651,"-")</f>
        <v>0.11490329920364049</v>
      </c>
      <c r="S663" s="53">
        <f t="shared" si="129"/>
        <v>27997.891089108911</v>
      </c>
      <c r="T663" s="311"/>
      <c r="U663" s="311"/>
      <c r="V663" s="209" t="s">
        <v>161</v>
      </c>
      <c r="W663" s="54">
        <v>2529365</v>
      </c>
      <c r="X663" s="52">
        <f>IFERROR(W663/T651,"-")</f>
        <v>6.6160833839974415E-3</v>
      </c>
      <c r="Y663" s="54">
        <v>75</v>
      </c>
      <c r="Z663" s="52">
        <f>IFERROR(Y663/U651,"-")</f>
        <v>0.1358695652173913</v>
      </c>
      <c r="AA663" s="53">
        <f t="shared" si="130"/>
        <v>33724.866666666669</v>
      </c>
      <c r="AB663" s="311"/>
      <c r="AC663" s="311"/>
      <c r="AD663" s="209" t="s">
        <v>161</v>
      </c>
      <c r="AE663" s="54">
        <v>6449653</v>
      </c>
      <c r="AF663" s="52">
        <f>IFERROR(AE663/AB651,"-")</f>
        <v>8.7194874861051888E-3</v>
      </c>
      <c r="AG663" s="54">
        <v>162</v>
      </c>
      <c r="AH663" s="52">
        <f>IFERROR(AG663/AC651,"-")</f>
        <v>0.18493150684931506</v>
      </c>
      <c r="AI663" s="53">
        <f t="shared" si="131"/>
        <v>39812.672839506173</v>
      </c>
      <c r="AJ663" s="311"/>
      <c r="AK663" s="324"/>
      <c r="AL663" s="209" t="s">
        <v>161</v>
      </c>
      <c r="AM663" s="54">
        <f t="shared" si="133"/>
        <v>33159641</v>
      </c>
      <c r="AN663" s="52">
        <f>IFERROR(AM663/AJ651,"-")</f>
        <v>6.0840242978819131E-3</v>
      </c>
      <c r="AO663" s="54">
        <f t="shared" si="126"/>
        <v>1002</v>
      </c>
      <c r="AP663" s="52">
        <f>IFERROR(AO663/AK651,"-")</f>
        <v>0.11782690498588899</v>
      </c>
      <c r="AQ663" s="53">
        <f t="shared" si="132"/>
        <v>33093.454091816369</v>
      </c>
      <c r="AW663" s="175"/>
      <c r="AX663" s="175"/>
    </row>
    <row r="664" spans="2:50" s="20" customFormat="1">
      <c r="B664" s="326"/>
      <c r="C664" s="308"/>
      <c r="D664" s="311"/>
      <c r="E664" s="311"/>
      <c r="F664" s="209" t="s">
        <v>162</v>
      </c>
      <c r="G664" s="54">
        <v>39349505</v>
      </c>
      <c r="H664" s="52">
        <f>IFERROR(G664/D651,"-")</f>
        <v>1.0466976338074257E-2</v>
      </c>
      <c r="I664" s="54">
        <v>381</v>
      </c>
      <c r="J664" s="52">
        <f>IFERROR(I664/E651,"-")</f>
        <v>6.1481361949330321E-2</v>
      </c>
      <c r="K664" s="53">
        <f t="shared" si="128"/>
        <v>103279.54068241469</v>
      </c>
      <c r="L664" s="311"/>
      <c r="M664" s="311"/>
      <c r="N664" s="209" t="s">
        <v>162</v>
      </c>
      <c r="O664" s="54">
        <v>9189506</v>
      </c>
      <c r="P664" s="52">
        <f>IFERROR(O664/L651,"-")</f>
        <v>1.6153194231210234E-2</v>
      </c>
      <c r="Q664" s="54">
        <v>58</v>
      </c>
      <c r="R664" s="52">
        <f>IFERROR(Q664/M651,"-")</f>
        <v>6.5984072810011382E-2</v>
      </c>
      <c r="S664" s="53">
        <f t="shared" si="129"/>
        <v>158439.75862068965</v>
      </c>
      <c r="T664" s="311"/>
      <c r="U664" s="311"/>
      <c r="V664" s="209" t="s">
        <v>162</v>
      </c>
      <c r="W664" s="54">
        <v>5347820</v>
      </c>
      <c r="X664" s="52">
        <f>IFERROR(W664/T651,"-")</f>
        <v>1.3988342150148041E-2</v>
      </c>
      <c r="Y664" s="54">
        <v>32</v>
      </c>
      <c r="Z664" s="52">
        <f>IFERROR(Y664/U651,"-")</f>
        <v>5.7971014492753624E-2</v>
      </c>
      <c r="AA664" s="53">
        <f t="shared" si="130"/>
        <v>167119.375</v>
      </c>
      <c r="AB664" s="311"/>
      <c r="AC664" s="311"/>
      <c r="AD664" s="209" t="s">
        <v>162</v>
      </c>
      <c r="AE664" s="54">
        <v>14495921</v>
      </c>
      <c r="AF664" s="52">
        <f>IFERROR(AE664/AB651,"-")</f>
        <v>1.95974886957592E-2</v>
      </c>
      <c r="AG664" s="54">
        <v>109</v>
      </c>
      <c r="AH664" s="52">
        <f>IFERROR(AG664/AC651,"-")</f>
        <v>0.12442922374429223</v>
      </c>
      <c r="AI664" s="53">
        <f t="shared" si="131"/>
        <v>132990.10091743121</v>
      </c>
      <c r="AJ664" s="311"/>
      <c r="AK664" s="324"/>
      <c r="AL664" s="209" t="s">
        <v>162</v>
      </c>
      <c r="AM664" s="54">
        <f t="shared" si="133"/>
        <v>68382752</v>
      </c>
      <c r="AN664" s="52">
        <f>IFERROR(AM664/AJ651,"-")</f>
        <v>1.2546647435779929E-2</v>
      </c>
      <c r="AO664" s="54">
        <f t="shared" si="126"/>
        <v>580</v>
      </c>
      <c r="AP664" s="52">
        <f>IFERROR(AO664/AK651,"-")</f>
        <v>6.8203198494825965E-2</v>
      </c>
      <c r="AQ664" s="53">
        <f t="shared" si="132"/>
        <v>117901.29655172414</v>
      </c>
      <c r="AW664" s="175"/>
      <c r="AX664" s="175"/>
    </row>
    <row r="665" spans="2:50" s="20" customFormat="1">
      <c r="B665" s="326"/>
      <c r="C665" s="308"/>
      <c r="D665" s="311"/>
      <c r="E665" s="311"/>
      <c r="F665" s="209" t="s">
        <v>163</v>
      </c>
      <c r="G665" s="54">
        <v>17864181</v>
      </c>
      <c r="H665" s="52">
        <f>IFERROR(G665/D651,"-")</f>
        <v>4.7518757815651225E-3</v>
      </c>
      <c r="I665" s="54">
        <v>336</v>
      </c>
      <c r="J665" s="52">
        <f>IFERROR(I665/E651,"-")</f>
        <v>5.4219783766338549E-2</v>
      </c>
      <c r="K665" s="53">
        <f t="shared" si="128"/>
        <v>53167.205357142855</v>
      </c>
      <c r="L665" s="311"/>
      <c r="M665" s="311"/>
      <c r="N665" s="209" t="s">
        <v>163</v>
      </c>
      <c r="O665" s="54">
        <v>2384711</v>
      </c>
      <c r="P665" s="52">
        <f>IFERROR(O665/L651,"-")</f>
        <v>4.1918140070101246E-3</v>
      </c>
      <c r="Q665" s="54">
        <v>46</v>
      </c>
      <c r="R665" s="52">
        <f>IFERROR(Q665/M651,"-")</f>
        <v>5.2332195676905571E-2</v>
      </c>
      <c r="S665" s="53">
        <f t="shared" si="129"/>
        <v>51841.543478260872</v>
      </c>
      <c r="T665" s="311"/>
      <c r="U665" s="311"/>
      <c r="V665" s="209" t="s">
        <v>163</v>
      </c>
      <c r="W665" s="54">
        <v>2027675</v>
      </c>
      <c r="X665" s="52">
        <f>IFERROR(W665/T651,"-")</f>
        <v>5.3038082189193776E-3</v>
      </c>
      <c r="Y665" s="54">
        <v>44</v>
      </c>
      <c r="Z665" s="52">
        <f>IFERROR(Y665/U651,"-")</f>
        <v>7.9710144927536225E-2</v>
      </c>
      <c r="AA665" s="53">
        <f t="shared" si="130"/>
        <v>46083.522727272728</v>
      </c>
      <c r="AB665" s="311"/>
      <c r="AC665" s="311"/>
      <c r="AD665" s="209" t="s">
        <v>163</v>
      </c>
      <c r="AE665" s="54">
        <v>5055886</v>
      </c>
      <c r="AF665" s="52">
        <f>IFERROR(AE665/AB651,"-")</f>
        <v>6.8352103141323135E-3</v>
      </c>
      <c r="AG665" s="54">
        <v>96</v>
      </c>
      <c r="AH665" s="52">
        <f>IFERROR(AG665/AC651,"-")</f>
        <v>0.1095890410958904</v>
      </c>
      <c r="AI665" s="53">
        <f t="shared" si="131"/>
        <v>52665.479166666664</v>
      </c>
      <c r="AJ665" s="311"/>
      <c r="AK665" s="324"/>
      <c r="AL665" s="209" t="s">
        <v>163</v>
      </c>
      <c r="AM665" s="54">
        <f t="shared" si="133"/>
        <v>27332453</v>
      </c>
      <c r="AN665" s="52">
        <f>IFERROR(AM665/AJ651,"-")</f>
        <v>5.0148705823659361E-3</v>
      </c>
      <c r="AO665" s="54">
        <f t="shared" si="126"/>
        <v>522</v>
      </c>
      <c r="AP665" s="52">
        <f>IFERROR(AO665/AK651,"-")</f>
        <v>6.1382878645343371E-2</v>
      </c>
      <c r="AQ665" s="53">
        <f t="shared" si="132"/>
        <v>52361.021072796932</v>
      </c>
      <c r="AW665" s="175"/>
      <c r="AX665" s="175"/>
    </row>
    <row r="666" spans="2:50" s="20" customFormat="1">
      <c r="B666" s="326"/>
      <c r="C666" s="308"/>
      <c r="D666" s="311"/>
      <c r="E666" s="311"/>
      <c r="F666" s="210" t="s">
        <v>164</v>
      </c>
      <c r="G666" s="59">
        <v>7346646</v>
      </c>
      <c r="H666" s="57">
        <f>IFERROR(G666/D651,"-")</f>
        <v>1.9542093311264749E-3</v>
      </c>
      <c r="I666" s="59">
        <v>500</v>
      </c>
      <c r="J666" s="57">
        <f>IFERROR(I666/E651,"-")</f>
        <v>8.0684202033241892E-2</v>
      </c>
      <c r="K666" s="58">
        <f t="shared" si="128"/>
        <v>14693.291999999999</v>
      </c>
      <c r="L666" s="311"/>
      <c r="M666" s="311"/>
      <c r="N666" s="210" t="s">
        <v>164</v>
      </c>
      <c r="O666" s="59">
        <v>732860</v>
      </c>
      <c r="P666" s="57">
        <f>IFERROR(O666/L651,"-")</f>
        <v>1.2882117846470453E-3</v>
      </c>
      <c r="Q666" s="59">
        <v>80</v>
      </c>
      <c r="R666" s="57">
        <f>IFERROR(Q666/M651,"-")</f>
        <v>9.1012514220705346E-2</v>
      </c>
      <c r="S666" s="58">
        <f t="shared" si="129"/>
        <v>9160.75</v>
      </c>
      <c r="T666" s="311"/>
      <c r="U666" s="311"/>
      <c r="V666" s="210" t="s">
        <v>164</v>
      </c>
      <c r="W666" s="59">
        <v>446990</v>
      </c>
      <c r="X666" s="57">
        <f>IFERROR(W666/T651,"-")</f>
        <v>1.1691958700357663E-3</v>
      </c>
      <c r="Y666" s="59">
        <v>64</v>
      </c>
      <c r="Z666" s="57">
        <f>IFERROR(Y666/U651,"-")</f>
        <v>0.11594202898550725</v>
      </c>
      <c r="AA666" s="58">
        <f t="shared" si="130"/>
        <v>6984.21875</v>
      </c>
      <c r="AB666" s="311"/>
      <c r="AC666" s="311"/>
      <c r="AD666" s="210" t="s">
        <v>164</v>
      </c>
      <c r="AE666" s="59">
        <v>569430</v>
      </c>
      <c r="AF666" s="57">
        <f>IFERROR(AE666/AB651,"-")</f>
        <v>7.6983021555002693E-4</v>
      </c>
      <c r="AG666" s="59">
        <v>90</v>
      </c>
      <c r="AH666" s="57">
        <f>IFERROR(AG666/AC651,"-")</f>
        <v>0.10273972602739725</v>
      </c>
      <c r="AI666" s="58">
        <f t="shared" si="131"/>
        <v>6327</v>
      </c>
      <c r="AJ666" s="311"/>
      <c r="AK666" s="324"/>
      <c r="AL666" s="210" t="s">
        <v>164</v>
      </c>
      <c r="AM666" s="59">
        <f t="shared" si="133"/>
        <v>9095926</v>
      </c>
      <c r="AN666" s="57">
        <f>IFERROR(AM666/AJ651,"-")</f>
        <v>1.6688912523430467E-3</v>
      </c>
      <c r="AO666" s="59">
        <f t="shared" si="126"/>
        <v>734</v>
      </c>
      <c r="AP666" s="57">
        <f>IFERROR(AO666/AK651,"-")</f>
        <v>8.6312323612417682E-2</v>
      </c>
      <c r="AQ666" s="58">
        <f t="shared" si="132"/>
        <v>12392.269754768393</v>
      </c>
      <c r="AW666" s="175"/>
      <c r="AX666" s="175"/>
    </row>
    <row r="667" spans="2:50" s="20" customFormat="1">
      <c r="B667" s="326"/>
      <c r="C667" s="309"/>
      <c r="D667" s="312"/>
      <c r="E667" s="312"/>
      <c r="F667" s="211" t="s">
        <v>86</v>
      </c>
      <c r="G667" s="60">
        <f>SUM(G651:G666)</f>
        <v>644895653</v>
      </c>
      <c r="H667" s="57">
        <f>IFERROR(G667/D651,"-")</f>
        <v>0.17154237494164021</v>
      </c>
      <c r="I667" s="59">
        <v>4756</v>
      </c>
      <c r="J667" s="57">
        <f>IFERROR(I667/E651,"-")</f>
        <v>0.76746812974019685</v>
      </c>
      <c r="K667" s="58">
        <f t="shared" si="128"/>
        <v>135596.226450799</v>
      </c>
      <c r="L667" s="312"/>
      <c r="M667" s="312"/>
      <c r="N667" s="211" t="s">
        <v>86</v>
      </c>
      <c r="O667" s="60">
        <f>SUM(O651:O666)</f>
        <v>109707466</v>
      </c>
      <c r="P667" s="57">
        <f>IFERROR(O667/L651,"-")</f>
        <v>0.19284235811064193</v>
      </c>
      <c r="Q667" s="59">
        <v>692</v>
      </c>
      <c r="R667" s="57">
        <f>IFERROR(Q667/M651,"-")</f>
        <v>0.78725824800910127</v>
      </c>
      <c r="S667" s="58">
        <f t="shared" si="129"/>
        <v>158536.80057803469</v>
      </c>
      <c r="T667" s="312"/>
      <c r="U667" s="312"/>
      <c r="V667" s="211" t="s">
        <v>86</v>
      </c>
      <c r="W667" s="60">
        <f>SUM(W651:W666)</f>
        <v>74763675</v>
      </c>
      <c r="X667" s="57">
        <f>IFERROR(W667/T651,"-")</f>
        <v>0.19556003498668043</v>
      </c>
      <c r="Y667" s="59">
        <v>442</v>
      </c>
      <c r="Z667" s="57">
        <f>IFERROR(Y667/U651,"-")</f>
        <v>0.80072463768115942</v>
      </c>
      <c r="AA667" s="58">
        <f t="shared" si="130"/>
        <v>169148.58597285068</v>
      </c>
      <c r="AB667" s="312"/>
      <c r="AC667" s="312"/>
      <c r="AD667" s="211" t="s">
        <v>86</v>
      </c>
      <c r="AE667" s="60">
        <f>SUM(AE651:AE666)</f>
        <v>142893493</v>
      </c>
      <c r="AF667" s="57">
        <f>IFERROR(AE667/AB651,"-")</f>
        <v>0.19318217957762368</v>
      </c>
      <c r="AG667" s="59">
        <v>746</v>
      </c>
      <c r="AH667" s="57">
        <f>IFERROR(AG667/AC651,"-")</f>
        <v>0.85159817351598177</v>
      </c>
      <c r="AI667" s="58">
        <f t="shared" si="131"/>
        <v>191546.23726541555</v>
      </c>
      <c r="AJ667" s="312"/>
      <c r="AK667" s="325"/>
      <c r="AL667" s="211" t="s">
        <v>86</v>
      </c>
      <c r="AM667" s="60">
        <f>SUM(AM651:AM666)</f>
        <v>972260287</v>
      </c>
      <c r="AN667" s="57">
        <f>IFERROR(AM667/AJ651,"-")</f>
        <v>0.17838719092205016</v>
      </c>
      <c r="AO667" s="59">
        <f t="shared" si="126"/>
        <v>6636</v>
      </c>
      <c r="AP667" s="57">
        <f>IFERROR(AO667/AK651,"-")</f>
        <v>0.78033866415804332</v>
      </c>
      <c r="AQ667" s="58">
        <f t="shared" si="132"/>
        <v>146513.00286317058</v>
      </c>
      <c r="AW667" s="175"/>
      <c r="AX667" s="175"/>
    </row>
    <row r="668" spans="2:50" s="20" customFormat="1">
      <c r="B668" s="326">
        <v>40</v>
      </c>
      <c r="C668" s="307" t="s">
        <v>46</v>
      </c>
      <c r="D668" s="310">
        <v>896084540</v>
      </c>
      <c r="E668" s="310">
        <v>1322</v>
      </c>
      <c r="F668" s="207" t="s">
        <v>150</v>
      </c>
      <c r="G668" s="50">
        <v>19340186</v>
      </c>
      <c r="H668" s="48">
        <f>IFERROR(G668/D668,"-")</f>
        <v>2.1582992604693301E-2</v>
      </c>
      <c r="I668" s="50">
        <v>267</v>
      </c>
      <c r="J668" s="48">
        <f>IFERROR(I668/E668,"-")</f>
        <v>0.20196671709531014</v>
      </c>
      <c r="K668" s="49">
        <f t="shared" si="128"/>
        <v>72435.153558052436</v>
      </c>
      <c r="L668" s="310">
        <v>124062850</v>
      </c>
      <c r="M668" s="310">
        <v>192</v>
      </c>
      <c r="N668" s="207" t="s">
        <v>150</v>
      </c>
      <c r="O668" s="50">
        <v>2143524</v>
      </c>
      <c r="P668" s="48">
        <f>IFERROR(O668/L668,"-")</f>
        <v>1.7277726571652996E-2</v>
      </c>
      <c r="Q668" s="50">
        <v>43</v>
      </c>
      <c r="R668" s="48">
        <f>IFERROR(Q668/M668,"-")</f>
        <v>0.22395833333333334</v>
      </c>
      <c r="S668" s="49">
        <f t="shared" si="129"/>
        <v>49849.395348837206</v>
      </c>
      <c r="T668" s="310">
        <v>123818400</v>
      </c>
      <c r="U668" s="310">
        <v>114</v>
      </c>
      <c r="V668" s="207" t="s">
        <v>150</v>
      </c>
      <c r="W668" s="50">
        <v>1574127</v>
      </c>
      <c r="X668" s="48">
        <f>IFERROR(W668/T668,"-")</f>
        <v>1.2713191254288539E-2</v>
      </c>
      <c r="Y668" s="50">
        <v>25</v>
      </c>
      <c r="Z668" s="48">
        <f>IFERROR(Y668/U668,"-")</f>
        <v>0.21929824561403508</v>
      </c>
      <c r="AA668" s="49">
        <f t="shared" si="130"/>
        <v>62965.08</v>
      </c>
      <c r="AB668" s="310">
        <v>188255760</v>
      </c>
      <c r="AC668" s="310">
        <v>196</v>
      </c>
      <c r="AD668" s="207" t="s">
        <v>150</v>
      </c>
      <c r="AE668" s="50">
        <v>1402523</v>
      </c>
      <c r="AF668" s="48">
        <f>IFERROR(AE668/AB668,"-")</f>
        <v>7.4500934260922479E-3</v>
      </c>
      <c r="AG668" s="50">
        <v>48</v>
      </c>
      <c r="AH668" s="48">
        <f>IFERROR(AG668/AC668,"-")</f>
        <v>0.24489795918367346</v>
      </c>
      <c r="AI668" s="49">
        <f t="shared" si="131"/>
        <v>29219.229166666668</v>
      </c>
      <c r="AJ668" s="310">
        <f>SUM(D668,L668,T668,AB668)</f>
        <v>1332221550</v>
      </c>
      <c r="AK668" s="323">
        <f>SUM(E668,M668,U668,AC668)</f>
        <v>1824</v>
      </c>
      <c r="AL668" s="207" t="s">
        <v>150</v>
      </c>
      <c r="AM668" s="50">
        <f t="shared" ref="AM668:AM683" si="134">SUM(G668,O668,W668,AE668)</f>
        <v>24460360</v>
      </c>
      <c r="AN668" s="48">
        <f>IFERROR(AM668/AJ668,"-")</f>
        <v>1.8360579739908876E-2</v>
      </c>
      <c r="AO668" s="50">
        <f t="shared" si="126"/>
        <v>383</v>
      </c>
      <c r="AP668" s="48">
        <f>IFERROR(AO668/AK668,"-")</f>
        <v>0.2099780701754386</v>
      </c>
      <c r="AQ668" s="49">
        <f t="shared" si="132"/>
        <v>63865.169712793737</v>
      </c>
      <c r="AW668" s="175"/>
      <c r="AX668" s="175"/>
    </row>
    <row r="669" spans="2:50" s="20" customFormat="1">
      <c r="B669" s="326"/>
      <c r="C669" s="308"/>
      <c r="D669" s="311"/>
      <c r="E669" s="311"/>
      <c r="F669" s="208" t="s">
        <v>151</v>
      </c>
      <c r="G669" s="54">
        <v>26819492</v>
      </c>
      <c r="H669" s="52">
        <f>IFERROR(G669/D668,"-")</f>
        <v>2.992964480784369E-2</v>
      </c>
      <c r="I669" s="54">
        <v>347</v>
      </c>
      <c r="J669" s="52">
        <f>IFERROR(I669/E668,"-")</f>
        <v>0.26248108925869895</v>
      </c>
      <c r="K669" s="53">
        <f t="shared" si="128"/>
        <v>77289.602305475506</v>
      </c>
      <c r="L669" s="311"/>
      <c r="M669" s="311"/>
      <c r="N669" s="208" t="s">
        <v>151</v>
      </c>
      <c r="O669" s="54">
        <v>2737526</v>
      </c>
      <c r="P669" s="52">
        <f>IFERROR(O669/L668,"-")</f>
        <v>2.2065638504999683E-2</v>
      </c>
      <c r="Q669" s="54">
        <v>55</v>
      </c>
      <c r="R669" s="52">
        <f>IFERROR(Q669/M668,"-")</f>
        <v>0.28645833333333331</v>
      </c>
      <c r="S669" s="53">
        <f t="shared" si="129"/>
        <v>49773.2</v>
      </c>
      <c r="T669" s="311"/>
      <c r="U669" s="311"/>
      <c r="V669" s="208" t="s">
        <v>151</v>
      </c>
      <c r="W669" s="54">
        <v>8132363</v>
      </c>
      <c r="X669" s="52">
        <f>IFERROR(W669/T668,"-")</f>
        <v>6.5679761650933949E-2</v>
      </c>
      <c r="Y669" s="54">
        <v>42</v>
      </c>
      <c r="Z669" s="52">
        <f>IFERROR(Y669/U668,"-")</f>
        <v>0.36842105263157893</v>
      </c>
      <c r="AA669" s="53">
        <f t="shared" si="130"/>
        <v>193627.69047619047</v>
      </c>
      <c r="AB669" s="311"/>
      <c r="AC669" s="311"/>
      <c r="AD669" s="208" t="s">
        <v>151</v>
      </c>
      <c r="AE669" s="54">
        <v>6744395</v>
      </c>
      <c r="AF669" s="52">
        <f>IFERROR(AE669/AB668,"-")</f>
        <v>3.5825703287910023E-2</v>
      </c>
      <c r="AG669" s="54">
        <v>59</v>
      </c>
      <c r="AH669" s="52">
        <f>IFERROR(AG669/AC668,"-")</f>
        <v>0.30102040816326531</v>
      </c>
      <c r="AI669" s="53">
        <f t="shared" si="131"/>
        <v>114311.77966101695</v>
      </c>
      <c r="AJ669" s="311"/>
      <c r="AK669" s="324"/>
      <c r="AL669" s="208" t="s">
        <v>151</v>
      </c>
      <c r="AM669" s="54">
        <f t="shared" si="134"/>
        <v>44433776</v>
      </c>
      <c r="AN669" s="52">
        <f>IFERROR(AM669/AJ668,"-")</f>
        <v>3.3353143101460862E-2</v>
      </c>
      <c r="AO669" s="54">
        <f t="shared" si="126"/>
        <v>503</v>
      </c>
      <c r="AP669" s="52">
        <f>IFERROR(AO669/AK668,"-")</f>
        <v>0.27576754385964913</v>
      </c>
      <c r="AQ669" s="53">
        <f t="shared" si="132"/>
        <v>88337.526838966209</v>
      </c>
      <c r="AW669" s="175"/>
      <c r="AX669" s="175"/>
    </row>
    <row r="670" spans="2:50" s="20" customFormat="1">
      <c r="B670" s="326"/>
      <c r="C670" s="308"/>
      <c r="D670" s="311"/>
      <c r="E670" s="311"/>
      <c r="F670" s="209" t="s">
        <v>152</v>
      </c>
      <c r="G670" s="54">
        <v>17183948</v>
      </c>
      <c r="H670" s="52">
        <f>IFERROR(G670/D668,"-")</f>
        <v>1.9176704019466733E-2</v>
      </c>
      <c r="I670" s="54">
        <v>369</v>
      </c>
      <c r="J670" s="52">
        <f>IFERROR(I670/E668,"-")</f>
        <v>0.27912254160363087</v>
      </c>
      <c r="K670" s="53">
        <f t="shared" si="128"/>
        <v>46568.964769647697</v>
      </c>
      <c r="L670" s="311"/>
      <c r="M670" s="311"/>
      <c r="N670" s="209" t="s">
        <v>152</v>
      </c>
      <c r="O670" s="54">
        <v>1585771</v>
      </c>
      <c r="P670" s="52">
        <f>IFERROR(O670/L668,"-")</f>
        <v>1.2781997189327829E-2</v>
      </c>
      <c r="Q670" s="54">
        <v>48</v>
      </c>
      <c r="R670" s="52">
        <f>IFERROR(Q670/M668,"-")</f>
        <v>0.25</v>
      </c>
      <c r="S670" s="53">
        <f t="shared" si="129"/>
        <v>33036.895833333336</v>
      </c>
      <c r="T670" s="311"/>
      <c r="U670" s="311"/>
      <c r="V670" s="209" t="s">
        <v>152</v>
      </c>
      <c r="W670" s="54">
        <v>1136662</v>
      </c>
      <c r="X670" s="52">
        <f>IFERROR(W670/T668,"-")</f>
        <v>9.1800733978148648E-3</v>
      </c>
      <c r="Y670" s="54">
        <v>42</v>
      </c>
      <c r="Z670" s="52">
        <f>IFERROR(Y670/U668,"-")</f>
        <v>0.36842105263157893</v>
      </c>
      <c r="AA670" s="53">
        <f t="shared" si="130"/>
        <v>27063.380952380954</v>
      </c>
      <c r="AB670" s="311"/>
      <c r="AC670" s="311"/>
      <c r="AD670" s="209" t="s">
        <v>152</v>
      </c>
      <c r="AE670" s="54">
        <v>1299400</v>
      </c>
      <c r="AF670" s="52">
        <f>IFERROR(AE670/AB668,"-")</f>
        <v>6.9023120461227851E-3</v>
      </c>
      <c r="AG670" s="54">
        <v>51</v>
      </c>
      <c r="AH670" s="52">
        <f>IFERROR(AG670/AC668,"-")</f>
        <v>0.26020408163265307</v>
      </c>
      <c r="AI670" s="53">
        <f t="shared" si="131"/>
        <v>25478.431372549021</v>
      </c>
      <c r="AJ670" s="311"/>
      <c r="AK670" s="324"/>
      <c r="AL670" s="209" t="s">
        <v>152</v>
      </c>
      <c r="AM670" s="54">
        <f t="shared" si="134"/>
        <v>21205781</v>
      </c>
      <c r="AN670" s="52">
        <f>IFERROR(AM670/AJ668,"-")</f>
        <v>1.5917608448834955E-2</v>
      </c>
      <c r="AO670" s="54">
        <f t="shared" si="126"/>
        <v>510</v>
      </c>
      <c r="AP670" s="52">
        <f>IFERROR(AO670/AK668,"-")</f>
        <v>0.27960526315789475</v>
      </c>
      <c r="AQ670" s="53">
        <f t="shared" si="132"/>
        <v>41579.962745098041</v>
      </c>
      <c r="AW670" s="175"/>
      <c r="AX670" s="175"/>
    </row>
    <row r="671" spans="2:50" s="20" customFormat="1">
      <c r="B671" s="326"/>
      <c r="C671" s="308"/>
      <c r="D671" s="311"/>
      <c r="E671" s="311"/>
      <c r="F671" s="209" t="s">
        <v>153</v>
      </c>
      <c r="G671" s="54">
        <v>712337</v>
      </c>
      <c r="H671" s="52">
        <f>IFERROR(G671/D668,"-")</f>
        <v>7.9494396812157921E-4</v>
      </c>
      <c r="I671" s="54">
        <v>54</v>
      </c>
      <c r="J671" s="52">
        <f>IFERROR(I671/E668,"-")</f>
        <v>4.084720121028744E-2</v>
      </c>
      <c r="K671" s="53">
        <f t="shared" si="128"/>
        <v>13191.425925925925</v>
      </c>
      <c r="L671" s="311"/>
      <c r="M671" s="311"/>
      <c r="N671" s="209" t="s">
        <v>153</v>
      </c>
      <c r="O671" s="54">
        <v>117908</v>
      </c>
      <c r="P671" s="52">
        <f>IFERROR(O671/L668,"-")</f>
        <v>9.5038925834768423E-4</v>
      </c>
      <c r="Q671" s="54">
        <v>6</v>
      </c>
      <c r="R671" s="52">
        <f>IFERROR(Q671/M668,"-")</f>
        <v>3.125E-2</v>
      </c>
      <c r="S671" s="53">
        <f t="shared" si="129"/>
        <v>19651.333333333332</v>
      </c>
      <c r="T671" s="311"/>
      <c r="U671" s="311"/>
      <c r="V671" s="209" t="s">
        <v>153</v>
      </c>
      <c r="W671" s="54">
        <v>23063</v>
      </c>
      <c r="X671" s="52">
        <f>IFERROR(W671/T668,"-")</f>
        <v>1.8626472317523083E-4</v>
      </c>
      <c r="Y671" s="54">
        <v>2</v>
      </c>
      <c r="Z671" s="52">
        <f>IFERROR(Y671/U668,"-")</f>
        <v>1.7543859649122806E-2</v>
      </c>
      <c r="AA671" s="53">
        <f t="shared" si="130"/>
        <v>11531.5</v>
      </c>
      <c r="AB671" s="311"/>
      <c r="AC671" s="311"/>
      <c r="AD671" s="209" t="s">
        <v>153</v>
      </c>
      <c r="AE671" s="54">
        <v>491717</v>
      </c>
      <c r="AF671" s="52">
        <f>IFERROR(AE671/AB668,"-")</f>
        <v>2.6119625768688298E-3</v>
      </c>
      <c r="AG671" s="54">
        <v>13</v>
      </c>
      <c r="AH671" s="52">
        <f>IFERROR(AG671/AC668,"-")</f>
        <v>6.6326530612244902E-2</v>
      </c>
      <c r="AI671" s="53">
        <f t="shared" si="131"/>
        <v>37824.384615384617</v>
      </c>
      <c r="AJ671" s="311"/>
      <c r="AK671" s="324"/>
      <c r="AL671" s="209" t="s">
        <v>153</v>
      </c>
      <c r="AM671" s="54">
        <f t="shared" si="134"/>
        <v>1345025</v>
      </c>
      <c r="AN671" s="52">
        <f>IFERROR(AM671/AJ668,"-")</f>
        <v>1.0096106011796612E-3</v>
      </c>
      <c r="AO671" s="54">
        <f t="shared" si="126"/>
        <v>75</v>
      </c>
      <c r="AP671" s="52">
        <f>IFERROR(AO671/AK668,"-")</f>
        <v>4.1118421052631582E-2</v>
      </c>
      <c r="AQ671" s="53">
        <f t="shared" si="132"/>
        <v>17933.666666666668</v>
      </c>
      <c r="AW671" s="175"/>
      <c r="AX671" s="175"/>
    </row>
    <row r="672" spans="2:50" s="20" customFormat="1">
      <c r="B672" s="326"/>
      <c r="C672" s="308"/>
      <c r="D672" s="311"/>
      <c r="E672" s="311"/>
      <c r="F672" s="209" t="s">
        <v>154</v>
      </c>
      <c r="G672" s="54">
        <v>18102700</v>
      </c>
      <c r="H672" s="52">
        <f>IFERROR(G672/D668,"-")</f>
        <v>2.0202000137174558E-2</v>
      </c>
      <c r="I672" s="54">
        <v>432</v>
      </c>
      <c r="J672" s="52">
        <f>IFERROR(I672/E668,"-")</f>
        <v>0.32677760968229952</v>
      </c>
      <c r="K672" s="53">
        <f t="shared" si="128"/>
        <v>41904.398148148146</v>
      </c>
      <c r="L672" s="311"/>
      <c r="M672" s="311"/>
      <c r="N672" s="209" t="s">
        <v>154</v>
      </c>
      <c r="O672" s="54">
        <v>4811334</v>
      </c>
      <c r="P672" s="52">
        <f>IFERROR(O672/L668,"-")</f>
        <v>3.878142409270785E-2</v>
      </c>
      <c r="Q672" s="54">
        <v>70</v>
      </c>
      <c r="R672" s="52">
        <f>IFERROR(Q672/M668,"-")</f>
        <v>0.36458333333333331</v>
      </c>
      <c r="S672" s="53">
        <f t="shared" si="129"/>
        <v>68733.342857142852</v>
      </c>
      <c r="T672" s="311"/>
      <c r="U672" s="311"/>
      <c r="V672" s="209" t="s">
        <v>154</v>
      </c>
      <c r="W672" s="54">
        <v>3148906</v>
      </c>
      <c r="X672" s="52">
        <f>IFERROR(W672/T668,"-")</f>
        <v>2.5431648284907574E-2</v>
      </c>
      <c r="Y672" s="54">
        <v>51</v>
      </c>
      <c r="Z672" s="52">
        <f>IFERROR(Y672/U668,"-")</f>
        <v>0.44736842105263158</v>
      </c>
      <c r="AA672" s="53">
        <f t="shared" si="130"/>
        <v>61743.254901960783</v>
      </c>
      <c r="AB672" s="311"/>
      <c r="AC672" s="311"/>
      <c r="AD672" s="209" t="s">
        <v>154</v>
      </c>
      <c r="AE672" s="54">
        <v>4400943</v>
      </c>
      <c r="AF672" s="52">
        <f>IFERROR(AE672/AB668,"-")</f>
        <v>2.3377467972294712E-2</v>
      </c>
      <c r="AG672" s="54">
        <v>68</v>
      </c>
      <c r="AH672" s="52">
        <f>IFERROR(AG672/AC668,"-")</f>
        <v>0.34693877551020408</v>
      </c>
      <c r="AI672" s="53">
        <f t="shared" si="131"/>
        <v>64719.75</v>
      </c>
      <c r="AJ672" s="311"/>
      <c r="AK672" s="324"/>
      <c r="AL672" s="209" t="s">
        <v>154</v>
      </c>
      <c r="AM672" s="54">
        <f t="shared" si="134"/>
        <v>30463883</v>
      </c>
      <c r="AN672" s="52">
        <f>IFERROR(AM672/AJ668,"-")</f>
        <v>2.2866979595098126E-2</v>
      </c>
      <c r="AO672" s="54">
        <f t="shared" si="126"/>
        <v>621</v>
      </c>
      <c r="AP672" s="52">
        <f>IFERROR(AO672/AK668,"-")</f>
        <v>0.34046052631578949</v>
      </c>
      <c r="AQ672" s="53">
        <f t="shared" si="132"/>
        <v>49056.172302737519</v>
      </c>
      <c r="AW672" s="175"/>
      <c r="AX672" s="175"/>
    </row>
    <row r="673" spans="2:50" s="20" customFormat="1">
      <c r="B673" s="326"/>
      <c r="C673" s="308"/>
      <c r="D673" s="311"/>
      <c r="E673" s="311"/>
      <c r="F673" s="209" t="s">
        <v>155</v>
      </c>
      <c r="G673" s="54">
        <v>30484285</v>
      </c>
      <c r="H673" s="52">
        <f>IFERROR(G673/D668,"-")</f>
        <v>3.4019429684614355E-2</v>
      </c>
      <c r="I673" s="54">
        <v>439</v>
      </c>
      <c r="J673" s="52">
        <f>IFERROR(I673/E668,"-")</f>
        <v>0.33207261724659609</v>
      </c>
      <c r="K673" s="53">
        <f t="shared" si="128"/>
        <v>69440.284738041009</v>
      </c>
      <c r="L673" s="311"/>
      <c r="M673" s="311"/>
      <c r="N673" s="209" t="s">
        <v>155</v>
      </c>
      <c r="O673" s="54">
        <v>6717089</v>
      </c>
      <c r="P673" s="52">
        <f>IFERROR(O673/L668,"-")</f>
        <v>5.4142630126585031E-2</v>
      </c>
      <c r="Q673" s="54">
        <v>61</v>
      </c>
      <c r="R673" s="52">
        <f>IFERROR(Q673/M668,"-")</f>
        <v>0.31770833333333331</v>
      </c>
      <c r="S673" s="53">
        <f t="shared" si="129"/>
        <v>110116.21311475409</v>
      </c>
      <c r="T673" s="311"/>
      <c r="U673" s="311"/>
      <c r="V673" s="209" t="s">
        <v>155</v>
      </c>
      <c r="W673" s="54">
        <v>3811581</v>
      </c>
      <c r="X673" s="52">
        <f>IFERROR(W673/T668,"-")</f>
        <v>3.0783639588300285E-2</v>
      </c>
      <c r="Y673" s="54">
        <v>51</v>
      </c>
      <c r="Z673" s="52">
        <f>IFERROR(Y673/U668,"-")</f>
        <v>0.44736842105263158</v>
      </c>
      <c r="AA673" s="53">
        <f t="shared" si="130"/>
        <v>74736.882352941175</v>
      </c>
      <c r="AB673" s="311"/>
      <c r="AC673" s="311"/>
      <c r="AD673" s="209" t="s">
        <v>155</v>
      </c>
      <c r="AE673" s="54">
        <v>4129444</v>
      </c>
      <c r="AF673" s="52">
        <f>IFERROR(AE673/AB668,"-")</f>
        <v>2.193528633599312E-2</v>
      </c>
      <c r="AG673" s="54">
        <v>68</v>
      </c>
      <c r="AH673" s="52">
        <f>IFERROR(AG673/AC668,"-")</f>
        <v>0.34693877551020408</v>
      </c>
      <c r="AI673" s="53">
        <f t="shared" si="131"/>
        <v>60727.117647058825</v>
      </c>
      <c r="AJ673" s="311"/>
      <c r="AK673" s="324"/>
      <c r="AL673" s="209" t="s">
        <v>155</v>
      </c>
      <c r="AM673" s="54">
        <f t="shared" si="134"/>
        <v>45142399</v>
      </c>
      <c r="AN673" s="52">
        <f>IFERROR(AM673/AJ668,"-")</f>
        <v>3.3885053878613507E-2</v>
      </c>
      <c r="AO673" s="54">
        <f t="shared" si="126"/>
        <v>619</v>
      </c>
      <c r="AP673" s="52">
        <f>IFERROR(AO673/AK668,"-")</f>
        <v>0.33936403508771928</v>
      </c>
      <c r="AQ673" s="53">
        <f t="shared" si="132"/>
        <v>72927.946688206779</v>
      </c>
      <c r="AW673" s="175"/>
      <c r="AX673" s="175"/>
    </row>
    <row r="674" spans="2:50" s="20" customFormat="1">
      <c r="B674" s="326"/>
      <c r="C674" s="308"/>
      <c r="D674" s="311"/>
      <c r="E674" s="311"/>
      <c r="F674" s="209" t="s">
        <v>156</v>
      </c>
      <c r="G674" s="54">
        <v>30176043</v>
      </c>
      <c r="H674" s="52">
        <f>IFERROR(G674/D668,"-")</f>
        <v>3.367544205148322E-2</v>
      </c>
      <c r="I674" s="54">
        <v>128</v>
      </c>
      <c r="J674" s="52">
        <f>IFERROR(I674/E668,"-")</f>
        <v>9.682299546142209E-2</v>
      </c>
      <c r="K674" s="53">
        <f t="shared" si="128"/>
        <v>235750.3359375</v>
      </c>
      <c r="L674" s="311"/>
      <c r="M674" s="311"/>
      <c r="N674" s="209" t="s">
        <v>156</v>
      </c>
      <c r="O674" s="54">
        <v>5883605</v>
      </c>
      <c r="P674" s="52">
        <f>IFERROR(O674/L668,"-")</f>
        <v>4.742439013774067E-2</v>
      </c>
      <c r="Q674" s="54">
        <v>27</v>
      </c>
      <c r="R674" s="52">
        <f>IFERROR(Q674/M668,"-")</f>
        <v>0.140625</v>
      </c>
      <c r="S674" s="53">
        <f t="shared" si="129"/>
        <v>217911.29629629629</v>
      </c>
      <c r="T674" s="311"/>
      <c r="U674" s="311"/>
      <c r="V674" s="209" t="s">
        <v>156</v>
      </c>
      <c r="W674" s="54">
        <v>5251322</v>
      </c>
      <c r="X674" s="52">
        <f>IFERROR(W674/T668,"-")</f>
        <v>4.2411483269045633E-2</v>
      </c>
      <c r="Y674" s="54">
        <v>11</v>
      </c>
      <c r="Z674" s="52">
        <f>IFERROR(Y674/U668,"-")</f>
        <v>9.6491228070175433E-2</v>
      </c>
      <c r="AA674" s="53">
        <f t="shared" si="130"/>
        <v>477392.90909090912</v>
      </c>
      <c r="AB674" s="311"/>
      <c r="AC674" s="311"/>
      <c r="AD674" s="209" t="s">
        <v>156</v>
      </c>
      <c r="AE674" s="54">
        <v>8379762</v>
      </c>
      <c r="AF674" s="52">
        <f>IFERROR(AE674/AB668,"-")</f>
        <v>4.4512645987565005E-2</v>
      </c>
      <c r="AG674" s="54">
        <v>17</v>
      </c>
      <c r="AH674" s="52">
        <f>IFERROR(AG674/AC668,"-")</f>
        <v>8.673469387755102E-2</v>
      </c>
      <c r="AI674" s="53">
        <f t="shared" si="131"/>
        <v>492927.17647058825</v>
      </c>
      <c r="AJ674" s="311"/>
      <c r="AK674" s="324"/>
      <c r="AL674" s="209" t="s">
        <v>156</v>
      </c>
      <c r="AM674" s="54">
        <f t="shared" si="134"/>
        <v>49690732</v>
      </c>
      <c r="AN674" s="52">
        <f>IFERROR(AM674/AJ668,"-")</f>
        <v>3.7299150430346963E-2</v>
      </c>
      <c r="AO674" s="54">
        <f t="shared" si="126"/>
        <v>183</v>
      </c>
      <c r="AP674" s="52">
        <f>IFERROR(AO674/AK668,"-")</f>
        <v>0.10032894736842106</v>
      </c>
      <c r="AQ674" s="53">
        <f t="shared" si="132"/>
        <v>271534.05464480876</v>
      </c>
      <c r="AW674" s="175"/>
      <c r="AX674" s="175"/>
    </row>
    <row r="675" spans="2:50" s="20" customFormat="1">
      <c r="B675" s="326"/>
      <c r="C675" s="308"/>
      <c r="D675" s="311"/>
      <c r="E675" s="311"/>
      <c r="F675" s="209" t="s">
        <v>166</v>
      </c>
      <c r="G675" s="54">
        <v>0</v>
      </c>
      <c r="H675" s="52">
        <f>IFERROR(G675/D668,"-")</f>
        <v>0</v>
      </c>
      <c r="I675" s="54">
        <v>0</v>
      </c>
      <c r="J675" s="52">
        <f>IFERROR(I675/E668,"-")</f>
        <v>0</v>
      </c>
      <c r="K675" s="53" t="str">
        <f t="shared" si="128"/>
        <v>-</v>
      </c>
      <c r="L675" s="311"/>
      <c r="M675" s="311"/>
      <c r="N675" s="209" t="s">
        <v>166</v>
      </c>
      <c r="O675" s="54">
        <v>0</v>
      </c>
      <c r="P675" s="52">
        <f>IFERROR(O675/L668,"-")</f>
        <v>0</v>
      </c>
      <c r="Q675" s="54">
        <v>0</v>
      </c>
      <c r="R675" s="52">
        <f>IFERROR(Q675/M668,"-")</f>
        <v>0</v>
      </c>
      <c r="S675" s="53" t="str">
        <f t="shared" si="129"/>
        <v>-</v>
      </c>
      <c r="T675" s="311"/>
      <c r="U675" s="311"/>
      <c r="V675" s="209" t="s">
        <v>166</v>
      </c>
      <c r="W675" s="54">
        <v>0</v>
      </c>
      <c r="X675" s="52">
        <f>IFERROR(W675/T668,"-")</f>
        <v>0</v>
      </c>
      <c r="Y675" s="54">
        <v>0</v>
      </c>
      <c r="Z675" s="52">
        <f>IFERROR(Y675/U668,"-")</f>
        <v>0</v>
      </c>
      <c r="AA675" s="53" t="str">
        <f t="shared" si="130"/>
        <v>-</v>
      </c>
      <c r="AB675" s="311"/>
      <c r="AC675" s="311"/>
      <c r="AD675" s="209" t="s">
        <v>166</v>
      </c>
      <c r="AE675" s="54">
        <v>0</v>
      </c>
      <c r="AF675" s="52">
        <f>IFERROR(AE675/AB668,"-")</f>
        <v>0</v>
      </c>
      <c r="AG675" s="54">
        <v>0</v>
      </c>
      <c r="AH675" s="52">
        <f>IFERROR(AG675/AC668,"-")</f>
        <v>0</v>
      </c>
      <c r="AI675" s="53" t="str">
        <f t="shared" si="131"/>
        <v>-</v>
      </c>
      <c r="AJ675" s="311"/>
      <c r="AK675" s="324"/>
      <c r="AL675" s="209" t="s">
        <v>166</v>
      </c>
      <c r="AM675" s="54">
        <f t="shared" si="134"/>
        <v>0</v>
      </c>
      <c r="AN675" s="52">
        <f>IFERROR(AM675/AJ668,"-")</f>
        <v>0</v>
      </c>
      <c r="AO675" s="54">
        <f t="shared" si="126"/>
        <v>0</v>
      </c>
      <c r="AP675" s="52">
        <f>IFERROR(AO675/AK668,"-")</f>
        <v>0</v>
      </c>
      <c r="AQ675" s="53" t="str">
        <f t="shared" si="132"/>
        <v>-</v>
      </c>
      <c r="AW675" s="175"/>
      <c r="AX675" s="175"/>
    </row>
    <row r="676" spans="2:50" s="20" customFormat="1">
      <c r="B676" s="326"/>
      <c r="C676" s="308"/>
      <c r="D676" s="311"/>
      <c r="E676" s="311"/>
      <c r="F676" s="209" t="s">
        <v>157</v>
      </c>
      <c r="G676" s="54">
        <v>118817</v>
      </c>
      <c r="H676" s="52">
        <f>IFERROR(G676/D668,"-")</f>
        <v>1.3259574816456491E-4</v>
      </c>
      <c r="I676" s="54">
        <v>11</v>
      </c>
      <c r="J676" s="52">
        <f>IFERROR(I676/E668,"-")</f>
        <v>8.3207261724659604E-3</v>
      </c>
      <c r="K676" s="53">
        <f t="shared" si="128"/>
        <v>10801.545454545454</v>
      </c>
      <c r="L676" s="311"/>
      <c r="M676" s="311"/>
      <c r="N676" s="209" t="s">
        <v>157</v>
      </c>
      <c r="O676" s="54">
        <v>20234</v>
      </c>
      <c r="P676" s="52">
        <f>IFERROR(O676/L668,"-")</f>
        <v>1.6309475398961092E-4</v>
      </c>
      <c r="Q676" s="54">
        <v>1</v>
      </c>
      <c r="R676" s="52">
        <f>IFERROR(Q676/M668,"-")</f>
        <v>5.208333333333333E-3</v>
      </c>
      <c r="S676" s="53">
        <f t="shared" si="129"/>
        <v>20234</v>
      </c>
      <c r="T676" s="311"/>
      <c r="U676" s="311"/>
      <c r="V676" s="209" t="s">
        <v>157</v>
      </c>
      <c r="W676" s="54">
        <v>21019</v>
      </c>
      <c r="X676" s="52">
        <f>IFERROR(W676/T668,"-")</f>
        <v>1.6975667590600428E-4</v>
      </c>
      <c r="Y676" s="54">
        <v>2</v>
      </c>
      <c r="Z676" s="52">
        <f>IFERROR(Y676/U668,"-")</f>
        <v>1.7543859649122806E-2</v>
      </c>
      <c r="AA676" s="53">
        <f t="shared" si="130"/>
        <v>10509.5</v>
      </c>
      <c r="AB676" s="311"/>
      <c r="AC676" s="311"/>
      <c r="AD676" s="209" t="s">
        <v>157</v>
      </c>
      <c r="AE676" s="54">
        <v>2503</v>
      </c>
      <c r="AF676" s="52">
        <f>IFERROR(AE676/AB668,"-")</f>
        <v>1.3295741920459698E-5</v>
      </c>
      <c r="AG676" s="54">
        <v>1</v>
      </c>
      <c r="AH676" s="52">
        <f>IFERROR(AG676/AC668,"-")</f>
        <v>5.1020408163265302E-3</v>
      </c>
      <c r="AI676" s="53">
        <f t="shared" si="131"/>
        <v>2503</v>
      </c>
      <c r="AJ676" s="311"/>
      <c r="AK676" s="324"/>
      <c r="AL676" s="209" t="s">
        <v>157</v>
      </c>
      <c r="AM676" s="54">
        <f t="shared" si="134"/>
        <v>162573</v>
      </c>
      <c r="AN676" s="52">
        <f>IFERROR(AM676/AJ668,"-")</f>
        <v>1.2203150444458731E-4</v>
      </c>
      <c r="AO676" s="54">
        <f t="shared" si="126"/>
        <v>15</v>
      </c>
      <c r="AP676" s="52">
        <f>IFERROR(AO676/AK668,"-")</f>
        <v>8.2236842105263153E-3</v>
      </c>
      <c r="AQ676" s="53">
        <f t="shared" si="132"/>
        <v>10838.2</v>
      </c>
      <c r="AW676" s="175"/>
      <c r="AX676" s="175"/>
    </row>
    <row r="677" spans="2:50" s="20" customFormat="1">
      <c r="B677" s="326"/>
      <c r="C677" s="308"/>
      <c r="D677" s="311"/>
      <c r="E677" s="311"/>
      <c r="F677" s="209" t="s">
        <v>158</v>
      </c>
      <c r="G677" s="54">
        <v>531039</v>
      </c>
      <c r="H677" s="52">
        <f>IFERROR(G677/D668,"-")</f>
        <v>5.9262153992747154E-4</v>
      </c>
      <c r="I677" s="54">
        <v>47</v>
      </c>
      <c r="J677" s="52">
        <f>IFERROR(I677/E668,"-")</f>
        <v>3.5552193645990923E-2</v>
      </c>
      <c r="K677" s="53">
        <f t="shared" si="128"/>
        <v>11298.702127659575</v>
      </c>
      <c r="L677" s="311"/>
      <c r="M677" s="311"/>
      <c r="N677" s="209" t="s">
        <v>158</v>
      </c>
      <c r="O677" s="54">
        <v>108601</v>
      </c>
      <c r="P677" s="52">
        <f>IFERROR(O677/L668,"-")</f>
        <v>8.7537083018808613E-4</v>
      </c>
      <c r="Q677" s="54">
        <v>8</v>
      </c>
      <c r="R677" s="52">
        <f>IFERROR(Q677/M668,"-")</f>
        <v>4.1666666666666664E-2</v>
      </c>
      <c r="S677" s="53">
        <f t="shared" si="129"/>
        <v>13575.125</v>
      </c>
      <c r="T677" s="311"/>
      <c r="U677" s="311"/>
      <c r="V677" s="209" t="s">
        <v>158</v>
      </c>
      <c r="W677" s="54">
        <v>46918</v>
      </c>
      <c r="X677" s="52">
        <f>IFERROR(W677/T668,"-")</f>
        <v>3.7892591085008368E-4</v>
      </c>
      <c r="Y677" s="54">
        <v>2</v>
      </c>
      <c r="Z677" s="52">
        <f>IFERROR(Y677/U668,"-")</f>
        <v>1.7543859649122806E-2</v>
      </c>
      <c r="AA677" s="53">
        <f t="shared" si="130"/>
        <v>23459</v>
      </c>
      <c r="AB677" s="311"/>
      <c r="AC677" s="311"/>
      <c r="AD677" s="209" t="s">
        <v>158</v>
      </c>
      <c r="AE677" s="54">
        <v>260295</v>
      </c>
      <c r="AF677" s="52">
        <f>IFERROR(AE677/AB668,"-")</f>
        <v>1.3826668570459677E-3</v>
      </c>
      <c r="AG677" s="54">
        <v>12</v>
      </c>
      <c r="AH677" s="52">
        <f>IFERROR(AG677/AC668,"-")</f>
        <v>6.1224489795918366E-2</v>
      </c>
      <c r="AI677" s="53">
        <f t="shared" si="131"/>
        <v>21691.25</v>
      </c>
      <c r="AJ677" s="311"/>
      <c r="AK677" s="324"/>
      <c r="AL677" s="209" t="s">
        <v>158</v>
      </c>
      <c r="AM677" s="54">
        <f t="shared" si="134"/>
        <v>946853</v>
      </c>
      <c r="AN677" s="52">
        <f>IFERROR(AM677/AJ668,"-")</f>
        <v>7.1073238531534034E-4</v>
      </c>
      <c r="AO677" s="54">
        <f t="shared" si="126"/>
        <v>69</v>
      </c>
      <c r="AP677" s="52">
        <f>IFERROR(AO677/AK668,"-")</f>
        <v>3.7828947368421052E-2</v>
      </c>
      <c r="AQ677" s="53">
        <f t="shared" si="132"/>
        <v>13722.507246376812</v>
      </c>
      <c r="AW677" s="175"/>
      <c r="AX677" s="175"/>
    </row>
    <row r="678" spans="2:50" s="20" customFormat="1">
      <c r="B678" s="326"/>
      <c r="C678" s="308"/>
      <c r="D678" s="311"/>
      <c r="E678" s="311"/>
      <c r="F678" s="209" t="s">
        <v>159</v>
      </c>
      <c r="G678" s="54">
        <v>195051</v>
      </c>
      <c r="H678" s="52">
        <f>IFERROR(G678/D668,"-")</f>
        <v>2.1767031043745045E-4</v>
      </c>
      <c r="I678" s="54">
        <v>7</v>
      </c>
      <c r="J678" s="52">
        <f>IFERROR(I678/E668,"-")</f>
        <v>5.2950075642965201E-3</v>
      </c>
      <c r="K678" s="53">
        <f t="shared" si="128"/>
        <v>27864.428571428572</v>
      </c>
      <c r="L678" s="311"/>
      <c r="M678" s="311"/>
      <c r="N678" s="209" t="s">
        <v>159</v>
      </c>
      <c r="O678" s="54">
        <v>0</v>
      </c>
      <c r="P678" s="52">
        <f>IFERROR(O678/L668,"-")</f>
        <v>0</v>
      </c>
      <c r="Q678" s="54">
        <v>0</v>
      </c>
      <c r="R678" s="52">
        <f>IFERROR(Q678/M668,"-")</f>
        <v>0</v>
      </c>
      <c r="S678" s="53" t="str">
        <f t="shared" si="129"/>
        <v>-</v>
      </c>
      <c r="T678" s="311"/>
      <c r="U678" s="311"/>
      <c r="V678" s="209" t="s">
        <v>159</v>
      </c>
      <c r="W678" s="54">
        <v>325</v>
      </c>
      <c r="X678" s="52">
        <f>IFERROR(W678/T668,"-")</f>
        <v>2.6248118211832813E-6</v>
      </c>
      <c r="Y678" s="54">
        <v>1</v>
      </c>
      <c r="Z678" s="52">
        <f>IFERROR(Y678/U668,"-")</f>
        <v>8.771929824561403E-3</v>
      </c>
      <c r="AA678" s="53">
        <f t="shared" si="130"/>
        <v>325</v>
      </c>
      <c r="AB678" s="311"/>
      <c r="AC678" s="311"/>
      <c r="AD678" s="209" t="s">
        <v>159</v>
      </c>
      <c r="AE678" s="54">
        <v>6400</v>
      </c>
      <c r="AF678" s="52">
        <f>IFERROR(AE678/AB668,"-")</f>
        <v>3.3996303751874576E-5</v>
      </c>
      <c r="AG678" s="54">
        <v>1</v>
      </c>
      <c r="AH678" s="52">
        <f>IFERROR(AG678/AC668,"-")</f>
        <v>5.1020408163265302E-3</v>
      </c>
      <c r="AI678" s="53">
        <f t="shared" si="131"/>
        <v>6400</v>
      </c>
      <c r="AJ678" s="311"/>
      <c r="AK678" s="324"/>
      <c r="AL678" s="209" t="s">
        <v>159</v>
      </c>
      <c r="AM678" s="54">
        <f t="shared" si="134"/>
        <v>201776</v>
      </c>
      <c r="AN678" s="52">
        <f>IFERROR(AM678/AJ668,"-")</f>
        <v>1.5145829160322471E-4</v>
      </c>
      <c r="AO678" s="54">
        <f t="shared" si="126"/>
        <v>9</v>
      </c>
      <c r="AP678" s="52">
        <f>IFERROR(AO678/AK668,"-")</f>
        <v>4.9342105263157892E-3</v>
      </c>
      <c r="AQ678" s="53">
        <f t="shared" si="132"/>
        <v>22419.555555555555</v>
      </c>
      <c r="AW678" s="175"/>
      <c r="AX678" s="175"/>
    </row>
    <row r="679" spans="2:50" s="20" customFormat="1">
      <c r="B679" s="326"/>
      <c r="C679" s="308"/>
      <c r="D679" s="311"/>
      <c r="E679" s="311"/>
      <c r="F679" s="209" t="s">
        <v>160</v>
      </c>
      <c r="G679" s="54">
        <v>180243</v>
      </c>
      <c r="H679" s="52">
        <f>IFERROR(G679/D668,"-")</f>
        <v>2.0114508392255043E-4</v>
      </c>
      <c r="I679" s="54">
        <v>3</v>
      </c>
      <c r="J679" s="52">
        <f>IFERROR(I679/E668,"-")</f>
        <v>2.2692889561270802E-3</v>
      </c>
      <c r="K679" s="53">
        <f t="shared" si="128"/>
        <v>60081</v>
      </c>
      <c r="L679" s="311"/>
      <c r="M679" s="311"/>
      <c r="N679" s="209" t="s">
        <v>160</v>
      </c>
      <c r="O679" s="54">
        <v>0</v>
      </c>
      <c r="P679" s="52">
        <f>IFERROR(O679/L668,"-")</f>
        <v>0</v>
      </c>
      <c r="Q679" s="54">
        <v>0</v>
      </c>
      <c r="R679" s="52">
        <f>IFERROR(Q679/M668,"-")</f>
        <v>0</v>
      </c>
      <c r="S679" s="53" t="str">
        <f t="shared" si="129"/>
        <v>-</v>
      </c>
      <c r="T679" s="311"/>
      <c r="U679" s="311"/>
      <c r="V679" s="209" t="s">
        <v>160</v>
      </c>
      <c r="W679" s="54">
        <v>9423</v>
      </c>
      <c r="X679" s="52">
        <f>IFERROR(W679/T668,"-")</f>
        <v>7.6103390126184802E-5</v>
      </c>
      <c r="Y679" s="54">
        <v>1</v>
      </c>
      <c r="Z679" s="52">
        <f>IFERROR(Y679/U668,"-")</f>
        <v>8.771929824561403E-3</v>
      </c>
      <c r="AA679" s="53">
        <f t="shared" si="130"/>
        <v>9423</v>
      </c>
      <c r="AB679" s="311"/>
      <c r="AC679" s="311"/>
      <c r="AD679" s="209" t="s">
        <v>160</v>
      </c>
      <c r="AE679" s="54">
        <v>895044</v>
      </c>
      <c r="AF679" s="52">
        <f>IFERROR(AE679/AB668,"-")</f>
        <v>4.7544043273895047E-3</v>
      </c>
      <c r="AG679" s="54">
        <v>4</v>
      </c>
      <c r="AH679" s="52">
        <f>IFERROR(AG679/AC668,"-")</f>
        <v>2.0408163265306121E-2</v>
      </c>
      <c r="AI679" s="53">
        <f t="shared" si="131"/>
        <v>223761</v>
      </c>
      <c r="AJ679" s="311"/>
      <c r="AK679" s="324"/>
      <c r="AL679" s="209" t="s">
        <v>160</v>
      </c>
      <c r="AM679" s="54">
        <f t="shared" si="134"/>
        <v>1084710</v>
      </c>
      <c r="AN679" s="52">
        <f>IFERROR(AM679/AJ668,"-")</f>
        <v>8.1421142001493669E-4</v>
      </c>
      <c r="AO679" s="54">
        <f t="shared" si="126"/>
        <v>8</v>
      </c>
      <c r="AP679" s="52">
        <f>IFERROR(AO679/AK668,"-")</f>
        <v>4.3859649122807015E-3</v>
      </c>
      <c r="AQ679" s="53">
        <f t="shared" si="132"/>
        <v>135588.75</v>
      </c>
      <c r="AW679" s="175"/>
      <c r="AX679" s="175"/>
    </row>
    <row r="680" spans="2:50" s="20" customFormat="1">
      <c r="B680" s="326"/>
      <c r="C680" s="308"/>
      <c r="D680" s="311"/>
      <c r="E680" s="311"/>
      <c r="F680" s="209" t="s">
        <v>161</v>
      </c>
      <c r="G680" s="54">
        <v>4385258</v>
      </c>
      <c r="H680" s="52">
        <f>IFERROR(G680/D668,"-")</f>
        <v>4.8937994176308413E-3</v>
      </c>
      <c r="I680" s="54">
        <v>126</v>
      </c>
      <c r="J680" s="52">
        <f>IFERROR(I680/E668,"-")</f>
        <v>9.5310136157337369E-2</v>
      </c>
      <c r="K680" s="53">
        <f t="shared" si="128"/>
        <v>34803.634920634919</v>
      </c>
      <c r="L680" s="311"/>
      <c r="M680" s="311"/>
      <c r="N680" s="209" t="s">
        <v>161</v>
      </c>
      <c r="O680" s="54">
        <v>292163</v>
      </c>
      <c r="P680" s="52">
        <f>IFERROR(O680/L668,"-")</f>
        <v>2.3549596031366359E-3</v>
      </c>
      <c r="Q680" s="54">
        <v>18</v>
      </c>
      <c r="R680" s="52">
        <f>IFERROR(Q680/M668,"-")</f>
        <v>9.375E-2</v>
      </c>
      <c r="S680" s="53">
        <f t="shared" si="129"/>
        <v>16231.277777777777</v>
      </c>
      <c r="T680" s="311"/>
      <c r="U680" s="311"/>
      <c r="V680" s="209" t="s">
        <v>161</v>
      </c>
      <c r="W680" s="54">
        <v>837214</v>
      </c>
      <c r="X680" s="52">
        <f>IFERROR(W680/T668,"-")</f>
        <v>6.7616283201850456E-3</v>
      </c>
      <c r="Y680" s="54">
        <v>13</v>
      </c>
      <c r="Z680" s="52">
        <f>IFERROR(Y680/U668,"-")</f>
        <v>0.11403508771929824</v>
      </c>
      <c r="AA680" s="53">
        <f t="shared" si="130"/>
        <v>64401.076923076922</v>
      </c>
      <c r="AB680" s="311"/>
      <c r="AC680" s="311"/>
      <c r="AD680" s="209" t="s">
        <v>161</v>
      </c>
      <c r="AE680" s="54">
        <v>1527064</v>
      </c>
      <c r="AF680" s="52">
        <f>IFERROR(AE680/AB668,"-")</f>
        <v>8.1116455613363444E-3</v>
      </c>
      <c r="AG680" s="54">
        <v>28</v>
      </c>
      <c r="AH680" s="52">
        <f>IFERROR(AG680/AC668,"-")</f>
        <v>0.14285714285714285</v>
      </c>
      <c r="AI680" s="53">
        <f t="shared" si="131"/>
        <v>54538</v>
      </c>
      <c r="AJ680" s="311"/>
      <c r="AK680" s="324"/>
      <c r="AL680" s="209" t="s">
        <v>161</v>
      </c>
      <c r="AM680" s="54">
        <f t="shared" si="134"/>
        <v>7041699</v>
      </c>
      <c r="AN680" s="52">
        <f>IFERROR(AM680/AJ668,"-")</f>
        <v>5.2856816495724752E-3</v>
      </c>
      <c r="AO680" s="54">
        <f t="shared" si="126"/>
        <v>185</v>
      </c>
      <c r="AP680" s="52">
        <f>IFERROR(AO680/AK668,"-")</f>
        <v>0.10142543859649122</v>
      </c>
      <c r="AQ680" s="53">
        <f t="shared" si="132"/>
        <v>38063.237837837834</v>
      </c>
      <c r="AW680" s="175"/>
      <c r="AX680" s="175"/>
    </row>
    <row r="681" spans="2:50" s="20" customFormat="1">
      <c r="B681" s="326"/>
      <c r="C681" s="308"/>
      <c r="D681" s="311"/>
      <c r="E681" s="311"/>
      <c r="F681" s="209" t="s">
        <v>162</v>
      </c>
      <c r="G681" s="54">
        <v>6327396</v>
      </c>
      <c r="H681" s="52">
        <f>IFERROR(G681/D668,"-")</f>
        <v>7.0611596535300114E-3</v>
      </c>
      <c r="I681" s="54">
        <v>76</v>
      </c>
      <c r="J681" s="52">
        <f>IFERROR(I681/E668,"-")</f>
        <v>5.7488653555219364E-2</v>
      </c>
      <c r="K681" s="53">
        <f t="shared" si="128"/>
        <v>83255.210526315786</v>
      </c>
      <c r="L681" s="311"/>
      <c r="M681" s="311"/>
      <c r="N681" s="209" t="s">
        <v>162</v>
      </c>
      <c r="O681" s="54">
        <v>1160100</v>
      </c>
      <c r="P681" s="52">
        <f>IFERROR(O681/L668,"-")</f>
        <v>9.3509056095358121E-3</v>
      </c>
      <c r="Q681" s="54">
        <v>17</v>
      </c>
      <c r="R681" s="52">
        <f>IFERROR(Q681/M668,"-")</f>
        <v>8.8541666666666671E-2</v>
      </c>
      <c r="S681" s="53">
        <f t="shared" si="129"/>
        <v>68241.176470588238</v>
      </c>
      <c r="T681" s="311"/>
      <c r="U681" s="311"/>
      <c r="V681" s="209" t="s">
        <v>162</v>
      </c>
      <c r="W681" s="54">
        <v>2905435</v>
      </c>
      <c r="X681" s="52">
        <f>IFERROR(W681/T668,"-")</f>
        <v>2.3465292719014298E-2</v>
      </c>
      <c r="Y681" s="54">
        <v>9</v>
      </c>
      <c r="Z681" s="52">
        <f>IFERROR(Y681/U668,"-")</f>
        <v>7.8947368421052627E-2</v>
      </c>
      <c r="AA681" s="53">
        <f t="shared" si="130"/>
        <v>322826.11111111112</v>
      </c>
      <c r="AB681" s="311"/>
      <c r="AC681" s="311"/>
      <c r="AD681" s="209" t="s">
        <v>162</v>
      </c>
      <c r="AE681" s="54">
        <v>2265722</v>
      </c>
      <c r="AF681" s="52">
        <f>IFERROR(AE681/AB668,"-")</f>
        <v>1.203533958270387E-2</v>
      </c>
      <c r="AG681" s="54">
        <v>22</v>
      </c>
      <c r="AH681" s="52">
        <f>IFERROR(AG681/AC668,"-")</f>
        <v>0.11224489795918367</v>
      </c>
      <c r="AI681" s="53">
        <f t="shared" si="131"/>
        <v>102987.36363636363</v>
      </c>
      <c r="AJ681" s="311"/>
      <c r="AK681" s="324"/>
      <c r="AL681" s="209" t="s">
        <v>162</v>
      </c>
      <c r="AM681" s="54">
        <f t="shared" si="134"/>
        <v>12658653</v>
      </c>
      <c r="AN681" s="52">
        <f>IFERROR(AM681/AJ668,"-")</f>
        <v>9.5019128012153835E-3</v>
      </c>
      <c r="AO681" s="54">
        <f t="shared" si="126"/>
        <v>124</v>
      </c>
      <c r="AP681" s="52">
        <f>IFERROR(AO681/AK668,"-")</f>
        <v>6.798245614035088E-2</v>
      </c>
      <c r="AQ681" s="53">
        <f t="shared" si="132"/>
        <v>102085.91129032258</v>
      </c>
      <c r="AW681" s="175"/>
      <c r="AX681" s="175"/>
    </row>
    <row r="682" spans="2:50" s="20" customFormat="1">
      <c r="B682" s="326"/>
      <c r="C682" s="308"/>
      <c r="D682" s="311"/>
      <c r="E682" s="311"/>
      <c r="F682" s="209" t="s">
        <v>163</v>
      </c>
      <c r="G682" s="54">
        <v>2822801</v>
      </c>
      <c r="H682" s="52">
        <f>IFERROR(G682/D668,"-")</f>
        <v>3.1501503195223075E-3</v>
      </c>
      <c r="I682" s="54">
        <v>74</v>
      </c>
      <c r="J682" s="52">
        <f>IFERROR(I682/E668,"-")</f>
        <v>5.5975794251134643E-2</v>
      </c>
      <c r="K682" s="53">
        <f t="shared" si="128"/>
        <v>38145.95945945946</v>
      </c>
      <c r="L682" s="311"/>
      <c r="M682" s="311"/>
      <c r="N682" s="209" t="s">
        <v>163</v>
      </c>
      <c r="O682" s="54">
        <v>364594</v>
      </c>
      <c r="P682" s="52">
        <f>IFERROR(O682/L668,"-")</f>
        <v>2.9387846563254027E-3</v>
      </c>
      <c r="Q682" s="54">
        <v>10</v>
      </c>
      <c r="R682" s="52">
        <f>IFERROR(Q682/M668,"-")</f>
        <v>5.2083333333333336E-2</v>
      </c>
      <c r="S682" s="53">
        <f t="shared" si="129"/>
        <v>36459.4</v>
      </c>
      <c r="T682" s="311"/>
      <c r="U682" s="311"/>
      <c r="V682" s="209" t="s">
        <v>163</v>
      </c>
      <c r="W682" s="54">
        <v>183895</v>
      </c>
      <c r="X682" s="52">
        <f>IFERROR(W682/T668,"-")</f>
        <v>1.4851992918661523E-3</v>
      </c>
      <c r="Y682" s="54">
        <v>12</v>
      </c>
      <c r="Z682" s="52">
        <f>IFERROR(Y682/U668,"-")</f>
        <v>0.10526315789473684</v>
      </c>
      <c r="AA682" s="53">
        <f t="shared" si="130"/>
        <v>15324.583333333334</v>
      </c>
      <c r="AB682" s="311"/>
      <c r="AC682" s="311"/>
      <c r="AD682" s="209" t="s">
        <v>163</v>
      </c>
      <c r="AE682" s="54">
        <v>579271</v>
      </c>
      <c r="AF682" s="52">
        <f>IFERROR(AE682/AB668,"-")</f>
        <v>3.0770426360393968E-3</v>
      </c>
      <c r="AG682" s="54">
        <v>15</v>
      </c>
      <c r="AH682" s="52">
        <f>IFERROR(AG682/AC668,"-")</f>
        <v>7.6530612244897961E-2</v>
      </c>
      <c r="AI682" s="53">
        <f t="shared" si="131"/>
        <v>38618.066666666666</v>
      </c>
      <c r="AJ682" s="311"/>
      <c r="AK682" s="324"/>
      <c r="AL682" s="209" t="s">
        <v>163</v>
      </c>
      <c r="AM682" s="54">
        <f t="shared" si="134"/>
        <v>3950561</v>
      </c>
      <c r="AN682" s="52">
        <f>IFERROR(AM682/AJ668,"-")</f>
        <v>2.9653934062243625E-3</v>
      </c>
      <c r="AO682" s="54">
        <f t="shared" si="126"/>
        <v>111</v>
      </c>
      <c r="AP682" s="52">
        <f>IFERROR(AO682/AK668,"-")</f>
        <v>6.0855263157894739E-2</v>
      </c>
      <c r="AQ682" s="53">
        <f t="shared" si="132"/>
        <v>35590.639639639638</v>
      </c>
      <c r="AW682" s="175"/>
      <c r="AX682" s="175"/>
    </row>
    <row r="683" spans="2:50" s="20" customFormat="1">
      <c r="B683" s="326"/>
      <c r="C683" s="308"/>
      <c r="D683" s="311"/>
      <c r="E683" s="311"/>
      <c r="F683" s="210" t="s">
        <v>164</v>
      </c>
      <c r="G683" s="59">
        <v>871157</v>
      </c>
      <c r="H683" s="57">
        <f>IFERROR(G683/D668,"-")</f>
        <v>9.7218170955164565E-4</v>
      </c>
      <c r="I683" s="59">
        <v>113</v>
      </c>
      <c r="J683" s="57">
        <f>IFERROR(I683/E668,"-")</f>
        <v>8.5476550680786689E-2</v>
      </c>
      <c r="K683" s="58">
        <f t="shared" si="128"/>
        <v>7709.353982300885</v>
      </c>
      <c r="L683" s="311"/>
      <c r="M683" s="311"/>
      <c r="N683" s="210" t="s">
        <v>164</v>
      </c>
      <c r="O683" s="59">
        <v>93368</v>
      </c>
      <c r="P683" s="57">
        <f>IFERROR(O683/L668,"-")</f>
        <v>7.5258628993288485E-4</v>
      </c>
      <c r="Q683" s="59">
        <v>21</v>
      </c>
      <c r="R683" s="57">
        <f>IFERROR(Q683/M668,"-")</f>
        <v>0.109375</v>
      </c>
      <c r="S683" s="58">
        <f t="shared" si="129"/>
        <v>4446.0952380952385</v>
      </c>
      <c r="T683" s="311"/>
      <c r="U683" s="311"/>
      <c r="V683" s="210" t="s">
        <v>164</v>
      </c>
      <c r="W683" s="59">
        <v>610815</v>
      </c>
      <c r="X683" s="57">
        <f>IFERROR(W683/T668,"-")</f>
        <v>4.9331521001725106E-3</v>
      </c>
      <c r="Y683" s="59">
        <v>12</v>
      </c>
      <c r="Z683" s="57">
        <f>IFERROR(Y683/U668,"-")</f>
        <v>0.10526315789473684</v>
      </c>
      <c r="AA683" s="58">
        <f t="shared" si="130"/>
        <v>50901.25</v>
      </c>
      <c r="AB683" s="311"/>
      <c r="AC683" s="311"/>
      <c r="AD683" s="210" t="s">
        <v>164</v>
      </c>
      <c r="AE683" s="59">
        <v>148701</v>
      </c>
      <c r="AF683" s="57">
        <f>IFERROR(AE683/AB668,"-")</f>
        <v>7.8988818190742216E-4</v>
      </c>
      <c r="AG683" s="59">
        <v>24</v>
      </c>
      <c r="AH683" s="57">
        <f>IFERROR(AG683/AC668,"-")</f>
        <v>0.12244897959183673</v>
      </c>
      <c r="AI683" s="58">
        <f t="shared" si="131"/>
        <v>6195.875</v>
      </c>
      <c r="AJ683" s="311"/>
      <c r="AK683" s="324"/>
      <c r="AL683" s="210" t="s">
        <v>164</v>
      </c>
      <c r="AM683" s="59">
        <f t="shared" si="134"/>
        <v>1724041</v>
      </c>
      <c r="AN683" s="57">
        <f>IFERROR(AM683/AJ668,"-")</f>
        <v>1.2941098273031239E-3</v>
      </c>
      <c r="AO683" s="59">
        <f t="shared" si="126"/>
        <v>170</v>
      </c>
      <c r="AP683" s="57">
        <f>IFERROR(AO683/AK668,"-")</f>
        <v>9.3201754385964911E-2</v>
      </c>
      <c r="AQ683" s="58">
        <f t="shared" si="132"/>
        <v>10141.417647058823</v>
      </c>
      <c r="AW683" s="175"/>
      <c r="AX683" s="175"/>
    </row>
    <row r="684" spans="2:50" s="20" customFormat="1">
      <c r="B684" s="326"/>
      <c r="C684" s="309"/>
      <c r="D684" s="312"/>
      <c r="E684" s="312"/>
      <c r="F684" s="211" t="s">
        <v>86</v>
      </c>
      <c r="G684" s="60">
        <f>SUM(G668:G683)</f>
        <v>158250753</v>
      </c>
      <c r="H684" s="57">
        <f>IFERROR(G684/D668,"-")</f>
        <v>0.17660248105608428</v>
      </c>
      <c r="I684" s="59">
        <v>1019</v>
      </c>
      <c r="J684" s="57">
        <f>IFERROR(I684/E668,"-")</f>
        <v>0.77080181543116488</v>
      </c>
      <c r="K684" s="58">
        <f t="shared" si="128"/>
        <v>155300.05201177625</v>
      </c>
      <c r="L684" s="312"/>
      <c r="M684" s="312"/>
      <c r="N684" s="211" t="s">
        <v>86</v>
      </c>
      <c r="O684" s="60">
        <f>SUM(O668:O683)</f>
        <v>26035817</v>
      </c>
      <c r="P684" s="57">
        <f>IFERROR(O684/L668,"-")</f>
        <v>0.20985989762447019</v>
      </c>
      <c r="Q684" s="59">
        <v>147</v>
      </c>
      <c r="R684" s="57">
        <f>IFERROR(Q684/M668,"-")</f>
        <v>0.765625</v>
      </c>
      <c r="S684" s="58">
        <f t="shared" si="129"/>
        <v>177114.40136054423</v>
      </c>
      <c r="T684" s="312"/>
      <c r="U684" s="312"/>
      <c r="V684" s="211" t="s">
        <v>86</v>
      </c>
      <c r="W684" s="60">
        <f>SUM(W668:W683)</f>
        <v>27693068</v>
      </c>
      <c r="X684" s="57">
        <f>IFERROR(W684/T668,"-")</f>
        <v>0.22365874538840755</v>
      </c>
      <c r="Y684" s="59">
        <v>100</v>
      </c>
      <c r="Z684" s="57">
        <f>IFERROR(Y684/U668,"-")</f>
        <v>0.8771929824561403</v>
      </c>
      <c r="AA684" s="58">
        <f t="shared" si="130"/>
        <v>276930.68</v>
      </c>
      <c r="AB684" s="312"/>
      <c r="AC684" s="312"/>
      <c r="AD684" s="211" t="s">
        <v>86</v>
      </c>
      <c r="AE684" s="60">
        <f>SUM(AE668:AE683)</f>
        <v>32533184</v>
      </c>
      <c r="AF684" s="57">
        <f>IFERROR(AE684/AB668,"-")</f>
        <v>0.17281375082494155</v>
      </c>
      <c r="AG684" s="59">
        <v>160</v>
      </c>
      <c r="AH684" s="57">
        <f>IFERROR(AG684/AC668,"-")</f>
        <v>0.81632653061224492</v>
      </c>
      <c r="AI684" s="58">
        <f t="shared" si="131"/>
        <v>203332.4</v>
      </c>
      <c r="AJ684" s="312"/>
      <c r="AK684" s="325"/>
      <c r="AL684" s="211" t="s">
        <v>86</v>
      </c>
      <c r="AM684" s="60">
        <f>SUM(AM668:AM683)</f>
        <v>244512822</v>
      </c>
      <c r="AN684" s="57">
        <f>IFERROR(AM684/AJ668,"-")</f>
        <v>0.1835376570811364</v>
      </c>
      <c r="AO684" s="59">
        <f t="shared" si="126"/>
        <v>1426</v>
      </c>
      <c r="AP684" s="57">
        <f>IFERROR(AO684/AK668,"-")</f>
        <v>0.7817982456140351</v>
      </c>
      <c r="AQ684" s="58">
        <f t="shared" si="132"/>
        <v>171467.61711079945</v>
      </c>
      <c r="AW684" s="175"/>
      <c r="AX684" s="175"/>
    </row>
    <row r="685" spans="2:50" s="20" customFormat="1">
      <c r="B685" s="326">
        <v>41</v>
      </c>
      <c r="C685" s="307" t="s">
        <v>13</v>
      </c>
      <c r="D685" s="310">
        <v>1497120530</v>
      </c>
      <c r="E685" s="310">
        <v>2412</v>
      </c>
      <c r="F685" s="207" t="s">
        <v>150</v>
      </c>
      <c r="G685" s="50">
        <v>30698912</v>
      </c>
      <c r="H685" s="48">
        <f>IFERROR(G685/D685,"-")</f>
        <v>2.0505304272328696E-2</v>
      </c>
      <c r="I685" s="50">
        <v>514</v>
      </c>
      <c r="J685" s="48">
        <f>IFERROR(I685/E685,"-")</f>
        <v>0.21310116086235489</v>
      </c>
      <c r="K685" s="49">
        <f t="shared" si="128"/>
        <v>59725.509727626457</v>
      </c>
      <c r="L685" s="310">
        <v>224448380</v>
      </c>
      <c r="M685" s="310">
        <v>357</v>
      </c>
      <c r="N685" s="207" t="s">
        <v>150</v>
      </c>
      <c r="O685" s="50">
        <v>7473135</v>
      </c>
      <c r="P685" s="48">
        <f>IFERROR(O685/L685,"-")</f>
        <v>3.3295562213458613E-2</v>
      </c>
      <c r="Q685" s="50">
        <v>71</v>
      </c>
      <c r="R685" s="48">
        <f>IFERROR(Q685/M685,"-")</f>
        <v>0.19887955182072828</v>
      </c>
      <c r="S685" s="49">
        <f t="shared" si="129"/>
        <v>105255.42253521127</v>
      </c>
      <c r="T685" s="310">
        <v>156322140</v>
      </c>
      <c r="U685" s="310">
        <v>229</v>
      </c>
      <c r="V685" s="207" t="s">
        <v>150</v>
      </c>
      <c r="W685" s="50">
        <v>1697280</v>
      </c>
      <c r="X685" s="48">
        <f>IFERROR(W685/T685,"-")</f>
        <v>1.0857579099160235E-2</v>
      </c>
      <c r="Y685" s="50">
        <v>55</v>
      </c>
      <c r="Z685" s="48">
        <f>IFERROR(Y685/U685,"-")</f>
        <v>0.24017467248908297</v>
      </c>
      <c r="AA685" s="49">
        <f t="shared" si="130"/>
        <v>30859.636363636364</v>
      </c>
      <c r="AB685" s="310">
        <v>295363110</v>
      </c>
      <c r="AC685" s="310">
        <v>357</v>
      </c>
      <c r="AD685" s="207" t="s">
        <v>150</v>
      </c>
      <c r="AE685" s="50">
        <v>5840546</v>
      </c>
      <c r="AF685" s="48">
        <f>IFERROR(AE685/AB685,"-")</f>
        <v>1.9774121419563872E-2</v>
      </c>
      <c r="AG685" s="50">
        <v>112</v>
      </c>
      <c r="AH685" s="48">
        <f>IFERROR(AG685/AC685,"-")</f>
        <v>0.31372549019607843</v>
      </c>
      <c r="AI685" s="49">
        <f t="shared" si="131"/>
        <v>52147.732142857145</v>
      </c>
      <c r="AJ685" s="310">
        <f>SUM(D685,L685,T685,AB685)</f>
        <v>2173254160</v>
      </c>
      <c r="AK685" s="323">
        <f>SUM(E685,M685,U685,AC685)</f>
        <v>3355</v>
      </c>
      <c r="AL685" s="207" t="s">
        <v>150</v>
      </c>
      <c r="AM685" s="50">
        <f t="shared" ref="AM685:AM700" si="135">SUM(G685,O685,W685,AE685)</f>
        <v>45709873</v>
      </c>
      <c r="AN685" s="48">
        <f>IFERROR(AM685/AJ685,"-")</f>
        <v>2.1032916370904358E-2</v>
      </c>
      <c r="AO685" s="50">
        <f t="shared" si="126"/>
        <v>752</v>
      </c>
      <c r="AP685" s="48">
        <f>IFERROR(AO685/AK685,"-")</f>
        <v>0.2241430700447094</v>
      </c>
      <c r="AQ685" s="49">
        <f t="shared" si="132"/>
        <v>60784.405585106382</v>
      </c>
      <c r="AW685" s="175"/>
      <c r="AX685" s="175"/>
    </row>
    <row r="686" spans="2:50" s="20" customFormat="1">
      <c r="B686" s="326"/>
      <c r="C686" s="308"/>
      <c r="D686" s="311"/>
      <c r="E686" s="311"/>
      <c r="F686" s="208" t="s">
        <v>151</v>
      </c>
      <c r="G686" s="54">
        <v>41152487</v>
      </c>
      <c r="H686" s="52">
        <f>IFERROR(G686/D685,"-")</f>
        <v>2.7487758116575958E-2</v>
      </c>
      <c r="I686" s="54">
        <v>616</v>
      </c>
      <c r="J686" s="52">
        <f>IFERROR(I686/E685,"-")</f>
        <v>0.25538971807628524</v>
      </c>
      <c r="K686" s="53">
        <f t="shared" si="128"/>
        <v>66805.985389610389</v>
      </c>
      <c r="L686" s="311"/>
      <c r="M686" s="311"/>
      <c r="N686" s="208" t="s">
        <v>151</v>
      </c>
      <c r="O686" s="54">
        <v>3599240</v>
      </c>
      <c r="P686" s="52">
        <f>IFERROR(O686/L685,"-")</f>
        <v>1.6035936637190253E-2</v>
      </c>
      <c r="Q686" s="54">
        <v>96</v>
      </c>
      <c r="R686" s="52">
        <f>IFERROR(Q686/M685,"-")</f>
        <v>0.26890756302521007</v>
      </c>
      <c r="S686" s="53">
        <f t="shared" si="129"/>
        <v>37492.083333333336</v>
      </c>
      <c r="T686" s="311"/>
      <c r="U686" s="311"/>
      <c r="V686" s="208" t="s">
        <v>151</v>
      </c>
      <c r="W686" s="54">
        <v>5052331</v>
      </c>
      <c r="X686" s="52">
        <f>IFERROR(W686/T685,"-")</f>
        <v>3.231999638694813E-2</v>
      </c>
      <c r="Y686" s="54">
        <v>67</v>
      </c>
      <c r="Z686" s="52">
        <f>IFERROR(Y686/U685,"-")</f>
        <v>0.29257641921397382</v>
      </c>
      <c r="AA686" s="53">
        <f t="shared" si="130"/>
        <v>75407.925373134334</v>
      </c>
      <c r="AB686" s="311"/>
      <c r="AC686" s="311"/>
      <c r="AD686" s="208" t="s">
        <v>151</v>
      </c>
      <c r="AE686" s="54">
        <v>5187385</v>
      </c>
      <c r="AF686" s="52">
        <f>IFERROR(AE686/AB685,"-")</f>
        <v>1.7562738285089158E-2</v>
      </c>
      <c r="AG686" s="54">
        <v>117</v>
      </c>
      <c r="AH686" s="52">
        <f>IFERROR(AG686/AC685,"-")</f>
        <v>0.32773109243697479</v>
      </c>
      <c r="AI686" s="53">
        <f t="shared" si="131"/>
        <v>44336.62393162393</v>
      </c>
      <c r="AJ686" s="311"/>
      <c r="AK686" s="324"/>
      <c r="AL686" s="208" t="s">
        <v>151</v>
      </c>
      <c r="AM686" s="54">
        <f t="shared" si="135"/>
        <v>54991443</v>
      </c>
      <c r="AN686" s="52">
        <f>IFERROR(AM686/AJ685,"-")</f>
        <v>2.5303732997340726E-2</v>
      </c>
      <c r="AO686" s="54">
        <f t="shared" si="126"/>
        <v>896</v>
      </c>
      <c r="AP686" s="52">
        <f>IFERROR(AO686/AK685,"-")</f>
        <v>0.26706408345752608</v>
      </c>
      <c r="AQ686" s="53">
        <f t="shared" si="132"/>
        <v>61374.378348214283</v>
      </c>
      <c r="AW686" s="175"/>
      <c r="AX686" s="175"/>
    </row>
    <row r="687" spans="2:50" s="20" customFormat="1">
      <c r="B687" s="326"/>
      <c r="C687" s="308"/>
      <c r="D687" s="311"/>
      <c r="E687" s="311"/>
      <c r="F687" s="209" t="s">
        <v>152</v>
      </c>
      <c r="G687" s="54">
        <v>37389863</v>
      </c>
      <c r="H687" s="52">
        <f>IFERROR(G687/D685,"-")</f>
        <v>2.497451758276269E-2</v>
      </c>
      <c r="I687" s="54">
        <v>699</v>
      </c>
      <c r="J687" s="52">
        <f>IFERROR(I687/E685,"-")</f>
        <v>0.28980099502487561</v>
      </c>
      <c r="K687" s="53">
        <f t="shared" si="128"/>
        <v>53490.505007153079</v>
      </c>
      <c r="L687" s="311"/>
      <c r="M687" s="311"/>
      <c r="N687" s="209" t="s">
        <v>152</v>
      </c>
      <c r="O687" s="54">
        <v>5263152</v>
      </c>
      <c r="P687" s="52">
        <f>IFERROR(O687/L685,"-")</f>
        <v>2.3449275953785008E-2</v>
      </c>
      <c r="Q687" s="54">
        <v>111</v>
      </c>
      <c r="R687" s="52">
        <f>IFERROR(Q687/M685,"-")</f>
        <v>0.31092436974789917</v>
      </c>
      <c r="S687" s="53">
        <f t="shared" si="129"/>
        <v>47415.783783783787</v>
      </c>
      <c r="T687" s="311"/>
      <c r="U687" s="311"/>
      <c r="V687" s="209" t="s">
        <v>152</v>
      </c>
      <c r="W687" s="54">
        <v>2522144</v>
      </c>
      <c r="X687" s="52">
        <f>IFERROR(W687/T685,"-")</f>
        <v>1.613427247093726E-2</v>
      </c>
      <c r="Y687" s="54">
        <v>71</v>
      </c>
      <c r="Z687" s="52">
        <f>IFERROR(Y687/U685,"-")</f>
        <v>0.31004366812227074</v>
      </c>
      <c r="AA687" s="53">
        <f t="shared" si="130"/>
        <v>35523.154929577468</v>
      </c>
      <c r="AB687" s="311"/>
      <c r="AC687" s="311"/>
      <c r="AD687" s="209" t="s">
        <v>152</v>
      </c>
      <c r="AE687" s="54">
        <v>7178494</v>
      </c>
      <c r="AF687" s="52">
        <f>IFERROR(AE687/AB685,"-")</f>
        <v>2.4303962671573982E-2</v>
      </c>
      <c r="AG687" s="54">
        <v>121</v>
      </c>
      <c r="AH687" s="52">
        <f>IFERROR(AG687/AC685,"-")</f>
        <v>0.33893557422969189</v>
      </c>
      <c r="AI687" s="53">
        <f t="shared" si="131"/>
        <v>59326.396694214876</v>
      </c>
      <c r="AJ687" s="311"/>
      <c r="AK687" s="324"/>
      <c r="AL687" s="209" t="s">
        <v>152</v>
      </c>
      <c r="AM687" s="54">
        <f t="shared" si="135"/>
        <v>52353653</v>
      </c>
      <c r="AN687" s="52">
        <f>IFERROR(AM687/AJ685,"-")</f>
        <v>2.4089981725837348E-2</v>
      </c>
      <c r="AO687" s="54">
        <f t="shared" si="126"/>
        <v>1002</v>
      </c>
      <c r="AP687" s="52">
        <f>IFERROR(AO687/AK685,"-")</f>
        <v>0.2986587183308495</v>
      </c>
      <c r="AQ687" s="53">
        <f t="shared" si="132"/>
        <v>52249.154690618765</v>
      </c>
      <c r="AW687" s="175"/>
      <c r="AX687" s="175"/>
    </row>
    <row r="688" spans="2:50" s="20" customFormat="1">
      <c r="B688" s="326"/>
      <c r="C688" s="308"/>
      <c r="D688" s="311"/>
      <c r="E688" s="311"/>
      <c r="F688" s="209" t="s">
        <v>153</v>
      </c>
      <c r="G688" s="54">
        <v>7284864</v>
      </c>
      <c r="H688" s="52">
        <f>IFERROR(G688/D685,"-")</f>
        <v>4.8659168410441879E-3</v>
      </c>
      <c r="I688" s="54">
        <v>88</v>
      </c>
      <c r="J688" s="52">
        <f>IFERROR(I688/E685,"-")</f>
        <v>3.6484245439469321E-2</v>
      </c>
      <c r="K688" s="53">
        <f t="shared" si="128"/>
        <v>82782.545454545456</v>
      </c>
      <c r="L688" s="311"/>
      <c r="M688" s="311"/>
      <c r="N688" s="209" t="s">
        <v>153</v>
      </c>
      <c r="O688" s="54">
        <v>74904</v>
      </c>
      <c r="P688" s="52">
        <f>IFERROR(O688/L685,"-")</f>
        <v>3.3372484131986163E-4</v>
      </c>
      <c r="Q688" s="54">
        <v>5</v>
      </c>
      <c r="R688" s="52">
        <f>IFERROR(Q688/M685,"-")</f>
        <v>1.4005602240896359E-2</v>
      </c>
      <c r="S688" s="53">
        <f t="shared" si="129"/>
        <v>14980.8</v>
      </c>
      <c r="T688" s="311"/>
      <c r="U688" s="311"/>
      <c r="V688" s="209" t="s">
        <v>153</v>
      </c>
      <c r="W688" s="54">
        <v>78846</v>
      </c>
      <c r="X688" s="52">
        <f>IFERROR(W688/T685,"-")</f>
        <v>5.0438152906555659E-4</v>
      </c>
      <c r="Y688" s="54">
        <v>9</v>
      </c>
      <c r="Z688" s="52">
        <f>IFERROR(Y688/U685,"-")</f>
        <v>3.9301310043668124E-2</v>
      </c>
      <c r="AA688" s="53">
        <f t="shared" si="130"/>
        <v>8760.6666666666661</v>
      </c>
      <c r="AB688" s="311"/>
      <c r="AC688" s="311"/>
      <c r="AD688" s="209" t="s">
        <v>153</v>
      </c>
      <c r="AE688" s="54">
        <v>3307227</v>
      </c>
      <c r="AF688" s="52">
        <f>IFERROR(AE688/AB685,"-")</f>
        <v>1.1197156611738006E-2</v>
      </c>
      <c r="AG688" s="54">
        <v>22</v>
      </c>
      <c r="AH688" s="52">
        <f>IFERROR(AG688/AC685,"-")</f>
        <v>6.1624649859943981E-2</v>
      </c>
      <c r="AI688" s="53">
        <f t="shared" si="131"/>
        <v>150328.5</v>
      </c>
      <c r="AJ688" s="311"/>
      <c r="AK688" s="324"/>
      <c r="AL688" s="209" t="s">
        <v>153</v>
      </c>
      <c r="AM688" s="54">
        <f t="shared" si="135"/>
        <v>10745841</v>
      </c>
      <c r="AN688" s="52">
        <f>IFERROR(AM688/AJ685,"-")</f>
        <v>4.9445854966176624E-3</v>
      </c>
      <c r="AO688" s="54">
        <f t="shared" si="126"/>
        <v>124</v>
      </c>
      <c r="AP688" s="52">
        <f>IFERROR(AO688/AK685,"-")</f>
        <v>3.6959761549925488E-2</v>
      </c>
      <c r="AQ688" s="53">
        <f t="shared" si="132"/>
        <v>86660.008064516136</v>
      </c>
      <c r="AW688" s="175"/>
      <c r="AX688" s="175"/>
    </row>
    <row r="689" spans="2:50" s="20" customFormat="1">
      <c r="B689" s="326"/>
      <c r="C689" s="308"/>
      <c r="D689" s="311"/>
      <c r="E689" s="311"/>
      <c r="F689" s="209" t="s">
        <v>154</v>
      </c>
      <c r="G689" s="54">
        <v>51488267</v>
      </c>
      <c r="H689" s="52">
        <f>IFERROR(G689/D685,"-")</f>
        <v>3.4391530921027445E-2</v>
      </c>
      <c r="I689" s="54">
        <v>916</v>
      </c>
      <c r="J689" s="52">
        <f>IFERROR(I689/E685,"-")</f>
        <v>0.37976782752902155</v>
      </c>
      <c r="K689" s="53">
        <f t="shared" si="128"/>
        <v>56209.898471615721</v>
      </c>
      <c r="L689" s="311"/>
      <c r="M689" s="311"/>
      <c r="N689" s="209" t="s">
        <v>154</v>
      </c>
      <c r="O689" s="54">
        <v>5774907</v>
      </c>
      <c r="P689" s="52">
        <f>IFERROR(O689/L685,"-")</f>
        <v>2.5729332508436908E-2</v>
      </c>
      <c r="Q689" s="54">
        <v>147</v>
      </c>
      <c r="R689" s="52">
        <f>IFERROR(Q689/M685,"-")</f>
        <v>0.41176470588235292</v>
      </c>
      <c r="S689" s="53">
        <f t="shared" si="129"/>
        <v>39285.081632653062</v>
      </c>
      <c r="T689" s="311"/>
      <c r="U689" s="311"/>
      <c r="V689" s="209" t="s">
        <v>154</v>
      </c>
      <c r="W689" s="54">
        <v>2842353</v>
      </c>
      <c r="X689" s="52">
        <f>IFERROR(W689/T685,"-")</f>
        <v>1.8182664336606445E-2</v>
      </c>
      <c r="Y689" s="54">
        <v>93</v>
      </c>
      <c r="Z689" s="52">
        <f>IFERROR(Y689/U685,"-")</f>
        <v>0.40611353711790393</v>
      </c>
      <c r="AA689" s="53">
        <f t="shared" si="130"/>
        <v>30562.935483870966</v>
      </c>
      <c r="AB689" s="311"/>
      <c r="AC689" s="311"/>
      <c r="AD689" s="209" t="s">
        <v>154</v>
      </c>
      <c r="AE689" s="54">
        <v>12265133</v>
      </c>
      <c r="AF689" s="52">
        <f>IFERROR(AE689/AB685,"-")</f>
        <v>4.1525608936065168E-2</v>
      </c>
      <c r="AG689" s="54">
        <v>171</v>
      </c>
      <c r="AH689" s="52">
        <f>IFERROR(AG689/AC685,"-")</f>
        <v>0.47899159663865548</v>
      </c>
      <c r="AI689" s="53">
        <f t="shared" si="131"/>
        <v>71725.923976608188</v>
      </c>
      <c r="AJ689" s="311"/>
      <c r="AK689" s="324"/>
      <c r="AL689" s="209" t="s">
        <v>154</v>
      </c>
      <c r="AM689" s="54">
        <f t="shared" si="135"/>
        <v>72370660</v>
      </c>
      <c r="AN689" s="52">
        <f>IFERROR(AM689/AJ685,"-")</f>
        <v>3.3300596557928594E-2</v>
      </c>
      <c r="AO689" s="54">
        <f t="shared" si="126"/>
        <v>1327</v>
      </c>
      <c r="AP689" s="52">
        <f>IFERROR(AO689/AK685,"-")</f>
        <v>0.39552906110283159</v>
      </c>
      <c r="AQ689" s="53">
        <f t="shared" si="132"/>
        <v>54537.045968349659</v>
      </c>
      <c r="AW689" s="175"/>
      <c r="AX689" s="175"/>
    </row>
    <row r="690" spans="2:50" s="20" customFormat="1">
      <c r="B690" s="326"/>
      <c r="C690" s="308"/>
      <c r="D690" s="311"/>
      <c r="E690" s="311"/>
      <c r="F690" s="209" t="s">
        <v>155</v>
      </c>
      <c r="G690" s="54">
        <v>60355423</v>
      </c>
      <c r="H690" s="52">
        <f>IFERROR(G690/D685,"-")</f>
        <v>4.0314337951133435E-2</v>
      </c>
      <c r="I690" s="54">
        <v>827</v>
      </c>
      <c r="J690" s="52">
        <f>IFERROR(I690/E685,"-")</f>
        <v>0.34286898839137647</v>
      </c>
      <c r="K690" s="53">
        <f t="shared" si="128"/>
        <v>72981.164449818622</v>
      </c>
      <c r="L690" s="311"/>
      <c r="M690" s="311"/>
      <c r="N690" s="209" t="s">
        <v>155</v>
      </c>
      <c r="O690" s="54">
        <v>11520883</v>
      </c>
      <c r="P690" s="52">
        <f>IFERROR(O690/L685,"-")</f>
        <v>5.1329766782010192E-2</v>
      </c>
      <c r="Q690" s="54">
        <v>143</v>
      </c>
      <c r="R690" s="52">
        <f>IFERROR(Q690/M685,"-")</f>
        <v>0.40056022408963587</v>
      </c>
      <c r="S690" s="53">
        <f t="shared" si="129"/>
        <v>80565.61538461539</v>
      </c>
      <c r="T690" s="311"/>
      <c r="U690" s="311"/>
      <c r="V690" s="209" t="s">
        <v>155</v>
      </c>
      <c r="W690" s="54">
        <v>5473995</v>
      </c>
      <c r="X690" s="52">
        <f>IFERROR(W690/T685,"-")</f>
        <v>3.5017400606209718E-2</v>
      </c>
      <c r="Y690" s="54">
        <v>93</v>
      </c>
      <c r="Z690" s="52">
        <f>IFERROR(Y690/U685,"-")</f>
        <v>0.40611353711790393</v>
      </c>
      <c r="AA690" s="53">
        <f t="shared" si="130"/>
        <v>58860.161290322583</v>
      </c>
      <c r="AB690" s="311"/>
      <c r="AC690" s="311"/>
      <c r="AD690" s="209" t="s">
        <v>155</v>
      </c>
      <c r="AE690" s="54">
        <v>10393059</v>
      </c>
      <c r="AF690" s="52">
        <f>IFERROR(AE690/AB685,"-")</f>
        <v>3.5187396963689881E-2</v>
      </c>
      <c r="AG690" s="54">
        <v>147</v>
      </c>
      <c r="AH690" s="52">
        <f>IFERROR(AG690/AC685,"-")</f>
        <v>0.41176470588235292</v>
      </c>
      <c r="AI690" s="53">
        <f t="shared" si="131"/>
        <v>70701.081632653062</v>
      </c>
      <c r="AJ690" s="311"/>
      <c r="AK690" s="324"/>
      <c r="AL690" s="209" t="s">
        <v>155</v>
      </c>
      <c r="AM690" s="54">
        <f t="shared" si="135"/>
        <v>87743360</v>
      </c>
      <c r="AN690" s="52">
        <f>IFERROR(AM690/AJ685,"-")</f>
        <v>4.037418246561645E-2</v>
      </c>
      <c r="AO690" s="54">
        <f t="shared" ref="AO690:AO753" si="136">SUM(I690,Q690,Y690,AG690)</f>
        <v>1210</v>
      </c>
      <c r="AP690" s="52">
        <f>IFERROR(AO690/AK685,"-")</f>
        <v>0.36065573770491804</v>
      </c>
      <c r="AQ690" s="53">
        <f t="shared" si="132"/>
        <v>72515.173553719011</v>
      </c>
      <c r="AW690" s="175"/>
      <c r="AX690" s="175"/>
    </row>
    <row r="691" spans="2:50" s="20" customFormat="1">
      <c r="B691" s="326"/>
      <c r="C691" s="308"/>
      <c r="D691" s="311"/>
      <c r="E691" s="311"/>
      <c r="F691" s="209" t="s">
        <v>156</v>
      </c>
      <c r="G691" s="54">
        <v>39081193</v>
      </c>
      <c r="H691" s="52">
        <f>IFERROR(G691/D685,"-")</f>
        <v>2.6104239583168366E-2</v>
      </c>
      <c r="I691" s="54">
        <v>231</v>
      </c>
      <c r="J691" s="52">
        <f>IFERROR(I691/E685,"-")</f>
        <v>9.5771144278606959E-2</v>
      </c>
      <c r="K691" s="53">
        <f t="shared" si="128"/>
        <v>169182.65367965368</v>
      </c>
      <c r="L691" s="311"/>
      <c r="M691" s="311"/>
      <c r="N691" s="209" t="s">
        <v>156</v>
      </c>
      <c r="O691" s="54">
        <v>6265278</v>
      </c>
      <c r="P691" s="52">
        <f>IFERROR(O691/L685,"-")</f>
        <v>2.7914115486153208E-2</v>
      </c>
      <c r="Q691" s="54">
        <v>41</v>
      </c>
      <c r="R691" s="52">
        <f>IFERROR(Q691/M685,"-")</f>
        <v>0.11484593837535013</v>
      </c>
      <c r="S691" s="53">
        <f t="shared" si="129"/>
        <v>152811.65853658537</v>
      </c>
      <c r="T691" s="311"/>
      <c r="U691" s="311"/>
      <c r="V691" s="209" t="s">
        <v>156</v>
      </c>
      <c r="W691" s="54">
        <v>4886774</v>
      </c>
      <c r="X691" s="52">
        <f>IFERROR(W691/T685,"-")</f>
        <v>3.1260920558022043E-2</v>
      </c>
      <c r="Y691" s="54">
        <v>31</v>
      </c>
      <c r="Z691" s="52">
        <f>IFERROR(Y691/U685,"-")</f>
        <v>0.13537117903930132</v>
      </c>
      <c r="AA691" s="53">
        <f t="shared" si="130"/>
        <v>157637.87096774194</v>
      </c>
      <c r="AB691" s="311"/>
      <c r="AC691" s="311"/>
      <c r="AD691" s="209" t="s">
        <v>156</v>
      </c>
      <c r="AE691" s="54">
        <v>6492453</v>
      </c>
      <c r="AF691" s="52">
        <f>IFERROR(AE691/AB685,"-")</f>
        <v>2.1981258932437433E-2</v>
      </c>
      <c r="AG691" s="54">
        <v>50</v>
      </c>
      <c r="AH691" s="52">
        <f>IFERROR(AG691/AC685,"-")</f>
        <v>0.14005602240896359</v>
      </c>
      <c r="AI691" s="53">
        <f t="shared" si="131"/>
        <v>129849.06</v>
      </c>
      <c r="AJ691" s="311"/>
      <c r="AK691" s="324"/>
      <c r="AL691" s="209" t="s">
        <v>156</v>
      </c>
      <c r="AM691" s="54">
        <f t="shared" si="135"/>
        <v>56725698</v>
      </c>
      <c r="AN691" s="52">
        <f>IFERROR(AM691/AJ685,"-")</f>
        <v>2.6101732160034148E-2</v>
      </c>
      <c r="AO691" s="54">
        <f t="shared" si="136"/>
        <v>353</v>
      </c>
      <c r="AP691" s="52">
        <f>IFERROR(AO691/AK685,"-")</f>
        <v>0.10521609538002981</v>
      </c>
      <c r="AQ691" s="53">
        <f t="shared" si="132"/>
        <v>160696.02832861189</v>
      </c>
      <c r="AW691" s="175"/>
      <c r="AX691" s="175"/>
    </row>
    <row r="692" spans="2:50" s="20" customFormat="1">
      <c r="B692" s="326"/>
      <c r="C692" s="308"/>
      <c r="D692" s="311"/>
      <c r="E692" s="311"/>
      <c r="F692" s="209" t="s">
        <v>166</v>
      </c>
      <c r="G692" s="54">
        <v>0</v>
      </c>
      <c r="H692" s="52">
        <f>IFERROR(G692/D685,"-")</f>
        <v>0</v>
      </c>
      <c r="I692" s="54">
        <v>0</v>
      </c>
      <c r="J692" s="52">
        <f>IFERROR(I692/E685,"-")</f>
        <v>0</v>
      </c>
      <c r="K692" s="53" t="str">
        <f t="shared" si="128"/>
        <v>-</v>
      </c>
      <c r="L692" s="311"/>
      <c r="M692" s="311"/>
      <c r="N692" s="209" t="s">
        <v>166</v>
      </c>
      <c r="O692" s="54">
        <v>554</v>
      </c>
      <c r="P692" s="52">
        <f>IFERROR(O692/L685,"-")</f>
        <v>2.4682735513617877E-6</v>
      </c>
      <c r="Q692" s="54">
        <v>1</v>
      </c>
      <c r="R692" s="52">
        <f>IFERROR(Q692/M685,"-")</f>
        <v>2.8011204481792717E-3</v>
      </c>
      <c r="S692" s="53">
        <f t="shared" si="129"/>
        <v>554</v>
      </c>
      <c r="T692" s="311"/>
      <c r="U692" s="311"/>
      <c r="V692" s="209" t="s">
        <v>166</v>
      </c>
      <c r="W692" s="54">
        <v>0</v>
      </c>
      <c r="X692" s="52">
        <f>IFERROR(W692/T685,"-")</f>
        <v>0</v>
      </c>
      <c r="Y692" s="54">
        <v>0</v>
      </c>
      <c r="Z692" s="52">
        <f>IFERROR(Y692/U685,"-")</f>
        <v>0</v>
      </c>
      <c r="AA692" s="53" t="str">
        <f t="shared" si="130"/>
        <v>-</v>
      </c>
      <c r="AB692" s="311"/>
      <c r="AC692" s="311"/>
      <c r="AD692" s="209" t="s">
        <v>166</v>
      </c>
      <c r="AE692" s="54">
        <v>0</v>
      </c>
      <c r="AF692" s="52">
        <f>IFERROR(AE692/AB685,"-")</f>
        <v>0</v>
      </c>
      <c r="AG692" s="54">
        <v>0</v>
      </c>
      <c r="AH692" s="52">
        <f>IFERROR(AG692/AC685,"-")</f>
        <v>0</v>
      </c>
      <c r="AI692" s="53" t="str">
        <f t="shared" si="131"/>
        <v>-</v>
      </c>
      <c r="AJ692" s="311"/>
      <c r="AK692" s="324"/>
      <c r="AL692" s="209" t="s">
        <v>166</v>
      </c>
      <c r="AM692" s="54">
        <f t="shared" si="135"/>
        <v>554</v>
      </c>
      <c r="AN692" s="52">
        <f>IFERROR(AM692/AJ685,"-")</f>
        <v>2.5491726195522386E-7</v>
      </c>
      <c r="AO692" s="54">
        <f t="shared" si="136"/>
        <v>1</v>
      </c>
      <c r="AP692" s="52">
        <f>IFERROR(AO692/AK685,"-")</f>
        <v>2.9806259314456036E-4</v>
      </c>
      <c r="AQ692" s="53">
        <f t="shared" si="132"/>
        <v>554</v>
      </c>
      <c r="AW692" s="175"/>
      <c r="AX692" s="175"/>
    </row>
    <row r="693" spans="2:50" s="20" customFormat="1">
      <c r="B693" s="326"/>
      <c r="C693" s="308"/>
      <c r="D693" s="311"/>
      <c r="E693" s="311"/>
      <c r="F693" s="209" t="s">
        <v>157</v>
      </c>
      <c r="G693" s="54">
        <v>92599</v>
      </c>
      <c r="H693" s="52">
        <f>IFERROR(G693/D685,"-")</f>
        <v>6.1851399499544639E-5</v>
      </c>
      <c r="I693" s="54">
        <v>11</v>
      </c>
      <c r="J693" s="52">
        <f>IFERROR(I693/E685,"-")</f>
        <v>4.5605306799336651E-3</v>
      </c>
      <c r="K693" s="53">
        <f t="shared" si="128"/>
        <v>8418.0909090909099</v>
      </c>
      <c r="L693" s="311"/>
      <c r="M693" s="311"/>
      <c r="N693" s="209" t="s">
        <v>157</v>
      </c>
      <c r="O693" s="54">
        <v>31295</v>
      </c>
      <c r="P693" s="52">
        <f>IFERROR(O693/L685,"-")</f>
        <v>1.3943072344741361E-4</v>
      </c>
      <c r="Q693" s="54">
        <v>2</v>
      </c>
      <c r="R693" s="52">
        <f>IFERROR(Q693/M685,"-")</f>
        <v>5.6022408963585435E-3</v>
      </c>
      <c r="S693" s="53">
        <f t="shared" si="129"/>
        <v>15647.5</v>
      </c>
      <c r="T693" s="311"/>
      <c r="U693" s="311"/>
      <c r="V693" s="209" t="s">
        <v>157</v>
      </c>
      <c r="W693" s="54">
        <v>8412</v>
      </c>
      <c r="X693" s="52">
        <f>IFERROR(W693/T685,"-")</f>
        <v>5.3811955235515582E-5</v>
      </c>
      <c r="Y693" s="54">
        <v>1</v>
      </c>
      <c r="Z693" s="52">
        <f>IFERROR(Y693/U685,"-")</f>
        <v>4.3668122270742356E-3</v>
      </c>
      <c r="AA693" s="53">
        <f t="shared" si="130"/>
        <v>8412</v>
      </c>
      <c r="AB693" s="311"/>
      <c r="AC693" s="311"/>
      <c r="AD693" s="209" t="s">
        <v>157</v>
      </c>
      <c r="AE693" s="54">
        <v>32907</v>
      </c>
      <c r="AF693" s="52">
        <f>IFERROR(AE693/AB685,"-")</f>
        <v>1.1141201756712272E-4</v>
      </c>
      <c r="AG693" s="54">
        <v>2</v>
      </c>
      <c r="AH693" s="52">
        <f>IFERROR(AG693/AC685,"-")</f>
        <v>5.6022408963585435E-3</v>
      </c>
      <c r="AI693" s="53">
        <f t="shared" si="131"/>
        <v>16453.5</v>
      </c>
      <c r="AJ693" s="311"/>
      <c r="AK693" s="324"/>
      <c r="AL693" s="209" t="s">
        <v>157</v>
      </c>
      <c r="AM693" s="54">
        <f t="shared" si="135"/>
        <v>165213</v>
      </c>
      <c r="AN693" s="52">
        <f>IFERROR(AM693/AJ685,"-")</f>
        <v>7.6021020937560289E-5</v>
      </c>
      <c r="AO693" s="54">
        <f t="shared" si="136"/>
        <v>16</v>
      </c>
      <c r="AP693" s="52">
        <f>IFERROR(AO693/AK685,"-")</f>
        <v>4.7690014903129657E-3</v>
      </c>
      <c r="AQ693" s="53">
        <f t="shared" si="132"/>
        <v>10325.8125</v>
      </c>
      <c r="AW693" s="175"/>
      <c r="AX693" s="175"/>
    </row>
    <row r="694" spans="2:50" s="20" customFormat="1">
      <c r="B694" s="326"/>
      <c r="C694" s="308"/>
      <c r="D694" s="311"/>
      <c r="E694" s="311"/>
      <c r="F694" s="209" t="s">
        <v>158</v>
      </c>
      <c r="G694" s="54">
        <v>1238183</v>
      </c>
      <c r="H694" s="52">
        <f>IFERROR(G694/D685,"-")</f>
        <v>8.2704296360160124E-4</v>
      </c>
      <c r="I694" s="54">
        <v>70</v>
      </c>
      <c r="J694" s="52">
        <f>IFERROR(I694/E685,"-")</f>
        <v>2.9021558872305141E-2</v>
      </c>
      <c r="K694" s="53">
        <f t="shared" si="128"/>
        <v>17688.32857142857</v>
      </c>
      <c r="L694" s="311"/>
      <c r="M694" s="311"/>
      <c r="N694" s="209" t="s">
        <v>158</v>
      </c>
      <c r="O694" s="54">
        <v>89148</v>
      </c>
      <c r="P694" s="52">
        <f>IFERROR(O694/L685,"-")</f>
        <v>3.9718709486787117E-4</v>
      </c>
      <c r="Q694" s="54">
        <v>13</v>
      </c>
      <c r="R694" s="52">
        <f>IFERROR(Q694/M685,"-")</f>
        <v>3.6414565826330535E-2</v>
      </c>
      <c r="S694" s="53">
        <f t="shared" si="129"/>
        <v>6857.5384615384619</v>
      </c>
      <c r="T694" s="311"/>
      <c r="U694" s="311"/>
      <c r="V694" s="209" t="s">
        <v>158</v>
      </c>
      <c r="W694" s="54">
        <v>53372</v>
      </c>
      <c r="X694" s="52">
        <f>IFERROR(W694/T685,"-")</f>
        <v>3.4142316628981665E-4</v>
      </c>
      <c r="Y694" s="54">
        <v>5</v>
      </c>
      <c r="Z694" s="52">
        <f>IFERROR(Y694/U685,"-")</f>
        <v>2.1834061135371178E-2</v>
      </c>
      <c r="AA694" s="53">
        <f t="shared" si="130"/>
        <v>10674.4</v>
      </c>
      <c r="AB694" s="311"/>
      <c r="AC694" s="311"/>
      <c r="AD694" s="209" t="s">
        <v>158</v>
      </c>
      <c r="AE694" s="54">
        <v>290434</v>
      </c>
      <c r="AF694" s="52">
        <f>IFERROR(AE694/AB685,"-")</f>
        <v>9.8331169386725375E-4</v>
      </c>
      <c r="AG694" s="54">
        <v>16</v>
      </c>
      <c r="AH694" s="52">
        <f>IFERROR(AG694/AC685,"-")</f>
        <v>4.4817927170868348E-2</v>
      </c>
      <c r="AI694" s="53">
        <f t="shared" si="131"/>
        <v>18152.125</v>
      </c>
      <c r="AJ694" s="311"/>
      <c r="AK694" s="324"/>
      <c r="AL694" s="209" t="s">
        <v>158</v>
      </c>
      <c r="AM694" s="54">
        <f t="shared" si="135"/>
        <v>1671137</v>
      </c>
      <c r="AN694" s="52">
        <f>IFERROR(AM694/AJ685,"-")</f>
        <v>7.6895608013008475E-4</v>
      </c>
      <c r="AO694" s="54">
        <f t="shared" si="136"/>
        <v>104</v>
      </c>
      <c r="AP694" s="52">
        <f>IFERROR(AO694/AK685,"-")</f>
        <v>3.0998509687034277E-2</v>
      </c>
      <c r="AQ694" s="53">
        <f t="shared" si="132"/>
        <v>16068.625</v>
      </c>
      <c r="AW694" s="175"/>
      <c r="AX694" s="175"/>
    </row>
    <row r="695" spans="2:50" s="20" customFormat="1">
      <c r="B695" s="326"/>
      <c r="C695" s="308"/>
      <c r="D695" s="311"/>
      <c r="E695" s="311"/>
      <c r="F695" s="209" t="s">
        <v>159</v>
      </c>
      <c r="G695" s="54">
        <v>1961764</v>
      </c>
      <c r="H695" s="52">
        <f>IFERROR(G695/D685,"-")</f>
        <v>1.3103580912085949E-3</v>
      </c>
      <c r="I695" s="54">
        <v>11</v>
      </c>
      <c r="J695" s="52">
        <f>IFERROR(I695/E685,"-")</f>
        <v>4.5605306799336651E-3</v>
      </c>
      <c r="K695" s="53">
        <f t="shared" si="128"/>
        <v>178342.18181818182</v>
      </c>
      <c r="L695" s="311"/>
      <c r="M695" s="311"/>
      <c r="N695" s="209" t="s">
        <v>159</v>
      </c>
      <c r="O695" s="54">
        <v>4183</v>
      </c>
      <c r="P695" s="52">
        <f>IFERROR(O695/L685,"-")</f>
        <v>1.8636801923007866E-5</v>
      </c>
      <c r="Q695" s="54">
        <v>2</v>
      </c>
      <c r="R695" s="52">
        <f>IFERROR(Q695/M685,"-")</f>
        <v>5.6022408963585435E-3</v>
      </c>
      <c r="S695" s="53">
        <f t="shared" si="129"/>
        <v>2091.5</v>
      </c>
      <c r="T695" s="311"/>
      <c r="U695" s="311"/>
      <c r="V695" s="209" t="s">
        <v>159</v>
      </c>
      <c r="W695" s="54">
        <v>15715</v>
      </c>
      <c r="X695" s="52">
        <f>IFERROR(W695/T685,"-")</f>
        <v>1.0052958589231187E-4</v>
      </c>
      <c r="Y695" s="54">
        <v>3</v>
      </c>
      <c r="Z695" s="52">
        <f>IFERROR(Y695/U685,"-")</f>
        <v>1.3100436681222707E-2</v>
      </c>
      <c r="AA695" s="53">
        <f t="shared" si="130"/>
        <v>5238.333333333333</v>
      </c>
      <c r="AB695" s="311"/>
      <c r="AC695" s="311"/>
      <c r="AD695" s="209" t="s">
        <v>159</v>
      </c>
      <c r="AE695" s="54">
        <v>1210007</v>
      </c>
      <c r="AF695" s="52">
        <f>IFERROR(AE695/AB685,"-")</f>
        <v>4.0966761218081699E-3</v>
      </c>
      <c r="AG695" s="54">
        <v>7</v>
      </c>
      <c r="AH695" s="52">
        <f>IFERROR(AG695/AC685,"-")</f>
        <v>1.9607843137254902E-2</v>
      </c>
      <c r="AI695" s="53">
        <f t="shared" si="131"/>
        <v>172858.14285714287</v>
      </c>
      <c r="AJ695" s="311"/>
      <c r="AK695" s="324"/>
      <c r="AL695" s="209" t="s">
        <v>159</v>
      </c>
      <c r="AM695" s="54">
        <f t="shared" si="135"/>
        <v>3191669</v>
      </c>
      <c r="AN695" s="52">
        <f>IFERROR(AM695/AJ685,"-")</f>
        <v>1.4686128565836957E-3</v>
      </c>
      <c r="AO695" s="54">
        <f t="shared" si="136"/>
        <v>23</v>
      </c>
      <c r="AP695" s="52">
        <f>IFERROR(AO695/AK685,"-")</f>
        <v>6.8554396423248882E-3</v>
      </c>
      <c r="AQ695" s="53">
        <f t="shared" si="132"/>
        <v>138768.21739130435</v>
      </c>
      <c r="AW695" s="175"/>
      <c r="AX695" s="175"/>
    </row>
    <row r="696" spans="2:50" s="20" customFormat="1">
      <c r="B696" s="326"/>
      <c r="C696" s="308"/>
      <c r="D696" s="311"/>
      <c r="E696" s="311"/>
      <c r="F696" s="209" t="s">
        <v>160</v>
      </c>
      <c r="G696" s="54">
        <v>7668711</v>
      </c>
      <c r="H696" s="52">
        <f>IFERROR(G696/D685,"-")</f>
        <v>5.1223070195958106E-3</v>
      </c>
      <c r="I696" s="54">
        <v>16</v>
      </c>
      <c r="J696" s="52">
        <f>IFERROR(I696/E685,"-")</f>
        <v>6.6334991708126038E-3</v>
      </c>
      <c r="K696" s="53">
        <f t="shared" si="128"/>
        <v>479294.4375</v>
      </c>
      <c r="L696" s="311"/>
      <c r="M696" s="311"/>
      <c r="N696" s="209" t="s">
        <v>160</v>
      </c>
      <c r="O696" s="54">
        <v>300867</v>
      </c>
      <c r="P696" s="52">
        <f>IFERROR(O696/L685,"-")</f>
        <v>1.340473029923406E-3</v>
      </c>
      <c r="Q696" s="54">
        <v>5</v>
      </c>
      <c r="R696" s="52">
        <f>IFERROR(Q696/M685,"-")</f>
        <v>1.4005602240896359E-2</v>
      </c>
      <c r="S696" s="53">
        <f t="shared" si="129"/>
        <v>60173.4</v>
      </c>
      <c r="T696" s="311"/>
      <c r="U696" s="311"/>
      <c r="V696" s="209" t="s">
        <v>160</v>
      </c>
      <c r="W696" s="54">
        <v>1092890</v>
      </c>
      <c r="X696" s="52">
        <f>IFERROR(W696/T685,"-")</f>
        <v>6.9912681594558523E-3</v>
      </c>
      <c r="Y696" s="54">
        <v>6</v>
      </c>
      <c r="Z696" s="52">
        <f>IFERROR(Y696/U685,"-")</f>
        <v>2.6200873362445413E-2</v>
      </c>
      <c r="AA696" s="53">
        <f t="shared" si="130"/>
        <v>182148.33333333334</v>
      </c>
      <c r="AB696" s="311"/>
      <c r="AC696" s="311"/>
      <c r="AD696" s="209" t="s">
        <v>160</v>
      </c>
      <c r="AE696" s="54">
        <v>2274076</v>
      </c>
      <c r="AF696" s="52">
        <f>IFERROR(AE696/AB685,"-")</f>
        <v>7.6992553335452083E-3</v>
      </c>
      <c r="AG696" s="54">
        <v>9</v>
      </c>
      <c r="AH696" s="52">
        <f>IFERROR(AG696/AC685,"-")</f>
        <v>2.5210084033613446E-2</v>
      </c>
      <c r="AI696" s="53">
        <f t="shared" si="131"/>
        <v>252675.11111111112</v>
      </c>
      <c r="AJ696" s="311"/>
      <c r="AK696" s="324"/>
      <c r="AL696" s="209" t="s">
        <v>160</v>
      </c>
      <c r="AM696" s="54">
        <f t="shared" si="135"/>
        <v>11336544</v>
      </c>
      <c r="AN696" s="52">
        <f>IFERROR(AM696/AJ685,"-")</f>
        <v>5.2163912572471506E-3</v>
      </c>
      <c r="AO696" s="54">
        <f t="shared" si="136"/>
        <v>36</v>
      </c>
      <c r="AP696" s="52">
        <f>IFERROR(AO696/AK685,"-")</f>
        <v>1.0730253353204173E-2</v>
      </c>
      <c r="AQ696" s="53">
        <f t="shared" si="132"/>
        <v>314904</v>
      </c>
      <c r="AW696" s="175"/>
      <c r="AX696" s="175"/>
    </row>
    <row r="697" spans="2:50" s="20" customFormat="1">
      <c r="B697" s="326"/>
      <c r="C697" s="308"/>
      <c r="D697" s="311"/>
      <c r="E697" s="311"/>
      <c r="F697" s="209" t="s">
        <v>161</v>
      </c>
      <c r="G697" s="54">
        <v>6000749</v>
      </c>
      <c r="H697" s="52">
        <f>IFERROR(G697/D685,"-")</f>
        <v>4.0081936489108193E-3</v>
      </c>
      <c r="I697" s="54">
        <v>239</v>
      </c>
      <c r="J697" s="52">
        <f>IFERROR(I697/E685,"-")</f>
        <v>9.9087893864013274E-2</v>
      </c>
      <c r="K697" s="53">
        <f t="shared" si="128"/>
        <v>25107.736401673639</v>
      </c>
      <c r="L697" s="311"/>
      <c r="M697" s="311"/>
      <c r="N697" s="209" t="s">
        <v>161</v>
      </c>
      <c r="O697" s="54">
        <v>1845716</v>
      </c>
      <c r="P697" s="52">
        <f>IFERROR(O697/L685,"-")</f>
        <v>8.2233429352441753E-3</v>
      </c>
      <c r="Q697" s="54">
        <v>49</v>
      </c>
      <c r="R697" s="52">
        <f>IFERROR(Q697/M685,"-")</f>
        <v>0.13725490196078433</v>
      </c>
      <c r="S697" s="53">
        <f t="shared" si="129"/>
        <v>37667.673469387752</v>
      </c>
      <c r="T697" s="311"/>
      <c r="U697" s="311"/>
      <c r="V697" s="209" t="s">
        <v>161</v>
      </c>
      <c r="W697" s="54">
        <v>973387</v>
      </c>
      <c r="X697" s="52">
        <f>IFERROR(W697/T685,"-")</f>
        <v>6.2268019104651457E-3</v>
      </c>
      <c r="Y697" s="54">
        <v>37</v>
      </c>
      <c r="Z697" s="52">
        <f>IFERROR(Y697/U685,"-")</f>
        <v>0.16157205240174671</v>
      </c>
      <c r="AA697" s="53">
        <f t="shared" si="130"/>
        <v>26307.756756756757</v>
      </c>
      <c r="AB697" s="311"/>
      <c r="AC697" s="311"/>
      <c r="AD697" s="209" t="s">
        <v>161</v>
      </c>
      <c r="AE697" s="54">
        <v>3741294</v>
      </c>
      <c r="AF697" s="52">
        <f>IFERROR(AE697/AB685,"-")</f>
        <v>1.2666761262095323E-2</v>
      </c>
      <c r="AG697" s="54">
        <v>59</v>
      </c>
      <c r="AH697" s="52">
        <f>IFERROR(AG697/AC685,"-")</f>
        <v>0.16526610644257703</v>
      </c>
      <c r="AI697" s="53">
        <f t="shared" si="131"/>
        <v>63411.762711864409</v>
      </c>
      <c r="AJ697" s="311"/>
      <c r="AK697" s="324"/>
      <c r="AL697" s="209" t="s">
        <v>161</v>
      </c>
      <c r="AM697" s="54">
        <f t="shared" si="135"/>
        <v>12561146</v>
      </c>
      <c r="AN697" s="52">
        <f>IFERROR(AM697/AJ685,"-")</f>
        <v>5.7798789627072425E-3</v>
      </c>
      <c r="AO697" s="54">
        <f t="shared" si="136"/>
        <v>384</v>
      </c>
      <c r="AP697" s="52">
        <f>IFERROR(AO697/AK685,"-")</f>
        <v>0.11445603576751118</v>
      </c>
      <c r="AQ697" s="53">
        <f t="shared" si="132"/>
        <v>32711.317708333332</v>
      </c>
      <c r="AW697" s="175"/>
      <c r="AX697" s="175"/>
    </row>
    <row r="698" spans="2:50" s="20" customFormat="1">
      <c r="B698" s="326"/>
      <c r="C698" s="308"/>
      <c r="D698" s="311"/>
      <c r="E698" s="311"/>
      <c r="F698" s="209" t="s">
        <v>162</v>
      </c>
      <c r="G698" s="54">
        <v>17614298</v>
      </c>
      <c r="H698" s="52">
        <f>IFERROR(G698/D685,"-")</f>
        <v>1.176545084182367E-2</v>
      </c>
      <c r="I698" s="54">
        <v>187</v>
      </c>
      <c r="J698" s="52">
        <f>IFERROR(I698/E685,"-")</f>
        <v>7.7529021558872299E-2</v>
      </c>
      <c r="K698" s="53">
        <f t="shared" si="128"/>
        <v>94194.106951871654</v>
      </c>
      <c r="L698" s="311"/>
      <c r="M698" s="311"/>
      <c r="N698" s="209" t="s">
        <v>162</v>
      </c>
      <c r="O698" s="54">
        <v>2031810</v>
      </c>
      <c r="P698" s="52">
        <f>IFERROR(O698/L685,"-")</f>
        <v>9.0524600801306747E-3</v>
      </c>
      <c r="Q698" s="54">
        <v>23</v>
      </c>
      <c r="R698" s="52">
        <f>IFERROR(Q698/M685,"-")</f>
        <v>6.4425770308123242E-2</v>
      </c>
      <c r="S698" s="53">
        <f t="shared" si="129"/>
        <v>88339.565217391311</v>
      </c>
      <c r="T698" s="311"/>
      <c r="U698" s="311"/>
      <c r="V698" s="209" t="s">
        <v>162</v>
      </c>
      <c r="W698" s="54">
        <v>2479610</v>
      </c>
      <c r="X698" s="52">
        <f>IFERROR(W698/T685,"-")</f>
        <v>1.5862180494714311E-2</v>
      </c>
      <c r="Y698" s="54">
        <v>26</v>
      </c>
      <c r="Z698" s="52">
        <f>IFERROR(Y698/U685,"-")</f>
        <v>0.11353711790393013</v>
      </c>
      <c r="AA698" s="53">
        <f t="shared" si="130"/>
        <v>95369.61538461539</v>
      </c>
      <c r="AB698" s="311"/>
      <c r="AC698" s="311"/>
      <c r="AD698" s="209" t="s">
        <v>162</v>
      </c>
      <c r="AE698" s="54">
        <v>4649449</v>
      </c>
      <c r="AF698" s="52">
        <f>IFERROR(AE698/AB685,"-")</f>
        <v>1.5741468188088893E-2</v>
      </c>
      <c r="AG698" s="54">
        <v>43</v>
      </c>
      <c r="AH698" s="52">
        <f>IFERROR(AG698/AC685,"-")</f>
        <v>0.12044817927170869</v>
      </c>
      <c r="AI698" s="53">
        <f t="shared" si="131"/>
        <v>108126.72093023256</v>
      </c>
      <c r="AJ698" s="311"/>
      <c r="AK698" s="324"/>
      <c r="AL698" s="209" t="s">
        <v>162</v>
      </c>
      <c r="AM698" s="54">
        <f t="shared" si="135"/>
        <v>26775167</v>
      </c>
      <c r="AN698" s="52">
        <f>IFERROR(AM698/AJ685,"-")</f>
        <v>1.2320310938689289E-2</v>
      </c>
      <c r="AO698" s="54">
        <f t="shared" si="136"/>
        <v>279</v>
      </c>
      <c r="AP698" s="52">
        <f>IFERROR(AO698/AK685,"-")</f>
        <v>8.3159463487332344E-2</v>
      </c>
      <c r="AQ698" s="53">
        <f t="shared" si="132"/>
        <v>95968.340501792118</v>
      </c>
      <c r="AW698" s="175"/>
      <c r="AX698" s="175"/>
    </row>
    <row r="699" spans="2:50" s="20" customFormat="1">
      <c r="B699" s="326"/>
      <c r="C699" s="308"/>
      <c r="D699" s="311"/>
      <c r="E699" s="311"/>
      <c r="F699" s="209" t="s">
        <v>163</v>
      </c>
      <c r="G699" s="54">
        <v>3854545</v>
      </c>
      <c r="H699" s="52">
        <f>IFERROR(G699/D685,"-")</f>
        <v>2.5746390639636743E-3</v>
      </c>
      <c r="I699" s="54">
        <v>130</v>
      </c>
      <c r="J699" s="52">
        <f>IFERROR(I699/E685,"-")</f>
        <v>5.3897180762852402E-2</v>
      </c>
      <c r="K699" s="53">
        <f t="shared" si="128"/>
        <v>29650.346153846152</v>
      </c>
      <c r="L699" s="311"/>
      <c r="M699" s="311"/>
      <c r="N699" s="209" t="s">
        <v>163</v>
      </c>
      <c r="O699" s="54">
        <v>475276</v>
      </c>
      <c r="P699" s="52">
        <f>IFERROR(O699/L685,"-")</f>
        <v>2.1175292064928249E-3</v>
      </c>
      <c r="Q699" s="54">
        <v>16</v>
      </c>
      <c r="R699" s="52">
        <f>IFERROR(Q699/M685,"-")</f>
        <v>4.4817927170868348E-2</v>
      </c>
      <c r="S699" s="53">
        <f t="shared" si="129"/>
        <v>29704.75</v>
      </c>
      <c r="T699" s="311"/>
      <c r="U699" s="311"/>
      <c r="V699" s="209" t="s">
        <v>163</v>
      </c>
      <c r="W699" s="54">
        <v>876171</v>
      </c>
      <c r="X699" s="52">
        <f>IFERROR(W699/T685,"-")</f>
        <v>5.6049066370253116E-3</v>
      </c>
      <c r="Y699" s="54">
        <v>21</v>
      </c>
      <c r="Z699" s="52">
        <f>IFERROR(Y699/U685,"-")</f>
        <v>9.1703056768558958E-2</v>
      </c>
      <c r="AA699" s="53">
        <f t="shared" si="130"/>
        <v>41722.428571428572</v>
      </c>
      <c r="AB699" s="311"/>
      <c r="AC699" s="311"/>
      <c r="AD699" s="209" t="s">
        <v>163</v>
      </c>
      <c r="AE699" s="54">
        <v>3467202</v>
      </c>
      <c r="AF699" s="52">
        <f>IFERROR(AE699/AB685,"-")</f>
        <v>1.1738778075569424E-2</v>
      </c>
      <c r="AG699" s="54">
        <v>42</v>
      </c>
      <c r="AH699" s="52">
        <f>IFERROR(AG699/AC685,"-")</f>
        <v>0.11764705882352941</v>
      </c>
      <c r="AI699" s="53">
        <f t="shared" si="131"/>
        <v>82552.428571428565</v>
      </c>
      <c r="AJ699" s="311"/>
      <c r="AK699" s="324"/>
      <c r="AL699" s="209" t="s">
        <v>163</v>
      </c>
      <c r="AM699" s="54">
        <f t="shared" si="135"/>
        <v>8673194</v>
      </c>
      <c r="AN699" s="52">
        <f>IFERROR(AM699/AJ685,"-")</f>
        <v>3.9908788210947215E-3</v>
      </c>
      <c r="AO699" s="54">
        <f t="shared" si="136"/>
        <v>209</v>
      </c>
      <c r="AP699" s="52">
        <f>IFERROR(AO699/AK685,"-")</f>
        <v>6.2295081967213117E-2</v>
      </c>
      <c r="AQ699" s="53">
        <f t="shared" si="132"/>
        <v>41498.535885167461</v>
      </c>
      <c r="AW699" s="175"/>
      <c r="AX699" s="175"/>
    </row>
    <row r="700" spans="2:50" s="20" customFormat="1">
      <c r="B700" s="326"/>
      <c r="C700" s="308"/>
      <c r="D700" s="311"/>
      <c r="E700" s="311"/>
      <c r="F700" s="210" t="s">
        <v>164</v>
      </c>
      <c r="G700" s="59">
        <v>1802188</v>
      </c>
      <c r="H700" s="57">
        <f>IFERROR(G700/D685,"-")</f>
        <v>1.2037694787339535E-3</v>
      </c>
      <c r="I700" s="59">
        <v>177</v>
      </c>
      <c r="J700" s="57">
        <f>IFERROR(I700/E685,"-")</f>
        <v>7.3383084577114427E-2</v>
      </c>
      <c r="K700" s="58">
        <f t="shared" si="128"/>
        <v>10181.853107344632</v>
      </c>
      <c r="L700" s="311"/>
      <c r="M700" s="311"/>
      <c r="N700" s="210" t="s">
        <v>164</v>
      </c>
      <c r="O700" s="59">
        <v>175642</v>
      </c>
      <c r="P700" s="57">
        <f>IFERROR(O700/L685,"-")</f>
        <v>7.8254964459979618E-4</v>
      </c>
      <c r="Q700" s="59">
        <v>22</v>
      </c>
      <c r="R700" s="57">
        <f>IFERROR(Q700/M685,"-")</f>
        <v>6.1624649859943981E-2</v>
      </c>
      <c r="S700" s="58">
        <f t="shared" si="129"/>
        <v>7983.727272727273</v>
      </c>
      <c r="T700" s="311"/>
      <c r="U700" s="311"/>
      <c r="V700" s="210" t="s">
        <v>164</v>
      </c>
      <c r="W700" s="59">
        <v>142486</v>
      </c>
      <c r="X700" s="57">
        <f>IFERROR(W700/T685,"-")</f>
        <v>9.1148956891199165E-4</v>
      </c>
      <c r="Y700" s="59">
        <v>17</v>
      </c>
      <c r="Z700" s="57">
        <f>IFERROR(Y700/U685,"-")</f>
        <v>7.4235807860262015E-2</v>
      </c>
      <c r="AA700" s="58">
        <f t="shared" si="130"/>
        <v>8381.5294117647063</v>
      </c>
      <c r="AB700" s="311"/>
      <c r="AC700" s="311"/>
      <c r="AD700" s="210" t="s">
        <v>164</v>
      </c>
      <c r="AE700" s="59">
        <v>424700</v>
      </c>
      <c r="AF700" s="57">
        <f>IFERROR(AE700/AB685,"-")</f>
        <v>1.4378911435486985E-3</v>
      </c>
      <c r="AG700" s="59">
        <v>46</v>
      </c>
      <c r="AH700" s="57">
        <f>IFERROR(AG700/AC685,"-")</f>
        <v>0.12885154061624648</v>
      </c>
      <c r="AI700" s="58">
        <f t="shared" si="131"/>
        <v>9232.608695652174</v>
      </c>
      <c r="AJ700" s="311"/>
      <c r="AK700" s="324"/>
      <c r="AL700" s="210" t="s">
        <v>164</v>
      </c>
      <c r="AM700" s="59">
        <f t="shared" si="135"/>
        <v>2545016</v>
      </c>
      <c r="AN700" s="57">
        <f>IFERROR(AM700/AJ685,"-")</f>
        <v>1.1710622930545776E-3</v>
      </c>
      <c r="AO700" s="59">
        <f t="shared" si="136"/>
        <v>262</v>
      </c>
      <c r="AP700" s="57">
        <f>IFERROR(AO700/AK685,"-")</f>
        <v>7.8092399403874815E-2</v>
      </c>
      <c r="AQ700" s="58">
        <f t="shared" si="132"/>
        <v>9713.8015267175579</v>
      </c>
      <c r="AW700" s="175"/>
      <c r="AX700" s="175"/>
    </row>
    <row r="701" spans="2:50" s="20" customFormat="1">
      <c r="B701" s="326"/>
      <c r="C701" s="309"/>
      <c r="D701" s="312"/>
      <c r="E701" s="312"/>
      <c r="F701" s="211" t="s">
        <v>86</v>
      </c>
      <c r="G701" s="60">
        <f>SUM(G685:G700)</f>
        <v>307684046</v>
      </c>
      <c r="H701" s="57">
        <f>IFERROR(G701/D685,"-")</f>
        <v>0.20551721777537846</v>
      </c>
      <c r="I701" s="59">
        <v>1894</v>
      </c>
      <c r="J701" s="57">
        <f>IFERROR(I701/E685,"-")</f>
        <v>0.78524046434494199</v>
      </c>
      <c r="K701" s="58">
        <f t="shared" si="128"/>
        <v>162451.97782470961</v>
      </c>
      <c r="L701" s="312"/>
      <c r="M701" s="312"/>
      <c r="N701" s="211" t="s">
        <v>86</v>
      </c>
      <c r="O701" s="60">
        <f>SUM(O685:O700)</f>
        <v>44925990</v>
      </c>
      <c r="P701" s="57">
        <f>IFERROR(O701/L685,"-")</f>
        <v>0.20016179221253458</v>
      </c>
      <c r="Q701" s="59">
        <v>288</v>
      </c>
      <c r="R701" s="57">
        <f>IFERROR(Q701/M685,"-")</f>
        <v>0.80672268907563027</v>
      </c>
      <c r="S701" s="58">
        <f t="shared" si="129"/>
        <v>155993.02083333334</v>
      </c>
      <c r="T701" s="312"/>
      <c r="U701" s="312"/>
      <c r="V701" s="211" t="s">
        <v>86</v>
      </c>
      <c r="W701" s="60">
        <f>SUM(W685:W700)</f>
        <v>28195766</v>
      </c>
      <c r="X701" s="57">
        <f>IFERROR(W701/T685,"-")</f>
        <v>0.18036962646493965</v>
      </c>
      <c r="Y701" s="59">
        <v>190</v>
      </c>
      <c r="Z701" s="57">
        <f>IFERROR(Y701/U685,"-")</f>
        <v>0.82969432314410485</v>
      </c>
      <c r="AA701" s="58">
        <f t="shared" si="130"/>
        <v>148398.76842105263</v>
      </c>
      <c r="AB701" s="312"/>
      <c r="AC701" s="312"/>
      <c r="AD701" s="211" t="s">
        <v>86</v>
      </c>
      <c r="AE701" s="60">
        <f>SUM(AE685:AE700)</f>
        <v>66754366</v>
      </c>
      <c r="AF701" s="57">
        <f>IFERROR(AE701/AB685,"-")</f>
        <v>0.22600779765624759</v>
      </c>
      <c r="AG701" s="59">
        <v>315</v>
      </c>
      <c r="AH701" s="57">
        <f>IFERROR(AG701/AC685,"-")</f>
        <v>0.88235294117647056</v>
      </c>
      <c r="AI701" s="58">
        <f t="shared" si="131"/>
        <v>211918.62222222221</v>
      </c>
      <c r="AJ701" s="312"/>
      <c r="AK701" s="325"/>
      <c r="AL701" s="211" t="s">
        <v>86</v>
      </c>
      <c r="AM701" s="60">
        <f>SUM(AM685:AM700)</f>
        <v>447560168</v>
      </c>
      <c r="AN701" s="57">
        <f>IFERROR(AM701/AJ685,"-")</f>
        <v>0.20594009492198556</v>
      </c>
      <c r="AO701" s="59">
        <f t="shared" si="136"/>
        <v>2687</v>
      </c>
      <c r="AP701" s="57">
        <f>IFERROR(AO701/AK685,"-")</f>
        <v>0.80089418777943366</v>
      </c>
      <c r="AQ701" s="58">
        <f t="shared" si="132"/>
        <v>166565.00483810942</v>
      </c>
      <c r="AW701" s="175"/>
      <c r="AX701" s="175"/>
    </row>
    <row r="702" spans="2:50" s="20" customFormat="1">
      <c r="B702" s="326">
        <v>42</v>
      </c>
      <c r="C702" s="307" t="s">
        <v>14</v>
      </c>
      <c r="D702" s="310">
        <v>1733325700</v>
      </c>
      <c r="E702" s="310">
        <v>3263</v>
      </c>
      <c r="F702" s="207" t="s">
        <v>150</v>
      </c>
      <c r="G702" s="50">
        <v>42188498</v>
      </c>
      <c r="H702" s="48">
        <f>IFERROR(G702/D702,"-")</f>
        <v>2.4339625264888184E-2</v>
      </c>
      <c r="I702" s="50">
        <v>606</v>
      </c>
      <c r="J702" s="48">
        <f>IFERROR(I702/E702,"-")</f>
        <v>0.18571866380631322</v>
      </c>
      <c r="K702" s="49">
        <f t="shared" si="128"/>
        <v>69617.983498349829</v>
      </c>
      <c r="L702" s="310">
        <v>324570210</v>
      </c>
      <c r="M702" s="310">
        <v>565</v>
      </c>
      <c r="N702" s="207" t="s">
        <v>150</v>
      </c>
      <c r="O702" s="50">
        <v>4400870</v>
      </c>
      <c r="P702" s="48">
        <f>IFERROR(O702/L702,"-")</f>
        <v>1.3559069392104717E-2</v>
      </c>
      <c r="Q702" s="50">
        <v>115</v>
      </c>
      <c r="R702" s="48">
        <f>IFERROR(Q702/M702,"-")</f>
        <v>0.20353982300884957</v>
      </c>
      <c r="S702" s="49">
        <f t="shared" si="129"/>
        <v>38268.434782608696</v>
      </c>
      <c r="T702" s="310">
        <v>175170900</v>
      </c>
      <c r="U702" s="310">
        <v>303</v>
      </c>
      <c r="V702" s="207" t="s">
        <v>150</v>
      </c>
      <c r="W702" s="50">
        <v>5224579</v>
      </c>
      <c r="X702" s="48">
        <f>IFERROR(W702/T702,"-")</f>
        <v>2.9825610303994558E-2</v>
      </c>
      <c r="Y702" s="50">
        <v>72</v>
      </c>
      <c r="Z702" s="48">
        <f>IFERROR(Y702/U702,"-")</f>
        <v>0.23762376237623761</v>
      </c>
      <c r="AA702" s="49">
        <f t="shared" si="130"/>
        <v>72563.597222222219</v>
      </c>
      <c r="AB702" s="310">
        <v>337023630</v>
      </c>
      <c r="AC702" s="310">
        <v>495</v>
      </c>
      <c r="AD702" s="207" t="s">
        <v>150</v>
      </c>
      <c r="AE702" s="50">
        <v>5346289</v>
      </c>
      <c r="AF702" s="48">
        <f>IFERROR(AE702/AB702,"-")</f>
        <v>1.5863246740295333E-2</v>
      </c>
      <c r="AG702" s="50">
        <v>135</v>
      </c>
      <c r="AH702" s="48">
        <f>IFERROR(AG702/AC702,"-")</f>
        <v>0.27272727272727271</v>
      </c>
      <c r="AI702" s="49">
        <f t="shared" si="131"/>
        <v>39602.140740740739</v>
      </c>
      <c r="AJ702" s="310">
        <f>SUM(D702,L702,T702,AB702)</f>
        <v>2570090440</v>
      </c>
      <c r="AK702" s="323">
        <f>SUM(E702,M702,U702,AC702)</f>
        <v>4626</v>
      </c>
      <c r="AL702" s="207" t="s">
        <v>150</v>
      </c>
      <c r="AM702" s="50">
        <f t="shared" ref="AM702:AM717" si="137">SUM(G702,O702,W702,AE702)</f>
        <v>57160236</v>
      </c>
      <c r="AN702" s="48">
        <f>IFERROR(AM702/AJ702,"-")</f>
        <v>2.2240554305162894E-2</v>
      </c>
      <c r="AO702" s="50">
        <f t="shared" si="136"/>
        <v>928</v>
      </c>
      <c r="AP702" s="48">
        <f>IFERROR(AO702/AK702,"-")</f>
        <v>0.20060527453523563</v>
      </c>
      <c r="AQ702" s="49">
        <f t="shared" si="132"/>
        <v>61595.081896551725</v>
      </c>
      <c r="AW702" s="175"/>
      <c r="AX702" s="175"/>
    </row>
    <row r="703" spans="2:50" s="20" customFormat="1">
      <c r="B703" s="326"/>
      <c r="C703" s="308"/>
      <c r="D703" s="311"/>
      <c r="E703" s="311"/>
      <c r="F703" s="208" t="s">
        <v>151</v>
      </c>
      <c r="G703" s="54">
        <v>49738590</v>
      </c>
      <c r="H703" s="52">
        <f>IFERROR(G703/D702,"-")</f>
        <v>2.8695466755036286E-2</v>
      </c>
      <c r="I703" s="54">
        <v>776</v>
      </c>
      <c r="J703" s="52">
        <f>IFERROR(I703/E702,"-")</f>
        <v>0.23781795893349678</v>
      </c>
      <c r="K703" s="53">
        <f t="shared" si="128"/>
        <v>64096.121134020621</v>
      </c>
      <c r="L703" s="311"/>
      <c r="M703" s="311"/>
      <c r="N703" s="208" t="s">
        <v>151</v>
      </c>
      <c r="O703" s="54">
        <v>6437715</v>
      </c>
      <c r="P703" s="52">
        <f>IFERROR(O703/L702,"-")</f>
        <v>1.9834583709946764E-2</v>
      </c>
      <c r="Q703" s="54">
        <v>136</v>
      </c>
      <c r="R703" s="52">
        <f>IFERROR(Q703/M702,"-")</f>
        <v>0.24070796460176991</v>
      </c>
      <c r="S703" s="53">
        <f t="shared" si="129"/>
        <v>47336.13970588235</v>
      </c>
      <c r="T703" s="311"/>
      <c r="U703" s="311"/>
      <c r="V703" s="208" t="s">
        <v>151</v>
      </c>
      <c r="W703" s="54">
        <v>4700048</v>
      </c>
      <c r="X703" s="52">
        <f>IFERROR(W703/T702,"-")</f>
        <v>2.6831214545338294E-2</v>
      </c>
      <c r="Y703" s="54">
        <v>99</v>
      </c>
      <c r="Z703" s="52">
        <f>IFERROR(Y703/U702,"-")</f>
        <v>0.32673267326732675</v>
      </c>
      <c r="AA703" s="53">
        <f t="shared" si="130"/>
        <v>47475.232323232325</v>
      </c>
      <c r="AB703" s="311"/>
      <c r="AC703" s="311"/>
      <c r="AD703" s="208" t="s">
        <v>151</v>
      </c>
      <c r="AE703" s="54">
        <v>11020065</v>
      </c>
      <c r="AF703" s="52">
        <f>IFERROR(AE703/AB702,"-")</f>
        <v>3.2698196859371552E-2</v>
      </c>
      <c r="AG703" s="54">
        <v>162</v>
      </c>
      <c r="AH703" s="52">
        <f>IFERROR(AG703/AC702,"-")</f>
        <v>0.32727272727272727</v>
      </c>
      <c r="AI703" s="53">
        <f t="shared" si="131"/>
        <v>68025.092592592599</v>
      </c>
      <c r="AJ703" s="311"/>
      <c r="AK703" s="324"/>
      <c r="AL703" s="208" t="s">
        <v>151</v>
      </c>
      <c r="AM703" s="54">
        <f t="shared" si="137"/>
        <v>71896418</v>
      </c>
      <c r="AN703" s="52">
        <f>IFERROR(AM703/AJ702,"-")</f>
        <v>2.7974275488920147E-2</v>
      </c>
      <c r="AO703" s="54">
        <f t="shared" si="136"/>
        <v>1173</v>
      </c>
      <c r="AP703" s="52">
        <f>IFERROR(AO703/AK702,"-")</f>
        <v>0.25356679636835278</v>
      </c>
      <c r="AQ703" s="53">
        <f t="shared" si="132"/>
        <v>61292.768968456949</v>
      </c>
      <c r="AW703" s="175"/>
      <c r="AX703" s="175"/>
    </row>
    <row r="704" spans="2:50" s="20" customFormat="1">
      <c r="B704" s="326"/>
      <c r="C704" s="308"/>
      <c r="D704" s="311"/>
      <c r="E704" s="311"/>
      <c r="F704" s="209" t="s">
        <v>152</v>
      </c>
      <c r="G704" s="54">
        <v>27423988</v>
      </c>
      <c r="H704" s="52">
        <f>IFERROR(G704/D702,"-")</f>
        <v>1.5821601214359195E-2</v>
      </c>
      <c r="I704" s="54">
        <v>821</v>
      </c>
      <c r="J704" s="52">
        <f>IFERROR(I704/E702,"-")</f>
        <v>0.25160894882010421</v>
      </c>
      <c r="K704" s="53">
        <f t="shared" si="128"/>
        <v>33403.152253349574</v>
      </c>
      <c r="L704" s="311"/>
      <c r="M704" s="311"/>
      <c r="N704" s="209" t="s">
        <v>152</v>
      </c>
      <c r="O704" s="54">
        <v>8286778</v>
      </c>
      <c r="P704" s="52">
        <f>IFERROR(O704/L702,"-")</f>
        <v>2.5531542158474741E-2</v>
      </c>
      <c r="Q704" s="54">
        <v>174</v>
      </c>
      <c r="R704" s="52">
        <f>IFERROR(Q704/M702,"-")</f>
        <v>0.30796460176991153</v>
      </c>
      <c r="S704" s="53">
        <f t="shared" si="129"/>
        <v>47625.160919540227</v>
      </c>
      <c r="T704" s="311"/>
      <c r="U704" s="311"/>
      <c r="V704" s="209" t="s">
        <v>152</v>
      </c>
      <c r="W704" s="54">
        <v>2633404</v>
      </c>
      <c r="X704" s="52">
        <f>IFERROR(W704/T702,"-")</f>
        <v>1.5033341725138136E-2</v>
      </c>
      <c r="Y704" s="54">
        <v>86</v>
      </c>
      <c r="Z704" s="52">
        <f>IFERROR(Y704/U702,"-")</f>
        <v>0.28382838283828382</v>
      </c>
      <c r="AA704" s="53">
        <f t="shared" si="130"/>
        <v>30620.976744186046</v>
      </c>
      <c r="AB704" s="311"/>
      <c r="AC704" s="311"/>
      <c r="AD704" s="209" t="s">
        <v>152</v>
      </c>
      <c r="AE704" s="54">
        <v>3983103</v>
      </c>
      <c r="AF704" s="52">
        <f>IFERROR(AE704/AB702,"-")</f>
        <v>1.1818468040356696E-2</v>
      </c>
      <c r="AG704" s="54">
        <v>130</v>
      </c>
      <c r="AH704" s="52">
        <f>IFERROR(AG704/AC702,"-")</f>
        <v>0.26262626262626265</v>
      </c>
      <c r="AI704" s="53">
        <f t="shared" si="131"/>
        <v>30639.253846153846</v>
      </c>
      <c r="AJ704" s="311"/>
      <c r="AK704" s="324"/>
      <c r="AL704" s="209" t="s">
        <v>152</v>
      </c>
      <c r="AM704" s="54">
        <f t="shared" si="137"/>
        <v>42327273</v>
      </c>
      <c r="AN704" s="52">
        <f>IFERROR(AM704/AJ702,"-")</f>
        <v>1.6469176469914422E-2</v>
      </c>
      <c r="AO704" s="54">
        <f t="shared" si="136"/>
        <v>1211</v>
      </c>
      <c r="AP704" s="52">
        <f>IFERROR(AO704/AK702,"-")</f>
        <v>0.26178123648940771</v>
      </c>
      <c r="AQ704" s="53">
        <f t="shared" si="132"/>
        <v>34952.331131296451</v>
      </c>
      <c r="AW704" s="175"/>
      <c r="AX704" s="175"/>
    </row>
    <row r="705" spans="2:50" s="20" customFormat="1">
      <c r="B705" s="326"/>
      <c r="C705" s="308"/>
      <c r="D705" s="311"/>
      <c r="E705" s="311"/>
      <c r="F705" s="209" t="s">
        <v>153</v>
      </c>
      <c r="G705" s="54">
        <v>5160030</v>
      </c>
      <c r="H705" s="52">
        <f>IFERROR(G705/D702,"-")</f>
        <v>2.9769534946605821E-3</v>
      </c>
      <c r="I705" s="54">
        <v>116</v>
      </c>
      <c r="J705" s="52">
        <f>IFERROR(I705/E702,"-")</f>
        <v>3.5550107263254672E-2</v>
      </c>
      <c r="K705" s="53">
        <f t="shared" si="128"/>
        <v>44483.017241379312</v>
      </c>
      <c r="L705" s="311"/>
      <c r="M705" s="311"/>
      <c r="N705" s="209" t="s">
        <v>153</v>
      </c>
      <c r="O705" s="54">
        <v>401128</v>
      </c>
      <c r="P705" s="52">
        <f>IFERROR(O705/L702,"-")</f>
        <v>1.2358743582782906E-3</v>
      </c>
      <c r="Q705" s="54">
        <v>30</v>
      </c>
      <c r="R705" s="52">
        <f>IFERROR(Q705/M702,"-")</f>
        <v>5.3097345132743362E-2</v>
      </c>
      <c r="S705" s="53">
        <f t="shared" si="129"/>
        <v>13370.933333333332</v>
      </c>
      <c r="T705" s="311"/>
      <c r="U705" s="311"/>
      <c r="V705" s="209" t="s">
        <v>153</v>
      </c>
      <c r="W705" s="54">
        <v>176329</v>
      </c>
      <c r="X705" s="52">
        <f>IFERROR(W705/T702,"-")</f>
        <v>1.0066112579201227E-3</v>
      </c>
      <c r="Y705" s="54">
        <v>14</v>
      </c>
      <c r="Z705" s="52">
        <f>IFERROR(Y705/U702,"-")</f>
        <v>4.6204620462046202E-2</v>
      </c>
      <c r="AA705" s="53">
        <f t="shared" si="130"/>
        <v>12594.928571428571</v>
      </c>
      <c r="AB705" s="311"/>
      <c r="AC705" s="311"/>
      <c r="AD705" s="209" t="s">
        <v>153</v>
      </c>
      <c r="AE705" s="54">
        <v>282908</v>
      </c>
      <c r="AF705" s="52">
        <f>IFERROR(AE705/AB702,"-")</f>
        <v>8.3943075445481379E-4</v>
      </c>
      <c r="AG705" s="54">
        <v>20</v>
      </c>
      <c r="AH705" s="52">
        <f>IFERROR(AG705/AC702,"-")</f>
        <v>4.0404040404040407E-2</v>
      </c>
      <c r="AI705" s="53">
        <f t="shared" si="131"/>
        <v>14145.4</v>
      </c>
      <c r="AJ705" s="311"/>
      <c r="AK705" s="324"/>
      <c r="AL705" s="209" t="s">
        <v>153</v>
      </c>
      <c r="AM705" s="54">
        <f t="shared" si="137"/>
        <v>6020395</v>
      </c>
      <c r="AN705" s="52">
        <f>IFERROR(AM705/AJ702,"-")</f>
        <v>2.3424837143085128E-3</v>
      </c>
      <c r="AO705" s="54">
        <f t="shared" si="136"/>
        <v>180</v>
      </c>
      <c r="AP705" s="52">
        <f>IFERROR(AO705/AK702,"-")</f>
        <v>3.8910505836575876E-2</v>
      </c>
      <c r="AQ705" s="53">
        <f t="shared" si="132"/>
        <v>33446.638888888891</v>
      </c>
      <c r="AW705" s="175"/>
      <c r="AX705" s="175"/>
    </row>
    <row r="706" spans="2:50" s="20" customFormat="1">
      <c r="B706" s="326"/>
      <c r="C706" s="308"/>
      <c r="D706" s="311"/>
      <c r="E706" s="311"/>
      <c r="F706" s="209" t="s">
        <v>154</v>
      </c>
      <c r="G706" s="54">
        <v>71543037</v>
      </c>
      <c r="H706" s="52">
        <f>IFERROR(G706/D702,"-")</f>
        <v>4.1275010807259135E-2</v>
      </c>
      <c r="I706" s="54">
        <v>1052</v>
      </c>
      <c r="J706" s="52">
        <f>IFERROR(I706/E702,"-")</f>
        <v>0.32240269690468892</v>
      </c>
      <c r="K706" s="53">
        <f t="shared" si="128"/>
        <v>68006.6891634981</v>
      </c>
      <c r="L706" s="311"/>
      <c r="M706" s="311"/>
      <c r="N706" s="209" t="s">
        <v>154</v>
      </c>
      <c r="O706" s="54">
        <v>8577862</v>
      </c>
      <c r="P706" s="52">
        <f>IFERROR(O706/L702,"-")</f>
        <v>2.6428371229756421E-2</v>
      </c>
      <c r="Q706" s="54">
        <v>210</v>
      </c>
      <c r="R706" s="52">
        <f>IFERROR(Q706/M702,"-")</f>
        <v>0.37168141592920356</v>
      </c>
      <c r="S706" s="53">
        <f t="shared" si="129"/>
        <v>40846.961904761905</v>
      </c>
      <c r="T706" s="311"/>
      <c r="U706" s="311"/>
      <c r="V706" s="209" t="s">
        <v>154</v>
      </c>
      <c r="W706" s="54">
        <v>3706800</v>
      </c>
      <c r="X706" s="52">
        <f>IFERROR(W706/T702,"-")</f>
        <v>2.1161049009852665E-2</v>
      </c>
      <c r="Y706" s="54">
        <v>111</v>
      </c>
      <c r="Z706" s="52">
        <f>IFERROR(Y706/U702,"-")</f>
        <v>0.36633663366336633</v>
      </c>
      <c r="AA706" s="53">
        <f t="shared" si="130"/>
        <v>33394.594594594593</v>
      </c>
      <c r="AB706" s="311"/>
      <c r="AC706" s="311"/>
      <c r="AD706" s="209" t="s">
        <v>154</v>
      </c>
      <c r="AE706" s="54">
        <v>9220468</v>
      </c>
      <c r="AF706" s="52">
        <f>IFERROR(AE706/AB702,"-")</f>
        <v>2.7358520825379515E-2</v>
      </c>
      <c r="AG706" s="54">
        <v>188</v>
      </c>
      <c r="AH706" s="52">
        <f>IFERROR(AG706/AC702,"-")</f>
        <v>0.3797979797979798</v>
      </c>
      <c r="AI706" s="53">
        <f t="shared" si="131"/>
        <v>49045.042553191488</v>
      </c>
      <c r="AJ706" s="311"/>
      <c r="AK706" s="324"/>
      <c r="AL706" s="209" t="s">
        <v>154</v>
      </c>
      <c r="AM706" s="54">
        <f t="shared" si="137"/>
        <v>93048167</v>
      </c>
      <c r="AN706" s="52">
        <f>IFERROR(AM706/AJ702,"-")</f>
        <v>3.6204238400264231E-2</v>
      </c>
      <c r="AO706" s="54">
        <f t="shared" si="136"/>
        <v>1561</v>
      </c>
      <c r="AP706" s="52">
        <f>IFERROR(AO706/AK702,"-")</f>
        <v>0.33744055339386081</v>
      </c>
      <c r="AQ706" s="53">
        <f t="shared" si="132"/>
        <v>59608.050608584243</v>
      </c>
      <c r="AW706" s="175"/>
      <c r="AX706" s="175"/>
    </row>
    <row r="707" spans="2:50" s="20" customFormat="1">
      <c r="B707" s="326"/>
      <c r="C707" s="308"/>
      <c r="D707" s="311"/>
      <c r="E707" s="311"/>
      <c r="F707" s="209" t="s">
        <v>155</v>
      </c>
      <c r="G707" s="54">
        <v>64611737</v>
      </c>
      <c r="H707" s="52">
        <f>IFERROR(G707/D702,"-")</f>
        <v>3.7276166273886094E-2</v>
      </c>
      <c r="I707" s="54">
        <v>992</v>
      </c>
      <c r="J707" s="52">
        <f>IFERROR(I707/E702,"-")</f>
        <v>0.30401471038921241</v>
      </c>
      <c r="K707" s="53">
        <f t="shared" si="128"/>
        <v>65132.799395161288</v>
      </c>
      <c r="L707" s="311"/>
      <c r="M707" s="311"/>
      <c r="N707" s="209" t="s">
        <v>155</v>
      </c>
      <c r="O707" s="54">
        <v>14913840</v>
      </c>
      <c r="P707" s="52">
        <f>IFERROR(O707/L702,"-")</f>
        <v>4.5949503498796146E-2</v>
      </c>
      <c r="Q707" s="54">
        <v>195</v>
      </c>
      <c r="R707" s="52">
        <f>IFERROR(Q707/M702,"-")</f>
        <v>0.34513274336283184</v>
      </c>
      <c r="S707" s="53">
        <f t="shared" si="129"/>
        <v>76481.230769230766</v>
      </c>
      <c r="T707" s="311"/>
      <c r="U707" s="311"/>
      <c r="V707" s="209" t="s">
        <v>155</v>
      </c>
      <c r="W707" s="54">
        <v>6080580</v>
      </c>
      <c r="X707" s="52">
        <f>IFERROR(W707/T702,"-")</f>
        <v>3.4712272415110046E-2</v>
      </c>
      <c r="Y707" s="54">
        <v>99</v>
      </c>
      <c r="Z707" s="52">
        <f>IFERROR(Y707/U702,"-")</f>
        <v>0.32673267326732675</v>
      </c>
      <c r="AA707" s="53">
        <f t="shared" si="130"/>
        <v>61420</v>
      </c>
      <c r="AB707" s="311"/>
      <c r="AC707" s="311"/>
      <c r="AD707" s="209" t="s">
        <v>155</v>
      </c>
      <c r="AE707" s="54">
        <v>8228681</v>
      </c>
      <c r="AF707" s="52">
        <f>IFERROR(AE707/AB702,"-")</f>
        <v>2.4415739038832381E-2</v>
      </c>
      <c r="AG707" s="54">
        <v>150</v>
      </c>
      <c r="AH707" s="52">
        <f>IFERROR(AG707/AC702,"-")</f>
        <v>0.30303030303030304</v>
      </c>
      <c r="AI707" s="53">
        <f t="shared" si="131"/>
        <v>54857.873333333337</v>
      </c>
      <c r="AJ707" s="311"/>
      <c r="AK707" s="324"/>
      <c r="AL707" s="209" t="s">
        <v>155</v>
      </c>
      <c r="AM707" s="54">
        <f t="shared" si="137"/>
        <v>93834838</v>
      </c>
      <c r="AN707" s="52">
        <f>IFERROR(AM707/AJ702,"-")</f>
        <v>3.6510325294233613E-2</v>
      </c>
      <c r="AO707" s="54">
        <f t="shared" si="136"/>
        <v>1436</v>
      </c>
      <c r="AP707" s="52">
        <f>IFERROR(AO707/AK702,"-")</f>
        <v>0.31041936878512755</v>
      </c>
      <c r="AQ707" s="53">
        <f t="shared" si="132"/>
        <v>65344.59470752089</v>
      </c>
      <c r="AW707" s="175"/>
      <c r="AX707" s="175"/>
    </row>
    <row r="708" spans="2:50" s="20" customFormat="1">
      <c r="B708" s="326"/>
      <c r="C708" s="308"/>
      <c r="D708" s="311"/>
      <c r="E708" s="311"/>
      <c r="F708" s="209" t="s">
        <v>156</v>
      </c>
      <c r="G708" s="54">
        <v>21753700</v>
      </c>
      <c r="H708" s="52">
        <f>IFERROR(G708/D702,"-")</f>
        <v>1.255026680790575E-2</v>
      </c>
      <c r="I708" s="54">
        <v>270</v>
      </c>
      <c r="J708" s="52">
        <f>IFERROR(I708/E702,"-")</f>
        <v>8.2745939319644496E-2</v>
      </c>
      <c r="K708" s="53">
        <f t="shared" si="128"/>
        <v>80569.259259259255</v>
      </c>
      <c r="L708" s="311"/>
      <c r="M708" s="311"/>
      <c r="N708" s="209" t="s">
        <v>156</v>
      </c>
      <c r="O708" s="54">
        <v>10997683</v>
      </c>
      <c r="P708" s="52">
        <f>IFERROR(O708/L702,"-")</f>
        <v>3.388383363956908E-2</v>
      </c>
      <c r="Q708" s="54">
        <v>61</v>
      </c>
      <c r="R708" s="52">
        <f>IFERROR(Q708/M702,"-")</f>
        <v>0.1079646017699115</v>
      </c>
      <c r="S708" s="53">
        <f t="shared" si="129"/>
        <v>180289.88524590165</v>
      </c>
      <c r="T708" s="311"/>
      <c r="U708" s="311"/>
      <c r="V708" s="209" t="s">
        <v>156</v>
      </c>
      <c r="W708" s="54">
        <v>3089689</v>
      </c>
      <c r="X708" s="52">
        <f>IFERROR(W708/T702,"-")</f>
        <v>1.763814080991763E-2</v>
      </c>
      <c r="Y708" s="54">
        <v>26</v>
      </c>
      <c r="Z708" s="52">
        <f>IFERROR(Y708/U702,"-")</f>
        <v>8.5808580858085806E-2</v>
      </c>
      <c r="AA708" s="53">
        <f t="shared" si="130"/>
        <v>118834.19230769231</v>
      </c>
      <c r="AB708" s="311"/>
      <c r="AC708" s="311"/>
      <c r="AD708" s="209" t="s">
        <v>156</v>
      </c>
      <c r="AE708" s="54">
        <v>11891224</v>
      </c>
      <c r="AF708" s="52">
        <f>IFERROR(AE708/AB702,"-")</f>
        <v>3.5283057155369196E-2</v>
      </c>
      <c r="AG708" s="54">
        <v>73</v>
      </c>
      <c r="AH708" s="52">
        <f>IFERROR(AG708/AC702,"-")</f>
        <v>0.14747474747474748</v>
      </c>
      <c r="AI708" s="53">
        <f t="shared" si="131"/>
        <v>162893.4794520548</v>
      </c>
      <c r="AJ708" s="311"/>
      <c r="AK708" s="324"/>
      <c r="AL708" s="209" t="s">
        <v>156</v>
      </c>
      <c r="AM708" s="54">
        <f t="shared" si="137"/>
        <v>47732296</v>
      </c>
      <c r="AN708" s="52">
        <f>IFERROR(AM708/AJ702,"-")</f>
        <v>1.8572224252155111E-2</v>
      </c>
      <c r="AO708" s="54">
        <f t="shared" si="136"/>
        <v>430</v>
      </c>
      <c r="AP708" s="52">
        <f>IFERROR(AO708/AK702,"-")</f>
        <v>9.2952875054042372E-2</v>
      </c>
      <c r="AQ708" s="53">
        <f t="shared" si="132"/>
        <v>111005.33953488372</v>
      </c>
      <c r="AW708" s="175"/>
      <c r="AX708" s="175"/>
    </row>
    <row r="709" spans="2:50" s="20" customFormat="1">
      <c r="B709" s="326"/>
      <c r="C709" s="308"/>
      <c r="D709" s="311"/>
      <c r="E709" s="311"/>
      <c r="F709" s="209" t="s">
        <v>166</v>
      </c>
      <c r="G709" s="54">
        <v>8815</v>
      </c>
      <c r="H709" s="52">
        <f>IFERROR(G709/D702,"-")</f>
        <v>5.0855993192739252E-6</v>
      </c>
      <c r="I709" s="54">
        <v>2</v>
      </c>
      <c r="J709" s="52">
        <f>IFERROR(I709/E702,"-")</f>
        <v>6.1293288384921848E-4</v>
      </c>
      <c r="K709" s="53">
        <f t="shared" si="128"/>
        <v>4407.5</v>
      </c>
      <c r="L709" s="311"/>
      <c r="M709" s="311"/>
      <c r="N709" s="209" t="s">
        <v>166</v>
      </c>
      <c r="O709" s="54">
        <v>0</v>
      </c>
      <c r="P709" s="52">
        <f>IFERROR(O709/L702,"-")</f>
        <v>0</v>
      </c>
      <c r="Q709" s="54">
        <v>0</v>
      </c>
      <c r="R709" s="52">
        <f>IFERROR(Q709/M702,"-")</f>
        <v>0</v>
      </c>
      <c r="S709" s="53" t="str">
        <f t="shared" si="129"/>
        <v>-</v>
      </c>
      <c r="T709" s="311"/>
      <c r="U709" s="311"/>
      <c r="V709" s="209" t="s">
        <v>166</v>
      </c>
      <c r="W709" s="54">
        <v>0</v>
      </c>
      <c r="X709" s="52">
        <f>IFERROR(W709/T702,"-")</f>
        <v>0</v>
      </c>
      <c r="Y709" s="54">
        <v>0</v>
      </c>
      <c r="Z709" s="52">
        <f>IFERROR(Y709/U702,"-")</f>
        <v>0</v>
      </c>
      <c r="AA709" s="53" t="str">
        <f t="shared" si="130"/>
        <v>-</v>
      </c>
      <c r="AB709" s="311"/>
      <c r="AC709" s="311"/>
      <c r="AD709" s="209" t="s">
        <v>166</v>
      </c>
      <c r="AE709" s="54">
        <v>11460</v>
      </c>
      <c r="AF709" s="52">
        <f>IFERROR(AE709/AB702,"-")</f>
        <v>3.4003550433540815E-5</v>
      </c>
      <c r="AG709" s="54">
        <v>1</v>
      </c>
      <c r="AH709" s="52">
        <f>IFERROR(AG709/AC702,"-")</f>
        <v>2.0202020202020202E-3</v>
      </c>
      <c r="AI709" s="53">
        <f t="shared" si="131"/>
        <v>11460</v>
      </c>
      <c r="AJ709" s="311"/>
      <c r="AK709" s="324"/>
      <c r="AL709" s="209" t="s">
        <v>166</v>
      </c>
      <c r="AM709" s="54">
        <f t="shared" si="137"/>
        <v>20275</v>
      </c>
      <c r="AN709" s="52">
        <f>IFERROR(AM709/AJ702,"-")</f>
        <v>7.8888274453096677E-6</v>
      </c>
      <c r="AO709" s="54">
        <f t="shared" si="136"/>
        <v>3</v>
      </c>
      <c r="AP709" s="52">
        <f>IFERROR(AO709/AK702,"-")</f>
        <v>6.485084306095979E-4</v>
      </c>
      <c r="AQ709" s="53">
        <f t="shared" si="132"/>
        <v>6758.333333333333</v>
      </c>
      <c r="AW709" s="175"/>
      <c r="AX709" s="175"/>
    </row>
    <row r="710" spans="2:50" s="20" customFormat="1">
      <c r="B710" s="326"/>
      <c r="C710" s="308"/>
      <c r="D710" s="311"/>
      <c r="E710" s="311"/>
      <c r="F710" s="209" t="s">
        <v>157</v>
      </c>
      <c r="G710" s="54">
        <v>770670</v>
      </c>
      <c r="H710" s="52">
        <f>IFERROR(G710/D702,"-")</f>
        <v>4.44619265727151E-4</v>
      </c>
      <c r="I710" s="54">
        <v>24</v>
      </c>
      <c r="J710" s="52">
        <f>IFERROR(I710/E702,"-")</f>
        <v>7.3551946061906218E-3</v>
      </c>
      <c r="K710" s="53">
        <f t="shared" ref="K710:K773" si="138">IFERROR(G710/I710,"-")</f>
        <v>32111.25</v>
      </c>
      <c r="L710" s="311"/>
      <c r="M710" s="311"/>
      <c r="N710" s="209" t="s">
        <v>157</v>
      </c>
      <c r="O710" s="54">
        <v>696350</v>
      </c>
      <c r="P710" s="52">
        <f>IFERROR(O710/L702,"-")</f>
        <v>2.1454525971437736E-3</v>
      </c>
      <c r="Q710" s="54">
        <v>10</v>
      </c>
      <c r="R710" s="52">
        <f>IFERROR(Q710/M702,"-")</f>
        <v>1.7699115044247787E-2</v>
      </c>
      <c r="S710" s="53">
        <f t="shared" ref="S710:S773" si="139">IFERROR(O710/Q710,"-")</f>
        <v>69635</v>
      </c>
      <c r="T710" s="311"/>
      <c r="U710" s="311"/>
      <c r="V710" s="209" t="s">
        <v>157</v>
      </c>
      <c r="W710" s="54">
        <v>69433</v>
      </c>
      <c r="X710" s="52">
        <f>IFERROR(W710/T702,"-")</f>
        <v>3.963729135375796E-4</v>
      </c>
      <c r="Y710" s="54">
        <v>2</v>
      </c>
      <c r="Z710" s="52">
        <f>IFERROR(Y710/U702,"-")</f>
        <v>6.6006600660066007E-3</v>
      </c>
      <c r="AA710" s="53">
        <f t="shared" ref="AA710:AA773" si="140">IFERROR(W710/Y710,"-")</f>
        <v>34716.5</v>
      </c>
      <c r="AB710" s="311"/>
      <c r="AC710" s="311"/>
      <c r="AD710" s="209" t="s">
        <v>157</v>
      </c>
      <c r="AE710" s="54">
        <v>191772</v>
      </c>
      <c r="AF710" s="52">
        <f>IFERROR(AE710/AB702,"-")</f>
        <v>5.6901648112923117E-4</v>
      </c>
      <c r="AG710" s="54">
        <v>6</v>
      </c>
      <c r="AH710" s="52">
        <f>IFERROR(AG710/AC702,"-")</f>
        <v>1.2121212121212121E-2</v>
      </c>
      <c r="AI710" s="53">
        <f t="shared" ref="AI710:AI773" si="141">IFERROR(AE710/AG710,"-")</f>
        <v>31962</v>
      </c>
      <c r="AJ710" s="311"/>
      <c r="AK710" s="324"/>
      <c r="AL710" s="209" t="s">
        <v>157</v>
      </c>
      <c r="AM710" s="54">
        <f t="shared" si="137"/>
        <v>1728225</v>
      </c>
      <c r="AN710" s="52">
        <f>IFERROR(AM710/AJ702,"-")</f>
        <v>6.7243742597634037E-4</v>
      </c>
      <c r="AO710" s="54">
        <f t="shared" si="136"/>
        <v>42</v>
      </c>
      <c r="AP710" s="52">
        <f>IFERROR(AO710/AK702,"-")</f>
        <v>9.0791180285343717E-3</v>
      </c>
      <c r="AQ710" s="53">
        <f t="shared" ref="AQ710:AQ773" si="142">IFERROR(AM710/AO710,"-")</f>
        <v>41148.214285714283</v>
      </c>
      <c r="AW710" s="175"/>
      <c r="AX710" s="175"/>
    </row>
    <row r="711" spans="2:50" s="20" customFormat="1">
      <c r="B711" s="326"/>
      <c r="C711" s="308"/>
      <c r="D711" s="311"/>
      <c r="E711" s="311"/>
      <c r="F711" s="209" t="s">
        <v>158</v>
      </c>
      <c r="G711" s="54">
        <v>1382974</v>
      </c>
      <c r="H711" s="52">
        <f>IFERROR(G711/D702,"-")</f>
        <v>7.9787312909512624E-4</v>
      </c>
      <c r="I711" s="54">
        <v>103</v>
      </c>
      <c r="J711" s="52">
        <f>IFERROR(I711/E702,"-")</f>
        <v>3.1566043518234756E-2</v>
      </c>
      <c r="K711" s="53">
        <f t="shared" si="138"/>
        <v>13426.932038834952</v>
      </c>
      <c r="L711" s="311"/>
      <c r="M711" s="311"/>
      <c r="N711" s="209" t="s">
        <v>158</v>
      </c>
      <c r="O711" s="54">
        <v>176208</v>
      </c>
      <c r="P711" s="52">
        <f>IFERROR(O711/L702,"-")</f>
        <v>5.4289640444820861E-4</v>
      </c>
      <c r="Q711" s="54">
        <v>22</v>
      </c>
      <c r="R711" s="52">
        <f>IFERROR(Q711/M702,"-")</f>
        <v>3.8938053097345132E-2</v>
      </c>
      <c r="S711" s="53">
        <f t="shared" si="139"/>
        <v>8009.454545454545</v>
      </c>
      <c r="T711" s="311"/>
      <c r="U711" s="311"/>
      <c r="V711" s="209" t="s">
        <v>158</v>
      </c>
      <c r="W711" s="54">
        <v>230323</v>
      </c>
      <c r="X711" s="52">
        <f>IFERROR(W711/T702,"-")</f>
        <v>1.3148473861811522E-3</v>
      </c>
      <c r="Y711" s="54">
        <v>18</v>
      </c>
      <c r="Z711" s="52">
        <f>IFERROR(Y711/U702,"-")</f>
        <v>5.9405940594059403E-2</v>
      </c>
      <c r="AA711" s="53">
        <f t="shared" si="140"/>
        <v>12795.722222222223</v>
      </c>
      <c r="AB711" s="311"/>
      <c r="AC711" s="311"/>
      <c r="AD711" s="209" t="s">
        <v>158</v>
      </c>
      <c r="AE711" s="54">
        <v>282105</v>
      </c>
      <c r="AF711" s="52">
        <f>IFERROR(AE711/AB702,"-")</f>
        <v>8.3704813220366779E-4</v>
      </c>
      <c r="AG711" s="54">
        <v>24</v>
      </c>
      <c r="AH711" s="52">
        <f>IFERROR(AG711/AC702,"-")</f>
        <v>4.8484848484848485E-2</v>
      </c>
      <c r="AI711" s="53">
        <f t="shared" si="141"/>
        <v>11754.375</v>
      </c>
      <c r="AJ711" s="311"/>
      <c r="AK711" s="324"/>
      <c r="AL711" s="209" t="s">
        <v>158</v>
      </c>
      <c r="AM711" s="54">
        <f t="shared" si="137"/>
        <v>2071610</v>
      </c>
      <c r="AN711" s="52">
        <f>IFERROR(AM711/AJ702,"-")</f>
        <v>8.0604556468448637E-4</v>
      </c>
      <c r="AO711" s="54">
        <f t="shared" si="136"/>
        <v>167</v>
      </c>
      <c r="AP711" s="52">
        <f>IFERROR(AO711/AK702,"-")</f>
        <v>3.6100302637267614E-2</v>
      </c>
      <c r="AQ711" s="53">
        <f t="shared" si="142"/>
        <v>12404.850299401198</v>
      </c>
      <c r="AW711" s="175"/>
      <c r="AX711" s="175"/>
    </row>
    <row r="712" spans="2:50" s="20" customFormat="1">
      <c r="B712" s="326"/>
      <c r="C712" s="308"/>
      <c r="D712" s="311"/>
      <c r="E712" s="311"/>
      <c r="F712" s="209" t="s">
        <v>159</v>
      </c>
      <c r="G712" s="54">
        <v>270784</v>
      </c>
      <c r="H712" s="52">
        <f>IFERROR(G712/D702,"-")</f>
        <v>1.5622222644018951E-4</v>
      </c>
      <c r="I712" s="54">
        <v>13</v>
      </c>
      <c r="J712" s="52">
        <f>IFERROR(I712/E702,"-")</f>
        <v>3.9840637450199202E-3</v>
      </c>
      <c r="K712" s="53">
        <f t="shared" si="138"/>
        <v>20829.538461538461</v>
      </c>
      <c r="L712" s="311"/>
      <c r="M712" s="311"/>
      <c r="N712" s="209" t="s">
        <v>159</v>
      </c>
      <c r="O712" s="54">
        <v>56462</v>
      </c>
      <c r="P712" s="52">
        <f>IFERROR(O712/L702,"-")</f>
        <v>1.7395927987352876E-4</v>
      </c>
      <c r="Q712" s="54">
        <v>7</v>
      </c>
      <c r="R712" s="52">
        <f>IFERROR(Q712/M702,"-")</f>
        <v>1.2389380530973451E-2</v>
      </c>
      <c r="S712" s="53">
        <f t="shared" si="139"/>
        <v>8066</v>
      </c>
      <c r="T712" s="311"/>
      <c r="U712" s="311"/>
      <c r="V712" s="209" t="s">
        <v>159</v>
      </c>
      <c r="W712" s="54">
        <v>7946</v>
      </c>
      <c r="X712" s="52">
        <f>IFERROR(W712/T702,"-")</f>
        <v>4.5361415623257058E-5</v>
      </c>
      <c r="Y712" s="54">
        <v>1</v>
      </c>
      <c r="Z712" s="52">
        <f>IFERROR(Y712/U702,"-")</f>
        <v>3.3003300330033004E-3</v>
      </c>
      <c r="AA712" s="53">
        <f t="shared" si="140"/>
        <v>7946</v>
      </c>
      <c r="AB712" s="311"/>
      <c r="AC712" s="311"/>
      <c r="AD712" s="209" t="s">
        <v>159</v>
      </c>
      <c r="AE712" s="54">
        <v>534991</v>
      </c>
      <c r="AF712" s="52">
        <f>IFERROR(AE712/AB702,"-")</f>
        <v>1.5873990794057972E-3</v>
      </c>
      <c r="AG712" s="54">
        <v>11</v>
      </c>
      <c r="AH712" s="52">
        <f>IFERROR(AG712/AC702,"-")</f>
        <v>2.2222222222222223E-2</v>
      </c>
      <c r="AI712" s="53">
        <f t="shared" si="141"/>
        <v>48635.545454545456</v>
      </c>
      <c r="AJ712" s="311"/>
      <c r="AK712" s="324"/>
      <c r="AL712" s="209" t="s">
        <v>159</v>
      </c>
      <c r="AM712" s="54">
        <f t="shared" si="137"/>
        <v>870183</v>
      </c>
      <c r="AN712" s="52">
        <f>IFERROR(AM712/AJ702,"-")</f>
        <v>3.3858069212537128E-4</v>
      </c>
      <c r="AO712" s="54">
        <f t="shared" si="136"/>
        <v>32</v>
      </c>
      <c r="AP712" s="52">
        <f>IFERROR(AO712/AK702,"-")</f>
        <v>6.9174232598357109E-3</v>
      </c>
      <c r="AQ712" s="53">
        <f t="shared" si="142"/>
        <v>27193.21875</v>
      </c>
      <c r="AW712" s="175"/>
      <c r="AX712" s="175"/>
    </row>
    <row r="713" spans="2:50" s="20" customFormat="1">
      <c r="B713" s="326"/>
      <c r="C713" s="308"/>
      <c r="D713" s="311"/>
      <c r="E713" s="311"/>
      <c r="F713" s="209" t="s">
        <v>160</v>
      </c>
      <c r="G713" s="54">
        <v>133583</v>
      </c>
      <c r="H713" s="52">
        <f>IFERROR(G713/D702,"-")</f>
        <v>7.7067454777829693E-5</v>
      </c>
      <c r="I713" s="54">
        <v>9</v>
      </c>
      <c r="J713" s="52">
        <f>IFERROR(I713/E702,"-")</f>
        <v>2.7581979773214833E-3</v>
      </c>
      <c r="K713" s="53">
        <f t="shared" si="138"/>
        <v>14842.555555555555</v>
      </c>
      <c r="L713" s="311"/>
      <c r="M713" s="311"/>
      <c r="N713" s="209" t="s">
        <v>160</v>
      </c>
      <c r="O713" s="54">
        <v>435122</v>
      </c>
      <c r="P713" s="52">
        <f>IFERROR(O713/L702,"-")</f>
        <v>1.3406097867083981E-3</v>
      </c>
      <c r="Q713" s="54">
        <v>4</v>
      </c>
      <c r="R713" s="52">
        <f>IFERROR(Q713/M702,"-")</f>
        <v>7.0796460176991149E-3</v>
      </c>
      <c r="S713" s="53">
        <f t="shared" si="139"/>
        <v>108780.5</v>
      </c>
      <c r="T713" s="311"/>
      <c r="U713" s="311"/>
      <c r="V713" s="209" t="s">
        <v>160</v>
      </c>
      <c r="W713" s="54">
        <v>13721</v>
      </c>
      <c r="X713" s="52">
        <f>IFERROR(W713/T702,"-")</f>
        <v>7.8329220207237619E-5</v>
      </c>
      <c r="Y713" s="54">
        <v>3</v>
      </c>
      <c r="Z713" s="52">
        <f>IFERROR(Y713/U702,"-")</f>
        <v>9.9009900990099011E-3</v>
      </c>
      <c r="AA713" s="53">
        <f t="shared" si="140"/>
        <v>4573.666666666667</v>
      </c>
      <c r="AB713" s="311"/>
      <c r="AC713" s="311"/>
      <c r="AD713" s="209" t="s">
        <v>160</v>
      </c>
      <c r="AE713" s="54">
        <v>1836533</v>
      </c>
      <c r="AF713" s="52">
        <f>IFERROR(AE713/AB702,"-")</f>
        <v>5.4492707232427591E-3</v>
      </c>
      <c r="AG713" s="54">
        <v>6</v>
      </c>
      <c r="AH713" s="52">
        <f>IFERROR(AG713/AC702,"-")</f>
        <v>1.2121212121212121E-2</v>
      </c>
      <c r="AI713" s="53">
        <f t="shared" si="141"/>
        <v>306088.83333333331</v>
      </c>
      <c r="AJ713" s="311"/>
      <c r="AK713" s="324"/>
      <c r="AL713" s="209" t="s">
        <v>160</v>
      </c>
      <c r="AM713" s="54">
        <f t="shared" si="137"/>
        <v>2418959</v>
      </c>
      <c r="AN713" s="52">
        <f>IFERROR(AM713/AJ702,"-")</f>
        <v>9.411960615673898E-4</v>
      </c>
      <c r="AO713" s="54">
        <f t="shared" si="136"/>
        <v>22</v>
      </c>
      <c r="AP713" s="52">
        <f>IFERROR(AO713/AK702,"-")</f>
        <v>4.755728491137051E-3</v>
      </c>
      <c r="AQ713" s="53">
        <f t="shared" si="142"/>
        <v>109952.68181818182</v>
      </c>
      <c r="AW713" s="175"/>
      <c r="AX713" s="175"/>
    </row>
    <row r="714" spans="2:50" s="20" customFormat="1">
      <c r="B714" s="326"/>
      <c r="C714" s="308"/>
      <c r="D714" s="311"/>
      <c r="E714" s="311"/>
      <c r="F714" s="209" t="s">
        <v>161</v>
      </c>
      <c r="G714" s="54">
        <v>8052930</v>
      </c>
      <c r="H714" s="52">
        <f>IFERROR(G714/D702,"-")</f>
        <v>4.6459416138582609E-3</v>
      </c>
      <c r="I714" s="54">
        <v>280</v>
      </c>
      <c r="J714" s="52">
        <f>IFERROR(I714/E702,"-")</f>
        <v>8.5810603738890587E-2</v>
      </c>
      <c r="K714" s="53">
        <f t="shared" si="138"/>
        <v>28760.464285714286</v>
      </c>
      <c r="L714" s="311"/>
      <c r="M714" s="311"/>
      <c r="N714" s="209" t="s">
        <v>161</v>
      </c>
      <c r="O714" s="54">
        <v>1490766</v>
      </c>
      <c r="P714" s="52">
        <f>IFERROR(O714/L702,"-")</f>
        <v>4.5930462934352474E-3</v>
      </c>
      <c r="Q714" s="54">
        <v>48</v>
      </c>
      <c r="R714" s="52">
        <f>IFERROR(Q714/M702,"-")</f>
        <v>8.4955752212389379E-2</v>
      </c>
      <c r="S714" s="53">
        <f t="shared" si="139"/>
        <v>31057.625</v>
      </c>
      <c r="T714" s="311"/>
      <c r="U714" s="311"/>
      <c r="V714" s="209" t="s">
        <v>161</v>
      </c>
      <c r="W714" s="54">
        <v>1217962</v>
      </c>
      <c r="X714" s="52">
        <f>IFERROR(W714/T702,"-")</f>
        <v>6.9529927630673817E-3</v>
      </c>
      <c r="Y714" s="54">
        <v>42</v>
      </c>
      <c r="Z714" s="52">
        <f>IFERROR(Y714/U702,"-")</f>
        <v>0.13861386138613863</v>
      </c>
      <c r="AA714" s="53">
        <f t="shared" si="140"/>
        <v>28999.095238095237</v>
      </c>
      <c r="AB714" s="311"/>
      <c r="AC714" s="311"/>
      <c r="AD714" s="209" t="s">
        <v>161</v>
      </c>
      <c r="AE714" s="54">
        <v>3518752</v>
      </c>
      <c r="AF714" s="52">
        <f>IFERROR(AE714/AB702,"-")</f>
        <v>1.0440668507427803E-2</v>
      </c>
      <c r="AG714" s="54">
        <v>88</v>
      </c>
      <c r="AH714" s="52">
        <f>IFERROR(AG714/AC702,"-")</f>
        <v>0.17777777777777778</v>
      </c>
      <c r="AI714" s="53">
        <f t="shared" si="141"/>
        <v>39985.818181818184</v>
      </c>
      <c r="AJ714" s="311"/>
      <c r="AK714" s="324"/>
      <c r="AL714" s="209" t="s">
        <v>161</v>
      </c>
      <c r="AM714" s="54">
        <f t="shared" si="137"/>
        <v>14280410</v>
      </c>
      <c r="AN714" s="52">
        <f>IFERROR(AM714/AJ702,"-")</f>
        <v>5.5563842337003518E-3</v>
      </c>
      <c r="AO714" s="54">
        <f t="shared" si="136"/>
        <v>458</v>
      </c>
      <c r="AP714" s="52">
        <f>IFERROR(AO714/AK702,"-")</f>
        <v>9.9005620406398612E-2</v>
      </c>
      <c r="AQ714" s="53">
        <f t="shared" si="142"/>
        <v>31179.934497816594</v>
      </c>
      <c r="AW714" s="175"/>
      <c r="AX714" s="175"/>
    </row>
    <row r="715" spans="2:50" s="20" customFormat="1">
      <c r="B715" s="326"/>
      <c r="C715" s="308"/>
      <c r="D715" s="311"/>
      <c r="E715" s="311"/>
      <c r="F715" s="209" t="s">
        <v>162</v>
      </c>
      <c r="G715" s="54">
        <v>16345537</v>
      </c>
      <c r="H715" s="52">
        <f>IFERROR(G715/D702,"-")</f>
        <v>9.4301590289695703E-3</v>
      </c>
      <c r="I715" s="54">
        <v>210</v>
      </c>
      <c r="J715" s="52">
        <f>IFERROR(I715/E702,"-")</f>
        <v>6.4357952804167951E-2</v>
      </c>
      <c r="K715" s="53">
        <f t="shared" si="138"/>
        <v>77835.890476190471</v>
      </c>
      <c r="L715" s="311"/>
      <c r="M715" s="311"/>
      <c r="N715" s="209" t="s">
        <v>162</v>
      </c>
      <c r="O715" s="54">
        <v>1292423</v>
      </c>
      <c r="P715" s="52">
        <f>IFERROR(O715/L702,"-")</f>
        <v>3.9819520097053888E-3</v>
      </c>
      <c r="Q715" s="54">
        <v>21</v>
      </c>
      <c r="R715" s="52">
        <f>IFERROR(Q715/M702,"-")</f>
        <v>3.7168141592920353E-2</v>
      </c>
      <c r="S715" s="53">
        <f t="shared" si="139"/>
        <v>61543.952380952382</v>
      </c>
      <c r="T715" s="311"/>
      <c r="U715" s="311"/>
      <c r="V715" s="209" t="s">
        <v>162</v>
      </c>
      <c r="W715" s="54">
        <v>817370</v>
      </c>
      <c r="X715" s="52">
        <f>IFERROR(W715/T702,"-")</f>
        <v>4.6661289061139723E-3</v>
      </c>
      <c r="Y715" s="54">
        <v>17</v>
      </c>
      <c r="Z715" s="52">
        <f>IFERROR(Y715/U702,"-")</f>
        <v>5.6105610561056105E-2</v>
      </c>
      <c r="AA715" s="53">
        <f t="shared" si="140"/>
        <v>48080.588235294119</v>
      </c>
      <c r="AB715" s="311"/>
      <c r="AC715" s="311"/>
      <c r="AD715" s="209" t="s">
        <v>162</v>
      </c>
      <c r="AE715" s="54">
        <v>4343042</v>
      </c>
      <c r="AF715" s="52">
        <f>IFERROR(AE715/AB702,"-")</f>
        <v>1.2886461403314658E-2</v>
      </c>
      <c r="AG715" s="54">
        <v>46</v>
      </c>
      <c r="AH715" s="52">
        <f>IFERROR(AG715/AC702,"-")</f>
        <v>9.2929292929292931E-2</v>
      </c>
      <c r="AI715" s="53">
        <f t="shared" si="141"/>
        <v>94413.956521739135</v>
      </c>
      <c r="AJ715" s="311"/>
      <c r="AK715" s="324"/>
      <c r="AL715" s="209" t="s">
        <v>162</v>
      </c>
      <c r="AM715" s="54">
        <f t="shared" si="137"/>
        <v>22798372</v>
      </c>
      <c r="AN715" s="52">
        <f>IFERROR(AM715/AJ702,"-")</f>
        <v>8.8706497036734628E-3</v>
      </c>
      <c r="AO715" s="54">
        <f t="shared" si="136"/>
        <v>294</v>
      </c>
      <c r="AP715" s="52">
        <f>IFERROR(AO715/AK702,"-")</f>
        <v>6.3553826199740593E-2</v>
      </c>
      <c r="AQ715" s="53">
        <f t="shared" si="142"/>
        <v>77545.482993197278</v>
      </c>
      <c r="AW715" s="175"/>
      <c r="AX715" s="175"/>
    </row>
    <row r="716" spans="2:50" s="20" customFormat="1">
      <c r="B716" s="326"/>
      <c r="C716" s="308"/>
      <c r="D716" s="311"/>
      <c r="E716" s="311"/>
      <c r="F716" s="209" t="s">
        <v>163</v>
      </c>
      <c r="G716" s="54">
        <v>6588529</v>
      </c>
      <c r="H716" s="52">
        <f>IFERROR(G716/D702,"-")</f>
        <v>3.8010911624976195E-3</v>
      </c>
      <c r="I716" s="54">
        <v>163</v>
      </c>
      <c r="J716" s="52">
        <f>IFERROR(I716/E702,"-")</f>
        <v>4.9954030033711308E-2</v>
      </c>
      <c r="K716" s="53">
        <f t="shared" si="138"/>
        <v>40420.423312883438</v>
      </c>
      <c r="L716" s="311"/>
      <c r="M716" s="311"/>
      <c r="N716" s="209" t="s">
        <v>163</v>
      </c>
      <c r="O716" s="54">
        <v>490384</v>
      </c>
      <c r="P716" s="52">
        <f>IFERROR(O716/L702,"-")</f>
        <v>1.5108718696025738E-3</v>
      </c>
      <c r="Q716" s="54">
        <v>24</v>
      </c>
      <c r="R716" s="52">
        <f>IFERROR(Q716/M702,"-")</f>
        <v>4.247787610619469E-2</v>
      </c>
      <c r="S716" s="53">
        <f t="shared" si="139"/>
        <v>20432.666666666668</v>
      </c>
      <c r="T716" s="311"/>
      <c r="U716" s="311"/>
      <c r="V716" s="209" t="s">
        <v>163</v>
      </c>
      <c r="W716" s="54">
        <v>1411777</v>
      </c>
      <c r="X716" s="52">
        <f>IFERROR(W716/T702,"-")</f>
        <v>8.0594265371702715E-3</v>
      </c>
      <c r="Y716" s="54">
        <v>28</v>
      </c>
      <c r="Z716" s="52">
        <f>IFERROR(Y716/U702,"-")</f>
        <v>9.2409240924092403E-2</v>
      </c>
      <c r="AA716" s="53">
        <f t="shared" si="140"/>
        <v>50420.607142857145</v>
      </c>
      <c r="AB716" s="311"/>
      <c r="AC716" s="311"/>
      <c r="AD716" s="209" t="s">
        <v>163</v>
      </c>
      <c r="AE716" s="54">
        <v>1028032</v>
      </c>
      <c r="AF716" s="52">
        <f>IFERROR(AE716/AB702,"-")</f>
        <v>3.0503261744584498E-3</v>
      </c>
      <c r="AG716" s="54">
        <v>42</v>
      </c>
      <c r="AH716" s="52">
        <f>IFERROR(AG716/AC702,"-")</f>
        <v>8.4848484848484854E-2</v>
      </c>
      <c r="AI716" s="53">
        <f t="shared" si="141"/>
        <v>24476.952380952382</v>
      </c>
      <c r="AJ716" s="311"/>
      <c r="AK716" s="324"/>
      <c r="AL716" s="209" t="s">
        <v>163</v>
      </c>
      <c r="AM716" s="54">
        <f t="shared" si="137"/>
        <v>9518722</v>
      </c>
      <c r="AN716" s="52">
        <f>IFERROR(AM716/AJ702,"-")</f>
        <v>3.7036525453944726E-3</v>
      </c>
      <c r="AO716" s="54">
        <f t="shared" si="136"/>
        <v>257</v>
      </c>
      <c r="AP716" s="52">
        <f>IFERROR(AO716/AK702,"-")</f>
        <v>5.5555555555555552E-2</v>
      </c>
      <c r="AQ716" s="53">
        <f t="shared" si="142"/>
        <v>37037.828793774323</v>
      </c>
      <c r="AW716" s="175"/>
      <c r="AX716" s="175"/>
    </row>
    <row r="717" spans="2:50" s="20" customFormat="1">
      <c r="B717" s="326"/>
      <c r="C717" s="308"/>
      <c r="D717" s="311"/>
      <c r="E717" s="311"/>
      <c r="F717" s="210" t="s">
        <v>164</v>
      </c>
      <c r="G717" s="59">
        <v>1942741</v>
      </c>
      <c r="H717" s="57">
        <f>IFERROR(G717/D702,"-")</f>
        <v>1.1208170512904759E-3</v>
      </c>
      <c r="I717" s="59">
        <v>199</v>
      </c>
      <c r="J717" s="57">
        <f>IFERROR(I717/E702,"-")</f>
        <v>6.0986821942997239E-2</v>
      </c>
      <c r="K717" s="58">
        <f t="shared" si="138"/>
        <v>9762.5175879396993</v>
      </c>
      <c r="L717" s="311"/>
      <c r="M717" s="311"/>
      <c r="N717" s="210" t="s">
        <v>164</v>
      </c>
      <c r="O717" s="59">
        <v>352294</v>
      </c>
      <c r="P717" s="57">
        <f>IFERROR(O717/L702,"-")</f>
        <v>1.0854169272035163E-3</v>
      </c>
      <c r="Q717" s="59">
        <v>35</v>
      </c>
      <c r="R717" s="57">
        <f>IFERROR(Q717/M702,"-")</f>
        <v>6.1946902654867256E-2</v>
      </c>
      <c r="S717" s="58">
        <f t="shared" si="139"/>
        <v>10065.542857142857</v>
      </c>
      <c r="T717" s="311"/>
      <c r="U717" s="311"/>
      <c r="V717" s="210" t="s">
        <v>164</v>
      </c>
      <c r="W717" s="59">
        <v>199615</v>
      </c>
      <c r="X717" s="57">
        <f>IFERROR(W717/T702,"-")</f>
        <v>1.1395442964556328E-3</v>
      </c>
      <c r="Y717" s="59">
        <v>20</v>
      </c>
      <c r="Z717" s="57">
        <f>IFERROR(Y717/U702,"-")</f>
        <v>6.6006600660066E-2</v>
      </c>
      <c r="AA717" s="58">
        <f t="shared" si="140"/>
        <v>9980.75</v>
      </c>
      <c r="AB717" s="311"/>
      <c r="AC717" s="311"/>
      <c r="AD717" s="210" t="s">
        <v>164</v>
      </c>
      <c r="AE717" s="59">
        <v>376341</v>
      </c>
      <c r="AF717" s="57">
        <f>IFERROR(AE717/AB702,"-")</f>
        <v>1.116660573622093E-3</v>
      </c>
      <c r="AG717" s="59">
        <v>38</v>
      </c>
      <c r="AH717" s="57">
        <f>IFERROR(AG717/AC702,"-")</f>
        <v>7.6767676767676762E-2</v>
      </c>
      <c r="AI717" s="58">
        <f t="shared" si="141"/>
        <v>9903.71052631579</v>
      </c>
      <c r="AJ717" s="311"/>
      <c r="AK717" s="324"/>
      <c r="AL717" s="210" t="s">
        <v>164</v>
      </c>
      <c r="AM717" s="59">
        <f t="shared" si="137"/>
        <v>2870991</v>
      </c>
      <c r="AN717" s="57">
        <f>IFERROR(AM717/AJ702,"-")</f>
        <v>1.1170778099155142E-3</v>
      </c>
      <c r="AO717" s="59">
        <f t="shared" si="136"/>
        <v>292</v>
      </c>
      <c r="AP717" s="57">
        <f>IFERROR(AO717/AK702,"-")</f>
        <v>6.3121487246000862E-2</v>
      </c>
      <c r="AQ717" s="58">
        <f t="shared" si="142"/>
        <v>9832.1609589041091</v>
      </c>
      <c r="AW717" s="175"/>
      <c r="AX717" s="175"/>
    </row>
    <row r="718" spans="2:50" s="20" customFormat="1">
      <c r="B718" s="326"/>
      <c r="C718" s="309"/>
      <c r="D718" s="312"/>
      <c r="E718" s="312"/>
      <c r="F718" s="211" t="s">
        <v>86</v>
      </c>
      <c r="G718" s="60">
        <f>SUM(G702:G717)</f>
        <v>317916143</v>
      </c>
      <c r="H718" s="57">
        <f>IFERROR(G718/D702,"-")</f>
        <v>0.18341396714997071</v>
      </c>
      <c r="I718" s="59">
        <v>2445</v>
      </c>
      <c r="J718" s="57">
        <f>IFERROR(I718/E702,"-")</f>
        <v>0.74931045050566958</v>
      </c>
      <c r="K718" s="58">
        <f t="shared" si="138"/>
        <v>130027.05235173824</v>
      </c>
      <c r="L718" s="312"/>
      <c r="M718" s="312"/>
      <c r="N718" s="211" t="s">
        <v>86</v>
      </c>
      <c r="O718" s="60">
        <f>SUM(O702:O717)</f>
        <v>59005885</v>
      </c>
      <c r="P718" s="57">
        <f>IFERROR(O718/L702,"-")</f>
        <v>0.1817969831550468</v>
      </c>
      <c r="Q718" s="59">
        <v>432</v>
      </c>
      <c r="R718" s="57">
        <f>IFERROR(Q718/M702,"-")</f>
        <v>0.76460176991150441</v>
      </c>
      <c r="S718" s="58">
        <f t="shared" si="139"/>
        <v>136587.69675925927</v>
      </c>
      <c r="T718" s="312"/>
      <c r="U718" s="312"/>
      <c r="V718" s="211" t="s">
        <v>86</v>
      </c>
      <c r="W718" s="60">
        <f>SUM(W702:W717)</f>
        <v>29579576</v>
      </c>
      <c r="X718" s="57">
        <f>IFERROR(W718/T702,"-")</f>
        <v>0.16886124350562792</v>
      </c>
      <c r="Y718" s="59">
        <v>241</v>
      </c>
      <c r="Z718" s="57">
        <f>IFERROR(Y718/U702,"-")</f>
        <v>0.79537953795379535</v>
      </c>
      <c r="AA718" s="58">
        <f t="shared" si="140"/>
        <v>122736.82987551867</v>
      </c>
      <c r="AB718" s="312"/>
      <c r="AC718" s="312"/>
      <c r="AD718" s="211" t="s">
        <v>86</v>
      </c>
      <c r="AE718" s="60">
        <f>SUM(AE702:AE717)</f>
        <v>62095766</v>
      </c>
      <c r="AF718" s="57">
        <f>IFERROR(AE718/AB702,"-")</f>
        <v>0.18424751403929748</v>
      </c>
      <c r="AG718" s="59">
        <v>402</v>
      </c>
      <c r="AH718" s="57">
        <f>IFERROR(AG718/AC702,"-")</f>
        <v>0.81212121212121213</v>
      </c>
      <c r="AI718" s="58">
        <f t="shared" si="141"/>
        <v>154467.07960199006</v>
      </c>
      <c r="AJ718" s="312"/>
      <c r="AK718" s="325"/>
      <c r="AL718" s="211" t="s">
        <v>86</v>
      </c>
      <c r="AM718" s="60">
        <f>SUM(AM702:AM717)</f>
        <v>468597370</v>
      </c>
      <c r="AN718" s="57">
        <f>IFERROR(AM718/AJ702,"-")</f>
        <v>0.18232719078944162</v>
      </c>
      <c r="AO718" s="59">
        <f t="shared" si="136"/>
        <v>3520</v>
      </c>
      <c r="AP718" s="57">
        <f>IFERROR(AO718/AK702,"-")</f>
        <v>0.76091655858192819</v>
      </c>
      <c r="AQ718" s="58">
        <f t="shared" si="142"/>
        <v>133124.25284090909</v>
      </c>
      <c r="AW718" s="175"/>
      <c r="AX718" s="175"/>
    </row>
    <row r="719" spans="2:50" s="20" customFormat="1">
      <c r="B719" s="326">
        <v>43</v>
      </c>
      <c r="C719" s="307" t="s">
        <v>9</v>
      </c>
      <c r="D719" s="310">
        <v>3784527600</v>
      </c>
      <c r="E719" s="310">
        <v>5961</v>
      </c>
      <c r="F719" s="207" t="s">
        <v>150</v>
      </c>
      <c r="G719" s="50">
        <v>64988303</v>
      </c>
      <c r="H719" s="48">
        <f>IFERROR(G719/D719,"-")</f>
        <v>1.717210438629117E-2</v>
      </c>
      <c r="I719" s="50">
        <v>1336</v>
      </c>
      <c r="J719" s="48">
        <f>IFERROR(I719/E719,"-")</f>
        <v>0.22412346921657439</v>
      </c>
      <c r="K719" s="49">
        <f t="shared" si="138"/>
        <v>48643.939371257482</v>
      </c>
      <c r="L719" s="310">
        <v>554067980</v>
      </c>
      <c r="M719" s="310">
        <v>809</v>
      </c>
      <c r="N719" s="207" t="s">
        <v>150</v>
      </c>
      <c r="O719" s="50">
        <v>7968861</v>
      </c>
      <c r="P719" s="48">
        <f>IFERROR(O719/L719,"-")</f>
        <v>1.4382460794792726E-2</v>
      </c>
      <c r="Q719" s="50">
        <v>205</v>
      </c>
      <c r="R719" s="48">
        <f>IFERROR(Q719/M719,"-")</f>
        <v>0.25339925834363414</v>
      </c>
      <c r="S719" s="49">
        <f t="shared" si="139"/>
        <v>38872.49268292683</v>
      </c>
      <c r="T719" s="310">
        <v>329507670</v>
      </c>
      <c r="U719" s="310">
        <v>430</v>
      </c>
      <c r="V719" s="207" t="s">
        <v>150</v>
      </c>
      <c r="W719" s="50">
        <v>4902431</v>
      </c>
      <c r="X719" s="48">
        <f>IFERROR(W719/T719,"-")</f>
        <v>1.4878048210531791E-2</v>
      </c>
      <c r="Y719" s="50">
        <v>105</v>
      </c>
      <c r="Z719" s="48">
        <f>IFERROR(Y719/U719,"-")</f>
        <v>0.2441860465116279</v>
      </c>
      <c r="AA719" s="49">
        <f t="shared" si="140"/>
        <v>46689.81904761905</v>
      </c>
      <c r="AB719" s="310">
        <v>754911740</v>
      </c>
      <c r="AC719" s="310">
        <v>820</v>
      </c>
      <c r="AD719" s="207" t="s">
        <v>150</v>
      </c>
      <c r="AE719" s="50">
        <v>17472921</v>
      </c>
      <c r="AF719" s="48">
        <f>IFERROR(AE719/AB719,"-")</f>
        <v>2.3145647463371017E-2</v>
      </c>
      <c r="AG719" s="50">
        <v>243</v>
      </c>
      <c r="AH719" s="48">
        <f>IFERROR(AG719/AC719,"-")</f>
        <v>0.29634146341463413</v>
      </c>
      <c r="AI719" s="49">
        <f t="shared" si="141"/>
        <v>71905.024691358019</v>
      </c>
      <c r="AJ719" s="310">
        <f>SUM(D719,L719,T719,AB719)</f>
        <v>5423014990</v>
      </c>
      <c r="AK719" s="323">
        <f>SUM(E719,M719,U719,AC719)</f>
        <v>8020</v>
      </c>
      <c r="AL719" s="207" t="s">
        <v>150</v>
      </c>
      <c r="AM719" s="50">
        <f t="shared" ref="AM719:AM734" si="143">SUM(G719,O719,W719,AE719)</f>
        <v>95332516</v>
      </c>
      <c r="AN719" s="48">
        <f>IFERROR(AM719/AJ719,"-")</f>
        <v>1.7579246263525448E-2</v>
      </c>
      <c r="AO719" s="50">
        <f t="shared" si="136"/>
        <v>1889</v>
      </c>
      <c r="AP719" s="48">
        <f>IFERROR(AO719/AK719,"-")</f>
        <v>0.2355361596009975</v>
      </c>
      <c r="AQ719" s="49">
        <f t="shared" si="142"/>
        <v>50467.186871360507</v>
      </c>
      <c r="AW719" s="175"/>
      <c r="AX719" s="175"/>
    </row>
    <row r="720" spans="2:50" s="20" customFormat="1">
      <c r="B720" s="326"/>
      <c r="C720" s="308"/>
      <c r="D720" s="311"/>
      <c r="E720" s="311"/>
      <c r="F720" s="208" t="s">
        <v>151</v>
      </c>
      <c r="G720" s="54">
        <v>101519589</v>
      </c>
      <c r="H720" s="52">
        <f>IFERROR(G720/D719,"-")</f>
        <v>2.682490385325767E-2</v>
      </c>
      <c r="I720" s="54">
        <v>1386</v>
      </c>
      <c r="J720" s="52">
        <f>IFERROR(I720/E719,"-")</f>
        <v>0.23251132360342225</v>
      </c>
      <c r="K720" s="53">
        <f t="shared" si="138"/>
        <v>73246.456709956707</v>
      </c>
      <c r="L720" s="311"/>
      <c r="M720" s="311"/>
      <c r="N720" s="208" t="s">
        <v>151</v>
      </c>
      <c r="O720" s="54">
        <v>10357141</v>
      </c>
      <c r="P720" s="52">
        <f>IFERROR(O720/L719,"-")</f>
        <v>1.8692906599655876E-2</v>
      </c>
      <c r="Q720" s="54">
        <v>209</v>
      </c>
      <c r="R720" s="52">
        <f>IFERROR(Q720/M719,"-")</f>
        <v>0.25834363411619282</v>
      </c>
      <c r="S720" s="53">
        <f t="shared" si="139"/>
        <v>49555.698564593302</v>
      </c>
      <c r="T720" s="311"/>
      <c r="U720" s="311"/>
      <c r="V720" s="208" t="s">
        <v>151</v>
      </c>
      <c r="W720" s="54">
        <v>7188339</v>
      </c>
      <c r="X720" s="52">
        <f>IFERROR(W720/T719,"-")</f>
        <v>2.1815392036246075E-2</v>
      </c>
      <c r="Y720" s="54">
        <v>107</v>
      </c>
      <c r="Z720" s="52">
        <f>IFERROR(Y720/U719,"-")</f>
        <v>0.24883720930232558</v>
      </c>
      <c r="AA720" s="53">
        <f t="shared" si="140"/>
        <v>67180.738317757015</v>
      </c>
      <c r="AB720" s="311"/>
      <c r="AC720" s="311"/>
      <c r="AD720" s="208" t="s">
        <v>151</v>
      </c>
      <c r="AE720" s="54">
        <v>18755684</v>
      </c>
      <c r="AF720" s="52">
        <f>IFERROR(AE720/AB719,"-")</f>
        <v>2.4844869944663995E-2</v>
      </c>
      <c r="AG720" s="54">
        <v>261</v>
      </c>
      <c r="AH720" s="52">
        <f>IFERROR(AG720/AC719,"-")</f>
        <v>0.31829268292682927</v>
      </c>
      <c r="AI720" s="53">
        <f t="shared" si="141"/>
        <v>71860.858237547887</v>
      </c>
      <c r="AJ720" s="311"/>
      <c r="AK720" s="324"/>
      <c r="AL720" s="208" t="s">
        <v>151</v>
      </c>
      <c r="AM720" s="54">
        <f t="shared" si="143"/>
        <v>137820753</v>
      </c>
      <c r="AN720" s="52">
        <f>IFERROR(AM720/AJ719,"-")</f>
        <v>2.5414046107956636E-2</v>
      </c>
      <c r="AO720" s="54">
        <f t="shared" si="136"/>
        <v>1963</v>
      </c>
      <c r="AP720" s="52">
        <f>IFERROR(AO720/AK719,"-")</f>
        <v>0.24476309226932669</v>
      </c>
      <c r="AQ720" s="53">
        <f t="shared" si="142"/>
        <v>70209.24758023434</v>
      </c>
      <c r="AW720" s="175"/>
      <c r="AX720" s="175"/>
    </row>
    <row r="721" spans="2:50" s="20" customFormat="1">
      <c r="B721" s="326"/>
      <c r="C721" s="308"/>
      <c r="D721" s="311"/>
      <c r="E721" s="311"/>
      <c r="F721" s="209" t="s">
        <v>152</v>
      </c>
      <c r="G721" s="54">
        <v>71312905</v>
      </c>
      <c r="H721" s="52">
        <f>IFERROR(G721/D719,"-")</f>
        <v>1.8843277824159614E-2</v>
      </c>
      <c r="I721" s="54">
        <v>1660</v>
      </c>
      <c r="J721" s="52">
        <f>IFERROR(I721/E719,"-")</f>
        <v>0.27847676564334845</v>
      </c>
      <c r="K721" s="53">
        <f t="shared" si="138"/>
        <v>42959.581325301202</v>
      </c>
      <c r="L721" s="311"/>
      <c r="M721" s="311"/>
      <c r="N721" s="209" t="s">
        <v>152</v>
      </c>
      <c r="O721" s="54">
        <v>12172415</v>
      </c>
      <c r="P721" s="52">
        <f>IFERROR(O721/L719,"-")</f>
        <v>2.1969172447034387E-2</v>
      </c>
      <c r="Q721" s="54">
        <v>259</v>
      </c>
      <c r="R721" s="52">
        <f>IFERROR(Q721/M719,"-")</f>
        <v>0.32014833127317677</v>
      </c>
      <c r="S721" s="53">
        <f t="shared" si="139"/>
        <v>46997.741312741309</v>
      </c>
      <c r="T721" s="311"/>
      <c r="U721" s="311"/>
      <c r="V721" s="209" t="s">
        <v>152</v>
      </c>
      <c r="W721" s="54">
        <v>5470577</v>
      </c>
      <c r="X721" s="52">
        <f>IFERROR(W721/T719,"-")</f>
        <v>1.6602275145825893E-2</v>
      </c>
      <c r="Y721" s="54">
        <v>127</v>
      </c>
      <c r="Z721" s="52">
        <f>IFERROR(Y721/U719,"-")</f>
        <v>0.29534883720930233</v>
      </c>
      <c r="AA721" s="53">
        <f t="shared" si="140"/>
        <v>43075.4094488189</v>
      </c>
      <c r="AB721" s="311"/>
      <c r="AC721" s="311"/>
      <c r="AD721" s="209" t="s">
        <v>152</v>
      </c>
      <c r="AE721" s="54">
        <v>13064284</v>
      </c>
      <c r="AF721" s="52">
        <f>IFERROR(AE721/AB719,"-")</f>
        <v>1.730571046623278E-2</v>
      </c>
      <c r="AG721" s="54">
        <v>236</v>
      </c>
      <c r="AH721" s="52">
        <f>IFERROR(AG721/AC719,"-")</f>
        <v>0.28780487804878047</v>
      </c>
      <c r="AI721" s="53">
        <f t="shared" si="141"/>
        <v>55357.135593220337</v>
      </c>
      <c r="AJ721" s="311"/>
      <c r="AK721" s="324"/>
      <c r="AL721" s="209" t="s">
        <v>152</v>
      </c>
      <c r="AM721" s="54">
        <f t="shared" si="143"/>
        <v>102020181</v>
      </c>
      <c r="AN721" s="52">
        <f>IFERROR(AM721/AJ719,"-")</f>
        <v>1.8812446800926138E-2</v>
      </c>
      <c r="AO721" s="54">
        <f t="shared" si="136"/>
        <v>2282</v>
      </c>
      <c r="AP721" s="52">
        <f>IFERROR(AO721/AK719,"-")</f>
        <v>0.28453865336658352</v>
      </c>
      <c r="AQ721" s="53">
        <f t="shared" si="142"/>
        <v>44706.477212971076</v>
      </c>
      <c r="AW721" s="175"/>
      <c r="AX721" s="175"/>
    </row>
    <row r="722" spans="2:50" s="20" customFormat="1">
      <c r="B722" s="326"/>
      <c r="C722" s="308"/>
      <c r="D722" s="311"/>
      <c r="E722" s="311"/>
      <c r="F722" s="209" t="s">
        <v>153</v>
      </c>
      <c r="G722" s="54">
        <v>20857591</v>
      </c>
      <c r="H722" s="52">
        <f>IFERROR(G722/D719,"-")</f>
        <v>5.511279928305979E-3</v>
      </c>
      <c r="I722" s="54">
        <v>215</v>
      </c>
      <c r="J722" s="52">
        <f>IFERROR(I722/E719,"-")</f>
        <v>3.6067773863445729E-2</v>
      </c>
      <c r="K722" s="53">
        <f t="shared" si="138"/>
        <v>97012.051162790696</v>
      </c>
      <c r="L722" s="311"/>
      <c r="M722" s="311"/>
      <c r="N722" s="209" t="s">
        <v>153</v>
      </c>
      <c r="O722" s="54">
        <v>2224405</v>
      </c>
      <c r="P722" s="52">
        <f>IFERROR(O722/L719,"-")</f>
        <v>4.0146788486134857E-3</v>
      </c>
      <c r="Q722" s="54">
        <v>40</v>
      </c>
      <c r="R722" s="52">
        <f>IFERROR(Q722/M719,"-")</f>
        <v>4.9443757725587144E-2</v>
      </c>
      <c r="S722" s="53">
        <f t="shared" si="139"/>
        <v>55610.125</v>
      </c>
      <c r="T722" s="311"/>
      <c r="U722" s="311"/>
      <c r="V722" s="209" t="s">
        <v>153</v>
      </c>
      <c r="W722" s="54">
        <v>2165076</v>
      </c>
      <c r="X722" s="52">
        <f>IFERROR(W722/T719,"-")</f>
        <v>6.5706391599321496E-3</v>
      </c>
      <c r="Y722" s="54">
        <v>21</v>
      </c>
      <c r="Z722" s="52">
        <f>IFERROR(Y722/U719,"-")</f>
        <v>4.8837209302325581E-2</v>
      </c>
      <c r="AA722" s="53">
        <f t="shared" si="140"/>
        <v>103098.85714285714</v>
      </c>
      <c r="AB722" s="311"/>
      <c r="AC722" s="311"/>
      <c r="AD722" s="209" t="s">
        <v>153</v>
      </c>
      <c r="AE722" s="54">
        <v>1710620</v>
      </c>
      <c r="AF722" s="52">
        <f>IFERROR(AE722/AB719,"-")</f>
        <v>2.2659867496563242E-3</v>
      </c>
      <c r="AG722" s="54">
        <v>41</v>
      </c>
      <c r="AH722" s="52">
        <f>IFERROR(AG722/AC719,"-")</f>
        <v>0.05</v>
      </c>
      <c r="AI722" s="53">
        <f t="shared" si="141"/>
        <v>41722.439024390245</v>
      </c>
      <c r="AJ722" s="311"/>
      <c r="AK722" s="324"/>
      <c r="AL722" s="209" t="s">
        <v>153</v>
      </c>
      <c r="AM722" s="54">
        <f t="shared" si="143"/>
        <v>26957692</v>
      </c>
      <c r="AN722" s="52">
        <f>IFERROR(AM722/AJ719,"-")</f>
        <v>4.9709786990649639E-3</v>
      </c>
      <c r="AO722" s="54">
        <f t="shared" si="136"/>
        <v>317</v>
      </c>
      <c r="AP722" s="52">
        <f>IFERROR(AO722/AK719,"-")</f>
        <v>3.9526184538653364E-2</v>
      </c>
      <c r="AQ722" s="53">
        <f t="shared" si="142"/>
        <v>85040.037854889597</v>
      </c>
      <c r="AW722" s="175"/>
      <c r="AX722" s="175"/>
    </row>
    <row r="723" spans="2:50" s="20" customFormat="1">
      <c r="B723" s="326"/>
      <c r="C723" s="308"/>
      <c r="D723" s="311"/>
      <c r="E723" s="311"/>
      <c r="F723" s="209" t="s">
        <v>154</v>
      </c>
      <c r="G723" s="54">
        <v>106199344</v>
      </c>
      <c r="H723" s="52">
        <f>IFERROR(G723/D719,"-")</f>
        <v>2.8061453165251059E-2</v>
      </c>
      <c r="I723" s="54">
        <v>1859</v>
      </c>
      <c r="J723" s="52">
        <f>IFERROR(I723/E719,"-")</f>
        <v>0.31186042610300285</v>
      </c>
      <c r="K723" s="53">
        <f t="shared" si="138"/>
        <v>57127.135018827328</v>
      </c>
      <c r="L723" s="311"/>
      <c r="M723" s="311"/>
      <c r="N723" s="209" t="s">
        <v>154</v>
      </c>
      <c r="O723" s="54">
        <v>15297468</v>
      </c>
      <c r="P723" s="52">
        <f>IFERROR(O723/L719,"-")</f>
        <v>2.7609370243701865E-2</v>
      </c>
      <c r="Q723" s="54">
        <v>293</v>
      </c>
      <c r="R723" s="52">
        <f>IFERROR(Q723/M719,"-")</f>
        <v>0.36217552533992581</v>
      </c>
      <c r="S723" s="53">
        <f t="shared" si="139"/>
        <v>52209.788395904434</v>
      </c>
      <c r="T723" s="311"/>
      <c r="U723" s="311"/>
      <c r="V723" s="209" t="s">
        <v>154</v>
      </c>
      <c r="W723" s="54">
        <v>5922394</v>
      </c>
      <c r="X723" s="52">
        <f>IFERROR(W723/T719,"-")</f>
        <v>1.7973463258078332E-2</v>
      </c>
      <c r="Y723" s="54">
        <v>157</v>
      </c>
      <c r="Z723" s="52">
        <f>IFERROR(Y723/U719,"-")</f>
        <v>0.36511627906976746</v>
      </c>
      <c r="AA723" s="53">
        <f t="shared" si="140"/>
        <v>37722.254777070062</v>
      </c>
      <c r="AB723" s="311"/>
      <c r="AC723" s="311"/>
      <c r="AD723" s="209" t="s">
        <v>154</v>
      </c>
      <c r="AE723" s="54">
        <v>20180094</v>
      </c>
      <c r="AF723" s="52">
        <f>IFERROR(AE723/AB719,"-")</f>
        <v>2.6731726281008693E-2</v>
      </c>
      <c r="AG723" s="54">
        <v>316</v>
      </c>
      <c r="AH723" s="52">
        <f>IFERROR(AG723/AC719,"-")</f>
        <v>0.38536585365853659</v>
      </c>
      <c r="AI723" s="53">
        <f t="shared" si="141"/>
        <v>63861.056962025315</v>
      </c>
      <c r="AJ723" s="311"/>
      <c r="AK723" s="324"/>
      <c r="AL723" s="209" t="s">
        <v>154</v>
      </c>
      <c r="AM723" s="54">
        <f t="shared" si="143"/>
        <v>147599300</v>
      </c>
      <c r="AN723" s="52">
        <f>IFERROR(AM723/AJ719,"-")</f>
        <v>2.7217203026761318E-2</v>
      </c>
      <c r="AO723" s="54">
        <f t="shared" si="136"/>
        <v>2625</v>
      </c>
      <c r="AP723" s="52">
        <f>IFERROR(AO723/AK719,"-")</f>
        <v>0.32730673316708231</v>
      </c>
      <c r="AQ723" s="53">
        <f t="shared" si="142"/>
        <v>56228.304761904765</v>
      </c>
      <c r="AW723" s="175"/>
      <c r="AX723" s="175"/>
    </row>
    <row r="724" spans="2:50" s="20" customFormat="1">
      <c r="B724" s="326"/>
      <c r="C724" s="308"/>
      <c r="D724" s="311"/>
      <c r="E724" s="311"/>
      <c r="F724" s="209" t="s">
        <v>155</v>
      </c>
      <c r="G724" s="54">
        <v>146391635</v>
      </c>
      <c r="H724" s="52">
        <f>IFERROR(G724/D719,"-")</f>
        <v>3.8681613789789772E-2</v>
      </c>
      <c r="I724" s="54">
        <v>1983</v>
      </c>
      <c r="J724" s="52">
        <f>IFERROR(I724/E719,"-")</f>
        <v>0.33266230498238553</v>
      </c>
      <c r="K724" s="53">
        <f t="shared" si="138"/>
        <v>73823.315683308116</v>
      </c>
      <c r="L724" s="311"/>
      <c r="M724" s="311"/>
      <c r="N724" s="209" t="s">
        <v>155</v>
      </c>
      <c r="O724" s="54">
        <v>26011468</v>
      </c>
      <c r="P724" s="52">
        <f>IFERROR(O724/L719,"-")</f>
        <v>4.6946347630483901E-2</v>
      </c>
      <c r="Q724" s="54">
        <v>311</v>
      </c>
      <c r="R724" s="52">
        <f>IFERROR(Q724/M719,"-")</f>
        <v>0.38442521631644005</v>
      </c>
      <c r="S724" s="53">
        <f t="shared" si="139"/>
        <v>83638.160771704177</v>
      </c>
      <c r="T724" s="311"/>
      <c r="U724" s="311"/>
      <c r="V724" s="209" t="s">
        <v>155</v>
      </c>
      <c r="W724" s="54">
        <v>10743137</v>
      </c>
      <c r="X724" s="52">
        <f>IFERROR(W724/T719,"-")</f>
        <v>3.2603602216603939E-2</v>
      </c>
      <c r="Y724" s="54">
        <v>177</v>
      </c>
      <c r="Z724" s="52">
        <f>IFERROR(Y724/U719,"-")</f>
        <v>0.41162790697674417</v>
      </c>
      <c r="AA724" s="53">
        <f t="shared" si="140"/>
        <v>60695.689265536726</v>
      </c>
      <c r="AB724" s="311"/>
      <c r="AC724" s="311"/>
      <c r="AD724" s="209" t="s">
        <v>155</v>
      </c>
      <c r="AE724" s="54">
        <v>28178998</v>
      </c>
      <c r="AF724" s="52">
        <f>IFERROR(AE724/AB719,"-")</f>
        <v>3.7327539773060095E-2</v>
      </c>
      <c r="AG724" s="54">
        <v>314</v>
      </c>
      <c r="AH724" s="52">
        <f>IFERROR(AG724/AC719,"-")</f>
        <v>0.38292682926829269</v>
      </c>
      <c r="AI724" s="53">
        <f t="shared" si="141"/>
        <v>89742.031847133752</v>
      </c>
      <c r="AJ724" s="311"/>
      <c r="AK724" s="324"/>
      <c r="AL724" s="209" t="s">
        <v>155</v>
      </c>
      <c r="AM724" s="54">
        <f t="shared" si="143"/>
        <v>211325238</v>
      </c>
      <c r="AN724" s="52">
        <f>IFERROR(AM724/AJ719,"-")</f>
        <v>3.8968219411099216E-2</v>
      </c>
      <c r="AO724" s="54">
        <f t="shared" si="136"/>
        <v>2785</v>
      </c>
      <c r="AP724" s="52">
        <f>IFERROR(AO724/AK719,"-")</f>
        <v>0.34725685785536159</v>
      </c>
      <c r="AQ724" s="53">
        <f t="shared" si="142"/>
        <v>75879.798204667866</v>
      </c>
      <c r="AW724" s="175"/>
      <c r="AX724" s="175"/>
    </row>
    <row r="725" spans="2:50" s="20" customFormat="1">
      <c r="B725" s="326"/>
      <c r="C725" s="308"/>
      <c r="D725" s="311"/>
      <c r="E725" s="311"/>
      <c r="F725" s="209" t="s">
        <v>156</v>
      </c>
      <c r="G725" s="54">
        <v>103909159</v>
      </c>
      <c r="H725" s="52">
        <f>IFERROR(G725/D719,"-")</f>
        <v>2.7456308945930267E-2</v>
      </c>
      <c r="I725" s="54">
        <v>630</v>
      </c>
      <c r="J725" s="52">
        <f>IFERROR(I725/E719,"-")</f>
        <v>0.10568696527428284</v>
      </c>
      <c r="K725" s="53">
        <f t="shared" si="138"/>
        <v>164935.17301587301</v>
      </c>
      <c r="L725" s="311"/>
      <c r="M725" s="311"/>
      <c r="N725" s="209" t="s">
        <v>156</v>
      </c>
      <c r="O725" s="54">
        <v>11322877</v>
      </c>
      <c r="P725" s="52">
        <f>IFERROR(O725/L719,"-")</f>
        <v>2.0435898497509278E-2</v>
      </c>
      <c r="Q725" s="54">
        <v>95</v>
      </c>
      <c r="R725" s="52">
        <f>IFERROR(Q725/M719,"-")</f>
        <v>0.11742892459826947</v>
      </c>
      <c r="S725" s="53">
        <f t="shared" si="139"/>
        <v>119188.17894736842</v>
      </c>
      <c r="T725" s="311"/>
      <c r="U725" s="311"/>
      <c r="V725" s="209" t="s">
        <v>156</v>
      </c>
      <c r="W725" s="54">
        <v>10345505</v>
      </c>
      <c r="X725" s="52">
        <f>IFERROR(W725/T719,"-")</f>
        <v>3.1396856407014742E-2</v>
      </c>
      <c r="Y725" s="54">
        <v>57</v>
      </c>
      <c r="Z725" s="52">
        <f>IFERROR(Y725/U719,"-")</f>
        <v>0.13255813953488371</v>
      </c>
      <c r="AA725" s="53">
        <f t="shared" si="140"/>
        <v>181500.08771929826</v>
      </c>
      <c r="AB725" s="311"/>
      <c r="AC725" s="311"/>
      <c r="AD725" s="209" t="s">
        <v>156</v>
      </c>
      <c r="AE725" s="54">
        <v>14275330</v>
      </c>
      <c r="AF725" s="52">
        <f>IFERROR(AE725/AB719,"-")</f>
        <v>1.8909932437929763E-2</v>
      </c>
      <c r="AG725" s="54">
        <v>139</v>
      </c>
      <c r="AH725" s="52">
        <f>IFERROR(AG725/AC719,"-")</f>
        <v>0.16951219512195123</v>
      </c>
      <c r="AI725" s="53">
        <f t="shared" si="141"/>
        <v>102700.21582733814</v>
      </c>
      <c r="AJ725" s="311"/>
      <c r="AK725" s="324"/>
      <c r="AL725" s="209" t="s">
        <v>156</v>
      </c>
      <c r="AM725" s="54">
        <f t="shared" si="143"/>
        <v>139852871</v>
      </c>
      <c r="AN725" s="52">
        <f>IFERROR(AM725/AJ719,"-")</f>
        <v>2.5788767181703844E-2</v>
      </c>
      <c r="AO725" s="54">
        <f t="shared" si="136"/>
        <v>921</v>
      </c>
      <c r="AP725" s="52">
        <f>IFERROR(AO725/AK719,"-")</f>
        <v>0.11483790523690773</v>
      </c>
      <c r="AQ725" s="53">
        <f t="shared" si="142"/>
        <v>151848.93702497287</v>
      </c>
      <c r="AW725" s="175"/>
      <c r="AX725" s="175"/>
    </row>
    <row r="726" spans="2:50" s="20" customFormat="1">
      <c r="B726" s="326"/>
      <c r="C726" s="308"/>
      <c r="D726" s="311"/>
      <c r="E726" s="311"/>
      <c r="F726" s="209" t="s">
        <v>166</v>
      </c>
      <c r="G726" s="54">
        <v>2947</v>
      </c>
      <c r="H726" s="52">
        <f>IFERROR(G726/D719,"-")</f>
        <v>7.7869692375872755E-7</v>
      </c>
      <c r="I726" s="54">
        <v>5</v>
      </c>
      <c r="J726" s="52">
        <f>IFERROR(I726/E719,"-")</f>
        <v>8.3878543868478445E-4</v>
      </c>
      <c r="K726" s="53">
        <f t="shared" si="138"/>
        <v>589.4</v>
      </c>
      <c r="L726" s="311"/>
      <c r="M726" s="311"/>
      <c r="N726" s="209" t="s">
        <v>166</v>
      </c>
      <c r="O726" s="54">
        <v>0</v>
      </c>
      <c r="P726" s="52">
        <f>IFERROR(O726/L719,"-")</f>
        <v>0</v>
      </c>
      <c r="Q726" s="54">
        <v>0</v>
      </c>
      <c r="R726" s="52">
        <f>IFERROR(Q726/M719,"-")</f>
        <v>0</v>
      </c>
      <c r="S726" s="53" t="str">
        <f t="shared" si="139"/>
        <v>-</v>
      </c>
      <c r="T726" s="311"/>
      <c r="U726" s="311"/>
      <c r="V726" s="209" t="s">
        <v>166</v>
      </c>
      <c r="W726" s="54">
        <v>0</v>
      </c>
      <c r="X726" s="52">
        <f>IFERROR(W726/T719,"-")</f>
        <v>0</v>
      </c>
      <c r="Y726" s="54">
        <v>0</v>
      </c>
      <c r="Z726" s="52">
        <f>IFERROR(Y726/U719,"-")</f>
        <v>0</v>
      </c>
      <c r="AA726" s="53" t="str">
        <f t="shared" si="140"/>
        <v>-</v>
      </c>
      <c r="AB726" s="311"/>
      <c r="AC726" s="311"/>
      <c r="AD726" s="209" t="s">
        <v>166</v>
      </c>
      <c r="AE726" s="54">
        <v>3388</v>
      </c>
      <c r="AF726" s="52">
        <f>IFERROR(AE726/AB719,"-")</f>
        <v>4.487941861918852E-6</v>
      </c>
      <c r="AG726" s="54">
        <v>2</v>
      </c>
      <c r="AH726" s="52">
        <f>IFERROR(AG726/AC719,"-")</f>
        <v>2.4390243902439024E-3</v>
      </c>
      <c r="AI726" s="53">
        <f t="shared" si="141"/>
        <v>1694</v>
      </c>
      <c r="AJ726" s="311"/>
      <c r="AK726" s="324"/>
      <c r="AL726" s="209" t="s">
        <v>166</v>
      </c>
      <c r="AM726" s="54">
        <f t="shared" si="143"/>
        <v>6335</v>
      </c>
      <c r="AN726" s="52">
        <f>IFERROR(AM726/AJ719,"-")</f>
        <v>1.1681693691943861E-6</v>
      </c>
      <c r="AO726" s="54">
        <f t="shared" si="136"/>
        <v>7</v>
      </c>
      <c r="AP726" s="52">
        <f>IFERROR(AO726/AK719,"-")</f>
        <v>8.7281795511221947E-4</v>
      </c>
      <c r="AQ726" s="53">
        <f t="shared" si="142"/>
        <v>905</v>
      </c>
      <c r="AW726" s="175"/>
      <c r="AX726" s="175"/>
    </row>
    <row r="727" spans="2:50" s="20" customFormat="1">
      <c r="B727" s="326"/>
      <c r="C727" s="308"/>
      <c r="D727" s="311"/>
      <c r="E727" s="311"/>
      <c r="F727" s="209" t="s">
        <v>157</v>
      </c>
      <c r="G727" s="54">
        <v>2041137</v>
      </c>
      <c r="H727" s="52">
        <f>IFERROR(G727/D719,"-")</f>
        <v>5.3933732706824497E-4</v>
      </c>
      <c r="I727" s="54">
        <v>99</v>
      </c>
      <c r="J727" s="52">
        <f>IFERROR(I727/E719,"-")</f>
        <v>1.660795168595873E-2</v>
      </c>
      <c r="K727" s="53">
        <f t="shared" si="138"/>
        <v>20617.545454545456</v>
      </c>
      <c r="L727" s="311"/>
      <c r="M727" s="311"/>
      <c r="N727" s="209" t="s">
        <v>157</v>
      </c>
      <c r="O727" s="54">
        <v>416267</v>
      </c>
      <c r="P727" s="52">
        <f>IFERROR(O727/L719,"-")</f>
        <v>7.5129228727492973E-4</v>
      </c>
      <c r="Q727" s="54">
        <v>16</v>
      </c>
      <c r="R727" s="52">
        <f>IFERROR(Q727/M719,"-")</f>
        <v>1.9777503090234856E-2</v>
      </c>
      <c r="S727" s="53">
        <f t="shared" si="139"/>
        <v>26016.6875</v>
      </c>
      <c r="T727" s="311"/>
      <c r="U727" s="311"/>
      <c r="V727" s="209" t="s">
        <v>157</v>
      </c>
      <c r="W727" s="54">
        <v>411418</v>
      </c>
      <c r="X727" s="52">
        <f>IFERROR(W727/T719,"-")</f>
        <v>1.2485839859205706E-3</v>
      </c>
      <c r="Y727" s="54">
        <v>15</v>
      </c>
      <c r="Z727" s="52">
        <f>IFERROR(Y727/U719,"-")</f>
        <v>3.4883720930232558E-2</v>
      </c>
      <c r="AA727" s="53">
        <f t="shared" si="140"/>
        <v>27427.866666666665</v>
      </c>
      <c r="AB727" s="311"/>
      <c r="AC727" s="311"/>
      <c r="AD727" s="209" t="s">
        <v>157</v>
      </c>
      <c r="AE727" s="54">
        <v>624382</v>
      </c>
      <c r="AF727" s="52">
        <f>IFERROR(AE727/AB719,"-")</f>
        <v>8.2709271417609692E-4</v>
      </c>
      <c r="AG727" s="54">
        <v>27</v>
      </c>
      <c r="AH727" s="52">
        <f>IFERROR(AG727/AC719,"-")</f>
        <v>3.2926829268292684E-2</v>
      </c>
      <c r="AI727" s="53">
        <f t="shared" si="141"/>
        <v>23125.259259259259</v>
      </c>
      <c r="AJ727" s="311"/>
      <c r="AK727" s="324"/>
      <c r="AL727" s="209" t="s">
        <v>157</v>
      </c>
      <c r="AM727" s="54">
        <f t="shared" si="143"/>
        <v>3493204</v>
      </c>
      <c r="AN727" s="52">
        <f>IFERROR(AM727/AJ719,"-")</f>
        <v>6.4414426411165055E-4</v>
      </c>
      <c r="AO727" s="54">
        <f t="shared" si="136"/>
        <v>157</v>
      </c>
      <c r="AP727" s="52">
        <f>IFERROR(AO727/AK719,"-")</f>
        <v>1.9576059850374066E-2</v>
      </c>
      <c r="AQ727" s="53">
        <f t="shared" si="142"/>
        <v>22249.707006369426</v>
      </c>
      <c r="AW727" s="175"/>
      <c r="AX727" s="175"/>
    </row>
    <row r="728" spans="2:50" s="20" customFormat="1">
      <c r="B728" s="326"/>
      <c r="C728" s="308"/>
      <c r="D728" s="311"/>
      <c r="E728" s="311"/>
      <c r="F728" s="209" t="s">
        <v>158</v>
      </c>
      <c r="G728" s="54">
        <v>2449840</v>
      </c>
      <c r="H728" s="52">
        <f>IFERROR(G728/D719,"-")</f>
        <v>6.4733046206348187E-4</v>
      </c>
      <c r="I728" s="54">
        <v>200</v>
      </c>
      <c r="J728" s="52">
        <f>IFERROR(I728/E719,"-")</f>
        <v>3.3551417547391375E-2</v>
      </c>
      <c r="K728" s="53">
        <f t="shared" si="138"/>
        <v>12249.2</v>
      </c>
      <c r="L728" s="311"/>
      <c r="M728" s="311"/>
      <c r="N728" s="209" t="s">
        <v>158</v>
      </c>
      <c r="O728" s="54">
        <v>1870087</v>
      </c>
      <c r="P728" s="52">
        <f>IFERROR(O728/L719,"-")</f>
        <v>3.3751941413398406E-3</v>
      </c>
      <c r="Q728" s="54">
        <v>33</v>
      </c>
      <c r="R728" s="52">
        <f>IFERROR(Q728/M719,"-")</f>
        <v>4.0791100123609397E-2</v>
      </c>
      <c r="S728" s="53">
        <f t="shared" si="139"/>
        <v>56669.303030303032</v>
      </c>
      <c r="T728" s="311"/>
      <c r="U728" s="311"/>
      <c r="V728" s="209" t="s">
        <v>158</v>
      </c>
      <c r="W728" s="54">
        <v>129383</v>
      </c>
      <c r="X728" s="52">
        <f>IFERROR(W728/T719,"-")</f>
        <v>3.926555032846428E-4</v>
      </c>
      <c r="Y728" s="54">
        <v>19</v>
      </c>
      <c r="Z728" s="52">
        <f>IFERROR(Y728/U719,"-")</f>
        <v>4.4186046511627906E-2</v>
      </c>
      <c r="AA728" s="53">
        <f t="shared" si="140"/>
        <v>6809.6315789473683</v>
      </c>
      <c r="AB728" s="311"/>
      <c r="AC728" s="311"/>
      <c r="AD728" s="209" t="s">
        <v>158</v>
      </c>
      <c r="AE728" s="54">
        <v>1120461</v>
      </c>
      <c r="AF728" s="52">
        <f>IFERROR(AE728/AB719,"-")</f>
        <v>1.4842278118498992E-3</v>
      </c>
      <c r="AG728" s="54">
        <v>58</v>
      </c>
      <c r="AH728" s="52">
        <f>IFERROR(AG728/AC719,"-")</f>
        <v>7.0731707317073164E-2</v>
      </c>
      <c r="AI728" s="53">
        <f t="shared" si="141"/>
        <v>19318.293103448275</v>
      </c>
      <c r="AJ728" s="311"/>
      <c r="AK728" s="324"/>
      <c r="AL728" s="209" t="s">
        <v>158</v>
      </c>
      <c r="AM728" s="54">
        <f t="shared" si="143"/>
        <v>5569771</v>
      </c>
      <c r="AN728" s="52">
        <f>IFERROR(AM728/AJ719,"-")</f>
        <v>1.0270617009671956E-3</v>
      </c>
      <c r="AO728" s="54">
        <f t="shared" si="136"/>
        <v>310</v>
      </c>
      <c r="AP728" s="52">
        <f>IFERROR(AO728/AK719,"-")</f>
        <v>3.8653366583541147E-2</v>
      </c>
      <c r="AQ728" s="53">
        <f t="shared" si="142"/>
        <v>17967.003225806453</v>
      </c>
      <c r="AW728" s="175"/>
      <c r="AX728" s="175"/>
    </row>
    <row r="729" spans="2:50" s="20" customFormat="1">
      <c r="B729" s="326"/>
      <c r="C729" s="308"/>
      <c r="D729" s="311"/>
      <c r="E729" s="311"/>
      <c r="F729" s="209" t="s">
        <v>159</v>
      </c>
      <c r="G729" s="54">
        <v>2991077</v>
      </c>
      <c r="H729" s="52">
        <f>IFERROR(G729/D719,"-")</f>
        <v>7.9034355569239346E-4</v>
      </c>
      <c r="I729" s="54">
        <v>35</v>
      </c>
      <c r="J729" s="52">
        <f>IFERROR(I729/E719,"-")</f>
        <v>5.871498070793491E-3</v>
      </c>
      <c r="K729" s="53">
        <f t="shared" si="138"/>
        <v>85459.342857142852</v>
      </c>
      <c r="L729" s="311"/>
      <c r="M729" s="311"/>
      <c r="N729" s="209" t="s">
        <v>159</v>
      </c>
      <c r="O729" s="54">
        <v>16842</v>
      </c>
      <c r="P729" s="52">
        <f>IFERROR(O729/L719,"-")</f>
        <v>3.0396992080285888E-5</v>
      </c>
      <c r="Q729" s="54">
        <v>2</v>
      </c>
      <c r="R729" s="52">
        <f>IFERROR(Q729/M719,"-")</f>
        <v>2.472187886279357E-3</v>
      </c>
      <c r="S729" s="53">
        <f t="shared" si="139"/>
        <v>8421</v>
      </c>
      <c r="T729" s="311"/>
      <c r="U729" s="311"/>
      <c r="V729" s="209" t="s">
        <v>159</v>
      </c>
      <c r="W729" s="54">
        <v>20425</v>
      </c>
      <c r="X729" s="52">
        <f>IFERROR(W729/T719,"-")</f>
        <v>6.1986417493711151E-5</v>
      </c>
      <c r="Y729" s="54">
        <v>5</v>
      </c>
      <c r="Z729" s="52">
        <f>IFERROR(Y729/U719,"-")</f>
        <v>1.1627906976744186E-2</v>
      </c>
      <c r="AA729" s="53">
        <f t="shared" si="140"/>
        <v>4085</v>
      </c>
      <c r="AB729" s="311"/>
      <c r="AC729" s="311"/>
      <c r="AD729" s="209" t="s">
        <v>159</v>
      </c>
      <c r="AE729" s="54">
        <v>802912</v>
      </c>
      <c r="AF729" s="52">
        <f>IFERROR(AE729/AB719,"-")</f>
        <v>1.0635839363155222E-3</v>
      </c>
      <c r="AG729" s="54">
        <v>14</v>
      </c>
      <c r="AH729" s="52">
        <f>IFERROR(AG729/AC719,"-")</f>
        <v>1.7073170731707318E-2</v>
      </c>
      <c r="AI729" s="53">
        <f t="shared" si="141"/>
        <v>57350.857142857145</v>
      </c>
      <c r="AJ729" s="311"/>
      <c r="AK729" s="324"/>
      <c r="AL729" s="209" t="s">
        <v>159</v>
      </c>
      <c r="AM729" s="54">
        <f t="shared" si="143"/>
        <v>3831256</v>
      </c>
      <c r="AN729" s="52">
        <f>IFERROR(AM729/AJ719,"-")</f>
        <v>7.0648080579987485E-4</v>
      </c>
      <c r="AO729" s="54">
        <f t="shared" si="136"/>
        <v>56</v>
      </c>
      <c r="AP729" s="52">
        <f>IFERROR(AO729/AK719,"-")</f>
        <v>6.9825436408977558E-3</v>
      </c>
      <c r="AQ729" s="53">
        <f t="shared" si="142"/>
        <v>68415.28571428571</v>
      </c>
      <c r="AW729" s="175"/>
      <c r="AX729" s="175"/>
    </row>
    <row r="730" spans="2:50" s="20" customFormat="1">
      <c r="B730" s="326"/>
      <c r="C730" s="308"/>
      <c r="D730" s="311"/>
      <c r="E730" s="311"/>
      <c r="F730" s="209" t="s">
        <v>160</v>
      </c>
      <c r="G730" s="54">
        <v>7361076</v>
      </c>
      <c r="H730" s="52">
        <f>IFERROR(G730/D719,"-")</f>
        <v>1.9450448716505594E-3</v>
      </c>
      <c r="I730" s="54">
        <v>27</v>
      </c>
      <c r="J730" s="52">
        <f>IFERROR(I730/E719,"-")</f>
        <v>4.5294413688978363E-3</v>
      </c>
      <c r="K730" s="53">
        <f t="shared" si="138"/>
        <v>272632.44444444444</v>
      </c>
      <c r="L730" s="311"/>
      <c r="M730" s="311"/>
      <c r="N730" s="209" t="s">
        <v>160</v>
      </c>
      <c r="O730" s="54">
        <v>1085239</v>
      </c>
      <c r="P730" s="52">
        <f>IFERROR(O730/L719,"-")</f>
        <v>1.9586748182055204E-3</v>
      </c>
      <c r="Q730" s="54">
        <v>3</v>
      </c>
      <c r="R730" s="52">
        <f>IFERROR(Q730/M719,"-")</f>
        <v>3.708281829419036E-3</v>
      </c>
      <c r="S730" s="53">
        <f t="shared" si="139"/>
        <v>361746.33333333331</v>
      </c>
      <c r="T730" s="311"/>
      <c r="U730" s="311"/>
      <c r="V730" s="209" t="s">
        <v>160</v>
      </c>
      <c r="W730" s="54">
        <v>1838811</v>
      </c>
      <c r="X730" s="52">
        <f>IFERROR(W730/T719,"-")</f>
        <v>5.5804801144689591E-3</v>
      </c>
      <c r="Y730" s="54">
        <v>7</v>
      </c>
      <c r="Z730" s="52">
        <f>IFERROR(Y730/U719,"-")</f>
        <v>1.627906976744186E-2</v>
      </c>
      <c r="AA730" s="53">
        <f t="shared" si="140"/>
        <v>262687.28571428574</v>
      </c>
      <c r="AB730" s="311"/>
      <c r="AC730" s="311"/>
      <c r="AD730" s="209" t="s">
        <v>160</v>
      </c>
      <c r="AE730" s="54">
        <v>3425726</v>
      </c>
      <c r="AF730" s="52">
        <f>IFERROR(AE730/AB719,"-")</f>
        <v>4.53791591583938E-3</v>
      </c>
      <c r="AG730" s="54">
        <v>11</v>
      </c>
      <c r="AH730" s="52">
        <f>IFERROR(AG730/AC719,"-")</f>
        <v>1.3414634146341463E-2</v>
      </c>
      <c r="AI730" s="53">
        <f t="shared" si="141"/>
        <v>311429.63636363635</v>
      </c>
      <c r="AJ730" s="311"/>
      <c r="AK730" s="324"/>
      <c r="AL730" s="209" t="s">
        <v>160</v>
      </c>
      <c r="AM730" s="54">
        <f t="shared" si="143"/>
        <v>13710852</v>
      </c>
      <c r="AN730" s="52">
        <f>IFERROR(AM730/AJ719,"-")</f>
        <v>2.5282710863390036E-3</v>
      </c>
      <c r="AO730" s="54">
        <f t="shared" si="136"/>
        <v>48</v>
      </c>
      <c r="AP730" s="52">
        <f>IFERROR(AO730/AK719,"-")</f>
        <v>5.9850374064837905E-3</v>
      </c>
      <c r="AQ730" s="53">
        <f t="shared" si="142"/>
        <v>285642.75</v>
      </c>
      <c r="AW730" s="175"/>
      <c r="AX730" s="175"/>
    </row>
    <row r="731" spans="2:50" s="20" customFormat="1">
      <c r="B731" s="326"/>
      <c r="C731" s="308"/>
      <c r="D731" s="311"/>
      <c r="E731" s="311"/>
      <c r="F731" s="209" t="s">
        <v>161</v>
      </c>
      <c r="G731" s="54">
        <v>19345783</v>
      </c>
      <c r="H731" s="52">
        <f>IFERROR(G731/D719,"-")</f>
        <v>5.111809199119066E-3</v>
      </c>
      <c r="I731" s="54">
        <v>534</v>
      </c>
      <c r="J731" s="52">
        <f>IFERROR(I731/E719,"-")</f>
        <v>8.958228485153498E-2</v>
      </c>
      <c r="K731" s="53">
        <f t="shared" si="138"/>
        <v>36228.058052434455</v>
      </c>
      <c r="L731" s="311"/>
      <c r="M731" s="311"/>
      <c r="N731" s="209" t="s">
        <v>161</v>
      </c>
      <c r="O731" s="54">
        <v>4169944</v>
      </c>
      <c r="P731" s="52">
        <f>IFERROR(O731/L719,"-")</f>
        <v>7.5260512256997781E-3</v>
      </c>
      <c r="Q731" s="54">
        <v>81</v>
      </c>
      <c r="R731" s="52">
        <f>IFERROR(Q731/M719,"-")</f>
        <v>0.10012360939431397</v>
      </c>
      <c r="S731" s="53">
        <f t="shared" si="139"/>
        <v>51480.790123456791</v>
      </c>
      <c r="T731" s="311"/>
      <c r="U731" s="311"/>
      <c r="V731" s="209" t="s">
        <v>161</v>
      </c>
      <c r="W731" s="54">
        <v>3247569</v>
      </c>
      <c r="X731" s="52">
        <f>IFERROR(W731/T719,"-")</f>
        <v>9.8558221725157415E-3</v>
      </c>
      <c r="Y731" s="54">
        <v>73</v>
      </c>
      <c r="Z731" s="52">
        <f>IFERROR(Y731/U719,"-")</f>
        <v>0.16976744186046511</v>
      </c>
      <c r="AA731" s="53">
        <f t="shared" si="140"/>
        <v>44487.246575342462</v>
      </c>
      <c r="AB731" s="311"/>
      <c r="AC731" s="311"/>
      <c r="AD731" s="209" t="s">
        <v>161</v>
      </c>
      <c r="AE731" s="54">
        <v>6799589</v>
      </c>
      <c r="AF731" s="52">
        <f>IFERROR(AE731/AB719,"-")</f>
        <v>9.0071310852842222E-3</v>
      </c>
      <c r="AG731" s="54">
        <v>133</v>
      </c>
      <c r="AH731" s="52">
        <f>IFERROR(AG731/AC719,"-")</f>
        <v>0.16219512195121952</v>
      </c>
      <c r="AI731" s="53">
        <f t="shared" si="141"/>
        <v>51124.729323308267</v>
      </c>
      <c r="AJ731" s="311"/>
      <c r="AK731" s="324"/>
      <c r="AL731" s="209" t="s">
        <v>161</v>
      </c>
      <c r="AM731" s="54">
        <f t="shared" si="143"/>
        <v>33562885</v>
      </c>
      <c r="AN731" s="52">
        <f>IFERROR(AM731/AJ719,"-")</f>
        <v>6.1889714599516529E-3</v>
      </c>
      <c r="AO731" s="54">
        <f t="shared" si="136"/>
        <v>821</v>
      </c>
      <c r="AP731" s="52">
        <f>IFERROR(AO731/AK719,"-")</f>
        <v>0.10236907730673317</v>
      </c>
      <c r="AQ731" s="53">
        <f t="shared" si="142"/>
        <v>40880.49330085262</v>
      </c>
      <c r="AW731" s="175"/>
      <c r="AX731" s="175"/>
    </row>
    <row r="732" spans="2:50" s="20" customFormat="1">
      <c r="B732" s="326"/>
      <c r="C732" s="308"/>
      <c r="D732" s="311"/>
      <c r="E732" s="311"/>
      <c r="F732" s="209" t="s">
        <v>162</v>
      </c>
      <c r="G732" s="54">
        <v>43904684</v>
      </c>
      <c r="H732" s="52">
        <f>IFERROR(G732/D719,"-")</f>
        <v>1.160110022714592E-2</v>
      </c>
      <c r="I732" s="54">
        <v>411</v>
      </c>
      <c r="J732" s="52">
        <f>IFERROR(I732/E719,"-")</f>
        <v>6.8948163059889281E-2</v>
      </c>
      <c r="K732" s="53">
        <f t="shared" si="138"/>
        <v>106824.04866180048</v>
      </c>
      <c r="L732" s="311"/>
      <c r="M732" s="311"/>
      <c r="N732" s="209" t="s">
        <v>162</v>
      </c>
      <c r="O732" s="54">
        <v>4588448</v>
      </c>
      <c r="P732" s="52">
        <f>IFERROR(O732/L719,"-")</f>
        <v>8.2813809236909879E-3</v>
      </c>
      <c r="Q732" s="54">
        <v>56</v>
      </c>
      <c r="R732" s="52">
        <f>IFERROR(Q732/M719,"-")</f>
        <v>6.9221260815822E-2</v>
      </c>
      <c r="S732" s="53">
        <f t="shared" si="139"/>
        <v>81936.571428571435</v>
      </c>
      <c r="T732" s="311"/>
      <c r="U732" s="311"/>
      <c r="V732" s="209" t="s">
        <v>162</v>
      </c>
      <c r="W732" s="54">
        <v>2149185</v>
      </c>
      <c r="X732" s="52">
        <f>IFERROR(W732/T719,"-")</f>
        <v>6.5224126649312897E-3</v>
      </c>
      <c r="Y732" s="54">
        <v>26</v>
      </c>
      <c r="Z732" s="52">
        <f>IFERROR(Y732/U719,"-")</f>
        <v>6.0465116279069767E-2</v>
      </c>
      <c r="AA732" s="53">
        <f t="shared" si="140"/>
        <v>82660.961538461532</v>
      </c>
      <c r="AB732" s="311"/>
      <c r="AC732" s="311"/>
      <c r="AD732" s="209" t="s">
        <v>162</v>
      </c>
      <c r="AE732" s="54">
        <v>8480444</v>
      </c>
      <c r="AF732" s="52">
        <f>IFERROR(AE732/AB719,"-")</f>
        <v>1.1233689384668994E-2</v>
      </c>
      <c r="AG732" s="54">
        <v>99</v>
      </c>
      <c r="AH732" s="52">
        <f>IFERROR(AG732/AC719,"-")</f>
        <v>0.12073170731707317</v>
      </c>
      <c r="AI732" s="53">
        <f t="shared" si="141"/>
        <v>85661.050505050502</v>
      </c>
      <c r="AJ732" s="311"/>
      <c r="AK732" s="324"/>
      <c r="AL732" s="209" t="s">
        <v>162</v>
      </c>
      <c r="AM732" s="54">
        <f t="shared" si="143"/>
        <v>59122761</v>
      </c>
      <c r="AN732" s="52">
        <f>IFERROR(AM732/AJ719,"-")</f>
        <v>1.0902193910402596E-2</v>
      </c>
      <c r="AO732" s="54">
        <f t="shared" si="136"/>
        <v>592</v>
      </c>
      <c r="AP732" s="52">
        <f>IFERROR(AO732/AK719,"-")</f>
        <v>7.3815461346633415E-2</v>
      </c>
      <c r="AQ732" s="53">
        <f t="shared" si="142"/>
        <v>99869.528716216213</v>
      </c>
      <c r="AW732" s="175"/>
      <c r="AX732" s="175"/>
    </row>
    <row r="733" spans="2:50" s="20" customFormat="1">
      <c r="B733" s="326"/>
      <c r="C733" s="308"/>
      <c r="D733" s="311"/>
      <c r="E733" s="311"/>
      <c r="F733" s="209" t="s">
        <v>163</v>
      </c>
      <c r="G733" s="54">
        <v>15943516</v>
      </c>
      <c r="H733" s="52">
        <f>IFERROR(G733/D719,"-")</f>
        <v>4.2128153590424338E-3</v>
      </c>
      <c r="I733" s="54">
        <v>377</v>
      </c>
      <c r="J733" s="52">
        <f>IFERROR(I733/E719,"-")</f>
        <v>6.3244422076832743E-2</v>
      </c>
      <c r="K733" s="53">
        <f t="shared" si="138"/>
        <v>42290.493368700263</v>
      </c>
      <c r="L733" s="311"/>
      <c r="M733" s="311"/>
      <c r="N733" s="209" t="s">
        <v>163</v>
      </c>
      <c r="O733" s="54">
        <v>2264124</v>
      </c>
      <c r="P733" s="52">
        <f>IFERROR(O733/L719,"-")</f>
        <v>4.0863649980278595E-3</v>
      </c>
      <c r="Q733" s="54">
        <v>57</v>
      </c>
      <c r="R733" s="52">
        <f>IFERROR(Q733/M719,"-")</f>
        <v>7.0457354758961685E-2</v>
      </c>
      <c r="S733" s="53">
        <f t="shared" si="139"/>
        <v>39721.473684210527</v>
      </c>
      <c r="T733" s="311"/>
      <c r="U733" s="311"/>
      <c r="V733" s="209" t="s">
        <v>163</v>
      </c>
      <c r="W733" s="54">
        <v>3170484</v>
      </c>
      <c r="X733" s="52">
        <f>IFERROR(W733/T719,"-")</f>
        <v>9.6218822463222178E-3</v>
      </c>
      <c r="Y733" s="54">
        <v>41</v>
      </c>
      <c r="Z733" s="52">
        <f>IFERROR(Y733/U719,"-")</f>
        <v>9.5348837209302331E-2</v>
      </c>
      <c r="AA733" s="53">
        <f t="shared" si="140"/>
        <v>77328.878048780491</v>
      </c>
      <c r="AB733" s="311"/>
      <c r="AC733" s="311"/>
      <c r="AD733" s="209" t="s">
        <v>163</v>
      </c>
      <c r="AE733" s="54">
        <v>4762255</v>
      </c>
      <c r="AF733" s="52">
        <f>IFERROR(AE733/AB719,"-")</f>
        <v>6.3083599680142741E-3</v>
      </c>
      <c r="AG733" s="54">
        <v>87</v>
      </c>
      <c r="AH733" s="52">
        <f>IFERROR(AG733/AC719,"-")</f>
        <v>0.10609756097560975</v>
      </c>
      <c r="AI733" s="53">
        <f t="shared" si="141"/>
        <v>54738.563218390802</v>
      </c>
      <c r="AJ733" s="311"/>
      <c r="AK733" s="324"/>
      <c r="AL733" s="209" t="s">
        <v>163</v>
      </c>
      <c r="AM733" s="54">
        <f t="shared" si="143"/>
        <v>26140379</v>
      </c>
      <c r="AN733" s="52">
        <f>IFERROR(AM733/AJ719,"-")</f>
        <v>4.8202667793105251E-3</v>
      </c>
      <c r="AO733" s="54">
        <f t="shared" si="136"/>
        <v>562</v>
      </c>
      <c r="AP733" s="52">
        <f>IFERROR(AO733/AK719,"-")</f>
        <v>7.0074812967581043E-2</v>
      </c>
      <c r="AQ733" s="53">
        <f t="shared" si="142"/>
        <v>46513.129893238431</v>
      </c>
      <c r="AW733" s="175"/>
      <c r="AX733" s="175"/>
    </row>
    <row r="734" spans="2:50" s="20" customFormat="1">
      <c r="B734" s="326"/>
      <c r="C734" s="308"/>
      <c r="D734" s="311"/>
      <c r="E734" s="311"/>
      <c r="F734" s="210" t="s">
        <v>164</v>
      </c>
      <c r="G734" s="59">
        <v>6903359</v>
      </c>
      <c r="H734" s="57">
        <f>IFERROR(G734/D719,"-")</f>
        <v>1.824100582593188E-3</v>
      </c>
      <c r="I734" s="59">
        <v>427</v>
      </c>
      <c r="J734" s="57">
        <f>IFERROR(I734/E719,"-")</f>
        <v>7.1632276463680589E-2</v>
      </c>
      <c r="K734" s="58">
        <f t="shared" si="138"/>
        <v>16167.117096018736</v>
      </c>
      <c r="L734" s="311"/>
      <c r="M734" s="311"/>
      <c r="N734" s="210" t="s">
        <v>164</v>
      </c>
      <c r="O734" s="59">
        <v>577718</v>
      </c>
      <c r="P734" s="57">
        <f>IFERROR(O734/L719,"-")</f>
        <v>1.0426843290962239E-3</v>
      </c>
      <c r="Q734" s="59">
        <v>63</v>
      </c>
      <c r="R734" s="57">
        <f>IFERROR(Q734/M719,"-")</f>
        <v>7.7873918417799753E-2</v>
      </c>
      <c r="S734" s="58">
        <f t="shared" si="139"/>
        <v>9170.1269841269841</v>
      </c>
      <c r="T734" s="311"/>
      <c r="U734" s="311"/>
      <c r="V734" s="210" t="s">
        <v>164</v>
      </c>
      <c r="W734" s="59">
        <v>340779</v>
      </c>
      <c r="X734" s="57">
        <f>IFERROR(W734/T719,"-")</f>
        <v>1.0342065785600681E-3</v>
      </c>
      <c r="Y734" s="59">
        <v>33</v>
      </c>
      <c r="Z734" s="57">
        <f>IFERROR(Y734/U719,"-")</f>
        <v>7.6744186046511634E-2</v>
      </c>
      <c r="AA734" s="58">
        <f t="shared" si="140"/>
        <v>10326.636363636364</v>
      </c>
      <c r="AB734" s="311"/>
      <c r="AC734" s="311"/>
      <c r="AD734" s="210" t="s">
        <v>164</v>
      </c>
      <c r="AE734" s="59">
        <v>1634509</v>
      </c>
      <c r="AF734" s="57">
        <f>IFERROR(AE734/AB719,"-")</f>
        <v>2.1651656920847464E-3</v>
      </c>
      <c r="AG734" s="59">
        <v>106</v>
      </c>
      <c r="AH734" s="57">
        <f>IFERROR(AG734/AC719,"-")</f>
        <v>0.12926829268292683</v>
      </c>
      <c r="AI734" s="58">
        <f t="shared" si="141"/>
        <v>15419.896226415094</v>
      </c>
      <c r="AJ734" s="311"/>
      <c r="AK734" s="324"/>
      <c r="AL734" s="210" t="s">
        <v>164</v>
      </c>
      <c r="AM734" s="59">
        <f t="shared" si="143"/>
        <v>9456365</v>
      </c>
      <c r="AN734" s="57">
        <f>IFERROR(AM734/AJ719,"-")</f>
        <v>1.7437467935156859E-3</v>
      </c>
      <c r="AO734" s="59">
        <f t="shared" si="136"/>
        <v>629</v>
      </c>
      <c r="AP734" s="57">
        <f>IFERROR(AO734/AK719,"-")</f>
        <v>7.8428927680798011E-2</v>
      </c>
      <c r="AQ734" s="58">
        <f t="shared" si="142"/>
        <v>15033.966613672495</v>
      </c>
      <c r="AW734" s="175"/>
      <c r="AX734" s="175"/>
    </row>
    <row r="735" spans="2:50" s="20" customFormat="1">
      <c r="B735" s="326"/>
      <c r="C735" s="309"/>
      <c r="D735" s="312"/>
      <c r="E735" s="312"/>
      <c r="F735" s="211" t="s">
        <v>86</v>
      </c>
      <c r="G735" s="60">
        <f>SUM(G719:G734)</f>
        <v>716121945</v>
      </c>
      <c r="H735" s="57">
        <f>IFERROR(G735/D719,"-")</f>
        <v>0.18922360217428458</v>
      </c>
      <c r="I735" s="59">
        <v>4541</v>
      </c>
      <c r="J735" s="57">
        <f>IFERROR(I735/E719,"-")</f>
        <v>0.76178493541352121</v>
      </c>
      <c r="K735" s="58">
        <f t="shared" si="138"/>
        <v>157701.37524774278</v>
      </c>
      <c r="L735" s="312"/>
      <c r="M735" s="312"/>
      <c r="N735" s="211" t="s">
        <v>86</v>
      </c>
      <c r="O735" s="60">
        <f>SUM(O719:O734)</f>
        <v>100343304</v>
      </c>
      <c r="P735" s="57">
        <f>IFERROR(O735/L719,"-")</f>
        <v>0.18110287477720693</v>
      </c>
      <c r="Q735" s="59">
        <v>662</v>
      </c>
      <c r="R735" s="57">
        <f>IFERROR(Q735/M719,"-")</f>
        <v>0.81829419035846729</v>
      </c>
      <c r="S735" s="58">
        <f t="shared" si="139"/>
        <v>151575.98791540787</v>
      </c>
      <c r="T735" s="312"/>
      <c r="U735" s="312"/>
      <c r="V735" s="211" t="s">
        <v>86</v>
      </c>
      <c r="W735" s="60">
        <f>SUM(W719:W734)</f>
        <v>58045513</v>
      </c>
      <c r="X735" s="57">
        <f>IFERROR(W735/T719,"-")</f>
        <v>0.17615830611773012</v>
      </c>
      <c r="Y735" s="59">
        <v>349</v>
      </c>
      <c r="Z735" s="57">
        <f>IFERROR(Y735/U719,"-")</f>
        <v>0.81162790697674414</v>
      </c>
      <c r="AA735" s="58">
        <f t="shared" si="140"/>
        <v>166319.52148997135</v>
      </c>
      <c r="AB735" s="312"/>
      <c r="AC735" s="312"/>
      <c r="AD735" s="211" t="s">
        <v>86</v>
      </c>
      <c r="AE735" s="60">
        <f>SUM(AE719:AE734)</f>
        <v>141291597</v>
      </c>
      <c r="AF735" s="57">
        <f>IFERROR(AE735/AB719,"-")</f>
        <v>0.18716306756601772</v>
      </c>
      <c r="AG735" s="59">
        <v>726</v>
      </c>
      <c r="AH735" s="57">
        <f>IFERROR(AG735/AC719,"-")</f>
        <v>0.88536585365853659</v>
      </c>
      <c r="AI735" s="58">
        <f t="shared" si="141"/>
        <v>194616.52479338844</v>
      </c>
      <c r="AJ735" s="312"/>
      <c r="AK735" s="325"/>
      <c r="AL735" s="211" t="s">
        <v>86</v>
      </c>
      <c r="AM735" s="60">
        <f>SUM(AM719:AM734)</f>
        <v>1015802359</v>
      </c>
      <c r="AN735" s="57">
        <f>IFERROR(AM735/AJ719,"-")</f>
        <v>0.18731321246080496</v>
      </c>
      <c r="AO735" s="59">
        <f t="shared" si="136"/>
        <v>6278</v>
      </c>
      <c r="AP735" s="57">
        <f>IFERROR(AO735/AK719,"-")</f>
        <v>0.7827930174563591</v>
      </c>
      <c r="AQ735" s="58">
        <f t="shared" si="142"/>
        <v>161803.49776999044</v>
      </c>
      <c r="AW735" s="175"/>
      <c r="AX735" s="175"/>
    </row>
    <row r="736" spans="2:50" s="20" customFormat="1">
      <c r="B736" s="326">
        <v>44</v>
      </c>
      <c r="C736" s="307" t="s">
        <v>21</v>
      </c>
      <c r="D736" s="310">
        <v>3440829090</v>
      </c>
      <c r="E736" s="310">
        <v>5875</v>
      </c>
      <c r="F736" s="207" t="s">
        <v>150</v>
      </c>
      <c r="G736" s="50">
        <v>55345355</v>
      </c>
      <c r="H736" s="48">
        <f>IFERROR(G736/D736,"-")</f>
        <v>1.6084889296259699E-2</v>
      </c>
      <c r="I736" s="50">
        <v>910</v>
      </c>
      <c r="J736" s="48">
        <f>IFERROR(I736/E736,"-")</f>
        <v>0.1548936170212766</v>
      </c>
      <c r="K736" s="49">
        <f t="shared" si="138"/>
        <v>60819.071428571428</v>
      </c>
      <c r="L736" s="310">
        <v>535971420</v>
      </c>
      <c r="M736" s="310">
        <v>862</v>
      </c>
      <c r="N736" s="207" t="s">
        <v>150</v>
      </c>
      <c r="O736" s="50">
        <v>7687438</v>
      </c>
      <c r="P736" s="48">
        <f>IFERROR(O736/L736,"-")</f>
        <v>1.4342999856223677E-2</v>
      </c>
      <c r="Q736" s="50">
        <v>158</v>
      </c>
      <c r="R736" s="48">
        <f>IFERROR(Q736/M736,"-")</f>
        <v>0.18329466357308585</v>
      </c>
      <c r="S736" s="49">
        <f t="shared" si="139"/>
        <v>48654.670886075946</v>
      </c>
      <c r="T736" s="310">
        <v>370737100</v>
      </c>
      <c r="U736" s="310">
        <v>507</v>
      </c>
      <c r="V736" s="207" t="s">
        <v>150</v>
      </c>
      <c r="W736" s="50">
        <v>8154000</v>
      </c>
      <c r="X736" s="48">
        <f>IFERROR(W736/T736,"-")</f>
        <v>2.1994022179058961E-2</v>
      </c>
      <c r="Y736" s="50">
        <v>109</v>
      </c>
      <c r="Z736" s="48">
        <f>IFERROR(Y736/U736,"-")</f>
        <v>0.21499013806706113</v>
      </c>
      <c r="AA736" s="49">
        <f t="shared" si="140"/>
        <v>74807.339449541279</v>
      </c>
      <c r="AB736" s="310">
        <v>637610450</v>
      </c>
      <c r="AC736" s="310">
        <v>819</v>
      </c>
      <c r="AD736" s="207" t="s">
        <v>150</v>
      </c>
      <c r="AE736" s="50">
        <v>6269345</v>
      </c>
      <c r="AF736" s="48">
        <f>IFERROR(AE736/AB736,"-")</f>
        <v>9.8325631269060906E-3</v>
      </c>
      <c r="AG736" s="50">
        <v>189</v>
      </c>
      <c r="AH736" s="48">
        <f>IFERROR(AG736/AC736,"-")</f>
        <v>0.23076923076923078</v>
      </c>
      <c r="AI736" s="49">
        <f t="shared" si="141"/>
        <v>33171.137566137564</v>
      </c>
      <c r="AJ736" s="310">
        <f>SUM(D736,L736,T736,AB736)</f>
        <v>4985148060</v>
      </c>
      <c r="AK736" s="323">
        <f>SUM(E736,M736,U736,AC736)</f>
        <v>8063</v>
      </c>
      <c r="AL736" s="207" t="s">
        <v>150</v>
      </c>
      <c r="AM736" s="50">
        <f t="shared" ref="AM736:AM751" si="144">SUM(G736,O736,W736,AE736)</f>
        <v>77456138</v>
      </c>
      <c r="AN736" s="48">
        <f>IFERROR(AM736/AJ736,"-")</f>
        <v>1.5537379646052077E-2</v>
      </c>
      <c r="AO736" s="50">
        <f t="shared" si="136"/>
        <v>1366</v>
      </c>
      <c r="AP736" s="48">
        <f>IFERROR(AO736/AK736,"-")</f>
        <v>0.16941585017983382</v>
      </c>
      <c r="AQ736" s="49">
        <f t="shared" si="142"/>
        <v>56702.882869692534</v>
      </c>
      <c r="AW736" s="175"/>
      <c r="AX736" s="175"/>
    </row>
    <row r="737" spans="2:50" s="20" customFormat="1">
      <c r="B737" s="326"/>
      <c r="C737" s="308"/>
      <c r="D737" s="311"/>
      <c r="E737" s="311"/>
      <c r="F737" s="208" t="s">
        <v>151</v>
      </c>
      <c r="G737" s="54">
        <v>111269976</v>
      </c>
      <c r="H737" s="52">
        <f>IFERROR(G737/D736,"-")</f>
        <v>3.2338129296622518E-2</v>
      </c>
      <c r="I737" s="54">
        <v>1353</v>
      </c>
      <c r="J737" s="52">
        <f>IFERROR(I737/E736,"-")</f>
        <v>0.23029787234042554</v>
      </c>
      <c r="K737" s="53">
        <f t="shared" si="138"/>
        <v>82239.450110864738</v>
      </c>
      <c r="L737" s="311"/>
      <c r="M737" s="311"/>
      <c r="N737" s="208" t="s">
        <v>151</v>
      </c>
      <c r="O737" s="54">
        <v>24138021</v>
      </c>
      <c r="P737" s="52">
        <f>IFERROR(O737/L736,"-")</f>
        <v>4.5036022629714102E-2</v>
      </c>
      <c r="Q737" s="54">
        <v>223</v>
      </c>
      <c r="R737" s="52">
        <f>IFERROR(Q737/M736,"-")</f>
        <v>0.25870069605568446</v>
      </c>
      <c r="S737" s="53">
        <f t="shared" si="139"/>
        <v>108242.24663677131</v>
      </c>
      <c r="T737" s="311"/>
      <c r="U737" s="311"/>
      <c r="V737" s="208" t="s">
        <v>151</v>
      </c>
      <c r="W737" s="54">
        <v>8163404</v>
      </c>
      <c r="X737" s="52">
        <f>IFERROR(W737/T736,"-")</f>
        <v>2.201938786271997E-2</v>
      </c>
      <c r="Y737" s="54">
        <v>154</v>
      </c>
      <c r="Z737" s="52">
        <f>IFERROR(Y737/U736,"-")</f>
        <v>0.30374753451676528</v>
      </c>
      <c r="AA737" s="53">
        <f t="shared" si="140"/>
        <v>53009.116883116883</v>
      </c>
      <c r="AB737" s="311"/>
      <c r="AC737" s="311"/>
      <c r="AD737" s="208" t="s">
        <v>151</v>
      </c>
      <c r="AE737" s="54">
        <v>19392563</v>
      </c>
      <c r="AF737" s="52">
        <f>IFERROR(AE737/AB736,"-")</f>
        <v>3.0414437216328558E-2</v>
      </c>
      <c r="AG737" s="54">
        <v>262</v>
      </c>
      <c r="AH737" s="52">
        <f>IFERROR(AG737/AC736,"-")</f>
        <v>0.31990231990231988</v>
      </c>
      <c r="AI737" s="53">
        <f t="shared" si="141"/>
        <v>74017.416030534354</v>
      </c>
      <c r="AJ737" s="311"/>
      <c r="AK737" s="324"/>
      <c r="AL737" s="208" t="s">
        <v>151</v>
      </c>
      <c r="AM737" s="54">
        <f t="shared" si="144"/>
        <v>162963964</v>
      </c>
      <c r="AN737" s="52">
        <f>IFERROR(AM737/AJ736,"-")</f>
        <v>3.2689894470255713E-2</v>
      </c>
      <c r="AO737" s="54">
        <f t="shared" si="136"/>
        <v>1992</v>
      </c>
      <c r="AP737" s="52">
        <f>IFERROR(AO737/AK736,"-")</f>
        <v>0.24705444623589234</v>
      </c>
      <c r="AQ737" s="53">
        <f t="shared" si="142"/>
        <v>81809.218875502003</v>
      </c>
      <c r="AW737" s="175"/>
      <c r="AX737" s="175"/>
    </row>
    <row r="738" spans="2:50" s="20" customFormat="1">
      <c r="B738" s="326"/>
      <c r="C738" s="308"/>
      <c r="D738" s="311"/>
      <c r="E738" s="311"/>
      <c r="F738" s="209" t="s">
        <v>152</v>
      </c>
      <c r="G738" s="54">
        <v>87855841</v>
      </c>
      <c r="H738" s="52">
        <f>IFERROR(G738/D736,"-")</f>
        <v>2.5533334757989971E-2</v>
      </c>
      <c r="I738" s="54">
        <v>1777</v>
      </c>
      <c r="J738" s="52">
        <f>IFERROR(I738/E736,"-")</f>
        <v>0.30246808510638296</v>
      </c>
      <c r="K738" s="53">
        <f t="shared" si="138"/>
        <v>49440.540799099603</v>
      </c>
      <c r="L738" s="311"/>
      <c r="M738" s="311"/>
      <c r="N738" s="209" t="s">
        <v>152</v>
      </c>
      <c r="O738" s="54">
        <v>14940470</v>
      </c>
      <c r="P738" s="52">
        <f>IFERROR(O738/L736,"-")</f>
        <v>2.7875497540521845E-2</v>
      </c>
      <c r="Q738" s="54">
        <v>292</v>
      </c>
      <c r="R738" s="52">
        <f>IFERROR(Q738/M736,"-")</f>
        <v>0.33874709976798145</v>
      </c>
      <c r="S738" s="53">
        <f t="shared" si="139"/>
        <v>51165.993150684932</v>
      </c>
      <c r="T738" s="311"/>
      <c r="U738" s="311"/>
      <c r="V738" s="209" t="s">
        <v>152</v>
      </c>
      <c r="W738" s="54">
        <v>9820367</v>
      </c>
      <c r="X738" s="52">
        <f>IFERROR(W738/T736,"-")</f>
        <v>2.6488762522013577E-2</v>
      </c>
      <c r="Y738" s="54">
        <v>170</v>
      </c>
      <c r="Z738" s="52">
        <f>IFERROR(Y738/U736,"-")</f>
        <v>0.33530571992110453</v>
      </c>
      <c r="AA738" s="53">
        <f t="shared" si="140"/>
        <v>57766.864705882355</v>
      </c>
      <c r="AB738" s="311"/>
      <c r="AC738" s="311"/>
      <c r="AD738" s="209" t="s">
        <v>152</v>
      </c>
      <c r="AE738" s="54">
        <v>14979875</v>
      </c>
      <c r="AF738" s="52">
        <f>IFERROR(AE738/AB736,"-")</f>
        <v>2.3493772725964576E-2</v>
      </c>
      <c r="AG738" s="54">
        <v>264</v>
      </c>
      <c r="AH738" s="52">
        <f>IFERROR(AG738/AC736,"-")</f>
        <v>0.32234432234432236</v>
      </c>
      <c r="AI738" s="53">
        <f t="shared" si="141"/>
        <v>56741.95075757576</v>
      </c>
      <c r="AJ738" s="311"/>
      <c r="AK738" s="324"/>
      <c r="AL738" s="209" t="s">
        <v>152</v>
      </c>
      <c r="AM738" s="54">
        <f t="shared" si="144"/>
        <v>127596553</v>
      </c>
      <c r="AN738" s="52">
        <f>IFERROR(AM738/AJ736,"-")</f>
        <v>2.559533868689148E-2</v>
      </c>
      <c r="AO738" s="54">
        <f t="shared" si="136"/>
        <v>2503</v>
      </c>
      <c r="AP738" s="52">
        <f>IFERROR(AO738/AK736,"-")</f>
        <v>0.3104303609078507</v>
      </c>
      <c r="AQ738" s="53">
        <f t="shared" si="142"/>
        <v>50977.448262085498</v>
      </c>
      <c r="AW738" s="175"/>
      <c r="AX738" s="175"/>
    </row>
    <row r="739" spans="2:50" s="20" customFormat="1">
      <c r="B739" s="326"/>
      <c r="C739" s="308"/>
      <c r="D739" s="311"/>
      <c r="E739" s="311"/>
      <c r="F739" s="209" t="s">
        <v>153</v>
      </c>
      <c r="G739" s="54">
        <v>13114209</v>
      </c>
      <c r="H739" s="52">
        <f>IFERROR(G739/D736,"-")</f>
        <v>3.811351467038428E-3</v>
      </c>
      <c r="I739" s="54">
        <v>175</v>
      </c>
      <c r="J739" s="52">
        <f>IFERROR(I739/E736,"-")</f>
        <v>2.9787234042553193E-2</v>
      </c>
      <c r="K739" s="53">
        <f t="shared" si="138"/>
        <v>74938.337142857141</v>
      </c>
      <c r="L739" s="311"/>
      <c r="M739" s="311"/>
      <c r="N739" s="209" t="s">
        <v>153</v>
      </c>
      <c r="O739" s="54">
        <v>502128</v>
      </c>
      <c r="P739" s="52">
        <f>IFERROR(O739/L736,"-")</f>
        <v>9.3685592414610469E-4</v>
      </c>
      <c r="Q739" s="54">
        <v>28</v>
      </c>
      <c r="R739" s="52">
        <f>IFERROR(Q739/M736,"-")</f>
        <v>3.248259860788863E-2</v>
      </c>
      <c r="S739" s="53">
        <f t="shared" si="139"/>
        <v>17933.142857142859</v>
      </c>
      <c r="T739" s="311"/>
      <c r="U739" s="311"/>
      <c r="V739" s="209" t="s">
        <v>153</v>
      </c>
      <c r="W739" s="54">
        <v>150282</v>
      </c>
      <c r="X739" s="52">
        <f>IFERROR(W739/T736,"-")</f>
        <v>4.0536002466437808E-4</v>
      </c>
      <c r="Y739" s="54">
        <v>14</v>
      </c>
      <c r="Z739" s="52">
        <f>IFERROR(Y739/U736,"-")</f>
        <v>2.7613412228796843E-2</v>
      </c>
      <c r="AA739" s="53">
        <f t="shared" si="140"/>
        <v>10734.428571428571</v>
      </c>
      <c r="AB739" s="311"/>
      <c r="AC739" s="311"/>
      <c r="AD739" s="209" t="s">
        <v>153</v>
      </c>
      <c r="AE739" s="54">
        <v>1934850</v>
      </c>
      <c r="AF739" s="52">
        <f>IFERROR(AE739/AB736,"-")</f>
        <v>3.0345330757988675E-3</v>
      </c>
      <c r="AG739" s="54">
        <v>37</v>
      </c>
      <c r="AH739" s="52">
        <f>IFERROR(AG739/AC736,"-")</f>
        <v>4.5177045177045176E-2</v>
      </c>
      <c r="AI739" s="53">
        <f t="shared" si="141"/>
        <v>52293.24324324324</v>
      </c>
      <c r="AJ739" s="311"/>
      <c r="AK739" s="324"/>
      <c r="AL739" s="209" t="s">
        <v>153</v>
      </c>
      <c r="AM739" s="54">
        <f t="shared" si="144"/>
        <v>15701469</v>
      </c>
      <c r="AN739" s="52">
        <f>IFERROR(AM739/AJ736,"-")</f>
        <v>3.1496494810226358E-3</v>
      </c>
      <c r="AO739" s="54">
        <f t="shared" si="136"/>
        <v>254</v>
      </c>
      <c r="AP739" s="52">
        <f>IFERROR(AO739/AK736,"-")</f>
        <v>3.1501922361403943E-2</v>
      </c>
      <c r="AQ739" s="53">
        <f t="shared" si="142"/>
        <v>61816.807086614172</v>
      </c>
      <c r="AW739" s="175"/>
      <c r="AX739" s="175"/>
    </row>
    <row r="740" spans="2:50" s="20" customFormat="1">
      <c r="B740" s="326"/>
      <c r="C740" s="308"/>
      <c r="D740" s="311"/>
      <c r="E740" s="311"/>
      <c r="F740" s="209" t="s">
        <v>154</v>
      </c>
      <c r="G740" s="54">
        <v>81935763</v>
      </c>
      <c r="H740" s="52">
        <f>IFERROR(G740/D736,"-")</f>
        <v>2.3812796525735022E-2</v>
      </c>
      <c r="I740" s="54">
        <v>1954</v>
      </c>
      <c r="J740" s="52">
        <f>IFERROR(I740/E736,"-")</f>
        <v>0.33259574468085107</v>
      </c>
      <c r="K740" s="53">
        <f t="shared" si="138"/>
        <v>41932.324974411466</v>
      </c>
      <c r="L740" s="311"/>
      <c r="M740" s="311"/>
      <c r="N740" s="209" t="s">
        <v>154</v>
      </c>
      <c r="O740" s="54">
        <v>10461676</v>
      </c>
      <c r="P740" s="52">
        <f>IFERROR(O740/L736,"-")</f>
        <v>1.9519093014325278E-2</v>
      </c>
      <c r="Q740" s="54">
        <v>292</v>
      </c>
      <c r="R740" s="52">
        <f>IFERROR(Q740/M736,"-")</f>
        <v>0.33874709976798145</v>
      </c>
      <c r="S740" s="53">
        <f t="shared" si="139"/>
        <v>35827.657534246573</v>
      </c>
      <c r="T740" s="311"/>
      <c r="U740" s="311"/>
      <c r="V740" s="209" t="s">
        <v>154</v>
      </c>
      <c r="W740" s="54">
        <v>11227648</v>
      </c>
      <c r="X740" s="52">
        <f>IFERROR(W740/T736,"-")</f>
        <v>3.0284662635598109E-2</v>
      </c>
      <c r="Y740" s="54">
        <v>190</v>
      </c>
      <c r="Z740" s="52">
        <f>IFERROR(Y740/U736,"-")</f>
        <v>0.37475345167652863</v>
      </c>
      <c r="AA740" s="53">
        <f t="shared" si="140"/>
        <v>59092.884210526317</v>
      </c>
      <c r="AB740" s="311"/>
      <c r="AC740" s="311"/>
      <c r="AD740" s="209" t="s">
        <v>154</v>
      </c>
      <c r="AE740" s="54">
        <v>16118078</v>
      </c>
      <c r="AF740" s="52">
        <f>IFERROR(AE740/AB736,"-")</f>
        <v>2.5278879917981268E-2</v>
      </c>
      <c r="AG740" s="54">
        <v>333</v>
      </c>
      <c r="AH740" s="52">
        <f>IFERROR(AG740/AC736,"-")</f>
        <v>0.40659340659340659</v>
      </c>
      <c r="AI740" s="53">
        <f t="shared" si="141"/>
        <v>48402.636636636635</v>
      </c>
      <c r="AJ740" s="311"/>
      <c r="AK740" s="324"/>
      <c r="AL740" s="209" t="s">
        <v>154</v>
      </c>
      <c r="AM740" s="54">
        <f t="shared" si="144"/>
        <v>119743165</v>
      </c>
      <c r="AN740" s="52">
        <f>IFERROR(AM740/AJ736,"-")</f>
        <v>2.4019981665298822E-2</v>
      </c>
      <c r="AO740" s="54">
        <f t="shared" si="136"/>
        <v>2769</v>
      </c>
      <c r="AP740" s="52">
        <f>IFERROR(AO740/AK736,"-")</f>
        <v>0.34342056306585639</v>
      </c>
      <c r="AQ740" s="53">
        <f t="shared" si="142"/>
        <v>43244.191043698083</v>
      </c>
      <c r="AW740" s="175"/>
      <c r="AX740" s="175"/>
    </row>
    <row r="741" spans="2:50" s="20" customFormat="1">
      <c r="B741" s="326"/>
      <c r="C741" s="308"/>
      <c r="D741" s="311"/>
      <c r="E741" s="311"/>
      <c r="F741" s="209" t="s">
        <v>155</v>
      </c>
      <c r="G741" s="54">
        <v>122390691</v>
      </c>
      <c r="H741" s="52">
        <f>IFERROR(G741/D736,"-")</f>
        <v>3.5570116329143218E-2</v>
      </c>
      <c r="I741" s="54">
        <v>1919</v>
      </c>
      <c r="J741" s="52">
        <f>IFERROR(I741/E736,"-")</f>
        <v>0.32663829787234044</v>
      </c>
      <c r="K741" s="53">
        <f t="shared" si="138"/>
        <v>63778.369463262119</v>
      </c>
      <c r="L741" s="311"/>
      <c r="M741" s="311"/>
      <c r="N741" s="209" t="s">
        <v>155</v>
      </c>
      <c r="O741" s="54">
        <v>24785467</v>
      </c>
      <c r="P741" s="52">
        <f>IFERROR(O741/L736,"-")</f>
        <v>4.6244008682403255E-2</v>
      </c>
      <c r="Q741" s="54">
        <v>328</v>
      </c>
      <c r="R741" s="52">
        <f>IFERROR(Q741/M736,"-")</f>
        <v>0.38051044083526681</v>
      </c>
      <c r="S741" s="53">
        <f t="shared" si="139"/>
        <v>75565.448170731703</v>
      </c>
      <c r="T741" s="311"/>
      <c r="U741" s="311"/>
      <c r="V741" s="209" t="s">
        <v>155</v>
      </c>
      <c r="W741" s="54">
        <v>16063773</v>
      </c>
      <c r="X741" s="52">
        <f>IFERROR(W741/T736,"-")</f>
        <v>4.3329283743116079E-2</v>
      </c>
      <c r="Y741" s="54">
        <v>198</v>
      </c>
      <c r="Z741" s="52">
        <f>IFERROR(Y741/U736,"-")</f>
        <v>0.39053254437869822</v>
      </c>
      <c r="AA741" s="53">
        <f t="shared" si="140"/>
        <v>81130.166666666672</v>
      </c>
      <c r="AB741" s="311"/>
      <c r="AC741" s="311"/>
      <c r="AD741" s="209" t="s">
        <v>155</v>
      </c>
      <c r="AE741" s="54">
        <v>25766984</v>
      </c>
      <c r="AF741" s="52">
        <f>IFERROR(AE741/AB736,"-")</f>
        <v>4.0411796889464405E-2</v>
      </c>
      <c r="AG741" s="54">
        <v>335</v>
      </c>
      <c r="AH741" s="52">
        <f>IFERROR(AG741/AC736,"-")</f>
        <v>0.40903540903540903</v>
      </c>
      <c r="AI741" s="53">
        <f t="shared" si="141"/>
        <v>76916.370149253737</v>
      </c>
      <c r="AJ741" s="311"/>
      <c r="AK741" s="324"/>
      <c r="AL741" s="209" t="s">
        <v>155</v>
      </c>
      <c r="AM741" s="54">
        <f t="shared" si="144"/>
        <v>189006915</v>
      </c>
      <c r="AN741" s="52">
        <f>IFERROR(AM741/AJ736,"-")</f>
        <v>3.791400229745634E-2</v>
      </c>
      <c r="AO741" s="54">
        <f t="shared" si="136"/>
        <v>2780</v>
      </c>
      <c r="AP741" s="52">
        <f>IFERROR(AO741/AK736,"-")</f>
        <v>0.34478481954607465</v>
      </c>
      <c r="AQ741" s="53">
        <f t="shared" si="142"/>
        <v>67988.098920863311</v>
      </c>
      <c r="AW741" s="175"/>
      <c r="AX741" s="175"/>
    </row>
    <row r="742" spans="2:50" s="20" customFormat="1">
      <c r="B742" s="326"/>
      <c r="C742" s="308"/>
      <c r="D742" s="311"/>
      <c r="E742" s="311"/>
      <c r="F742" s="209" t="s">
        <v>156</v>
      </c>
      <c r="G742" s="54">
        <v>68576577</v>
      </c>
      <c r="H742" s="52">
        <f>IFERROR(G742/D736,"-")</f>
        <v>1.9930247974042792E-2</v>
      </c>
      <c r="I742" s="54">
        <v>500</v>
      </c>
      <c r="J742" s="52">
        <f>IFERROR(I742/E736,"-")</f>
        <v>8.5106382978723402E-2</v>
      </c>
      <c r="K742" s="53">
        <f t="shared" si="138"/>
        <v>137153.15400000001</v>
      </c>
      <c r="L742" s="311"/>
      <c r="M742" s="311"/>
      <c r="N742" s="209" t="s">
        <v>156</v>
      </c>
      <c r="O742" s="54">
        <v>14068103</v>
      </c>
      <c r="P742" s="52">
        <f>IFERROR(O742/L736,"-")</f>
        <v>2.6247860380316547E-2</v>
      </c>
      <c r="Q742" s="54">
        <v>94</v>
      </c>
      <c r="R742" s="52">
        <f>IFERROR(Q742/M736,"-")</f>
        <v>0.10904872389791183</v>
      </c>
      <c r="S742" s="53">
        <f t="shared" si="139"/>
        <v>149660.67021276595</v>
      </c>
      <c r="T742" s="311"/>
      <c r="U742" s="311"/>
      <c r="V742" s="209" t="s">
        <v>156</v>
      </c>
      <c r="W742" s="54">
        <v>4230810</v>
      </c>
      <c r="X742" s="52">
        <f>IFERROR(W742/T736,"-")</f>
        <v>1.1411887291560516E-2</v>
      </c>
      <c r="Y742" s="54">
        <v>64</v>
      </c>
      <c r="Z742" s="52">
        <f>IFERROR(Y742/U736,"-")</f>
        <v>0.12623274161735701</v>
      </c>
      <c r="AA742" s="53">
        <f t="shared" si="140"/>
        <v>66106.40625</v>
      </c>
      <c r="AB742" s="311"/>
      <c r="AC742" s="311"/>
      <c r="AD742" s="209" t="s">
        <v>156</v>
      </c>
      <c r="AE742" s="54">
        <v>15933605</v>
      </c>
      <c r="AF742" s="52">
        <f>IFERROR(AE742/AB736,"-")</f>
        <v>2.4989560632201056E-2</v>
      </c>
      <c r="AG742" s="54">
        <v>122</v>
      </c>
      <c r="AH742" s="52">
        <f>IFERROR(AG742/AC736,"-")</f>
        <v>0.14896214896214896</v>
      </c>
      <c r="AI742" s="53">
        <f t="shared" si="141"/>
        <v>130603.31967213115</v>
      </c>
      <c r="AJ742" s="311"/>
      <c r="AK742" s="324"/>
      <c r="AL742" s="209" t="s">
        <v>156</v>
      </c>
      <c r="AM742" s="54">
        <f t="shared" si="144"/>
        <v>102809095</v>
      </c>
      <c r="AN742" s="52">
        <f>IFERROR(AM742/AJ736,"-")</f>
        <v>2.0623077542053985E-2</v>
      </c>
      <c r="AO742" s="54">
        <f t="shared" si="136"/>
        <v>780</v>
      </c>
      <c r="AP742" s="52">
        <f>IFERROR(AO742/AK736,"-")</f>
        <v>9.6738186779114471E-2</v>
      </c>
      <c r="AQ742" s="53">
        <f t="shared" si="142"/>
        <v>131806.53205128206</v>
      </c>
      <c r="AW742" s="175"/>
      <c r="AX742" s="175"/>
    </row>
    <row r="743" spans="2:50" s="20" customFormat="1">
      <c r="B743" s="326"/>
      <c r="C743" s="308"/>
      <c r="D743" s="311"/>
      <c r="E743" s="311"/>
      <c r="F743" s="209" t="s">
        <v>166</v>
      </c>
      <c r="G743" s="54">
        <v>5008</v>
      </c>
      <c r="H743" s="52">
        <f>IFERROR(G743/D736,"-")</f>
        <v>1.455463165710448E-6</v>
      </c>
      <c r="I743" s="54">
        <v>2</v>
      </c>
      <c r="J743" s="52">
        <f>IFERROR(I743/E736,"-")</f>
        <v>3.4042553191489364E-4</v>
      </c>
      <c r="K743" s="53">
        <f t="shared" si="138"/>
        <v>2504</v>
      </c>
      <c r="L743" s="311"/>
      <c r="M743" s="311"/>
      <c r="N743" s="209" t="s">
        <v>166</v>
      </c>
      <c r="O743" s="54">
        <v>0</v>
      </c>
      <c r="P743" s="52">
        <f>IFERROR(O743/L736,"-")</f>
        <v>0</v>
      </c>
      <c r="Q743" s="54">
        <v>0</v>
      </c>
      <c r="R743" s="52">
        <f>IFERROR(Q743/M736,"-")</f>
        <v>0</v>
      </c>
      <c r="S743" s="53" t="str">
        <f t="shared" si="139"/>
        <v>-</v>
      </c>
      <c r="T743" s="311"/>
      <c r="U743" s="311"/>
      <c r="V743" s="209" t="s">
        <v>166</v>
      </c>
      <c r="W743" s="54">
        <v>0</v>
      </c>
      <c r="X743" s="52">
        <f>IFERROR(W743/T736,"-")</f>
        <v>0</v>
      </c>
      <c r="Y743" s="54">
        <v>0</v>
      </c>
      <c r="Z743" s="52">
        <f>IFERROR(Y743/U736,"-")</f>
        <v>0</v>
      </c>
      <c r="AA743" s="53" t="str">
        <f t="shared" si="140"/>
        <v>-</v>
      </c>
      <c r="AB743" s="311"/>
      <c r="AC743" s="311"/>
      <c r="AD743" s="209" t="s">
        <v>166</v>
      </c>
      <c r="AE743" s="54">
        <v>0</v>
      </c>
      <c r="AF743" s="52">
        <f>IFERROR(AE743/AB736,"-")</f>
        <v>0</v>
      </c>
      <c r="AG743" s="54">
        <v>0</v>
      </c>
      <c r="AH743" s="52">
        <f>IFERROR(AG743/AC736,"-")</f>
        <v>0</v>
      </c>
      <c r="AI743" s="53" t="str">
        <f t="shared" si="141"/>
        <v>-</v>
      </c>
      <c r="AJ743" s="311"/>
      <c r="AK743" s="324"/>
      <c r="AL743" s="209" t="s">
        <v>166</v>
      </c>
      <c r="AM743" s="54">
        <f t="shared" si="144"/>
        <v>5008</v>
      </c>
      <c r="AN743" s="52">
        <f>IFERROR(AM743/AJ736,"-")</f>
        <v>1.0045840042712793E-6</v>
      </c>
      <c r="AO743" s="54">
        <f t="shared" si="136"/>
        <v>2</v>
      </c>
      <c r="AP743" s="52">
        <f>IFERROR(AO743/AK736,"-")</f>
        <v>2.4804663276696017E-4</v>
      </c>
      <c r="AQ743" s="53">
        <f t="shared" si="142"/>
        <v>2504</v>
      </c>
      <c r="AW743" s="175"/>
      <c r="AX743" s="175"/>
    </row>
    <row r="744" spans="2:50" s="20" customFormat="1">
      <c r="B744" s="326"/>
      <c r="C744" s="308"/>
      <c r="D744" s="311"/>
      <c r="E744" s="311"/>
      <c r="F744" s="209" t="s">
        <v>157</v>
      </c>
      <c r="G744" s="54">
        <v>708917</v>
      </c>
      <c r="H744" s="52">
        <f>IFERROR(G744/D736,"-")</f>
        <v>2.060308668222751E-4</v>
      </c>
      <c r="I744" s="54">
        <v>42</v>
      </c>
      <c r="J744" s="52">
        <f>IFERROR(I744/E736,"-")</f>
        <v>7.1489361702127656E-3</v>
      </c>
      <c r="K744" s="53">
        <f t="shared" si="138"/>
        <v>16878.976190476191</v>
      </c>
      <c r="L744" s="311"/>
      <c r="M744" s="311"/>
      <c r="N744" s="209" t="s">
        <v>157</v>
      </c>
      <c r="O744" s="54">
        <v>85576</v>
      </c>
      <c r="P744" s="52">
        <f>IFERROR(O744/L736,"-")</f>
        <v>1.5966522991095309E-4</v>
      </c>
      <c r="Q744" s="54">
        <v>9</v>
      </c>
      <c r="R744" s="52">
        <f>IFERROR(Q744/M736,"-")</f>
        <v>1.0440835266821345E-2</v>
      </c>
      <c r="S744" s="53">
        <f t="shared" si="139"/>
        <v>9508.4444444444453</v>
      </c>
      <c r="T744" s="311"/>
      <c r="U744" s="311"/>
      <c r="V744" s="209" t="s">
        <v>157</v>
      </c>
      <c r="W744" s="54">
        <v>69344</v>
      </c>
      <c r="X744" s="52">
        <f>IFERROR(W744/T736,"-")</f>
        <v>1.8704359504349578E-4</v>
      </c>
      <c r="Y744" s="54">
        <v>3</v>
      </c>
      <c r="Z744" s="52">
        <f>IFERROR(Y744/U736,"-")</f>
        <v>5.9171597633136093E-3</v>
      </c>
      <c r="AA744" s="53">
        <f t="shared" si="140"/>
        <v>23114.666666666668</v>
      </c>
      <c r="AB744" s="311"/>
      <c r="AC744" s="311"/>
      <c r="AD744" s="209" t="s">
        <v>157</v>
      </c>
      <c r="AE744" s="54">
        <v>185723</v>
      </c>
      <c r="AF744" s="52">
        <f>IFERROR(AE744/AB736,"-")</f>
        <v>2.912797304372913E-4</v>
      </c>
      <c r="AG744" s="54">
        <v>13</v>
      </c>
      <c r="AH744" s="52">
        <f>IFERROR(AG744/AC736,"-")</f>
        <v>1.5873015873015872E-2</v>
      </c>
      <c r="AI744" s="53">
        <f t="shared" si="141"/>
        <v>14286.384615384615</v>
      </c>
      <c r="AJ744" s="311"/>
      <c r="AK744" s="324"/>
      <c r="AL744" s="209" t="s">
        <v>157</v>
      </c>
      <c r="AM744" s="54">
        <f t="shared" si="144"/>
        <v>1049560</v>
      </c>
      <c r="AN744" s="52">
        <f>IFERROR(AM744/AJ736,"-")</f>
        <v>2.1053737770027235E-4</v>
      </c>
      <c r="AO744" s="54">
        <f t="shared" si="136"/>
        <v>67</v>
      </c>
      <c r="AP744" s="52">
        <f>IFERROR(AO744/AK736,"-")</f>
        <v>8.3095621976931669E-3</v>
      </c>
      <c r="AQ744" s="53">
        <f t="shared" si="142"/>
        <v>15665.074626865671</v>
      </c>
      <c r="AW744" s="175"/>
      <c r="AX744" s="175"/>
    </row>
    <row r="745" spans="2:50" s="20" customFormat="1">
      <c r="B745" s="326"/>
      <c r="C745" s="308"/>
      <c r="D745" s="311"/>
      <c r="E745" s="311"/>
      <c r="F745" s="209" t="s">
        <v>158</v>
      </c>
      <c r="G745" s="54">
        <v>2082524</v>
      </c>
      <c r="H745" s="52">
        <f>IFERROR(G745/D736,"-")</f>
        <v>6.0523901232188194E-4</v>
      </c>
      <c r="I745" s="54">
        <v>159</v>
      </c>
      <c r="J745" s="52">
        <f>IFERROR(I745/E736,"-")</f>
        <v>2.7063829787234043E-2</v>
      </c>
      <c r="K745" s="53">
        <f t="shared" si="138"/>
        <v>13097.635220125787</v>
      </c>
      <c r="L745" s="311"/>
      <c r="M745" s="311"/>
      <c r="N745" s="209" t="s">
        <v>158</v>
      </c>
      <c r="O745" s="54">
        <v>355588</v>
      </c>
      <c r="P745" s="52">
        <f>IFERROR(O745/L736,"-")</f>
        <v>6.6344582328662228E-4</v>
      </c>
      <c r="Q745" s="54">
        <v>38</v>
      </c>
      <c r="R745" s="52">
        <f>IFERROR(Q745/M736,"-")</f>
        <v>4.4083526682134569E-2</v>
      </c>
      <c r="S745" s="53">
        <f t="shared" si="139"/>
        <v>9357.5789473684217</v>
      </c>
      <c r="T745" s="311"/>
      <c r="U745" s="311"/>
      <c r="V745" s="209" t="s">
        <v>158</v>
      </c>
      <c r="W745" s="54">
        <v>399591</v>
      </c>
      <c r="X745" s="52">
        <f>IFERROR(W745/T736,"-")</f>
        <v>1.0778284665872394E-3</v>
      </c>
      <c r="Y745" s="54">
        <v>22</v>
      </c>
      <c r="Z745" s="52">
        <f>IFERROR(Y745/U736,"-")</f>
        <v>4.3392504930966469E-2</v>
      </c>
      <c r="AA745" s="53">
        <f t="shared" si="140"/>
        <v>18163.227272727272</v>
      </c>
      <c r="AB745" s="311"/>
      <c r="AC745" s="311"/>
      <c r="AD745" s="209" t="s">
        <v>158</v>
      </c>
      <c r="AE745" s="54">
        <v>426015</v>
      </c>
      <c r="AF745" s="52">
        <f>IFERROR(AE745/AB736,"-")</f>
        <v>6.6814306446828157E-4</v>
      </c>
      <c r="AG745" s="54">
        <v>52</v>
      </c>
      <c r="AH745" s="52">
        <f>IFERROR(AG745/AC736,"-")</f>
        <v>6.3492063492063489E-2</v>
      </c>
      <c r="AI745" s="53">
        <f t="shared" si="141"/>
        <v>8192.5961538461543</v>
      </c>
      <c r="AJ745" s="311"/>
      <c r="AK745" s="324"/>
      <c r="AL745" s="209" t="s">
        <v>158</v>
      </c>
      <c r="AM745" s="54">
        <f t="shared" si="144"/>
        <v>3263718</v>
      </c>
      <c r="AN745" s="52">
        <f>IFERROR(AM745/AJ736,"-")</f>
        <v>6.5468827820532179E-4</v>
      </c>
      <c r="AO745" s="54">
        <f t="shared" si="136"/>
        <v>271</v>
      </c>
      <c r="AP745" s="52">
        <f>IFERROR(AO745/AK736,"-")</f>
        <v>3.3610318739923102E-2</v>
      </c>
      <c r="AQ745" s="53">
        <f t="shared" si="142"/>
        <v>12043.239852398525</v>
      </c>
      <c r="AW745" s="175"/>
      <c r="AX745" s="175"/>
    </row>
    <row r="746" spans="2:50" s="20" customFormat="1">
      <c r="B746" s="326"/>
      <c r="C746" s="308"/>
      <c r="D746" s="311"/>
      <c r="E746" s="311"/>
      <c r="F746" s="209" t="s">
        <v>159</v>
      </c>
      <c r="G746" s="54">
        <v>508236</v>
      </c>
      <c r="H746" s="52">
        <f>IFERROR(G746/D736,"-")</f>
        <v>1.4770742361981136E-4</v>
      </c>
      <c r="I746" s="54">
        <v>8</v>
      </c>
      <c r="J746" s="52">
        <f>IFERROR(I746/E736,"-")</f>
        <v>1.3617021276595745E-3</v>
      </c>
      <c r="K746" s="53">
        <f t="shared" si="138"/>
        <v>63529.5</v>
      </c>
      <c r="L746" s="311"/>
      <c r="M746" s="311"/>
      <c r="N746" s="209" t="s">
        <v>159</v>
      </c>
      <c r="O746" s="54">
        <v>20136</v>
      </c>
      <c r="P746" s="52">
        <f>IFERROR(O746/L736,"-")</f>
        <v>3.7569167400754316E-5</v>
      </c>
      <c r="Q746" s="54">
        <v>2</v>
      </c>
      <c r="R746" s="52">
        <f>IFERROR(Q746/M736,"-")</f>
        <v>2.3201856148491878E-3</v>
      </c>
      <c r="S746" s="53">
        <f t="shared" si="139"/>
        <v>10068</v>
      </c>
      <c r="T746" s="311"/>
      <c r="U746" s="311"/>
      <c r="V746" s="209" t="s">
        <v>159</v>
      </c>
      <c r="W746" s="54">
        <v>319932</v>
      </c>
      <c r="X746" s="52">
        <f>IFERROR(W746/T736,"-")</f>
        <v>8.629619209946887E-4</v>
      </c>
      <c r="Y746" s="54">
        <v>5</v>
      </c>
      <c r="Z746" s="52">
        <f>IFERROR(Y746/U736,"-")</f>
        <v>9.8619329388560158E-3</v>
      </c>
      <c r="AA746" s="53">
        <f t="shared" si="140"/>
        <v>63986.400000000001</v>
      </c>
      <c r="AB746" s="311"/>
      <c r="AC746" s="311"/>
      <c r="AD746" s="209" t="s">
        <v>159</v>
      </c>
      <c r="AE746" s="54">
        <v>211857</v>
      </c>
      <c r="AF746" s="52">
        <f>IFERROR(AE746/AB736,"-")</f>
        <v>3.322671389717656E-4</v>
      </c>
      <c r="AG746" s="54">
        <v>9</v>
      </c>
      <c r="AH746" s="52">
        <f>IFERROR(AG746/AC736,"-")</f>
        <v>1.098901098901099E-2</v>
      </c>
      <c r="AI746" s="53">
        <f t="shared" si="141"/>
        <v>23539.666666666668</v>
      </c>
      <c r="AJ746" s="311"/>
      <c r="AK746" s="324"/>
      <c r="AL746" s="209" t="s">
        <v>159</v>
      </c>
      <c r="AM746" s="54">
        <f t="shared" si="144"/>
        <v>1060161</v>
      </c>
      <c r="AN746" s="52">
        <f>IFERROR(AM746/AJ736,"-")</f>
        <v>2.1266389427960139E-4</v>
      </c>
      <c r="AO746" s="54">
        <f t="shared" si="136"/>
        <v>24</v>
      </c>
      <c r="AP746" s="52">
        <f>IFERROR(AO746/AK736,"-")</f>
        <v>2.9765595932035225E-3</v>
      </c>
      <c r="AQ746" s="53">
        <f t="shared" si="142"/>
        <v>44173.375</v>
      </c>
      <c r="AW746" s="175"/>
      <c r="AX746" s="175"/>
    </row>
    <row r="747" spans="2:50" s="20" customFormat="1">
      <c r="B747" s="326"/>
      <c r="C747" s="308"/>
      <c r="D747" s="311"/>
      <c r="E747" s="311"/>
      <c r="F747" s="209" t="s">
        <v>160</v>
      </c>
      <c r="G747" s="54">
        <v>5289078</v>
      </c>
      <c r="H747" s="52">
        <f>IFERROR(G747/D736,"-")</f>
        <v>1.5371521983964626E-3</v>
      </c>
      <c r="I747" s="54">
        <v>17</v>
      </c>
      <c r="J747" s="52">
        <f>IFERROR(I747/E736,"-")</f>
        <v>2.8936170212765957E-3</v>
      </c>
      <c r="K747" s="53">
        <f t="shared" si="138"/>
        <v>311122.23529411765</v>
      </c>
      <c r="L747" s="311"/>
      <c r="M747" s="311"/>
      <c r="N747" s="209" t="s">
        <v>160</v>
      </c>
      <c r="O747" s="54">
        <v>912963</v>
      </c>
      <c r="P747" s="52">
        <f>IFERROR(O747/L736,"-")</f>
        <v>1.7033800048517512E-3</v>
      </c>
      <c r="Q747" s="54">
        <v>2</v>
      </c>
      <c r="R747" s="52">
        <f>IFERROR(Q747/M736,"-")</f>
        <v>2.3201856148491878E-3</v>
      </c>
      <c r="S747" s="53">
        <f t="shared" si="139"/>
        <v>456481.5</v>
      </c>
      <c r="T747" s="311"/>
      <c r="U747" s="311"/>
      <c r="V747" s="209" t="s">
        <v>160</v>
      </c>
      <c r="W747" s="54">
        <v>972396</v>
      </c>
      <c r="X747" s="52">
        <f>IFERROR(W747/T736,"-")</f>
        <v>2.6228721107221264E-3</v>
      </c>
      <c r="Y747" s="54">
        <v>7</v>
      </c>
      <c r="Z747" s="52">
        <f>IFERROR(Y747/U736,"-")</f>
        <v>1.3806706114398421E-2</v>
      </c>
      <c r="AA747" s="53">
        <f t="shared" si="140"/>
        <v>138913.71428571429</v>
      </c>
      <c r="AB747" s="311"/>
      <c r="AC747" s="311"/>
      <c r="AD747" s="209" t="s">
        <v>160</v>
      </c>
      <c r="AE747" s="54">
        <v>4760374</v>
      </c>
      <c r="AF747" s="52">
        <f>IFERROR(AE747/AB736,"-")</f>
        <v>7.4659598191968149E-3</v>
      </c>
      <c r="AG747" s="54">
        <v>14</v>
      </c>
      <c r="AH747" s="52">
        <f>IFERROR(AG747/AC736,"-")</f>
        <v>1.7094017094017096E-2</v>
      </c>
      <c r="AI747" s="53">
        <f t="shared" si="141"/>
        <v>340026.71428571426</v>
      </c>
      <c r="AJ747" s="311"/>
      <c r="AK747" s="324"/>
      <c r="AL747" s="209" t="s">
        <v>160</v>
      </c>
      <c r="AM747" s="54">
        <f t="shared" si="144"/>
        <v>11934811</v>
      </c>
      <c r="AN747" s="52">
        <f>IFERROR(AM747/AJ736,"-")</f>
        <v>2.3940735272765397E-3</v>
      </c>
      <c r="AO747" s="54">
        <f t="shared" si="136"/>
        <v>40</v>
      </c>
      <c r="AP747" s="52">
        <f>IFERROR(AO747/AK736,"-")</f>
        <v>4.9609326553392034E-3</v>
      </c>
      <c r="AQ747" s="53">
        <f t="shared" si="142"/>
        <v>298370.27500000002</v>
      </c>
      <c r="AW747" s="175"/>
      <c r="AX747" s="175"/>
    </row>
    <row r="748" spans="2:50" s="20" customFormat="1">
      <c r="B748" s="326"/>
      <c r="C748" s="308"/>
      <c r="D748" s="311"/>
      <c r="E748" s="311"/>
      <c r="F748" s="209" t="s">
        <v>161</v>
      </c>
      <c r="G748" s="54">
        <v>29738722</v>
      </c>
      <c r="H748" s="52">
        <f>IFERROR(G748/D736,"-")</f>
        <v>8.6428942624406837E-3</v>
      </c>
      <c r="I748" s="54">
        <v>588</v>
      </c>
      <c r="J748" s="52">
        <f>IFERROR(I748/E736,"-")</f>
        <v>0.10008510638297873</v>
      </c>
      <c r="K748" s="53">
        <f t="shared" si="138"/>
        <v>50576.057823129253</v>
      </c>
      <c r="L748" s="311"/>
      <c r="M748" s="311"/>
      <c r="N748" s="209" t="s">
        <v>161</v>
      </c>
      <c r="O748" s="54">
        <v>3394128</v>
      </c>
      <c r="P748" s="52">
        <f>IFERROR(O748/L736,"-")</f>
        <v>6.332666021632273E-3</v>
      </c>
      <c r="Q748" s="54">
        <v>106</v>
      </c>
      <c r="R748" s="52">
        <f>IFERROR(Q748/M736,"-")</f>
        <v>0.12296983758700696</v>
      </c>
      <c r="S748" s="53">
        <f t="shared" si="139"/>
        <v>32020.075471698114</v>
      </c>
      <c r="T748" s="311"/>
      <c r="U748" s="311"/>
      <c r="V748" s="209" t="s">
        <v>161</v>
      </c>
      <c r="W748" s="54">
        <v>2065818</v>
      </c>
      <c r="X748" s="52">
        <f>IFERROR(W748/T736,"-")</f>
        <v>5.5721911834558779E-3</v>
      </c>
      <c r="Y748" s="54">
        <v>68</v>
      </c>
      <c r="Z748" s="52">
        <f>IFERROR(Y748/U736,"-")</f>
        <v>0.13412228796844181</v>
      </c>
      <c r="AA748" s="53">
        <f t="shared" si="140"/>
        <v>30379.676470588234</v>
      </c>
      <c r="AB748" s="311"/>
      <c r="AC748" s="311"/>
      <c r="AD748" s="209" t="s">
        <v>161</v>
      </c>
      <c r="AE748" s="54">
        <v>5055691</v>
      </c>
      <c r="AF748" s="52">
        <f>IFERROR(AE748/AB736,"-")</f>
        <v>7.9291219270324065E-3</v>
      </c>
      <c r="AG748" s="54">
        <v>130</v>
      </c>
      <c r="AH748" s="52">
        <f>IFERROR(AG748/AC736,"-")</f>
        <v>0.15873015873015872</v>
      </c>
      <c r="AI748" s="53">
        <f t="shared" si="141"/>
        <v>38889.93076923077</v>
      </c>
      <c r="AJ748" s="311"/>
      <c r="AK748" s="324"/>
      <c r="AL748" s="209" t="s">
        <v>161</v>
      </c>
      <c r="AM748" s="54">
        <f t="shared" si="144"/>
        <v>40254359</v>
      </c>
      <c r="AN748" s="52">
        <f>IFERROR(AM748/AJ736,"-")</f>
        <v>8.0748572591041561E-3</v>
      </c>
      <c r="AO748" s="54">
        <f t="shared" si="136"/>
        <v>892</v>
      </c>
      <c r="AP748" s="52">
        <f>IFERROR(AO748/AK736,"-")</f>
        <v>0.11062879821406424</v>
      </c>
      <c r="AQ748" s="53">
        <f t="shared" si="142"/>
        <v>45128.205156950673</v>
      </c>
      <c r="AW748" s="175"/>
      <c r="AX748" s="175"/>
    </row>
    <row r="749" spans="2:50" s="20" customFormat="1">
      <c r="B749" s="326"/>
      <c r="C749" s="308"/>
      <c r="D749" s="311"/>
      <c r="E749" s="311"/>
      <c r="F749" s="209" t="s">
        <v>162</v>
      </c>
      <c r="G749" s="54">
        <v>38016237</v>
      </c>
      <c r="H749" s="52">
        <f>IFERROR(G749/D736,"-")</f>
        <v>1.1048568820371139E-2</v>
      </c>
      <c r="I749" s="54">
        <v>361</v>
      </c>
      <c r="J749" s="52">
        <f>IFERROR(I749/E736,"-")</f>
        <v>6.1446808510638301E-2</v>
      </c>
      <c r="K749" s="53">
        <f t="shared" si="138"/>
        <v>105308.13573407203</v>
      </c>
      <c r="L749" s="311"/>
      <c r="M749" s="311"/>
      <c r="N749" s="209" t="s">
        <v>162</v>
      </c>
      <c r="O749" s="54">
        <v>5446838</v>
      </c>
      <c r="P749" s="52">
        <f>IFERROR(O749/L736,"-")</f>
        <v>1.0162553070460361E-2</v>
      </c>
      <c r="Q749" s="54">
        <v>61</v>
      </c>
      <c r="R749" s="52">
        <f>IFERROR(Q749/M736,"-")</f>
        <v>7.0765661252900236E-2</v>
      </c>
      <c r="S749" s="53">
        <f t="shared" si="139"/>
        <v>89292.426229508201</v>
      </c>
      <c r="T749" s="311"/>
      <c r="U749" s="311"/>
      <c r="V749" s="209" t="s">
        <v>162</v>
      </c>
      <c r="W749" s="54">
        <v>3239864</v>
      </c>
      <c r="X749" s="52">
        <f>IFERROR(W749/T736,"-")</f>
        <v>8.7389797244462452E-3</v>
      </c>
      <c r="Y749" s="54">
        <v>44</v>
      </c>
      <c r="Z749" s="52">
        <f>IFERROR(Y749/U736,"-")</f>
        <v>8.6785009861932938E-2</v>
      </c>
      <c r="AA749" s="53">
        <f t="shared" si="140"/>
        <v>73633.272727272721</v>
      </c>
      <c r="AB749" s="311"/>
      <c r="AC749" s="311"/>
      <c r="AD749" s="209" t="s">
        <v>162</v>
      </c>
      <c r="AE749" s="54">
        <v>10150051</v>
      </c>
      <c r="AF749" s="52">
        <f>IFERROR(AE749/AB736,"-")</f>
        <v>1.5918890601620474E-2</v>
      </c>
      <c r="AG749" s="54">
        <v>84</v>
      </c>
      <c r="AH749" s="52">
        <f>IFERROR(AG749/AC736,"-")</f>
        <v>0.10256410256410256</v>
      </c>
      <c r="AI749" s="53">
        <f t="shared" si="141"/>
        <v>120833.94047619047</v>
      </c>
      <c r="AJ749" s="311"/>
      <c r="AK749" s="324"/>
      <c r="AL749" s="209" t="s">
        <v>162</v>
      </c>
      <c r="AM749" s="54">
        <f t="shared" si="144"/>
        <v>56852990</v>
      </c>
      <c r="AN749" s="52">
        <f>IFERROR(AM749/AJ736,"-")</f>
        <v>1.1404473711860024E-2</v>
      </c>
      <c r="AO749" s="54">
        <f t="shared" si="136"/>
        <v>550</v>
      </c>
      <c r="AP749" s="52">
        <f>IFERROR(AO749/AK736,"-")</f>
        <v>6.8212824010914053E-2</v>
      </c>
      <c r="AQ749" s="53">
        <f t="shared" si="142"/>
        <v>103369.07272727272</v>
      </c>
      <c r="AW749" s="175"/>
      <c r="AX749" s="175"/>
    </row>
    <row r="750" spans="2:50" s="20" customFormat="1">
      <c r="B750" s="326"/>
      <c r="C750" s="308"/>
      <c r="D750" s="311"/>
      <c r="E750" s="311"/>
      <c r="F750" s="209" t="s">
        <v>163</v>
      </c>
      <c r="G750" s="54">
        <v>9625023</v>
      </c>
      <c r="H750" s="52">
        <f>IFERROR(G750/D736,"-")</f>
        <v>2.7972976129424666E-3</v>
      </c>
      <c r="I750" s="54">
        <v>246</v>
      </c>
      <c r="J750" s="52">
        <f>IFERROR(I750/E736,"-")</f>
        <v>4.1872340425531916E-2</v>
      </c>
      <c r="K750" s="53">
        <f t="shared" si="138"/>
        <v>39126.109756097561</v>
      </c>
      <c r="L750" s="311"/>
      <c r="M750" s="311"/>
      <c r="N750" s="209" t="s">
        <v>163</v>
      </c>
      <c r="O750" s="54">
        <v>1689965</v>
      </c>
      <c r="P750" s="52">
        <f>IFERROR(O750/L736,"-")</f>
        <v>3.1530879015899765E-3</v>
      </c>
      <c r="Q750" s="54">
        <v>41</v>
      </c>
      <c r="R750" s="52">
        <f>IFERROR(Q750/M736,"-")</f>
        <v>4.7563805104408351E-2</v>
      </c>
      <c r="S750" s="53">
        <f t="shared" si="139"/>
        <v>41218.658536585368</v>
      </c>
      <c r="T750" s="311"/>
      <c r="U750" s="311"/>
      <c r="V750" s="209" t="s">
        <v>163</v>
      </c>
      <c r="W750" s="54">
        <v>1333204</v>
      </c>
      <c r="X750" s="52">
        <f>IFERROR(W750/T736,"-")</f>
        <v>3.5960900595057793E-3</v>
      </c>
      <c r="Y750" s="54">
        <v>22</v>
      </c>
      <c r="Z750" s="52">
        <f>IFERROR(Y750/U736,"-")</f>
        <v>4.3392504930966469E-2</v>
      </c>
      <c r="AA750" s="53">
        <f t="shared" si="140"/>
        <v>60600.181818181816</v>
      </c>
      <c r="AB750" s="311"/>
      <c r="AC750" s="311"/>
      <c r="AD750" s="209" t="s">
        <v>163</v>
      </c>
      <c r="AE750" s="54">
        <v>3294098</v>
      </c>
      <c r="AF750" s="52">
        <f>IFERROR(AE750/AB736,"-")</f>
        <v>5.1663174591947171E-3</v>
      </c>
      <c r="AG750" s="54">
        <v>77</v>
      </c>
      <c r="AH750" s="52">
        <f>IFERROR(AG750/AC736,"-")</f>
        <v>9.4017094017094016E-2</v>
      </c>
      <c r="AI750" s="53">
        <f t="shared" si="141"/>
        <v>42780.493506493505</v>
      </c>
      <c r="AJ750" s="311"/>
      <c r="AK750" s="324"/>
      <c r="AL750" s="209" t="s">
        <v>163</v>
      </c>
      <c r="AM750" s="54">
        <f t="shared" si="144"/>
        <v>15942290</v>
      </c>
      <c r="AN750" s="52">
        <f>IFERROR(AM750/AJ736,"-")</f>
        <v>3.1979571736130141E-3</v>
      </c>
      <c r="AO750" s="54">
        <f t="shared" si="136"/>
        <v>386</v>
      </c>
      <c r="AP750" s="52">
        <f>IFERROR(AO750/AK736,"-")</f>
        <v>4.7873000124023318E-2</v>
      </c>
      <c r="AQ750" s="53">
        <f t="shared" si="142"/>
        <v>41301.269430051812</v>
      </c>
      <c r="AW750" s="175"/>
      <c r="AX750" s="175"/>
    </row>
    <row r="751" spans="2:50" s="20" customFormat="1">
      <c r="B751" s="326"/>
      <c r="C751" s="308"/>
      <c r="D751" s="311"/>
      <c r="E751" s="311"/>
      <c r="F751" s="210" t="s">
        <v>164</v>
      </c>
      <c r="G751" s="59">
        <v>5881820</v>
      </c>
      <c r="H751" s="57">
        <f>IFERROR(G751/D736,"-")</f>
        <v>1.709419400427122E-3</v>
      </c>
      <c r="I751" s="59">
        <v>398</v>
      </c>
      <c r="J751" s="57">
        <f>IFERROR(I751/E736,"-")</f>
        <v>6.7744680851063832E-2</v>
      </c>
      <c r="K751" s="58">
        <f t="shared" si="138"/>
        <v>14778.442211055277</v>
      </c>
      <c r="L751" s="311"/>
      <c r="M751" s="311"/>
      <c r="N751" s="210" t="s">
        <v>164</v>
      </c>
      <c r="O751" s="59">
        <v>1895830</v>
      </c>
      <c r="P751" s="57">
        <f>IFERROR(O751/L736,"-")</f>
        <v>3.5371848745218543E-3</v>
      </c>
      <c r="Q751" s="59">
        <v>51</v>
      </c>
      <c r="R751" s="57">
        <f>IFERROR(Q751/M736,"-")</f>
        <v>5.916473317865429E-2</v>
      </c>
      <c r="S751" s="58">
        <f t="shared" si="139"/>
        <v>37173.137254901958</v>
      </c>
      <c r="T751" s="311"/>
      <c r="U751" s="311"/>
      <c r="V751" s="210" t="s">
        <v>164</v>
      </c>
      <c r="W751" s="59">
        <v>474187</v>
      </c>
      <c r="X751" s="57">
        <f>IFERROR(W751/T736,"-")</f>
        <v>1.2790384345132979E-3</v>
      </c>
      <c r="Y751" s="59">
        <v>46</v>
      </c>
      <c r="Z751" s="57">
        <f>IFERROR(Y751/U736,"-")</f>
        <v>9.0729783037475351E-2</v>
      </c>
      <c r="AA751" s="58">
        <f t="shared" si="140"/>
        <v>10308.41304347826</v>
      </c>
      <c r="AB751" s="311"/>
      <c r="AC751" s="311"/>
      <c r="AD751" s="210" t="s">
        <v>164</v>
      </c>
      <c r="AE751" s="59">
        <v>1195069</v>
      </c>
      <c r="AF751" s="57">
        <f>IFERROR(AE751/AB736,"-")</f>
        <v>1.8742933087122395E-3</v>
      </c>
      <c r="AG751" s="59">
        <v>76</v>
      </c>
      <c r="AH751" s="57">
        <f>IFERROR(AG751/AC736,"-")</f>
        <v>9.2796092796092799E-2</v>
      </c>
      <c r="AI751" s="58">
        <f t="shared" si="141"/>
        <v>15724.592105263158</v>
      </c>
      <c r="AJ751" s="311"/>
      <c r="AK751" s="324"/>
      <c r="AL751" s="210" t="s">
        <v>164</v>
      </c>
      <c r="AM751" s="59">
        <f t="shared" si="144"/>
        <v>9446906</v>
      </c>
      <c r="AN751" s="57">
        <f>IFERROR(AM751/AJ736,"-")</f>
        <v>1.8950101153063848E-3</v>
      </c>
      <c r="AO751" s="59">
        <f t="shared" si="136"/>
        <v>571</v>
      </c>
      <c r="AP751" s="57">
        <f>IFERROR(AO751/AK736,"-")</f>
        <v>7.0817313654967129E-2</v>
      </c>
      <c r="AQ751" s="58">
        <f t="shared" si="142"/>
        <v>16544.493870402803</v>
      </c>
      <c r="AW751" s="175"/>
      <c r="AX751" s="175"/>
    </row>
    <row r="752" spans="2:50" s="20" customFormat="1">
      <c r="B752" s="326"/>
      <c r="C752" s="309"/>
      <c r="D752" s="312"/>
      <c r="E752" s="312"/>
      <c r="F752" s="211" t="s">
        <v>86</v>
      </c>
      <c r="G752" s="60">
        <f>SUM(G736:G751)</f>
        <v>632343977</v>
      </c>
      <c r="H752" s="57">
        <f>IFERROR(G752/D736,"-")</f>
        <v>0.18377663070733921</v>
      </c>
      <c r="I752" s="59">
        <v>4387</v>
      </c>
      <c r="J752" s="57">
        <f>IFERROR(I752/E736,"-")</f>
        <v>0.74672340425531913</v>
      </c>
      <c r="K752" s="58">
        <f t="shared" si="138"/>
        <v>144140.40961932985</v>
      </c>
      <c r="L752" s="312"/>
      <c r="M752" s="312"/>
      <c r="N752" s="211" t="s">
        <v>86</v>
      </c>
      <c r="O752" s="60">
        <f>SUM(O736:O751)</f>
        <v>110384327</v>
      </c>
      <c r="P752" s="57">
        <f>IFERROR(O752/L736,"-")</f>
        <v>0.20595189012130535</v>
      </c>
      <c r="Q752" s="59">
        <v>691</v>
      </c>
      <c r="R752" s="57">
        <f>IFERROR(Q752/M736,"-")</f>
        <v>0.80162412993039445</v>
      </c>
      <c r="S752" s="58">
        <f t="shared" si="139"/>
        <v>159745.76989869753</v>
      </c>
      <c r="T752" s="312"/>
      <c r="U752" s="312"/>
      <c r="V752" s="211" t="s">
        <v>86</v>
      </c>
      <c r="W752" s="60">
        <f>SUM(W736:W751)</f>
        <v>66684620</v>
      </c>
      <c r="X752" s="57">
        <f>IFERROR(W752/T736,"-")</f>
        <v>0.17987037175400034</v>
      </c>
      <c r="Y752" s="59">
        <v>418</v>
      </c>
      <c r="Z752" s="57">
        <f>IFERROR(Y752/U736,"-")</f>
        <v>0.82445759368836291</v>
      </c>
      <c r="AA752" s="58">
        <f t="shared" si="140"/>
        <v>159532.58373205742</v>
      </c>
      <c r="AB752" s="312"/>
      <c r="AC752" s="312"/>
      <c r="AD752" s="211" t="s">
        <v>86</v>
      </c>
      <c r="AE752" s="60">
        <f>SUM(AE736:AE751)</f>
        <v>125674178</v>
      </c>
      <c r="AF752" s="57">
        <f>IFERROR(AE752/AB736,"-")</f>
        <v>0.19710181663427881</v>
      </c>
      <c r="AG752" s="59">
        <v>684</v>
      </c>
      <c r="AH752" s="57">
        <f>IFERROR(AG752/AC736,"-")</f>
        <v>0.8351648351648352</v>
      </c>
      <c r="AI752" s="58">
        <f t="shared" si="141"/>
        <v>183734.17836257309</v>
      </c>
      <c r="AJ752" s="312"/>
      <c r="AK752" s="325"/>
      <c r="AL752" s="211" t="s">
        <v>86</v>
      </c>
      <c r="AM752" s="60">
        <f>SUM(AM736:AM751)</f>
        <v>935087102</v>
      </c>
      <c r="AN752" s="57">
        <f>IFERROR(AM752/AJ736,"-")</f>
        <v>0.18757458971038063</v>
      </c>
      <c r="AO752" s="59">
        <f t="shared" si="136"/>
        <v>6180</v>
      </c>
      <c r="AP752" s="57">
        <f>IFERROR(AO752/AK736,"-")</f>
        <v>0.766464095249907</v>
      </c>
      <c r="AQ752" s="58">
        <f t="shared" si="142"/>
        <v>151308.59255663431</v>
      </c>
      <c r="AW752" s="175"/>
      <c r="AX752" s="175"/>
    </row>
    <row r="753" spans="2:50" s="20" customFormat="1">
      <c r="B753" s="326">
        <v>45</v>
      </c>
      <c r="C753" s="307" t="s">
        <v>47</v>
      </c>
      <c r="D753" s="310">
        <v>941700550</v>
      </c>
      <c r="E753" s="310">
        <v>1364</v>
      </c>
      <c r="F753" s="207" t="s">
        <v>150</v>
      </c>
      <c r="G753" s="50">
        <v>20500412</v>
      </c>
      <c r="H753" s="48">
        <f>IFERROR(G753/D753,"-")</f>
        <v>2.1769565707485252E-2</v>
      </c>
      <c r="I753" s="50">
        <v>262</v>
      </c>
      <c r="J753" s="48">
        <f>IFERROR(I753/E753,"-")</f>
        <v>0.19208211143695014</v>
      </c>
      <c r="K753" s="49">
        <f t="shared" si="138"/>
        <v>78245.847328244272</v>
      </c>
      <c r="L753" s="310">
        <v>172772490</v>
      </c>
      <c r="M753" s="310">
        <v>238</v>
      </c>
      <c r="N753" s="207" t="s">
        <v>150</v>
      </c>
      <c r="O753" s="50">
        <v>4610427</v>
      </c>
      <c r="P753" s="48">
        <f>IFERROR(O753/L753,"-")</f>
        <v>2.6684960088264053E-2</v>
      </c>
      <c r="Q753" s="50">
        <v>61</v>
      </c>
      <c r="R753" s="48">
        <f>IFERROR(Q753/M753,"-")</f>
        <v>0.25630252100840334</v>
      </c>
      <c r="S753" s="49">
        <f t="shared" si="139"/>
        <v>75580.770491803283</v>
      </c>
      <c r="T753" s="310">
        <v>161465360</v>
      </c>
      <c r="U753" s="310">
        <v>162</v>
      </c>
      <c r="V753" s="207" t="s">
        <v>150</v>
      </c>
      <c r="W753" s="50">
        <v>8279954</v>
      </c>
      <c r="X753" s="48">
        <f>IFERROR(W753/T753,"-")</f>
        <v>5.128006403354874E-2</v>
      </c>
      <c r="Y753" s="50">
        <v>33</v>
      </c>
      <c r="Z753" s="48">
        <f>IFERROR(Y753/U753,"-")</f>
        <v>0.20370370370370369</v>
      </c>
      <c r="AA753" s="49">
        <f t="shared" si="140"/>
        <v>250907.69696969696</v>
      </c>
      <c r="AB753" s="310">
        <v>194887230</v>
      </c>
      <c r="AC753" s="310">
        <v>180</v>
      </c>
      <c r="AD753" s="207" t="s">
        <v>150</v>
      </c>
      <c r="AE753" s="50">
        <v>16979516</v>
      </c>
      <c r="AF753" s="48">
        <f>IFERROR(AE753/AB753,"-")</f>
        <v>8.7124825982697787E-2</v>
      </c>
      <c r="AG753" s="50">
        <v>60</v>
      </c>
      <c r="AH753" s="48">
        <f>IFERROR(AG753/AC753,"-")</f>
        <v>0.33333333333333331</v>
      </c>
      <c r="AI753" s="49">
        <f t="shared" si="141"/>
        <v>282991.93333333335</v>
      </c>
      <c r="AJ753" s="310">
        <f>SUM(D753,L753,T753,AB753)</f>
        <v>1470825630</v>
      </c>
      <c r="AK753" s="323">
        <f>SUM(E753,M753,U753,AC753)</f>
        <v>1944</v>
      </c>
      <c r="AL753" s="207" t="s">
        <v>150</v>
      </c>
      <c r="AM753" s="50">
        <f t="shared" ref="AM753:AM768" si="145">SUM(G753,O753,W753,AE753)</f>
        <v>50370309</v>
      </c>
      <c r="AN753" s="48">
        <f>IFERROR(AM753/AJ753,"-")</f>
        <v>3.4246281797523474E-2</v>
      </c>
      <c r="AO753" s="50">
        <f t="shared" si="136"/>
        <v>416</v>
      </c>
      <c r="AP753" s="48">
        <f>IFERROR(AO753/AK753,"-")</f>
        <v>0.2139917695473251</v>
      </c>
      <c r="AQ753" s="49">
        <f t="shared" si="142"/>
        <v>121082.47355769231</v>
      </c>
      <c r="AW753" s="175"/>
      <c r="AX753" s="175"/>
    </row>
    <row r="754" spans="2:50" s="20" customFormat="1">
      <c r="B754" s="326"/>
      <c r="C754" s="308"/>
      <c r="D754" s="311"/>
      <c r="E754" s="311"/>
      <c r="F754" s="208" t="s">
        <v>151</v>
      </c>
      <c r="G754" s="54">
        <v>15230446</v>
      </c>
      <c r="H754" s="52">
        <f>IFERROR(G754/D753,"-")</f>
        <v>1.617334300165801E-2</v>
      </c>
      <c r="I754" s="54">
        <v>428</v>
      </c>
      <c r="J754" s="52">
        <f>IFERROR(I754/E753,"-")</f>
        <v>0.31378299120234604</v>
      </c>
      <c r="K754" s="53">
        <f t="shared" si="138"/>
        <v>35585.154205607476</v>
      </c>
      <c r="L754" s="311"/>
      <c r="M754" s="311"/>
      <c r="N754" s="208" t="s">
        <v>151</v>
      </c>
      <c r="O754" s="54">
        <v>3761387</v>
      </c>
      <c r="P754" s="52">
        <f>IFERROR(O754/L753,"-")</f>
        <v>2.1770751813555502E-2</v>
      </c>
      <c r="Q754" s="54">
        <v>70</v>
      </c>
      <c r="R754" s="52">
        <f>IFERROR(Q754/M753,"-")</f>
        <v>0.29411764705882354</v>
      </c>
      <c r="S754" s="53">
        <f t="shared" si="139"/>
        <v>53734.1</v>
      </c>
      <c r="T754" s="311"/>
      <c r="U754" s="311"/>
      <c r="V754" s="208" t="s">
        <v>151</v>
      </c>
      <c r="W754" s="54">
        <v>2646548</v>
      </c>
      <c r="X754" s="52">
        <f>IFERROR(W754/T753,"-")</f>
        <v>1.6390809768733059E-2</v>
      </c>
      <c r="Y754" s="54">
        <v>59</v>
      </c>
      <c r="Z754" s="52">
        <f>IFERROR(Y754/U753,"-")</f>
        <v>0.36419753086419754</v>
      </c>
      <c r="AA754" s="53">
        <f t="shared" si="140"/>
        <v>44856.745762711864</v>
      </c>
      <c r="AB754" s="311"/>
      <c r="AC754" s="311"/>
      <c r="AD754" s="208" t="s">
        <v>151</v>
      </c>
      <c r="AE754" s="54">
        <v>2976106</v>
      </c>
      <c r="AF754" s="52">
        <f>IFERROR(AE754/AB753,"-")</f>
        <v>1.5270913337933942E-2</v>
      </c>
      <c r="AG754" s="54">
        <v>71</v>
      </c>
      <c r="AH754" s="52">
        <f>IFERROR(AG754/AC753,"-")</f>
        <v>0.39444444444444443</v>
      </c>
      <c r="AI754" s="53">
        <f t="shared" si="141"/>
        <v>41916.985915492958</v>
      </c>
      <c r="AJ754" s="311"/>
      <c r="AK754" s="324"/>
      <c r="AL754" s="208" t="s">
        <v>151</v>
      </c>
      <c r="AM754" s="54">
        <f t="shared" si="145"/>
        <v>24614487</v>
      </c>
      <c r="AN754" s="52">
        <f>IFERROR(AM754/AJ753,"-")</f>
        <v>1.6735149631571213E-2</v>
      </c>
      <c r="AO754" s="54">
        <f t="shared" ref="AO754:AO817" si="146">SUM(I754,Q754,Y754,AG754)</f>
        <v>628</v>
      </c>
      <c r="AP754" s="52">
        <f>IFERROR(AO754/AK753,"-")</f>
        <v>0.32304526748971191</v>
      </c>
      <c r="AQ754" s="53">
        <f t="shared" si="142"/>
        <v>39195.042993630574</v>
      </c>
      <c r="AW754" s="175"/>
      <c r="AX754" s="175"/>
    </row>
    <row r="755" spans="2:50" s="20" customFormat="1">
      <c r="B755" s="326"/>
      <c r="C755" s="308"/>
      <c r="D755" s="311"/>
      <c r="E755" s="311"/>
      <c r="F755" s="209" t="s">
        <v>152</v>
      </c>
      <c r="G755" s="54">
        <v>15716300</v>
      </c>
      <c r="H755" s="52">
        <f>IFERROR(G755/D753,"-")</f>
        <v>1.6689275587658942E-2</v>
      </c>
      <c r="I755" s="54">
        <v>411</v>
      </c>
      <c r="J755" s="52">
        <f>IFERROR(I755/E753,"-")</f>
        <v>0.30131964809384165</v>
      </c>
      <c r="K755" s="53">
        <f t="shared" si="138"/>
        <v>38239.172749391728</v>
      </c>
      <c r="L755" s="311"/>
      <c r="M755" s="311"/>
      <c r="N755" s="209" t="s">
        <v>152</v>
      </c>
      <c r="O755" s="54">
        <v>6809079</v>
      </c>
      <c r="P755" s="52">
        <f>IFERROR(O755/L753,"-")</f>
        <v>3.9410666593969905E-2</v>
      </c>
      <c r="Q755" s="54">
        <v>80</v>
      </c>
      <c r="R755" s="52">
        <f>IFERROR(Q755/M753,"-")</f>
        <v>0.33613445378151263</v>
      </c>
      <c r="S755" s="53">
        <f t="shared" si="139"/>
        <v>85113.487500000003</v>
      </c>
      <c r="T755" s="311"/>
      <c r="U755" s="311"/>
      <c r="V755" s="209" t="s">
        <v>152</v>
      </c>
      <c r="W755" s="54">
        <v>3637758</v>
      </c>
      <c r="X755" s="52">
        <f>IFERROR(W755/T753,"-")</f>
        <v>2.2529649703193304E-2</v>
      </c>
      <c r="Y755" s="54">
        <v>54</v>
      </c>
      <c r="Z755" s="52">
        <f>IFERROR(Y755/U753,"-")</f>
        <v>0.33333333333333331</v>
      </c>
      <c r="AA755" s="53">
        <f t="shared" si="140"/>
        <v>67365.888888888891</v>
      </c>
      <c r="AB755" s="311"/>
      <c r="AC755" s="311"/>
      <c r="AD755" s="209" t="s">
        <v>152</v>
      </c>
      <c r="AE755" s="54">
        <v>3527909</v>
      </c>
      <c r="AF755" s="52">
        <f>IFERROR(AE755/AB753,"-")</f>
        <v>1.8102309730606773E-2</v>
      </c>
      <c r="AG755" s="54">
        <v>60</v>
      </c>
      <c r="AH755" s="52">
        <f>IFERROR(AG755/AC753,"-")</f>
        <v>0.33333333333333331</v>
      </c>
      <c r="AI755" s="53">
        <f t="shared" si="141"/>
        <v>58798.48333333333</v>
      </c>
      <c r="AJ755" s="311"/>
      <c r="AK755" s="324"/>
      <c r="AL755" s="209" t="s">
        <v>152</v>
      </c>
      <c r="AM755" s="54">
        <f t="shared" si="145"/>
        <v>29691046</v>
      </c>
      <c r="AN755" s="52">
        <f>IFERROR(AM755/AJ753,"-")</f>
        <v>2.0186652580972499E-2</v>
      </c>
      <c r="AO755" s="54">
        <f t="shared" si="146"/>
        <v>605</v>
      </c>
      <c r="AP755" s="52">
        <f>IFERROR(AO755/AK753,"-")</f>
        <v>0.31121399176954734</v>
      </c>
      <c r="AQ755" s="53">
        <f t="shared" si="142"/>
        <v>49076.109090909093</v>
      </c>
      <c r="AW755" s="175"/>
      <c r="AX755" s="175"/>
    </row>
    <row r="756" spans="2:50" s="20" customFormat="1">
      <c r="B756" s="326"/>
      <c r="C756" s="308"/>
      <c r="D756" s="311"/>
      <c r="E756" s="311"/>
      <c r="F756" s="209" t="s">
        <v>153</v>
      </c>
      <c r="G756" s="54">
        <v>4659743</v>
      </c>
      <c r="H756" s="52">
        <f>IFERROR(G756/D753,"-")</f>
        <v>4.9482215976193282E-3</v>
      </c>
      <c r="I756" s="54">
        <v>65</v>
      </c>
      <c r="J756" s="52">
        <f>IFERROR(I756/E753,"-")</f>
        <v>4.7653958944281524E-2</v>
      </c>
      <c r="K756" s="53">
        <f t="shared" si="138"/>
        <v>71688.353846153841</v>
      </c>
      <c r="L756" s="311"/>
      <c r="M756" s="311"/>
      <c r="N756" s="209" t="s">
        <v>153</v>
      </c>
      <c r="O756" s="54">
        <v>214939</v>
      </c>
      <c r="P756" s="52">
        <f>IFERROR(O756/L753,"-")</f>
        <v>1.2440580094666691E-3</v>
      </c>
      <c r="Q756" s="54">
        <v>17</v>
      </c>
      <c r="R756" s="52">
        <f>IFERROR(Q756/M753,"-")</f>
        <v>7.1428571428571425E-2</v>
      </c>
      <c r="S756" s="53">
        <f t="shared" si="139"/>
        <v>12643.470588235294</v>
      </c>
      <c r="T756" s="311"/>
      <c r="U756" s="311"/>
      <c r="V756" s="209" t="s">
        <v>153</v>
      </c>
      <c r="W756" s="54">
        <v>46834</v>
      </c>
      <c r="X756" s="52">
        <f>IFERROR(W756/T753,"-")</f>
        <v>2.9005602192321624E-4</v>
      </c>
      <c r="Y756" s="54">
        <v>7</v>
      </c>
      <c r="Z756" s="52">
        <f>IFERROR(Y756/U753,"-")</f>
        <v>4.3209876543209874E-2</v>
      </c>
      <c r="AA756" s="53">
        <f t="shared" si="140"/>
        <v>6690.5714285714284</v>
      </c>
      <c r="AB756" s="311"/>
      <c r="AC756" s="311"/>
      <c r="AD756" s="209" t="s">
        <v>153</v>
      </c>
      <c r="AE756" s="54">
        <v>56077</v>
      </c>
      <c r="AF756" s="52">
        <f>IFERROR(AE756/AB753,"-")</f>
        <v>2.8774076167022335E-4</v>
      </c>
      <c r="AG756" s="54">
        <v>9</v>
      </c>
      <c r="AH756" s="52">
        <f>IFERROR(AG756/AC753,"-")</f>
        <v>0.05</v>
      </c>
      <c r="AI756" s="53">
        <f t="shared" si="141"/>
        <v>6230.7777777777774</v>
      </c>
      <c r="AJ756" s="311"/>
      <c r="AK756" s="324"/>
      <c r="AL756" s="209" t="s">
        <v>153</v>
      </c>
      <c r="AM756" s="54">
        <f t="shared" si="145"/>
        <v>4977593</v>
      </c>
      <c r="AN756" s="52">
        <f>IFERROR(AM756/AJ753,"-")</f>
        <v>3.3842169312755313E-3</v>
      </c>
      <c r="AO756" s="54">
        <f t="shared" si="146"/>
        <v>98</v>
      </c>
      <c r="AP756" s="52">
        <f>IFERROR(AO756/AK753,"-")</f>
        <v>5.0411522633744855E-2</v>
      </c>
      <c r="AQ756" s="53">
        <f t="shared" si="142"/>
        <v>50791.765306122448</v>
      </c>
      <c r="AW756" s="175"/>
      <c r="AX756" s="175"/>
    </row>
    <row r="757" spans="2:50" s="20" customFormat="1">
      <c r="B757" s="326"/>
      <c r="C757" s="308"/>
      <c r="D757" s="311"/>
      <c r="E757" s="311"/>
      <c r="F757" s="209" t="s">
        <v>154</v>
      </c>
      <c r="G757" s="54">
        <v>27611002</v>
      </c>
      <c r="H757" s="52">
        <f>IFERROR(G757/D753,"-")</f>
        <v>2.9320363038972421E-2</v>
      </c>
      <c r="I757" s="54">
        <v>419</v>
      </c>
      <c r="J757" s="52">
        <f>IFERROR(I757/E753,"-")</f>
        <v>0.30718475073313783</v>
      </c>
      <c r="K757" s="53">
        <f t="shared" si="138"/>
        <v>65897.379474940331</v>
      </c>
      <c r="L757" s="311"/>
      <c r="M757" s="311"/>
      <c r="N757" s="209" t="s">
        <v>154</v>
      </c>
      <c r="O757" s="54">
        <v>8293291</v>
      </c>
      <c r="P757" s="52">
        <f>IFERROR(O757/L753,"-")</f>
        <v>4.8001224037461057E-2</v>
      </c>
      <c r="Q757" s="54">
        <v>88</v>
      </c>
      <c r="R757" s="52">
        <f>IFERROR(Q757/M753,"-")</f>
        <v>0.36974789915966388</v>
      </c>
      <c r="S757" s="53">
        <f t="shared" si="139"/>
        <v>94241.943181818177</v>
      </c>
      <c r="T757" s="311"/>
      <c r="U757" s="311"/>
      <c r="V757" s="209" t="s">
        <v>154</v>
      </c>
      <c r="W757" s="54">
        <v>2759561</v>
      </c>
      <c r="X757" s="52">
        <f>IFERROR(W757/T753,"-")</f>
        <v>1.7090730792041091E-2</v>
      </c>
      <c r="Y757" s="54">
        <v>65</v>
      </c>
      <c r="Z757" s="52">
        <f>IFERROR(Y757/U753,"-")</f>
        <v>0.40123456790123457</v>
      </c>
      <c r="AA757" s="53">
        <f t="shared" si="140"/>
        <v>42454.784615384619</v>
      </c>
      <c r="AB757" s="311"/>
      <c r="AC757" s="311"/>
      <c r="AD757" s="209" t="s">
        <v>154</v>
      </c>
      <c r="AE757" s="54">
        <v>3705577</v>
      </c>
      <c r="AF757" s="52">
        <f>IFERROR(AE757/AB753,"-")</f>
        <v>1.9013954890733476E-2</v>
      </c>
      <c r="AG757" s="54">
        <v>82</v>
      </c>
      <c r="AH757" s="52">
        <f>IFERROR(AG757/AC753,"-")</f>
        <v>0.45555555555555555</v>
      </c>
      <c r="AI757" s="53">
        <f t="shared" si="141"/>
        <v>45189.963414634149</v>
      </c>
      <c r="AJ757" s="311"/>
      <c r="AK757" s="324"/>
      <c r="AL757" s="209" t="s">
        <v>154</v>
      </c>
      <c r="AM757" s="54">
        <f t="shared" si="145"/>
        <v>42369431</v>
      </c>
      <c r="AN757" s="52">
        <f>IFERROR(AM757/AJ753,"-")</f>
        <v>2.8806562882644354E-2</v>
      </c>
      <c r="AO757" s="54">
        <f t="shared" si="146"/>
        <v>654</v>
      </c>
      <c r="AP757" s="52">
        <f>IFERROR(AO757/AK753,"-")</f>
        <v>0.33641975308641975</v>
      </c>
      <c r="AQ757" s="53">
        <f t="shared" si="142"/>
        <v>64785.062691131498</v>
      </c>
      <c r="AW757" s="175"/>
      <c r="AX757" s="175"/>
    </row>
    <row r="758" spans="2:50" s="20" customFormat="1">
      <c r="B758" s="326"/>
      <c r="C758" s="308"/>
      <c r="D758" s="311"/>
      <c r="E758" s="311"/>
      <c r="F758" s="209" t="s">
        <v>155</v>
      </c>
      <c r="G758" s="54">
        <v>38443278</v>
      </c>
      <c r="H758" s="52">
        <f>IFERROR(G758/D753,"-")</f>
        <v>4.0823251085496337E-2</v>
      </c>
      <c r="I758" s="54">
        <v>468</v>
      </c>
      <c r="J758" s="52">
        <f>IFERROR(I758/E753,"-")</f>
        <v>0.34310850439882695</v>
      </c>
      <c r="K758" s="53">
        <f t="shared" si="138"/>
        <v>82143.756410256407</v>
      </c>
      <c r="L758" s="311"/>
      <c r="M758" s="311"/>
      <c r="N758" s="209" t="s">
        <v>155</v>
      </c>
      <c r="O758" s="54">
        <v>11930632</v>
      </c>
      <c r="P758" s="52">
        <f>IFERROR(O758/L753,"-")</f>
        <v>6.905400275240578E-2</v>
      </c>
      <c r="Q758" s="54">
        <v>108</v>
      </c>
      <c r="R758" s="52">
        <f>IFERROR(Q758/M753,"-")</f>
        <v>0.45378151260504201</v>
      </c>
      <c r="S758" s="53">
        <f t="shared" si="139"/>
        <v>110468.81481481482</v>
      </c>
      <c r="T758" s="311"/>
      <c r="U758" s="311"/>
      <c r="V758" s="209" t="s">
        <v>155</v>
      </c>
      <c r="W758" s="54">
        <v>6083653</v>
      </c>
      <c r="X758" s="52">
        <f>IFERROR(W758/T753,"-")</f>
        <v>3.7677759489713462E-2</v>
      </c>
      <c r="Y758" s="54">
        <v>72</v>
      </c>
      <c r="Z758" s="52">
        <f>IFERROR(Y758/U753,"-")</f>
        <v>0.44444444444444442</v>
      </c>
      <c r="AA758" s="53">
        <f t="shared" si="140"/>
        <v>84495.180555555562</v>
      </c>
      <c r="AB758" s="311"/>
      <c r="AC758" s="311"/>
      <c r="AD758" s="209" t="s">
        <v>155</v>
      </c>
      <c r="AE758" s="54">
        <v>7387274</v>
      </c>
      <c r="AF758" s="52">
        <f>IFERROR(AE758/AB753,"-")</f>
        <v>3.7905377381576004E-2</v>
      </c>
      <c r="AG758" s="54">
        <v>91</v>
      </c>
      <c r="AH758" s="52">
        <f>IFERROR(AG758/AC753,"-")</f>
        <v>0.50555555555555554</v>
      </c>
      <c r="AI758" s="53">
        <f t="shared" si="141"/>
        <v>81178.835164835167</v>
      </c>
      <c r="AJ758" s="311"/>
      <c r="AK758" s="324"/>
      <c r="AL758" s="209" t="s">
        <v>155</v>
      </c>
      <c r="AM758" s="54">
        <f t="shared" si="145"/>
        <v>63844837</v>
      </c>
      <c r="AN758" s="52">
        <f>IFERROR(AM758/AJ753,"-")</f>
        <v>4.3407481959639227E-2</v>
      </c>
      <c r="AO758" s="54">
        <f t="shared" si="146"/>
        <v>739</v>
      </c>
      <c r="AP758" s="52">
        <f>IFERROR(AO758/AK753,"-")</f>
        <v>0.3801440329218107</v>
      </c>
      <c r="AQ758" s="53">
        <f t="shared" si="142"/>
        <v>86393.554803788909</v>
      </c>
      <c r="AW758" s="175"/>
      <c r="AX758" s="175"/>
    </row>
    <row r="759" spans="2:50" s="20" customFormat="1">
      <c r="B759" s="326"/>
      <c r="C759" s="308"/>
      <c r="D759" s="311"/>
      <c r="E759" s="311"/>
      <c r="F759" s="209" t="s">
        <v>156</v>
      </c>
      <c r="G759" s="54">
        <v>21598517</v>
      </c>
      <c r="H759" s="52">
        <f>IFERROR(G759/D753,"-")</f>
        <v>2.2935652952522964E-2</v>
      </c>
      <c r="I759" s="54">
        <v>139</v>
      </c>
      <c r="J759" s="52">
        <f>IFERROR(I759/E753,"-")</f>
        <v>0.10190615835777127</v>
      </c>
      <c r="K759" s="53">
        <f t="shared" si="138"/>
        <v>155385.01438848922</v>
      </c>
      <c r="L759" s="311"/>
      <c r="M759" s="311"/>
      <c r="N759" s="209" t="s">
        <v>156</v>
      </c>
      <c r="O759" s="54">
        <v>1994499</v>
      </c>
      <c r="P759" s="52">
        <f>IFERROR(O759/L753,"-")</f>
        <v>1.154407741649148E-2</v>
      </c>
      <c r="Q759" s="54">
        <v>29</v>
      </c>
      <c r="R759" s="52">
        <f>IFERROR(Q759/M753,"-")</f>
        <v>0.12184873949579832</v>
      </c>
      <c r="S759" s="53">
        <f t="shared" si="139"/>
        <v>68775.827586206899</v>
      </c>
      <c r="T759" s="311"/>
      <c r="U759" s="311"/>
      <c r="V759" s="209" t="s">
        <v>156</v>
      </c>
      <c r="W759" s="54">
        <v>6164543</v>
      </c>
      <c r="X759" s="52">
        <f>IFERROR(W759/T753,"-")</f>
        <v>3.817873381634302E-2</v>
      </c>
      <c r="Y759" s="54">
        <v>26</v>
      </c>
      <c r="Z759" s="52">
        <f>IFERROR(Y759/U753,"-")</f>
        <v>0.16049382716049382</v>
      </c>
      <c r="AA759" s="53">
        <f t="shared" si="140"/>
        <v>237097.80769230769</v>
      </c>
      <c r="AB759" s="311"/>
      <c r="AC759" s="311"/>
      <c r="AD759" s="209" t="s">
        <v>156</v>
      </c>
      <c r="AE759" s="54">
        <v>5462679</v>
      </c>
      <c r="AF759" s="52">
        <f>IFERROR(AE759/AB753,"-")</f>
        <v>2.8029948396311035E-2</v>
      </c>
      <c r="AG759" s="54">
        <v>34</v>
      </c>
      <c r="AH759" s="52">
        <f>IFERROR(AG759/AC753,"-")</f>
        <v>0.18888888888888888</v>
      </c>
      <c r="AI759" s="53">
        <f t="shared" si="141"/>
        <v>160667.0294117647</v>
      </c>
      <c r="AJ759" s="311"/>
      <c r="AK759" s="324"/>
      <c r="AL759" s="209" t="s">
        <v>156</v>
      </c>
      <c r="AM759" s="54">
        <f t="shared" si="145"/>
        <v>35220238</v>
      </c>
      <c r="AN759" s="52">
        <f>IFERROR(AM759/AJ753,"-")</f>
        <v>2.3945896292274973E-2</v>
      </c>
      <c r="AO759" s="54">
        <f t="shared" si="146"/>
        <v>228</v>
      </c>
      <c r="AP759" s="52">
        <f>IFERROR(AO759/AK753,"-")</f>
        <v>0.11728395061728394</v>
      </c>
      <c r="AQ759" s="53">
        <f t="shared" si="142"/>
        <v>154474.72807017545</v>
      </c>
      <c r="AW759" s="175"/>
      <c r="AX759" s="175"/>
    </row>
    <row r="760" spans="2:50" s="20" customFormat="1">
      <c r="B760" s="326"/>
      <c r="C760" s="308"/>
      <c r="D760" s="311"/>
      <c r="E760" s="311"/>
      <c r="F760" s="209" t="s">
        <v>166</v>
      </c>
      <c r="G760" s="54">
        <v>65770</v>
      </c>
      <c r="H760" s="52">
        <f>IFERROR(G760/D753,"-")</f>
        <v>6.9841734721297553E-5</v>
      </c>
      <c r="I760" s="54">
        <v>5</v>
      </c>
      <c r="J760" s="52">
        <f>IFERROR(I760/E753,"-")</f>
        <v>3.6656891495601175E-3</v>
      </c>
      <c r="K760" s="53">
        <f t="shared" si="138"/>
        <v>13154</v>
      </c>
      <c r="L760" s="311"/>
      <c r="M760" s="311"/>
      <c r="N760" s="209" t="s">
        <v>166</v>
      </c>
      <c r="O760" s="54">
        <v>1810</v>
      </c>
      <c r="P760" s="52">
        <f>IFERROR(O760/L753,"-")</f>
        <v>1.0476204863401575E-5</v>
      </c>
      <c r="Q760" s="54">
        <v>1</v>
      </c>
      <c r="R760" s="52">
        <f>IFERROR(Q760/M753,"-")</f>
        <v>4.2016806722689074E-3</v>
      </c>
      <c r="S760" s="53">
        <f t="shared" si="139"/>
        <v>1810</v>
      </c>
      <c r="T760" s="311"/>
      <c r="U760" s="311"/>
      <c r="V760" s="209" t="s">
        <v>166</v>
      </c>
      <c r="W760" s="54">
        <v>1242</v>
      </c>
      <c r="X760" s="52">
        <f>IFERROR(W760/T753,"-")</f>
        <v>7.6920523386564159E-6</v>
      </c>
      <c r="Y760" s="54">
        <v>1</v>
      </c>
      <c r="Z760" s="52">
        <f>IFERROR(Y760/U753,"-")</f>
        <v>6.1728395061728392E-3</v>
      </c>
      <c r="AA760" s="53">
        <f t="shared" si="140"/>
        <v>1242</v>
      </c>
      <c r="AB760" s="311"/>
      <c r="AC760" s="311"/>
      <c r="AD760" s="209" t="s">
        <v>166</v>
      </c>
      <c r="AE760" s="54">
        <v>0</v>
      </c>
      <c r="AF760" s="52">
        <f>IFERROR(AE760/AB753,"-")</f>
        <v>0</v>
      </c>
      <c r="AG760" s="54">
        <v>0</v>
      </c>
      <c r="AH760" s="52">
        <f>IFERROR(AG760/AC753,"-")</f>
        <v>0</v>
      </c>
      <c r="AI760" s="53" t="str">
        <f t="shared" si="141"/>
        <v>-</v>
      </c>
      <c r="AJ760" s="311"/>
      <c r="AK760" s="324"/>
      <c r="AL760" s="209" t="s">
        <v>166</v>
      </c>
      <c r="AM760" s="54">
        <f t="shared" si="145"/>
        <v>68822</v>
      </c>
      <c r="AN760" s="52">
        <f>IFERROR(AM760/AJ753,"-")</f>
        <v>4.6791406538108807E-5</v>
      </c>
      <c r="AO760" s="54">
        <f t="shared" si="146"/>
        <v>7</v>
      </c>
      <c r="AP760" s="52">
        <f>IFERROR(AO760/AK753,"-")</f>
        <v>3.6008230452674898E-3</v>
      </c>
      <c r="AQ760" s="53">
        <f t="shared" si="142"/>
        <v>9831.7142857142862</v>
      </c>
      <c r="AW760" s="175"/>
      <c r="AX760" s="175"/>
    </row>
    <row r="761" spans="2:50" s="20" customFormat="1">
      <c r="B761" s="326"/>
      <c r="C761" s="308"/>
      <c r="D761" s="311"/>
      <c r="E761" s="311"/>
      <c r="F761" s="209" t="s">
        <v>157</v>
      </c>
      <c r="G761" s="54">
        <v>404905</v>
      </c>
      <c r="H761" s="52">
        <f>IFERROR(G761/D753,"-")</f>
        <v>4.2997213923258302E-4</v>
      </c>
      <c r="I761" s="54">
        <v>17</v>
      </c>
      <c r="J761" s="52">
        <f>IFERROR(I761/E753,"-")</f>
        <v>1.2463343108504398E-2</v>
      </c>
      <c r="K761" s="53">
        <f t="shared" si="138"/>
        <v>23817.941176470587</v>
      </c>
      <c r="L761" s="311"/>
      <c r="M761" s="311"/>
      <c r="N761" s="209" t="s">
        <v>157</v>
      </c>
      <c r="O761" s="54">
        <v>103590</v>
      </c>
      <c r="P761" s="52">
        <f>IFERROR(O761/L753,"-")</f>
        <v>5.9957461977887803E-4</v>
      </c>
      <c r="Q761" s="54">
        <v>2</v>
      </c>
      <c r="R761" s="52">
        <f>IFERROR(Q761/M753,"-")</f>
        <v>8.4033613445378148E-3</v>
      </c>
      <c r="S761" s="53">
        <f t="shared" si="139"/>
        <v>51795</v>
      </c>
      <c r="T761" s="311"/>
      <c r="U761" s="311"/>
      <c r="V761" s="209" t="s">
        <v>157</v>
      </c>
      <c r="W761" s="54">
        <v>127432</v>
      </c>
      <c r="X761" s="52">
        <f>IFERROR(W761/T753,"-")</f>
        <v>7.8922191112694386E-4</v>
      </c>
      <c r="Y761" s="54">
        <v>3</v>
      </c>
      <c r="Z761" s="52">
        <f>IFERROR(Y761/U753,"-")</f>
        <v>1.8518518518518517E-2</v>
      </c>
      <c r="AA761" s="53">
        <f t="shared" si="140"/>
        <v>42477.333333333336</v>
      </c>
      <c r="AB761" s="311"/>
      <c r="AC761" s="311"/>
      <c r="AD761" s="209" t="s">
        <v>157</v>
      </c>
      <c r="AE761" s="54">
        <v>177498</v>
      </c>
      <c r="AF761" s="52">
        <f>IFERROR(AE761/AB753,"-")</f>
        <v>9.1077286079749807E-4</v>
      </c>
      <c r="AG761" s="54">
        <v>6</v>
      </c>
      <c r="AH761" s="52">
        <f>IFERROR(AG761/AC753,"-")</f>
        <v>3.3333333333333333E-2</v>
      </c>
      <c r="AI761" s="53">
        <f t="shared" si="141"/>
        <v>29583</v>
      </c>
      <c r="AJ761" s="311"/>
      <c r="AK761" s="324"/>
      <c r="AL761" s="209" t="s">
        <v>157</v>
      </c>
      <c r="AM761" s="54">
        <f t="shared" si="145"/>
        <v>813425</v>
      </c>
      <c r="AN761" s="52">
        <f>IFERROR(AM761/AJ753,"-")</f>
        <v>5.5303972368226956E-4</v>
      </c>
      <c r="AO761" s="54">
        <f t="shared" si="146"/>
        <v>28</v>
      </c>
      <c r="AP761" s="52">
        <f>IFERROR(AO761/AK753,"-")</f>
        <v>1.4403292181069959E-2</v>
      </c>
      <c r="AQ761" s="53">
        <f t="shared" si="142"/>
        <v>29050.892857142859</v>
      </c>
      <c r="AW761" s="175"/>
      <c r="AX761" s="175"/>
    </row>
    <row r="762" spans="2:50" s="20" customFormat="1">
      <c r="B762" s="326"/>
      <c r="C762" s="308"/>
      <c r="D762" s="311"/>
      <c r="E762" s="311"/>
      <c r="F762" s="209" t="s">
        <v>158</v>
      </c>
      <c r="G762" s="54">
        <v>466173</v>
      </c>
      <c r="H762" s="52">
        <f>IFERROR(G762/D753,"-")</f>
        <v>4.9503316101917963E-4</v>
      </c>
      <c r="I762" s="54">
        <v>28</v>
      </c>
      <c r="J762" s="52">
        <f>IFERROR(I762/E753,"-")</f>
        <v>2.0527859237536656E-2</v>
      </c>
      <c r="K762" s="53">
        <f t="shared" si="138"/>
        <v>16649.035714285714</v>
      </c>
      <c r="L762" s="311"/>
      <c r="M762" s="311"/>
      <c r="N762" s="209" t="s">
        <v>158</v>
      </c>
      <c r="O762" s="54">
        <v>96509</v>
      </c>
      <c r="P762" s="52">
        <f>IFERROR(O762/L753,"-")</f>
        <v>5.5859008572487433E-4</v>
      </c>
      <c r="Q762" s="54">
        <v>9</v>
      </c>
      <c r="R762" s="52">
        <f>IFERROR(Q762/M753,"-")</f>
        <v>3.7815126050420166E-2</v>
      </c>
      <c r="S762" s="53">
        <f t="shared" si="139"/>
        <v>10723.222222222223</v>
      </c>
      <c r="T762" s="311"/>
      <c r="U762" s="311"/>
      <c r="V762" s="209" t="s">
        <v>158</v>
      </c>
      <c r="W762" s="54">
        <v>3110</v>
      </c>
      <c r="X762" s="52">
        <f>IFERROR(W762/T753,"-")</f>
        <v>1.9261097240919043E-5</v>
      </c>
      <c r="Y762" s="54">
        <v>3</v>
      </c>
      <c r="Z762" s="52">
        <f>IFERROR(Y762/U753,"-")</f>
        <v>1.8518518518518517E-2</v>
      </c>
      <c r="AA762" s="53">
        <f t="shared" si="140"/>
        <v>1036.6666666666667</v>
      </c>
      <c r="AB762" s="311"/>
      <c r="AC762" s="311"/>
      <c r="AD762" s="209" t="s">
        <v>158</v>
      </c>
      <c r="AE762" s="54">
        <v>688342</v>
      </c>
      <c r="AF762" s="52">
        <f>IFERROR(AE762/AB753,"-")</f>
        <v>3.5320015580292256E-3</v>
      </c>
      <c r="AG762" s="54">
        <v>10</v>
      </c>
      <c r="AH762" s="52">
        <f>IFERROR(AG762/AC753,"-")</f>
        <v>5.5555555555555552E-2</v>
      </c>
      <c r="AI762" s="53">
        <f t="shared" si="141"/>
        <v>68834.2</v>
      </c>
      <c r="AJ762" s="311"/>
      <c r="AK762" s="324"/>
      <c r="AL762" s="209" t="s">
        <v>158</v>
      </c>
      <c r="AM762" s="54">
        <f t="shared" si="145"/>
        <v>1254134</v>
      </c>
      <c r="AN762" s="52">
        <f>IFERROR(AM762/AJ753,"-")</f>
        <v>8.5267347428532366E-4</v>
      </c>
      <c r="AO762" s="54">
        <f t="shared" si="146"/>
        <v>50</v>
      </c>
      <c r="AP762" s="52">
        <f>IFERROR(AO762/AK753,"-")</f>
        <v>2.5720164609053499E-2</v>
      </c>
      <c r="AQ762" s="53">
        <f t="shared" si="142"/>
        <v>25082.68</v>
      </c>
      <c r="AW762" s="175"/>
      <c r="AX762" s="175"/>
    </row>
    <row r="763" spans="2:50" s="20" customFormat="1">
      <c r="B763" s="326"/>
      <c r="C763" s="308"/>
      <c r="D763" s="311"/>
      <c r="E763" s="311"/>
      <c r="F763" s="209" t="s">
        <v>159</v>
      </c>
      <c r="G763" s="54">
        <v>83610</v>
      </c>
      <c r="H763" s="52">
        <f>IFERROR(G763/D753,"-")</f>
        <v>8.8786185799721583E-5</v>
      </c>
      <c r="I763" s="54">
        <v>1</v>
      </c>
      <c r="J763" s="52">
        <f>IFERROR(I763/E753,"-")</f>
        <v>7.3313782991202346E-4</v>
      </c>
      <c r="K763" s="53">
        <f t="shared" si="138"/>
        <v>83610</v>
      </c>
      <c r="L763" s="311"/>
      <c r="M763" s="311"/>
      <c r="N763" s="209" t="s">
        <v>159</v>
      </c>
      <c r="O763" s="54">
        <v>20395</v>
      </c>
      <c r="P763" s="52">
        <f>IFERROR(O763/L753,"-")</f>
        <v>1.180454133641299E-4</v>
      </c>
      <c r="Q763" s="54">
        <v>1</v>
      </c>
      <c r="R763" s="52">
        <f>IFERROR(Q763/M753,"-")</f>
        <v>4.2016806722689074E-3</v>
      </c>
      <c r="S763" s="53">
        <f t="shared" si="139"/>
        <v>20395</v>
      </c>
      <c r="T763" s="311"/>
      <c r="U763" s="311"/>
      <c r="V763" s="209" t="s">
        <v>159</v>
      </c>
      <c r="W763" s="54">
        <v>2909</v>
      </c>
      <c r="X763" s="52">
        <f>IFERROR(W763/T753,"-")</f>
        <v>1.8016248190943246E-5</v>
      </c>
      <c r="Y763" s="54">
        <v>1</v>
      </c>
      <c r="Z763" s="52">
        <f>IFERROR(Y763/U753,"-")</f>
        <v>6.1728395061728392E-3</v>
      </c>
      <c r="AA763" s="53">
        <f t="shared" si="140"/>
        <v>2909</v>
      </c>
      <c r="AB763" s="311"/>
      <c r="AC763" s="311"/>
      <c r="AD763" s="209" t="s">
        <v>159</v>
      </c>
      <c r="AE763" s="54">
        <v>298143</v>
      </c>
      <c r="AF763" s="52">
        <f>IFERROR(AE763/AB753,"-")</f>
        <v>1.5298231700455695E-3</v>
      </c>
      <c r="AG763" s="54">
        <v>5</v>
      </c>
      <c r="AH763" s="52">
        <f>IFERROR(AG763/AC753,"-")</f>
        <v>2.7777777777777776E-2</v>
      </c>
      <c r="AI763" s="53">
        <f t="shared" si="141"/>
        <v>59628.6</v>
      </c>
      <c r="AJ763" s="311"/>
      <c r="AK763" s="324"/>
      <c r="AL763" s="209" t="s">
        <v>159</v>
      </c>
      <c r="AM763" s="54">
        <f t="shared" si="145"/>
        <v>405057</v>
      </c>
      <c r="AN763" s="52">
        <f>IFERROR(AM763/AJ753,"-")</f>
        <v>2.7539430353821072E-4</v>
      </c>
      <c r="AO763" s="54">
        <f t="shared" si="146"/>
        <v>8</v>
      </c>
      <c r="AP763" s="52">
        <f>IFERROR(AO763/AK753,"-")</f>
        <v>4.11522633744856E-3</v>
      </c>
      <c r="AQ763" s="53">
        <f t="shared" si="142"/>
        <v>50632.125</v>
      </c>
      <c r="AW763" s="175"/>
      <c r="AX763" s="175"/>
    </row>
    <row r="764" spans="2:50" s="20" customFormat="1">
      <c r="B764" s="326"/>
      <c r="C764" s="308"/>
      <c r="D764" s="311"/>
      <c r="E764" s="311"/>
      <c r="F764" s="209" t="s">
        <v>160</v>
      </c>
      <c r="G764" s="54">
        <v>41121</v>
      </c>
      <c r="H764" s="52">
        <f>IFERROR(G764/D753,"-")</f>
        <v>4.3666747354028833E-5</v>
      </c>
      <c r="I764" s="54">
        <v>5</v>
      </c>
      <c r="J764" s="52">
        <f>IFERROR(I764/E753,"-")</f>
        <v>3.6656891495601175E-3</v>
      </c>
      <c r="K764" s="53">
        <f t="shared" si="138"/>
        <v>8224.2000000000007</v>
      </c>
      <c r="L764" s="311"/>
      <c r="M764" s="311"/>
      <c r="N764" s="209" t="s">
        <v>160</v>
      </c>
      <c r="O764" s="54">
        <v>0</v>
      </c>
      <c r="P764" s="52">
        <f>IFERROR(O764/L753,"-")</f>
        <v>0</v>
      </c>
      <c r="Q764" s="54">
        <v>0</v>
      </c>
      <c r="R764" s="52">
        <f>IFERROR(Q764/M753,"-")</f>
        <v>0</v>
      </c>
      <c r="S764" s="53" t="str">
        <f t="shared" si="139"/>
        <v>-</v>
      </c>
      <c r="T764" s="311"/>
      <c r="U764" s="311"/>
      <c r="V764" s="209" t="s">
        <v>160</v>
      </c>
      <c r="W764" s="54">
        <v>6985</v>
      </c>
      <c r="X764" s="52">
        <f>IFERROR(W764/T753,"-")</f>
        <v>4.3260052806372836E-5</v>
      </c>
      <c r="Y764" s="54">
        <v>1</v>
      </c>
      <c r="Z764" s="52">
        <f>IFERROR(Y764/U753,"-")</f>
        <v>6.1728395061728392E-3</v>
      </c>
      <c r="AA764" s="53">
        <f t="shared" si="140"/>
        <v>6985</v>
      </c>
      <c r="AB764" s="311"/>
      <c r="AC764" s="311"/>
      <c r="AD764" s="209" t="s">
        <v>160</v>
      </c>
      <c r="AE764" s="54">
        <v>571649</v>
      </c>
      <c r="AF764" s="52">
        <f>IFERROR(AE764/AB753,"-")</f>
        <v>2.9332296425989531E-3</v>
      </c>
      <c r="AG764" s="54">
        <v>3</v>
      </c>
      <c r="AH764" s="52">
        <f>IFERROR(AG764/AC753,"-")</f>
        <v>1.6666666666666666E-2</v>
      </c>
      <c r="AI764" s="53">
        <f t="shared" si="141"/>
        <v>190549.66666666666</v>
      </c>
      <c r="AJ764" s="311"/>
      <c r="AK764" s="324"/>
      <c r="AL764" s="209" t="s">
        <v>160</v>
      </c>
      <c r="AM764" s="54">
        <f t="shared" si="145"/>
        <v>619755</v>
      </c>
      <c r="AN764" s="52">
        <f>IFERROR(AM764/AJ753,"-")</f>
        <v>4.2136537966094595E-4</v>
      </c>
      <c r="AO764" s="54">
        <f t="shared" si="146"/>
        <v>9</v>
      </c>
      <c r="AP764" s="52">
        <f>IFERROR(AO764/AK753,"-")</f>
        <v>4.6296296296296294E-3</v>
      </c>
      <c r="AQ764" s="53">
        <f t="shared" si="142"/>
        <v>68861.666666666672</v>
      </c>
      <c r="AW764" s="175"/>
      <c r="AX764" s="175"/>
    </row>
    <row r="765" spans="2:50" s="20" customFormat="1">
      <c r="B765" s="326"/>
      <c r="C765" s="308"/>
      <c r="D765" s="311"/>
      <c r="E765" s="311"/>
      <c r="F765" s="209" t="s">
        <v>161</v>
      </c>
      <c r="G765" s="54">
        <v>4952732</v>
      </c>
      <c r="H765" s="52">
        <f>IFERROR(G765/D753,"-")</f>
        <v>5.2593491635955824E-3</v>
      </c>
      <c r="I765" s="54">
        <v>145</v>
      </c>
      <c r="J765" s="52">
        <f>IFERROR(I765/E753,"-")</f>
        <v>0.1063049853372434</v>
      </c>
      <c r="K765" s="53">
        <f t="shared" si="138"/>
        <v>34156.7724137931</v>
      </c>
      <c r="L765" s="311"/>
      <c r="M765" s="311"/>
      <c r="N765" s="209" t="s">
        <v>161</v>
      </c>
      <c r="O765" s="54">
        <v>2118689</v>
      </c>
      <c r="P765" s="52">
        <f>IFERROR(O765/L753,"-")</f>
        <v>1.2262883981124541E-2</v>
      </c>
      <c r="Q765" s="54">
        <v>43</v>
      </c>
      <c r="R765" s="52">
        <f>IFERROR(Q765/M753,"-")</f>
        <v>0.18067226890756302</v>
      </c>
      <c r="S765" s="53">
        <f t="shared" si="139"/>
        <v>49271.837209302328</v>
      </c>
      <c r="T765" s="311"/>
      <c r="U765" s="311"/>
      <c r="V765" s="209" t="s">
        <v>161</v>
      </c>
      <c r="W765" s="54">
        <v>1289466</v>
      </c>
      <c r="X765" s="52">
        <f>IFERROR(W765/T753,"-")</f>
        <v>7.9860225128163716E-3</v>
      </c>
      <c r="Y765" s="54">
        <v>24</v>
      </c>
      <c r="Z765" s="52">
        <f>IFERROR(Y765/U753,"-")</f>
        <v>0.14814814814814814</v>
      </c>
      <c r="AA765" s="53">
        <f t="shared" si="140"/>
        <v>53727.75</v>
      </c>
      <c r="AB765" s="311"/>
      <c r="AC765" s="311"/>
      <c r="AD765" s="209" t="s">
        <v>161</v>
      </c>
      <c r="AE765" s="54">
        <v>2176277</v>
      </c>
      <c r="AF765" s="52">
        <f>IFERROR(AE765/AB753,"-")</f>
        <v>1.1166852748638276E-2</v>
      </c>
      <c r="AG765" s="54">
        <v>35</v>
      </c>
      <c r="AH765" s="52">
        <f>IFERROR(AG765/AC753,"-")</f>
        <v>0.19444444444444445</v>
      </c>
      <c r="AI765" s="53">
        <f t="shared" si="141"/>
        <v>62179.342857142859</v>
      </c>
      <c r="AJ765" s="311"/>
      <c r="AK765" s="324"/>
      <c r="AL765" s="209" t="s">
        <v>161</v>
      </c>
      <c r="AM765" s="54">
        <f t="shared" si="145"/>
        <v>10537164</v>
      </c>
      <c r="AN765" s="52">
        <f>IFERROR(AM765/AJ753,"-")</f>
        <v>7.1641150283735539E-3</v>
      </c>
      <c r="AO765" s="54">
        <f t="shared" si="146"/>
        <v>247</v>
      </c>
      <c r="AP765" s="52">
        <f>IFERROR(AO765/AK753,"-")</f>
        <v>0.12705761316872427</v>
      </c>
      <c r="AQ765" s="53">
        <f t="shared" si="142"/>
        <v>42660.582995951416</v>
      </c>
      <c r="AW765" s="175"/>
      <c r="AX765" s="175"/>
    </row>
    <row r="766" spans="2:50" s="20" customFormat="1">
      <c r="B766" s="326"/>
      <c r="C766" s="308"/>
      <c r="D766" s="311"/>
      <c r="E766" s="311"/>
      <c r="F766" s="209" t="s">
        <v>162</v>
      </c>
      <c r="G766" s="54">
        <v>13319606</v>
      </c>
      <c r="H766" s="52">
        <f>IFERROR(G766/D753,"-")</f>
        <v>1.4144205395228876E-2</v>
      </c>
      <c r="I766" s="54">
        <v>121</v>
      </c>
      <c r="J766" s="52">
        <f>IFERROR(I766/E753,"-")</f>
        <v>8.8709677419354843E-2</v>
      </c>
      <c r="K766" s="53">
        <f t="shared" si="138"/>
        <v>110079.38842975207</v>
      </c>
      <c r="L766" s="311"/>
      <c r="M766" s="311"/>
      <c r="N766" s="209" t="s">
        <v>162</v>
      </c>
      <c r="O766" s="54">
        <v>2039111</v>
      </c>
      <c r="P766" s="52">
        <f>IFERROR(O766/L753,"-")</f>
        <v>1.1802289820561132E-2</v>
      </c>
      <c r="Q766" s="54">
        <v>20</v>
      </c>
      <c r="R766" s="52">
        <f>IFERROR(Q766/M753,"-")</f>
        <v>8.4033613445378158E-2</v>
      </c>
      <c r="S766" s="53">
        <f t="shared" si="139"/>
        <v>101955.55</v>
      </c>
      <c r="T766" s="311"/>
      <c r="U766" s="311"/>
      <c r="V766" s="209" t="s">
        <v>162</v>
      </c>
      <c r="W766" s="54">
        <v>205612</v>
      </c>
      <c r="X766" s="52">
        <f>IFERROR(W766/T753,"-")</f>
        <v>1.2734124520578285E-3</v>
      </c>
      <c r="Y766" s="54">
        <v>8</v>
      </c>
      <c r="Z766" s="52">
        <f>IFERROR(Y766/U753,"-")</f>
        <v>4.9382716049382713E-2</v>
      </c>
      <c r="AA766" s="53">
        <f t="shared" si="140"/>
        <v>25701.5</v>
      </c>
      <c r="AB766" s="311"/>
      <c r="AC766" s="311"/>
      <c r="AD766" s="209" t="s">
        <v>162</v>
      </c>
      <c r="AE766" s="54">
        <v>3136244</v>
      </c>
      <c r="AF766" s="52">
        <f>IFERROR(AE766/AB753,"-")</f>
        <v>1.6092609043701838E-2</v>
      </c>
      <c r="AG766" s="54">
        <v>30</v>
      </c>
      <c r="AH766" s="52">
        <f>IFERROR(AG766/AC753,"-")</f>
        <v>0.16666666666666666</v>
      </c>
      <c r="AI766" s="53">
        <f t="shared" si="141"/>
        <v>104541.46666666666</v>
      </c>
      <c r="AJ766" s="311"/>
      <c r="AK766" s="324"/>
      <c r="AL766" s="209" t="s">
        <v>162</v>
      </c>
      <c r="AM766" s="54">
        <f t="shared" si="145"/>
        <v>18700573</v>
      </c>
      <c r="AN766" s="52">
        <f>IFERROR(AM766/AJ753,"-")</f>
        <v>1.2714337184891183E-2</v>
      </c>
      <c r="AO766" s="54">
        <f t="shared" si="146"/>
        <v>179</v>
      </c>
      <c r="AP766" s="52">
        <f>IFERROR(AO766/AK753,"-")</f>
        <v>9.207818930041152E-2</v>
      </c>
      <c r="AQ766" s="53">
        <f t="shared" si="142"/>
        <v>104472.47486033519</v>
      </c>
      <c r="AW766" s="175"/>
      <c r="AX766" s="175"/>
    </row>
    <row r="767" spans="2:50" s="20" customFormat="1">
      <c r="B767" s="326"/>
      <c r="C767" s="308"/>
      <c r="D767" s="311"/>
      <c r="E767" s="311"/>
      <c r="F767" s="209" t="s">
        <v>163</v>
      </c>
      <c r="G767" s="54">
        <v>4312544</v>
      </c>
      <c r="H767" s="52">
        <f>IFERROR(G767/D753,"-")</f>
        <v>4.5795279614098136E-3</v>
      </c>
      <c r="I767" s="54">
        <v>90</v>
      </c>
      <c r="J767" s="52">
        <f>IFERROR(I767/E753,"-")</f>
        <v>6.5982404692082108E-2</v>
      </c>
      <c r="K767" s="53">
        <f t="shared" si="138"/>
        <v>47917.155555555553</v>
      </c>
      <c r="L767" s="311"/>
      <c r="M767" s="311"/>
      <c r="N767" s="209" t="s">
        <v>163</v>
      </c>
      <c r="O767" s="54">
        <v>854441</v>
      </c>
      <c r="P767" s="52">
        <f>IFERROR(O767/L753,"-")</f>
        <v>4.9454690385025996E-3</v>
      </c>
      <c r="Q767" s="54">
        <v>25</v>
      </c>
      <c r="R767" s="52">
        <f>IFERROR(Q767/M753,"-")</f>
        <v>0.10504201680672269</v>
      </c>
      <c r="S767" s="53">
        <f t="shared" si="139"/>
        <v>34177.64</v>
      </c>
      <c r="T767" s="311"/>
      <c r="U767" s="311"/>
      <c r="V767" s="209" t="s">
        <v>163</v>
      </c>
      <c r="W767" s="54">
        <v>1623561</v>
      </c>
      <c r="X767" s="52">
        <f>IFERROR(W767/T753,"-")</f>
        <v>1.0055166012078381E-2</v>
      </c>
      <c r="Y767" s="54">
        <v>17</v>
      </c>
      <c r="Z767" s="52">
        <f>IFERROR(Y767/U753,"-")</f>
        <v>0.10493827160493827</v>
      </c>
      <c r="AA767" s="53">
        <f t="shared" si="140"/>
        <v>95503.588235294112</v>
      </c>
      <c r="AB767" s="311"/>
      <c r="AC767" s="311"/>
      <c r="AD767" s="209" t="s">
        <v>163</v>
      </c>
      <c r="AE767" s="54">
        <v>2811518</v>
      </c>
      <c r="AF767" s="52">
        <f>IFERROR(AE767/AB753,"-")</f>
        <v>1.4426383914430924E-2</v>
      </c>
      <c r="AG767" s="54">
        <v>33</v>
      </c>
      <c r="AH767" s="52">
        <f>IFERROR(AG767/AC753,"-")</f>
        <v>0.18333333333333332</v>
      </c>
      <c r="AI767" s="53">
        <f t="shared" si="141"/>
        <v>85197.515151515152</v>
      </c>
      <c r="AJ767" s="311"/>
      <c r="AK767" s="324"/>
      <c r="AL767" s="209" t="s">
        <v>163</v>
      </c>
      <c r="AM767" s="54">
        <f t="shared" si="145"/>
        <v>9602064</v>
      </c>
      <c r="AN767" s="52">
        <f>IFERROR(AM767/AJ753,"-")</f>
        <v>6.5283496589599137E-3</v>
      </c>
      <c r="AO767" s="54">
        <f t="shared" si="146"/>
        <v>165</v>
      </c>
      <c r="AP767" s="52">
        <f>IFERROR(AO767/AK753,"-")</f>
        <v>8.4876543209876545E-2</v>
      </c>
      <c r="AQ767" s="53">
        <f t="shared" si="142"/>
        <v>58194.327272727271</v>
      </c>
      <c r="AW767" s="175"/>
      <c r="AX767" s="175"/>
    </row>
    <row r="768" spans="2:50" s="20" customFormat="1">
      <c r="B768" s="326"/>
      <c r="C768" s="308"/>
      <c r="D768" s="311"/>
      <c r="E768" s="311"/>
      <c r="F768" s="210" t="s">
        <v>164</v>
      </c>
      <c r="G768" s="59">
        <v>924469</v>
      </c>
      <c r="H768" s="57">
        <f>IFERROR(G768/D753,"-")</f>
        <v>9.8170166726567172E-4</v>
      </c>
      <c r="I768" s="59">
        <v>104</v>
      </c>
      <c r="J768" s="57">
        <f>IFERROR(I768/E753,"-")</f>
        <v>7.6246334310850442E-2</v>
      </c>
      <c r="K768" s="58">
        <f t="shared" si="138"/>
        <v>8889.125</v>
      </c>
      <c r="L768" s="311"/>
      <c r="M768" s="311"/>
      <c r="N768" s="210" t="s">
        <v>164</v>
      </c>
      <c r="O768" s="59">
        <v>93422</v>
      </c>
      <c r="P768" s="57">
        <f>IFERROR(O768/L753,"-")</f>
        <v>5.4072265787221102E-4</v>
      </c>
      <c r="Q768" s="59">
        <v>18</v>
      </c>
      <c r="R768" s="57">
        <f>IFERROR(Q768/M753,"-")</f>
        <v>7.5630252100840331E-2</v>
      </c>
      <c r="S768" s="58">
        <f t="shared" si="139"/>
        <v>5190.1111111111113</v>
      </c>
      <c r="T768" s="311"/>
      <c r="U768" s="311"/>
      <c r="V768" s="210" t="s">
        <v>164</v>
      </c>
      <c r="W768" s="59">
        <v>123965</v>
      </c>
      <c r="X768" s="57">
        <f>IFERROR(W768/T753,"-")</f>
        <v>7.6774981333457533E-4</v>
      </c>
      <c r="Y768" s="59">
        <v>17</v>
      </c>
      <c r="Z768" s="57">
        <f>IFERROR(Y768/U753,"-")</f>
        <v>0.10493827160493827</v>
      </c>
      <c r="AA768" s="58">
        <f t="shared" si="140"/>
        <v>7292.0588235294117</v>
      </c>
      <c r="AB768" s="311"/>
      <c r="AC768" s="311"/>
      <c r="AD768" s="210" t="s">
        <v>164</v>
      </c>
      <c r="AE768" s="59">
        <v>270421</v>
      </c>
      <c r="AF768" s="57">
        <f>IFERROR(AE768/AB753,"-")</f>
        <v>1.3875768053145401E-3</v>
      </c>
      <c r="AG768" s="59">
        <v>25</v>
      </c>
      <c r="AH768" s="57">
        <f>IFERROR(AG768/AC753,"-")</f>
        <v>0.1388888888888889</v>
      </c>
      <c r="AI768" s="58">
        <f t="shared" si="141"/>
        <v>10816.84</v>
      </c>
      <c r="AJ768" s="311"/>
      <c r="AK768" s="324"/>
      <c r="AL768" s="210" t="s">
        <v>164</v>
      </c>
      <c r="AM768" s="59">
        <f t="shared" si="145"/>
        <v>1412277</v>
      </c>
      <c r="AN768" s="57">
        <f>IFERROR(AM768/AJ753,"-")</f>
        <v>9.6019335752260454E-4</v>
      </c>
      <c r="AO768" s="59">
        <f t="shared" si="146"/>
        <v>164</v>
      </c>
      <c r="AP768" s="57">
        <f>IFERROR(AO768/AK753,"-")</f>
        <v>8.4362139917695478E-2</v>
      </c>
      <c r="AQ768" s="58">
        <f t="shared" si="142"/>
        <v>8611.4451219512193</v>
      </c>
      <c r="AW768" s="175"/>
      <c r="AX768" s="175"/>
    </row>
    <row r="769" spans="2:50" s="20" customFormat="1">
      <c r="B769" s="326"/>
      <c r="C769" s="309"/>
      <c r="D769" s="312"/>
      <c r="E769" s="312"/>
      <c r="F769" s="211" t="s">
        <v>86</v>
      </c>
      <c r="G769" s="60">
        <f>SUM(G753:G768)</f>
        <v>168330628</v>
      </c>
      <c r="H769" s="57">
        <f>IFERROR(G769/D753,"-")</f>
        <v>0.17875175712704</v>
      </c>
      <c r="I769" s="59">
        <v>1050</v>
      </c>
      <c r="J769" s="57">
        <f>IFERROR(I769/E753,"-")</f>
        <v>0.76979472140762462</v>
      </c>
      <c r="K769" s="58">
        <f t="shared" si="138"/>
        <v>160314.8838095238</v>
      </c>
      <c r="L769" s="312"/>
      <c r="M769" s="312"/>
      <c r="N769" s="211" t="s">
        <v>86</v>
      </c>
      <c r="O769" s="60">
        <f>SUM(O753:O768)</f>
        <v>42942221</v>
      </c>
      <c r="P769" s="57">
        <f>IFERROR(O769/L753,"-")</f>
        <v>0.24854779253340623</v>
      </c>
      <c r="Q769" s="59">
        <v>202</v>
      </c>
      <c r="R769" s="57">
        <f>IFERROR(Q769/M753,"-")</f>
        <v>0.84873949579831931</v>
      </c>
      <c r="S769" s="58">
        <f t="shared" si="139"/>
        <v>212585.25247524751</v>
      </c>
      <c r="T769" s="312"/>
      <c r="U769" s="312"/>
      <c r="V769" s="211" t="s">
        <v>86</v>
      </c>
      <c r="W769" s="60">
        <f>SUM(W753:W768)</f>
        <v>33003133</v>
      </c>
      <c r="X769" s="57">
        <f>IFERROR(W769/T753,"-")</f>
        <v>0.20439760577748689</v>
      </c>
      <c r="Y769" s="59">
        <v>138</v>
      </c>
      <c r="Z769" s="57">
        <f>IFERROR(Y769/U753,"-")</f>
        <v>0.85185185185185186</v>
      </c>
      <c r="AA769" s="58">
        <f t="shared" si="140"/>
        <v>239153.13768115942</v>
      </c>
      <c r="AB769" s="312"/>
      <c r="AC769" s="312"/>
      <c r="AD769" s="211" t="s">
        <v>86</v>
      </c>
      <c r="AE769" s="60">
        <f>SUM(AE753:AE768)</f>
        <v>50225230</v>
      </c>
      <c r="AF769" s="57">
        <f>IFERROR(AE769/AB753,"-")</f>
        <v>0.25771432022508606</v>
      </c>
      <c r="AG769" s="59">
        <v>164</v>
      </c>
      <c r="AH769" s="57">
        <f>IFERROR(AG769/AC753,"-")</f>
        <v>0.91111111111111109</v>
      </c>
      <c r="AI769" s="58">
        <f t="shared" si="141"/>
        <v>306251.40243902442</v>
      </c>
      <c r="AJ769" s="312"/>
      <c r="AK769" s="325"/>
      <c r="AL769" s="211" t="s">
        <v>86</v>
      </c>
      <c r="AM769" s="60">
        <f>SUM(AM753:AM768)</f>
        <v>294501212</v>
      </c>
      <c r="AN769" s="57">
        <f>IFERROR(AM769/AJ753,"-")</f>
        <v>0.2002285015933534</v>
      </c>
      <c r="AO769" s="59">
        <f t="shared" si="146"/>
        <v>1554</v>
      </c>
      <c r="AP769" s="57">
        <f>IFERROR(AO769/AK753,"-")</f>
        <v>0.79938271604938271</v>
      </c>
      <c r="AQ769" s="58">
        <f t="shared" si="142"/>
        <v>189511.71943371944</v>
      </c>
      <c r="AW769" s="175"/>
      <c r="AX769" s="175"/>
    </row>
    <row r="770" spans="2:50" s="20" customFormat="1">
      <c r="B770" s="326">
        <v>46</v>
      </c>
      <c r="C770" s="307" t="s">
        <v>25</v>
      </c>
      <c r="D770" s="310">
        <v>1233457840</v>
      </c>
      <c r="E770" s="310">
        <v>2133</v>
      </c>
      <c r="F770" s="207" t="s">
        <v>150</v>
      </c>
      <c r="G770" s="50">
        <v>26727558</v>
      </c>
      <c r="H770" s="48">
        <f>IFERROR(G770/D770,"-")</f>
        <v>2.166880547777782E-2</v>
      </c>
      <c r="I770" s="50">
        <v>359</v>
      </c>
      <c r="J770" s="48">
        <f>IFERROR(I770/E770,"-")</f>
        <v>0.1683075480543835</v>
      </c>
      <c r="K770" s="49">
        <f t="shared" si="138"/>
        <v>74450.022284122562</v>
      </c>
      <c r="L770" s="310">
        <v>195342100</v>
      </c>
      <c r="M770" s="310">
        <v>313</v>
      </c>
      <c r="N770" s="207" t="s">
        <v>150</v>
      </c>
      <c r="O770" s="50">
        <v>1972636</v>
      </c>
      <c r="P770" s="48">
        <f>IFERROR(O770/L770,"-")</f>
        <v>1.0098365892452266E-2</v>
      </c>
      <c r="Q770" s="50">
        <v>64</v>
      </c>
      <c r="R770" s="48">
        <f>IFERROR(Q770/M770,"-")</f>
        <v>0.20447284345047922</v>
      </c>
      <c r="S770" s="49">
        <f t="shared" si="139"/>
        <v>30822.4375</v>
      </c>
      <c r="T770" s="310">
        <v>128654100</v>
      </c>
      <c r="U770" s="310">
        <v>193</v>
      </c>
      <c r="V770" s="207" t="s">
        <v>150</v>
      </c>
      <c r="W770" s="50">
        <v>5954497</v>
      </c>
      <c r="X770" s="48">
        <f>IFERROR(W770/T770,"-")</f>
        <v>4.6282994478994449E-2</v>
      </c>
      <c r="Y770" s="50">
        <v>45</v>
      </c>
      <c r="Z770" s="48">
        <f>IFERROR(Y770/U770,"-")</f>
        <v>0.23316062176165803</v>
      </c>
      <c r="AA770" s="49">
        <f t="shared" si="140"/>
        <v>132322.15555555557</v>
      </c>
      <c r="AB770" s="310">
        <v>244351920</v>
      </c>
      <c r="AC770" s="310">
        <v>300</v>
      </c>
      <c r="AD770" s="207" t="s">
        <v>150</v>
      </c>
      <c r="AE770" s="50">
        <v>5790717</v>
      </c>
      <c r="AF770" s="48">
        <f>IFERROR(AE770/AB770,"-")</f>
        <v>2.3698266827614861E-2</v>
      </c>
      <c r="AG770" s="50">
        <v>63</v>
      </c>
      <c r="AH770" s="48">
        <f>IFERROR(AG770/AC770,"-")</f>
        <v>0.21</v>
      </c>
      <c r="AI770" s="49">
        <f t="shared" si="141"/>
        <v>91916.142857142855</v>
      </c>
      <c r="AJ770" s="310">
        <f>SUM(D770,L770,T770,AB770)</f>
        <v>1801805960</v>
      </c>
      <c r="AK770" s="323">
        <f>SUM(E770,M770,U770,AC770)</f>
        <v>2939</v>
      </c>
      <c r="AL770" s="207" t="s">
        <v>150</v>
      </c>
      <c r="AM770" s="50">
        <f t="shared" ref="AM770:AM785" si="147">SUM(G770,O770,W770,AE770)</f>
        <v>40445408</v>
      </c>
      <c r="AN770" s="48">
        <f>IFERROR(AM770/AJ770,"-")</f>
        <v>2.2447149636468069E-2</v>
      </c>
      <c r="AO770" s="50">
        <f t="shared" si="146"/>
        <v>531</v>
      </c>
      <c r="AP770" s="48">
        <f>IFERROR(AO770/AK770,"-")</f>
        <v>0.18067369853691731</v>
      </c>
      <c r="AQ770" s="49">
        <f t="shared" si="142"/>
        <v>76168.376647834273</v>
      </c>
      <c r="AW770" s="175"/>
      <c r="AX770" s="175"/>
    </row>
    <row r="771" spans="2:50" s="20" customFormat="1">
      <c r="B771" s="326"/>
      <c r="C771" s="308"/>
      <c r="D771" s="311"/>
      <c r="E771" s="311"/>
      <c r="F771" s="208" t="s">
        <v>151</v>
      </c>
      <c r="G771" s="54">
        <v>20557539</v>
      </c>
      <c r="H771" s="52">
        <f>IFERROR(G771/D770,"-")</f>
        <v>1.6666592349844727E-2</v>
      </c>
      <c r="I771" s="54">
        <v>418</v>
      </c>
      <c r="J771" s="52">
        <f>IFERROR(I771/E770,"-")</f>
        <v>0.19596812001875294</v>
      </c>
      <c r="K771" s="53">
        <f t="shared" si="138"/>
        <v>49180.715311004788</v>
      </c>
      <c r="L771" s="311"/>
      <c r="M771" s="311"/>
      <c r="N771" s="208" t="s">
        <v>151</v>
      </c>
      <c r="O771" s="54">
        <v>2572289</v>
      </c>
      <c r="P771" s="52">
        <f>IFERROR(O771/L770,"-")</f>
        <v>1.3168124024467844E-2</v>
      </c>
      <c r="Q771" s="54">
        <v>81</v>
      </c>
      <c r="R771" s="52">
        <f>IFERROR(Q771/M770,"-")</f>
        <v>0.25878594249201275</v>
      </c>
      <c r="S771" s="53">
        <f t="shared" si="139"/>
        <v>31756.654320987655</v>
      </c>
      <c r="T771" s="311"/>
      <c r="U771" s="311"/>
      <c r="V771" s="208" t="s">
        <v>151</v>
      </c>
      <c r="W771" s="54">
        <v>875566</v>
      </c>
      <c r="X771" s="52">
        <f>IFERROR(W771/T770,"-")</f>
        <v>6.8055817886876514E-3</v>
      </c>
      <c r="Y771" s="54">
        <v>46</v>
      </c>
      <c r="Z771" s="52">
        <f>IFERROR(Y771/U770,"-")</f>
        <v>0.23834196891191708</v>
      </c>
      <c r="AA771" s="53">
        <f t="shared" si="140"/>
        <v>19034.043478260868</v>
      </c>
      <c r="AB771" s="311"/>
      <c r="AC771" s="311"/>
      <c r="AD771" s="208" t="s">
        <v>151</v>
      </c>
      <c r="AE771" s="54">
        <v>4170629</v>
      </c>
      <c r="AF771" s="52">
        <f>IFERROR(AE771/AB770,"-")</f>
        <v>1.7068124531208921E-2</v>
      </c>
      <c r="AG771" s="54">
        <v>86</v>
      </c>
      <c r="AH771" s="52">
        <f>IFERROR(AG771/AC770,"-")</f>
        <v>0.28666666666666668</v>
      </c>
      <c r="AI771" s="53">
        <f t="shared" si="141"/>
        <v>48495.686046511626</v>
      </c>
      <c r="AJ771" s="311"/>
      <c r="AK771" s="324"/>
      <c r="AL771" s="208" t="s">
        <v>151</v>
      </c>
      <c r="AM771" s="54">
        <f t="shared" si="147"/>
        <v>28176023</v>
      </c>
      <c r="AN771" s="52">
        <f>IFERROR(AM771/AJ770,"-")</f>
        <v>1.5637656676415923E-2</v>
      </c>
      <c r="AO771" s="54">
        <f t="shared" si="146"/>
        <v>631</v>
      </c>
      <c r="AP771" s="52">
        <f>IFERROR(AO771/AK770,"-")</f>
        <v>0.21469887716910513</v>
      </c>
      <c r="AQ771" s="53">
        <f t="shared" si="142"/>
        <v>44652.968304278926</v>
      </c>
      <c r="AW771" s="175"/>
      <c r="AX771" s="175"/>
    </row>
    <row r="772" spans="2:50" s="20" customFormat="1">
      <c r="B772" s="326"/>
      <c r="C772" s="308"/>
      <c r="D772" s="311"/>
      <c r="E772" s="311"/>
      <c r="F772" s="209" t="s">
        <v>152</v>
      </c>
      <c r="G772" s="54">
        <v>17344720</v>
      </c>
      <c r="H772" s="52">
        <f>IFERROR(G772/D770,"-")</f>
        <v>1.4061866922018187E-2</v>
      </c>
      <c r="I772" s="54">
        <v>571</v>
      </c>
      <c r="J772" s="52">
        <f>IFERROR(I772/E770,"-")</f>
        <v>0.2676980778246601</v>
      </c>
      <c r="K772" s="53">
        <f t="shared" si="138"/>
        <v>30376.042031523644</v>
      </c>
      <c r="L772" s="311"/>
      <c r="M772" s="311"/>
      <c r="N772" s="209" t="s">
        <v>152</v>
      </c>
      <c r="O772" s="54">
        <v>6672379</v>
      </c>
      <c r="P772" s="52">
        <f>IFERROR(O772/L770,"-")</f>
        <v>3.4157403857130647E-2</v>
      </c>
      <c r="Q772" s="54">
        <v>101</v>
      </c>
      <c r="R772" s="52">
        <f>IFERROR(Q772/M770,"-")</f>
        <v>0.32268370607028751</v>
      </c>
      <c r="S772" s="53">
        <f t="shared" si="139"/>
        <v>66063.158415841579</v>
      </c>
      <c r="T772" s="311"/>
      <c r="U772" s="311"/>
      <c r="V772" s="209" t="s">
        <v>152</v>
      </c>
      <c r="W772" s="54">
        <v>1809371</v>
      </c>
      <c r="X772" s="52">
        <f>IFERROR(W772/T770,"-")</f>
        <v>1.4063842504824953E-2</v>
      </c>
      <c r="Y772" s="54">
        <v>61</v>
      </c>
      <c r="Z772" s="52">
        <f>IFERROR(Y772/U770,"-")</f>
        <v>0.31606217616580312</v>
      </c>
      <c r="AA772" s="53">
        <f t="shared" si="140"/>
        <v>29661.819672131147</v>
      </c>
      <c r="AB772" s="311"/>
      <c r="AC772" s="311"/>
      <c r="AD772" s="209" t="s">
        <v>152</v>
      </c>
      <c r="AE772" s="54">
        <v>1722395</v>
      </c>
      <c r="AF772" s="52">
        <f>IFERROR(AE772/AB770,"-")</f>
        <v>7.0488294096481829E-3</v>
      </c>
      <c r="AG772" s="54">
        <v>75</v>
      </c>
      <c r="AH772" s="52">
        <f>IFERROR(AG772/AC770,"-")</f>
        <v>0.25</v>
      </c>
      <c r="AI772" s="53">
        <f t="shared" si="141"/>
        <v>22965.266666666666</v>
      </c>
      <c r="AJ772" s="311"/>
      <c r="AK772" s="324"/>
      <c r="AL772" s="209" t="s">
        <v>152</v>
      </c>
      <c r="AM772" s="54">
        <f t="shared" si="147"/>
        <v>27548865</v>
      </c>
      <c r="AN772" s="52">
        <f>IFERROR(AM772/AJ770,"-")</f>
        <v>1.5289584789696222E-2</v>
      </c>
      <c r="AO772" s="54">
        <f t="shared" si="146"/>
        <v>808</v>
      </c>
      <c r="AP772" s="52">
        <f>IFERROR(AO772/AK770,"-")</f>
        <v>0.27492344334807756</v>
      </c>
      <c r="AQ772" s="53">
        <f t="shared" si="142"/>
        <v>34095.129950495051</v>
      </c>
      <c r="AW772" s="175"/>
      <c r="AX772" s="175"/>
    </row>
    <row r="773" spans="2:50" s="20" customFormat="1">
      <c r="B773" s="326"/>
      <c r="C773" s="308"/>
      <c r="D773" s="311"/>
      <c r="E773" s="311"/>
      <c r="F773" s="209" t="s">
        <v>153</v>
      </c>
      <c r="G773" s="54">
        <v>5361053</v>
      </c>
      <c r="H773" s="52">
        <f>IFERROR(G773/D770,"-")</f>
        <v>4.3463609587174861E-3</v>
      </c>
      <c r="I773" s="54">
        <v>112</v>
      </c>
      <c r="J773" s="52">
        <f>IFERROR(I773/E770,"-")</f>
        <v>5.2508204406938583E-2</v>
      </c>
      <c r="K773" s="53">
        <f t="shared" si="138"/>
        <v>47866.544642857145</v>
      </c>
      <c r="L773" s="311"/>
      <c r="M773" s="311"/>
      <c r="N773" s="209" t="s">
        <v>153</v>
      </c>
      <c r="O773" s="54">
        <v>149237</v>
      </c>
      <c r="P773" s="52">
        <f>IFERROR(O773/L770,"-")</f>
        <v>7.6397765765802666E-4</v>
      </c>
      <c r="Q773" s="54">
        <v>20</v>
      </c>
      <c r="R773" s="52">
        <f>IFERROR(Q773/M770,"-")</f>
        <v>6.3897763578274758E-2</v>
      </c>
      <c r="S773" s="53">
        <f t="shared" si="139"/>
        <v>7461.85</v>
      </c>
      <c r="T773" s="311"/>
      <c r="U773" s="311"/>
      <c r="V773" s="209" t="s">
        <v>153</v>
      </c>
      <c r="W773" s="54">
        <v>75489</v>
      </c>
      <c r="X773" s="52">
        <f>IFERROR(W773/T770,"-")</f>
        <v>5.8675938038507908E-4</v>
      </c>
      <c r="Y773" s="54">
        <v>6</v>
      </c>
      <c r="Z773" s="52">
        <f>IFERROR(Y773/U770,"-")</f>
        <v>3.1088082901554404E-2</v>
      </c>
      <c r="AA773" s="53">
        <f t="shared" si="140"/>
        <v>12581.5</v>
      </c>
      <c r="AB773" s="311"/>
      <c r="AC773" s="311"/>
      <c r="AD773" s="209" t="s">
        <v>153</v>
      </c>
      <c r="AE773" s="54">
        <v>216342</v>
      </c>
      <c r="AF773" s="52">
        <f>IFERROR(AE773/AB770,"-")</f>
        <v>8.8537057535705065E-4</v>
      </c>
      <c r="AG773" s="54">
        <v>17</v>
      </c>
      <c r="AH773" s="52">
        <f>IFERROR(AG773/AC770,"-")</f>
        <v>5.6666666666666664E-2</v>
      </c>
      <c r="AI773" s="53">
        <f t="shared" si="141"/>
        <v>12726</v>
      </c>
      <c r="AJ773" s="311"/>
      <c r="AK773" s="324"/>
      <c r="AL773" s="209" t="s">
        <v>153</v>
      </c>
      <c r="AM773" s="54">
        <f t="shared" si="147"/>
        <v>5802121</v>
      </c>
      <c r="AN773" s="52">
        <f>IFERROR(AM773/AJ770,"-")</f>
        <v>3.2201697234923122E-3</v>
      </c>
      <c r="AO773" s="54">
        <f t="shared" si="146"/>
        <v>155</v>
      </c>
      <c r="AP773" s="52">
        <f>IFERROR(AO773/AK770,"-")</f>
        <v>5.273902687989112E-2</v>
      </c>
      <c r="AQ773" s="53">
        <f t="shared" si="142"/>
        <v>37433.038709677421</v>
      </c>
      <c r="AW773" s="175"/>
      <c r="AX773" s="175"/>
    </row>
    <row r="774" spans="2:50" s="20" customFormat="1">
      <c r="B774" s="326"/>
      <c r="C774" s="308"/>
      <c r="D774" s="311"/>
      <c r="E774" s="311"/>
      <c r="F774" s="209" t="s">
        <v>154</v>
      </c>
      <c r="G774" s="54">
        <v>25956921</v>
      </c>
      <c r="H774" s="52">
        <f>IFERROR(G774/D770,"-")</f>
        <v>2.1044027739124022E-2</v>
      </c>
      <c r="I774" s="54">
        <v>654</v>
      </c>
      <c r="J774" s="52">
        <f>IFERROR(I774/E770,"-")</f>
        <v>0.30661040787623067</v>
      </c>
      <c r="K774" s="53">
        <f t="shared" ref="K774:K837" si="148">IFERROR(G774/I774,"-")</f>
        <v>39689.481651376147</v>
      </c>
      <c r="L774" s="311"/>
      <c r="M774" s="311"/>
      <c r="N774" s="209" t="s">
        <v>154</v>
      </c>
      <c r="O774" s="54">
        <v>3157433</v>
      </c>
      <c r="P774" s="52">
        <f>IFERROR(O774/L770,"-")</f>
        <v>1.6163607332981472E-2</v>
      </c>
      <c r="Q774" s="54">
        <v>106</v>
      </c>
      <c r="R774" s="52">
        <f>IFERROR(Q774/M770,"-")</f>
        <v>0.33865814696485624</v>
      </c>
      <c r="S774" s="53">
        <f t="shared" ref="S774:S837" si="149">IFERROR(O774/Q774,"-")</f>
        <v>29787.103773584906</v>
      </c>
      <c r="T774" s="311"/>
      <c r="U774" s="311"/>
      <c r="V774" s="209" t="s">
        <v>154</v>
      </c>
      <c r="W774" s="54">
        <v>2783294</v>
      </c>
      <c r="X774" s="52">
        <f>IFERROR(W774/T770,"-")</f>
        <v>2.1633931604200723E-2</v>
      </c>
      <c r="Y774" s="54">
        <v>62</v>
      </c>
      <c r="Z774" s="52">
        <f>IFERROR(Y774/U770,"-")</f>
        <v>0.32124352331606215</v>
      </c>
      <c r="AA774" s="53">
        <f t="shared" ref="AA774:AA837" si="150">IFERROR(W774/Y774,"-")</f>
        <v>44891.838709677417</v>
      </c>
      <c r="AB774" s="311"/>
      <c r="AC774" s="311"/>
      <c r="AD774" s="209" t="s">
        <v>154</v>
      </c>
      <c r="AE774" s="54">
        <v>2760153</v>
      </c>
      <c r="AF774" s="52">
        <f>IFERROR(AE774/AB770,"-")</f>
        <v>1.1295810566988793E-2</v>
      </c>
      <c r="AG774" s="54">
        <v>106</v>
      </c>
      <c r="AH774" s="52">
        <f>IFERROR(AG774/AC770,"-")</f>
        <v>0.35333333333333333</v>
      </c>
      <c r="AI774" s="53">
        <f t="shared" ref="AI774:AI837" si="151">IFERROR(AE774/AG774,"-")</f>
        <v>26039.17924528302</v>
      </c>
      <c r="AJ774" s="311"/>
      <c r="AK774" s="324"/>
      <c r="AL774" s="209" t="s">
        <v>154</v>
      </c>
      <c r="AM774" s="54">
        <f t="shared" si="147"/>
        <v>34657801</v>
      </c>
      <c r="AN774" s="52">
        <f>IFERROR(AM774/AJ770,"-")</f>
        <v>1.9235035164385846E-2</v>
      </c>
      <c r="AO774" s="54">
        <f t="shared" si="146"/>
        <v>928</v>
      </c>
      <c r="AP774" s="52">
        <f>IFERROR(AO774/AK770,"-")</f>
        <v>0.31575365770670294</v>
      </c>
      <c r="AQ774" s="53">
        <f t="shared" ref="AQ774:AQ837" si="152">IFERROR(AM774/AO774,"-")</f>
        <v>37346.768318965514</v>
      </c>
      <c r="AW774" s="175"/>
      <c r="AX774" s="175"/>
    </row>
    <row r="775" spans="2:50" s="20" customFormat="1">
      <c r="B775" s="326"/>
      <c r="C775" s="308"/>
      <c r="D775" s="311"/>
      <c r="E775" s="311"/>
      <c r="F775" s="209" t="s">
        <v>155</v>
      </c>
      <c r="G775" s="54">
        <v>47421949</v>
      </c>
      <c r="H775" s="52">
        <f>IFERROR(G775/D770,"-")</f>
        <v>3.8446347708163256E-2</v>
      </c>
      <c r="I775" s="54">
        <v>751</v>
      </c>
      <c r="J775" s="52">
        <f>IFERROR(I775/E770,"-")</f>
        <v>0.35208626347866856</v>
      </c>
      <c r="K775" s="53">
        <f t="shared" si="148"/>
        <v>63145.071904127828</v>
      </c>
      <c r="L775" s="311"/>
      <c r="M775" s="311"/>
      <c r="N775" s="209" t="s">
        <v>155</v>
      </c>
      <c r="O775" s="54">
        <v>7025760</v>
      </c>
      <c r="P775" s="52">
        <f>IFERROR(O775/L770,"-")</f>
        <v>3.5966440414022374E-2</v>
      </c>
      <c r="Q775" s="54">
        <v>117</v>
      </c>
      <c r="R775" s="52">
        <f>IFERROR(Q775/M770,"-")</f>
        <v>0.37380191693290737</v>
      </c>
      <c r="S775" s="53">
        <f t="shared" si="149"/>
        <v>60049.230769230766</v>
      </c>
      <c r="T775" s="311"/>
      <c r="U775" s="311"/>
      <c r="V775" s="209" t="s">
        <v>155</v>
      </c>
      <c r="W775" s="54">
        <v>5652384</v>
      </c>
      <c r="X775" s="52">
        <f>IFERROR(W775/T770,"-")</f>
        <v>4.3934736631012924E-2</v>
      </c>
      <c r="Y775" s="54">
        <v>71</v>
      </c>
      <c r="Z775" s="52">
        <f>IFERROR(Y775/U770,"-")</f>
        <v>0.36787564766839376</v>
      </c>
      <c r="AA775" s="53">
        <f t="shared" si="150"/>
        <v>79611.042253521126</v>
      </c>
      <c r="AB775" s="311"/>
      <c r="AC775" s="311"/>
      <c r="AD775" s="209" t="s">
        <v>155</v>
      </c>
      <c r="AE775" s="54">
        <v>7295817</v>
      </c>
      <c r="AF775" s="52">
        <f>IFERROR(AE775/AB770,"-")</f>
        <v>2.9857825549314283E-2</v>
      </c>
      <c r="AG775" s="54">
        <v>112</v>
      </c>
      <c r="AH775" s="52">
        <f>IFERROR(AG775/AC770,"-")</f>
        <v>0.37333333333333335</v>
      </c>
      <c r="AI775" s="53">
        <f t="shared" si="151"/>
        <v>65141.223214285717</v>
      </c>
      <c r="AJ775" s="311"/>
      <c r="AK775" s="324"/>
      <c r="AL775" s="209" t="s">
        <v>155</v>
      </c>
      <c r="AM775" s="54">
        <f t="shared" si="147"/>
        <v>67395910</v>
      </c>
      <c r="AN775" s="52">
        <f>IFERROR(AM775/AJ770,"-")</f>
        <v>3.7404643727563205E-2</v>
      </c>
      <c r="AO775" s="54">
        <f t="shared" si="146"/>
        <v>1051</v>
      </c>
      <c r="AP775" s="52">
        <f>IFERROR(AO775/AK770,"-")</f>
        <v>0.357604627424294</v>
      </c>
      <c r="AQ775" s="53">
        <f t="shared" si="152"/>
        <v>64125.509039010467</v>
      </c>
      <c r="AW775" s="175"/>
      <c r="AX775" s="175"/>
    </row>
    <row r="776" spans="2:50" s="20" customFormat="1">
      <c r="B776" s="326"/>
      <c r="C776" s="308"/>
      <c r="D776" s="311"/>
      <c r="E776" s="311"/>
      <c r="F776" s="209" t="s">
        <v>156</v>
      </c>
      <c r="G776" s="54">
        <v>19898429</v>
      </c>
      <c r="H776" s="52">
        <f>IFERROR(G776/D770,"-")</f>
        <v>1.6132232780651831E-2</v>
      </c>
      <c r="I776" s="54">
        <v>192</v>
      </c>
      <c r="J776" s="52">
        <f>IFERROR(I776/E770,"-")</f>
        <v>9.0014064697609003E-2</v>
      </c>
      <c r="K776" s="53">
        <f t="shared" si="148"/>
        <v>103637.65104166667</v>
      </c>
      <c r="L776" s="311"/>
      <c r="M776" s="311"/>
      <c r="N776" s="209" t="s">
        <v>156</v>
      </c>
      <c r="O776" s="54">
        <v>12507789</v>
      </c>
      <c r="P776" s="52">
        <f>IFERROR(O776/L770,"-")</f>
        <v>6.4030175778800366E-2</v>
      </c>
      <c r="Q776" s="54">
        <v>41</v>
      </c>
      <c r="R776" s="52">
        <f>IFERROR(Q776/M770,"-")</f>
        <v>0.13099041533546327</v>
      </c>
      <c r="S776" s="53">
        <f t="shared" si="149"/>
        <v>305068.02439024393</v>
      </c>
      <c r="T776" s="311"/>
      <c r="U776" s="311"/>
      <c r="V776" s="209" t="s">
        <v>156</v>
      </c>
      <c r="W776" s="54">
        <v>1026466</v>
      </c>
      <c r="X776" s="52">
        <f>IFERROR(W776/T770,"-")</f>
        <v>7.9784942726271457E-3</v>
      </c>
      <c r="Y776" s="54">
        <v>20</v>
      </c>
      <c r="Z776" s="52">
        <f>IFERROR(Y776/U770,"-")</f>
        <v>0.10362694300518134</v>
      </c>
      <c r="AA776" s="53">
        <f t="shared" si="150"/>
        <v>51323.3</v>
      </c>
      <c r="AB776" s="311"/>
      <c r="AC776" s="311"/>
      <c r="AD776" s="209" t="s">
        <v>156</v>
      </c>
      <c r="AE776" s="54">
        <v>8631292</v>
      </c>
      <c r="AF776" s="52">
        <f>IFERROR(AE776/AB770,"-")</f>
        <v>3.5323201061812817E-2</v>
      </c>
      <c r="AG776" s="54">
        <v>42</v>
      </c>
      <c r="AH776" s="52">
        <f>IFERROR(AG776/AC770,"-")</f>
        <v>0.14000000000000001</v>
      </c>
      <c r="AI776" s="53">
        <f t="shared" si="151"/>
        <v>205506.95238095237</v>
      </c>
      <c r="AJ776" s="311"/>
      <c r="AK776" s="324"/>
      <c r="AL776" s="209" t="s">
        <v>156</v>
      </c>
      <c r="AM776" s="54">
        <f t="shared" si="147"/>
        <v>42063976</v>
      </c>
      <c r="AN776" s="52">
        <f>IFERROR(AM776/AJ770,"-")</f>
        <v>2.334545280336402E-2</v>
      </c>
      <c r="AO776" s="54">
        <f t="shared" si="146"/>
        <v>295</v>
      </c>
      <c r="AP776" s="52">
        <f>IFERROR(AO776/AK770,"-")</f>
        <v>0.10037427696495406</v>
      </c>
      <c r="AQ776" s="53">
        <f t="shared" si="152"/>
        <v>142589.74915254238</v>
      </c>
      <c r="AW776" s="175"/>
      <c r="AX776" s="175"/>
    </row>
    <row r="777" spans="2:50" s="20" customFormat="1">
      <c r="B777" s="326"/>
      <c r="C777" s="308"/>
      <c r="D777" s="311"/>
      <c r="E777" s="311"/>
      <c r="F777" s="209" t="s">
        <v>166</v>
      </c>
      <c r="G777" s="54">
        <v>2820</v>
      </c>
      <c r="H777" s="52">
        <f>IFERROR(G777/D770,"-")</f>
        <v>2.2862556858854617E-6</v>
      </c>
      <c r="I777" s="54">
        <v>1</v>
      </c>
      <c r="J777" s="52">
        <f>IFERROR(I777/E770,"-")</f>
        <v>4.6882325363338024E-4</v>
      </c>
      <c r="K777" s="53">
        <f t="shared" si="148"/>
        <v>2820</v>
      </c>
      <c r="L777" s="311"/>
      <c r="M777" s="311"/>
      <c r="N777" s="209" t="s">
        <v>166</v>
      </c>
      <c r="O777" s="54">
        <v>0</v>
      </c>
      <c r="P777" s="52">
        <f>IFERROR(O777/L770,"-")</f>
        <v>0</v>
      </c>
      <c r="Q777" s="54">
        <v>0</v>
      </c>
      <c r="R777" s="52">
        <f>IFERROR(Q777/M770,"-")</f>
        <v>0</v>
      </c>
      <c r="S777" s="53" t="str">
        <f t="shared" si="149"/>
        <v>-</v>
      </c>
      <c r="T777" s="311"/>
      <c r="U777" s="311"/>
      <c r="V777" s="209" t="s">
        <v>166</v>
      </c>
      <c r="W777" s="54">
        <v>0</v>
      </c>
      <c r="X777" s="52">
        <f>IFERROR(W777/T770,"-")</f>
        <v>0</v>
      </c>
      <c r="Y777" s="54">
        <v>0</v>
      </c>
      <c r="Z777" s="52">
        <f>IFERROR(Y777/U770,"-")</f>
        <v>0</v>
      </c>
      <c r="AA777" s="53" t="str">
        <f t="shared" si="150"/>
        <v>-</v>
      </c>
      <c r="AB777" s="311"/>
      <c r="AC777" s="311"/>
      <c r="AD777" s="209" t="s">
        <v>166</v>
      </c>
      <c r="AE777" s="54">
        <v>0</v>
      </c>
      <c r="AF777" s="52">
        <f>IFERROR(AE777/AB770,"-")</f>
        <v>0</v>
      </c>
      <c r="AG777" s="54">
        <v>0</v>
      </c>
      <c r="AH777" s="52">
        <f>IFERROR(AG777/AC770,"-")</f>
        <v>0</v>
      </c>
      <c r="AI777" s="53" t="str">
        <f t="shared" si="151"/>
        <v>-</v>
      </c>
      <c r="AJ777" s="311"/>
      <c r="AK777" s="324"/>
      <c r="AL777" s="209" t="s">
        <v>166</v>
      </c>
      <c r="AM777" s="54">
        <f t="shared" si="147"/>
        <v>2820</v>
      </c>
      <c r="AN777" s="52">
        <f>IFERROR(AM777/AJ770,"-")</f>
        <v>1.5650963880705556E-6</v>
      </c>
      <c r="AO777" s="54">
        <f t="shared" si="146"/>
        <v>1</v>
      </c>
      <c r="AP777" s="52">
        <f>IFERROR(AO777/AK770,"-")</f>
        <v>3.4025178632187818E-4</v>
      </c>
      <c r="AQ777" s="53">
        <f t="shared" si="152"/>
        <v>2820</v>
      </c>
      <c r="AW777" s="175"/>
      <c r="AX777" s="175"/>
    </row>
    <row r="778" spans="2:50" s="20" customFormat="1">
      <c r="B778" s="326"/>
      <c r="C778" s="308"/>
      <c r="D778" s="311"/>
      <c r="E778" s="311"/>
      <c r="F778" s="209" t="s">
        <v>157</v>
      </c>
      <c r="G778" s="54">
        <v>249566</v>
      </c>
      <c r="H778" s="52">
        <f>IFERROR(G778/D770,"-")</f>
        <v>2.0233038528499685E-4</v>
      </c>
      <c r="I778" s="54">
        <v>13</v>
      </c>
      <c r="J778" s="52">
        <f>IFERROR(I778/E770,"-")</f>
        <v>6.0947022972339428E-3</v>
      </c>
      <c r="K778" s="53">
        <f t="shared" si="148"/>
        <v>19197.384615384617</v>
      </c>
      <c r="L778" s="311"/>
      <c r="M778" s="311"/>
      <c r="N778" s="209" t="s">
        <v>157</v>
      </c>
      <c r="O778" s="54">
        <v>19293</v>
      </c>
      <c r="P778" s="52">
        <f>IFERROR(O778/L770,"-")</f>
        <v>9.8765191937631472E-5</v>
      </c>
      <c r="Q778" s="54">
        <v>4</v>
      </c>
      <c r="R778" s="52">
        <f>IFERROR(Q778/M770,"-")</f>
        <v>1.2779552715654952E-2</v>
      </c>
      <c r="S778" s="53">
        <f t="shared" si="149"/>
        <v>4823.25</v>
      </c>
      <c r="T778" s="311"/>
      <c r="U778" s="311"/>
      <c r="V778" s="209" t="s">
        <v>157</v>
      </c>
      <c r="W778" s="54">
        <v>0</v>
      </c>
      <c r="X778" s="52">
        <f>IFERROR(W778/T770,"-")</f>
        <v>0</v>
      </c>
      <c r="Y778" s="54">
        <v>0</v>
      </c>
      <c r="Z778" s="52">
        <f>IFERROR(Y778/U770,"-")</f>
        <v>0</v>
      </c>
      <c r="AA778" s="53" t="str">
        <f t="shared" si="150"/>
        <v>-</v>
      </c>
      <c r="AB778" s="311"/>
      <c r="AC778" s="311"/>
      <c r="AD778" s="209" t="s">
        <v>157</v>
      </c>
      <c r="AE778" s="54">
        <v>16010</v>
      </c>
      <c r="AF778" s="52">
        <f>IFERROR(AE778/AB770,"-")</f>
        <v>6.5520254557443222E-5</v>
      </c>
      <c r="AG778" s="54">
        <v>3</v>
      </c>
      <c r="AH778" s="52">
        <f>IFERROR(AG778/AC770,"-")</f>
        <v>0.01</v>
      </c>
      <c r="AI778" s="53">
        <f t="shared" si="151"/>
        <v>5336.666666666667</v>
      </c>
      <c r="AJ778" s="311"/>
      <c r="AK778" s="324"/>
      <c r="AL778" s="209" t="s">
        <v>157</v>
      </c>
      <c r="AM778" s="54">
        <f t="shared" si="147"/>
        <v>284869</v>
      </c>
      <c r="AN778" s="52">
        <f>IFERROR(AM778/AJ770,"-")</f>
        <v>1.5810193013236564E-4</v>
      </c>
      <c r="AO778" s="54">
        <f t="shared" si="146"/>
        <v>20</v>
      </c>
      <c r="AP778" s="52">
        <f>IFERROR(AO778/AK770,"-")</f>
        <v>6.8050357264375638E-3</v>
      </c>
      <c r="AQ778" s="53">
        <f t="shared" si="152"/>
        <v>14243.45</v>
      </c>
      <c r="AW778" s="175"/>
      <c r="AX778" s="175"/>
    </row>
    <row r="779" spans="2:50" s="20" customFormat="1">
      <c r="B779" s="326"/>
      <c r="C779" s="308"/>
      <c r="D779" s="311"/>
      <c r="E779" s="311"/>
      <c r="F779" s="209" t="s">
        <v>158</v>
      </c>
      <c r="G779" s="54">
        <v>508878</v>
      </c>
      <c r="H779" s="52">
        <f>IFERROR(G779/D770,"-")</f>
        <v>4.1256213507873118E-4</v>
      </c>
      <c r="I779" s="54">
        <v>61</v>
      </c>
      <c r="J779" s="52">
        <f>IFERROR(I779/E770,"-")</f>
        <v>2.8598218471636194E-2</v>
      </c>
      <c r="K779" s="53">
        <f t="shared" si="148"/>
        <v>8342.2622950819677</v>
      </c>
      <c r="L779" s="311"/>
      <c r="M779" s="311"/>
      <c r="N779" s="209" t="s">
        <v>158</v>
      </c>
      <c r="O779" s="54">
        <v>113884</v>
      </c>
      <c r="P779" s="52">
        <f>IFERROR(O779/L770,"-")</f>
        <v>5.8299772552870062E-4</v>
      </c>
      <c r="Q779" s="54">
        <v>7</v>
      </c>
      <c r="R779" s="52">
        <f>IFERROR(Q779/M770,"-")</f>
        <v>2.2364217252396165E-2</v>
      </c>
      <c r="S779" s="53">
        <f t="shared" si="149"/>
        <v>16269.142857142857</v>
      </c>
      <c r="T779" s="311"/>
      <c r="U779" s="311"/>
      <c r="V779" s="209" t="s">
        <v>158</v>
      </c>
      <c r="W779" s="54">
        <v>80299</v>
      </c>
      <c r="X779" s="52">
        <f>IFERROR(W779/T770,"-")</f>
        <v>6.241464516093929E-4</v>
      </c>
      <c r="Y779" s="54">
        <v>9</v>
      </c>
      <c r="Z779" s="52">
        <f>IFERROR(Y779/U770,"-")</f>
        <v>4.6632124352331605E-2</v>
      </c>
      <c r="AA779" s="53">
        <f t="shared" si="150"/>
        <v>8922.1111111111113</v>
      </c>
      <c r="AB779" s="311"/>
      <c r="AC779" s="311"/>
      <c r="AD779" s="209" t="s">
        <v>158</v>
      </c>
      <c r="AE779" s="54">
        <v>306209</v>
      </c>
      <c r="AF779" s="52">
        <f>IFERROR(AE779/AB770,"-")</f>
        <v>1.2531475095427938E-3</v>
      </c>
      <c r="AG779" s="54">
        <v>17</v>
      </c>
      <c r="AH779" s="52">
        <f>IFERROR(AG779/AC770,"-")</f>
        <v>5.6666666666666664E-2</v>
      </c>
      <c r="AI779" s="53">
        <f t="shared" si="151"/>
        <v>18012.294117647059</v>
      </c>
      <c r="AJ779" s="311"/>
      <c r="AK779" s="324"/>
      <c r="AL779" s="209" t="s">
        <v>158</v>
      </c>
      <c r="AM779" s="54">
        <f t="shared" si="147"/>
        <v>1009270</v>
      </c>
      <c r="AN779" s="52">
        <f>IFERROR(AM779/AJ770,"-")</f>
        <v>5.6014355730069846E-4</v>
      </c>
      <c r="AO779" s="54">
        <f t="shared" si="146"/>
        <v>94</v>
      </c>
      <c r="AP779" s="52">
        <f>IFERROR(AO779/AK770,"-")</f>
        <v>3.1983667914256553E-2</v>
      </c>
      <c r="AQ779" s="53">
        <f t="shared" si="152"/>
        <v>10736.91489361702</v>
      </c>
      <c r="AW779" s="175"/>
      <c r="AX779" s="175"/>
    </row>
    <row r="780" spans="2:50" s="20" customFormat="1">
      <c r="B780" s="326"/>
      <c r="C780" s="308"/>
      <c r="D780" s="311"/>
      <c r="E780" s="311"/>
      <c r="F780" s="209" t="s">
        <v>159</v>
      </c>
      <c r="G780" s="54">
        <v>20040</v>
      </c>
      <c r="H780" s="52">
        <f>IFERROR(G780/D770,"-")</f>
        <v>1.6247008491186045E-5</v>
      </c>
      <c r="I780" s="54">
        <v>5</v>
      </c>
      <c r="J780" s="52">
        <f>IFERROR(I780/E770,"-")</f>
        <v>2.3441162681669013E-3</v>
      </c>
      <c r="K780" s="53">
        <f t="shared" si="148"/>
        <v>4008</v>
      </c>
      <c r="L780" s="311"/>
      <c r="M780" s="311"/>
      <c r="N780" s="209" t="s">
        <v>159</v>
      </c>
      <c r="O780" s="54">
        <v>8845</v>
      </c>
      <c r="P780" s="52">
        <f>IFERROR(O780/L770,"-")</f>
        <v>4.5279537795488018E-5</v>
      </c>
      <c r="Q780" s="54">
        <v>2</v>
      </c>
      <c r="R780" s="52">
        <f>IFERROR(Q780/M770,"-")</f>
        <v>6.3897763578274758E-3</v>
      </c>
      <c r="S780" s="53">
        <f t="shared" si="149"/>
        <v>4422.5</v>
      </c>
      <c r="T780" s="311"/>
      <c r="U780" s="311"/>
      <c r="V780" s="209" t="s">
        <v>159</v>
      </c>
      <c r="W780" s="54">
        <v>3423</v>
      </c>
      <c r="X780" s="52">
        <f>IFERROR(W780/T770,"-")</f>
        <v>2.6606225530317338E-5</v>
      </c>
      <c r="Y780" s="54">
        <v>1</v>
      </c>
      <c r="Z780" s="52">
        <f>IFERROR(Y780/U770,"-")</f>
        <v>5.1813471502590676E-3</v>
      </c>
      <c r="AA780" s="53">
        <f t="shared" si="150"/>
        <v>3423</v>
      </c>
      <c r="AB780" s="311"/>
      <c r="AC780" s="311"/>
      <c r="AD780" s="209" t="s">
        <v>159</v>
      </c>
      <c r="AE780" s="54">
        <v>123299</v>
      </c>
      <c r="AF780" s="52">
        <f>IFERROR(AE780/AB770,"-")</f>
        <v>5.0459599417103005E-4</v>
      </c>
      <c r="AG780" s="54">
        <v>4</v>
      </c>
      <c r="AH780" s="52">
        <f>IFERROR(AG780/AC770,"-")</f>
        <v>1.3333333333333334E-2</v>
      </c>
      <c r="AI780" s="53">
        <f t="shared" si="151"/>
        <v>30824.75</v>
      </c>
      <c r="AJ780" s="311"/>
      <c r="AK780" s="324"/>
      <c r="AL780" s="209" t="s">
        <v>159</v>
      </c>
      <c r="AM780" s="54">
        <f t="shared" si="147"/>
        <v>155607</v>
      </c>
      <c r="AN780" s="52">
        <f>IFERROR(AM780/AJ770,"-")</f>
        <v>8.6361685694501757E-5</v>
      </c>
      <c r="AO780" s="54">
        <f t="shared" si="146"/>
        <v>12</v>
      </c>
      <c r="AP780" s="52">
        <f>IFERROR(AO780/AK770,"-")</f>
        <v>4.0830214358625379E-3</v>
      </c>
      <c r="AQ780" s="53">
        <f t="shared" si="152"/>
        <v>12967.25</v>
      </c>
      <c r="AW780" s="175"/>
      <c r="AX780" s="175"/>
    </row>
    <row r="781" spans="2:50" s="20" customFormat="1">
      <c r="B781" s="326"/>
      <c r="C781" s="308"/>
      <c r="D781" s="311"/>
      <c r="E781" s="311"/>
      <c r="F781" s="209" t="s">
        <v>160</v>
      </c>
      <c r="G781" s="54">
        <v>1861361</v>
      </c>
      <c r="H781" s="52">
        <f>IFERROR(G781/D770,"-")</f>
        <v>1.5090592800480315E-3</v>
      </c>
      <c r="I781" s="54">
        <v>6</v>
      </c>
      <c r="J781" s="52">
        <f>IFERROR(I781/E770,"-")</f>
        <v>2.8129395218002813E-3</v>
      </c>
      <c r="K781" s="53">
        <f t="shared" si="148"/>
        <v>310226.83333333331</v>
      </c>
      <c r="L781" s="311"/>
      <c r="M781" s="311"/>
      <c r="N781" s="209" t="s">
        <v>160</v>
      </c>
      <c r="O781" s="54">
        <v>3736</v>
      </c>
      <c r="P781" s="52">
        <f>IFERROR(O781/L770,"-")</f>
        <v>1.9125421504120209E-5</v>
      </c>
      <c r="Q781" s="54">
        <v>1</v>
      </c>
      <c r="R781" s="52">
        <f>IFERROR(Q781/M770,"-")</f>
        <v>3.1948881789137379E-3</v>
      </c>
      <c r="S781" s="53">
        <f t="shared" si="149"/>
        <v>3736</v>
      </c>
      <c r="T781" s="311"/>
      <c r="U781" s="311"/>
      <c r="V781" s="209" t="s">
        <v>160</v>
      </c>
      <c r="W781" s="54">
        <v>175109</v>
      </c>
      <c r="X781" s="52">
        <f>IFERROR(W781/T770,"-")</f>
        <v>1.3610837120620329E-3</v>
      </c>
      <c r="Y781" s="54">
        <v>3</v>
      </c>
      <c r="Z781" s="52">
        <f>IFERROR(Y781/U770,"-")</f>
        <v>1.5544041450777202E-2</v>
      </c>
      <c r="AA781" s="53">
        <f t="shared" si="150"/>
        <v>58369.666666666664</v>
      </c>
      <c r="AB781" s="311"/>
      <c r="AC781" s="311"/>
      <c r="AD781" s="209" t="s">
        <v>160</v>
      </c>
      <c r="AE781" s="54">
        <v>481988</v>
      </c>
      <c r="AF781" s="52">
        <f>IFERROR(AE781/AB770,"-")</f>
        <v>1.9725157060357865E-3</v>
      </c>
      <c r="AG781" s="54">
        <v>6</v>
      </c>
      <c r="AH781" s="52">
        <f>IFERROR(AG781/AC770,"-")</f>
        <v>0.02</v>
      </c>
      <c r="AI781" s="53">
        <f t="shared" si="151"/>
        <v>80331.333333333328</v>
      </c>
      <c r="AJ781" s="311"/>
      <c r="AK781" s="324"/>
      <c r="AL781" s="209" t="s">
        <v>160</v>
      </c>
      <c r="AM781" s="54">
        <f t="shared" si="147"/>
        <v>2522194</v>
      </c>
      <c r="AN781" s="52">
        <f>IFERROR(AM781/AJ770,"-")</f>
        <v>1.3998144395082365E-3</v>
      </c>
      <c r="AO781" s="54">
        <f t="shared" si="146"/>
        <v>16</v>
      </c>
      <c r="AP781" s="52">
        <f>IFERROR(AO781/AK770,"-")</f>
        <v>5.4440285811500509E-3</v>
      </c>
      <c r="AQ781" s="53">
        <f t="shared" si="152"/>
        <v>157637.125</v>
      </c>
      <c r="AW781" s="175"/>
      <c r="AX781" s="175"/>
    </row>
    <row r="782" spans="2:50" s="20" customFormat="1">
      <c r="B782" s="326"/>
      <c r="C782" s="308"/>
      <c r="D782" s="311"/>
      <c r="E782" s="311"/>
      <c r="F782" s="209" t="s">
        <v>161</v>
      </c>
      <c r="G782" s="54">
        <v>8713534</v>
      </c>
      <c r="H782" s="52">
        <f>IFERROR(G782/D770,"-")</f>
        <v>7.0643144154809538E-3</v>
      </c>
      <c r="I782" s="54">
        <v>211</v>
      </c>
      <c r="J782" s="52">
        <f>IFERROR(I782/E770,"-")</f>
        <v>9.8921706516643226E-2</v>
      </c>
      <c r="K782" s="53">
        <f t="shared" si="148"/>
        <v>41296.369668246443</v>
      </c>
      <c r="L782" s="311"/>
      <c r="M782" s="311"/>
      <c r="N782" s="209" t="s">
        <v>161</v>
      </c>
      <c r="O782" s="54">
        <v>1099537</v>
      </c>
      <c r="P782" s="52">
        <f>IFERROR(O782/L770,"-")</f>
        <v>5.6287763876808946E-3</v>
      </c>
      <c r="Q782" s="54">
        <v>27</v>
      </c>
      <c r="R782" s="52">
        <f>IFERROR(Q782/M770,"-")</f>
        <v>8.6261980830670923E-2</v>
      </c>
      <c r="S782" s="53">
        <f t="shared" si="149"/>
        <v>40723.592592592591</v>
      </c>
      <c r="T782" s="311"/>
      <c r="U782" s="311"/>
      <c r="V782" s="209" t="s">
        <v>161</v>
      </c>
      <c r="W782" s="54">
        <v>464446</v>
      </c>
      <c r="X782" s="52">
        <f>IFERROR(W782/T770,"-")</f>
        <v>3.6100365242926575E-3</v>
      </c>
      <c r="Y782" s="54">
        <v>26</v>
      </c>
      <c r="Z782" s="52">
        <f>IFERROR(Y782/U770,"-")</f>
        <v>0.13471502590673576</v>
      </c>
      <c r="AA782" s="53">
        <f t="shared" si="150"/>
        <v>17863.307692307691</v>
      </c>
      <c r="AB782" s="311"/>
      <c r="AC782" s="311"/>
      <c r="AD782" s="209" t="s">
        <v>161</v>
      </c>
      <c r="AE782" s="54">
        <v>4669303</v>
      </c>
      <c r="AF782" s="52">
        <f>IFERROR(AE782/AB770,"-")</f>
        <v>1.9108926993493647E-2</v>
      </c>
      <c r="AG782" s="54">
        <v>55</v>
      </c>
      <c r="AH782" s="52">
        <f>IFERROR(AG782/AC770,"-")</f>
        <v>0.18333333333333332</v>
      </c>
      <c r="AI782" s="53">
        <f t="shared" si="151"/>
        <v>84896.418181818182</v>
      </c>
      <c r="AJ782" s="311"/>
      <c r="AK782" s="324"/>
      <c r="AL782" s="209" t="s">
        <v>161</v>
      </c>
      <c r="AM782" s="54">
        <f t="shared" si="147"/>
        <v>14946820</v>
      </c>
      <c r="AN782" s="52">
        <f>IFERROR(AM782/AJ770,"-")</f>
        <v>8.295465955723667E-3</v>
      </c>
      <c r="AO782" s="54">
        <f t="shared" si="146"/>
        <v>319</v>
      </c>
      <c r="AP782" s="52">
        <f>IFERROR(AO782/AK770,"-")</f>
        <v>0.10854031983667914</v>
      </c>
      <c r="AQ782" s="53">
        <f t="shared" si="152"/>
        <v>46855.235109717869</v>
      </c>
      <c r="AW782" s="175"/>
      <c r="AX782" s="175"/>
    </row>
    <row r="783" spans="2:50" s="20" customFormat="1">
      <c r="B783" s="326"/>
      <c r="C783" s="308"/>
      <c r="D783" s="311"/>
      <c r="E783" s="311"/>
      <c r="F783" s="209" t="s">
        <v>162</v>
      </c>
      <c r="G783" s="54">
        <v>15071127</v>
      </c>
      <c r="H783" s="52">
        <f>IFERROR(G783/D770,"-")</f>
        <v>1.2218599218599965E-2</v>
      </c>
      <c r="I783" s="54">
        <v>163</v>
      </c>
      <c r="J783" s="52">
        <f>IFERROR(I783/E770,"-")</f>
        <v>7.6418190342240969E-2</v>
      </c>
      <c r="K783" s="53">
        <f t="shared" si="148"/>
        <v>92460.901840490798</v>
      </c>
      <c r="L783" s="311"/>
      <c r="M783" s="311"/>
      <c r="N783" s="209" t="s">
        <v>162</v>
      </c>
      <c r="O783" s="54">
        <v>1452501</v>
      </c>
      <c r="P783" s="52">
        <f>IFERROR(O783/L770,"-")</f>
        <v>7.4356782280931757E-3</v>
      </c>
      <c r="Q783" s="54">
        <v>19</v>
      </c>
      <c r="R783" s="52">
        <f>IFERROR(Q783/M770,"-")</f>
        <v>6.070287539936102E-2</v>
      </c>
      <c r="S783" s="53">
        <f t="shared" si="149"/>
        <v>76447.421052631573</v>
      </c>
      <c r="T783" s="311"/>
      <c r="U783" s="311"/>
      <c r="V783" s="209" t="s">
        <v>162</v>
      </c>
      <c r="W783" s="54">
        <v>1835209</v>
      </c>
      <c r="X783" s="52">
        <f>IFERROR(W783/T770,"-")</f>
        <v>1.4264675591372525E-2</v>
      </c>
      <c r="Y783" s="54">
        <v>23</v>
      </c>
      <c r="Z783" s="52">
        <f>IFERROR(Y783/U770,"-")</f>
        <v>0.11917098445595854</v>
      </c>
      <c r="AA783" s="53">
        <f t="shared" si="150"/>
        <v>79791.695652173919</v>
      </c>
      <c r="AB783" s="311"/>
      <c r="AC783" s="311"/>
      <c r="AD783" s="209" t="s">
        <v>162</v>
      </c>
      <c r="AE783" s="54">
        <v>3556395</v>
      </c>
      <c r="AF783" s="52">
        <f>IFERROR(AE783/AB770,"-")</f>
        <v>1.4554397608171035E-2</v>
      </c>
      <c r="AG783" s="54">
        <v>28</v>
      </c>
      <c r="AH783" s="52">
        <f>IFERROR(AG783/AC770,"-")</f>
        <v>9.3333333333333338E-2</v>
      </c>
      <c r="AI783" s="53">
        <f t="shared" si="151"/>
        <v>127014.10714285714</v>
      </c>
      <c r="AJ783" s="311"/>
      <c r="AK783" s="324"/>
      <c r="AL783" s="209" t="s">
        <v>162</v>
      </c>
      <c r="AM783" s="54">
        <f t="shared" si="147"/>
        <v>21915232</v>
      </c>
      <c r="AN783" s="52">
        <f>IFERROR(AM783/AJ770,"-")</f>
        <v>1.2162925690400091E-2</v>
      </c>
      <c r="AO783" s="54">
        <f t="shared" si="146"/>
        <v>233</v>
      </c>
      <c r="AP783" s="52">
        <f>IFERROR(AO783/AK770,"-")</f>
        <v>7.9278666212997617E-2</v>
      </c>
      <c r="AQ783" s="53">
        <f t="shared" si="152"/>
        <v>94056.789699570814</v>
      </c>
      <c r="AW783" s="175"/>
      <c r="AX783" s="175"/>
    </row>
    <row r="784" spans="2:50" s="20" customFormat="1">
      <c r="B784" s="326"/>
      <c r="C784" s="308"/>
      <c r="D784" s="311"/>
      <c r="E784" s="311"/>
      <c r="F784" s="209" t="s">
        <v>163</v>
      </c>
      <c r="G784" s="54">
        <v>4370691</v>
      </c>
      <c r="H784" s="52">
        <f>IFERROR(G784/D770,"-")</f>
        <v>3.5434457978717783E-3</v>
      </c>
      <c r="I784" s="54">
        <v>116</v>
      </c>
      <c r="J784" s="52">
        <f>IFERROR(I784/E770,"-")</f>
        <v>5.4383497421472103E-2</v>
      </c>
      <c r="K784" s="53">
        <f t="shared" si="148"/>
        <v>37678.370689655174</v>
      </c>
      <c r="L784" s="311"/>
      <c r="M784" s="311"/>
      <c r="N784" s="209" t="s">
        <v>163</v>
      </c>
      <c r="O784" s="54">
        <v>1168252</v>
      </c>
      <c r="P784" s="52">
        <f>IFERROR(O784/L770,"-")</f>
        <v>5.9805438766144118E-3</v>
      </c>
      <c r="Q784" s="54">
        <v>19</v>
      </c>
      <c r="R784" s="52">
        <f>IFERROR(Q784/M770,"-")</f>
        <v>6.070287539936102E-2</v>
      </c>
      <c r="S784" s="53">
        <f t="shared" si="149"/>
        <v>61486.947368421053</v>
      </c>
      <c r="T784" s="311"/>
      <c r="U784" s="311"/>
      <c r="V784" s="209" t="s">
        <v>163</v>
      </c>
      <c r="W784" s="54">
        <v>1247686</v>
      </c>
      <c r="X784" s="52">
        <f>IFERROR(W784/T770,"-")</f>
        <v>9.697988637750371E-3</v>
      </c>
      <c r="Y784" s="54">
        <v>14</v>
      </c>
      <c r="Z784" s="52">
        <f>IFERROR(Y784/U770,"-")</f>
        <v>7.2538860103626937E-2</v>
      </c>
      <c r="AA784" s="53">
        <f t="shared" si="150"/>
        <v>89120.428571428565</v>
      </c>
      <c r="AB784" s="311"/>
      <c r="AC784" s="311"/>
      <c r="AD784" s="209" t="s">
        <v>163</v>
      </c>
      <c r="AE784" s="54">
        <v>1456160</v>
      </c>
      <c r="AF784" s="52">
        <f>IFERROR(AE784/AB770,"-")</f>
        <v>5.9592738211346977E-3</v>
      </c>
      <c r="AG784" s="54">
        <v>34</v>
      </c>
      <c r="AH784" s="52">
        <f>IFERROR(AG784/AC770,"-")</f>
        <v>0.11333333333333333</v>
      </c>
      <c r="AI784" s="53">
        <f t="shared" si="151"/>
        <v>42828.23529411765</v>
      </c>
      <c r="AJ784" s="311"/>
      <c r="AK784" s="324"/>
      <c r="AL784" s="209" t="s">
        <v>163</v>
      </c>
      <c r="AM784" s="54">
        <f t="shared" si="147"/>
        <v>8242789</v>
      </c>
      <c r="AN784" s="52">
        <f>IFERROR(AM784/AJ770,"-")</f>
        <v>4.5747373374211723E-3</v>
      </c>
      <c r="AO784" s="54">
        <f t="shared" si="146"/>
        <v>183</v>
      </c>
      <c r="AP784" s="52">
        <f>IFERROR(AO784/AK770,"-")</f>
        <v>6.2266076896903708E-2</v>
      </c>
      <c r="AQ784" s="53">
        <f t="shared" si="152"/>
        <v>45042.562841530053</v>
      </c>
      <c r="AW784" s="175"/>
      <c r="AX784" s="175"/>
    </row>
    <row r="785" spans="2:50" s="20" customFormat="1">
      <c r="B785" s="326"/>
      <c r="C785" s="308"/>
      <c r="D785" s="311"/>
      <c r="E785" s="311"/>
      <c r="F785" s="210" t="s">
        <v>164</v>
      </c>
      <c r="G785" s="59">
        <v>2622917</v>
      </c>
      <c r="H785" s="57">
        <f>IFERROR(G785/D770,"-")</f>
        <v>2.1264747889558999E-3</v>
      </c>
      <c r="I785" s="59">
        <v>152</v>
      </c>
      <c r="J785" s="57">
        <f>IFERROR(I785/E770,"-")</f>
        <v>7.1261134552273786E-2</v>
      </c>
      <c r="K785" s="58">
        <f t="shared" si="148"/>
        <v>17256.032894736843</v>
      </c>
      <c r="L785" s="311"/>
      <c r="M785" s="311"/>
      <c r="N785" s="210" t="s">
        <v>164</v>
      </c>
      <c r="O785" s="59">
        <v>303866</v>
      </c>
      <c r="P785" s="57">
        <f>IFERROR(O785/L770,"-")</f>
        <v>1.5555581720479098E-3</v>
      </c>
      <c r="Q785" s="59">
        <v>25</v>
      </c>
      <c r="R785" s="57">
        <f>IFERROR(Q785/M770,"-")</f>
        <v>7.9872204472843447E-2</v>
      </c>
      <c r="S785" s="58">
        <f t="shared" si="149"/>
        <v>12154.64</v>
      </c>
      <c r="T785" s="311"/>
      <c r="U785" s="311"/>
      <c r="V785" s="210" t="s">
        <v>164</v>
      </c>
      <c r="W785" s="59">
        <v>920410</v>
      </c>
      <c r="X785" s="57">
        <f>IFERROR(W785/T770,"-")</f>
        <v>7.1541443296404853E-3</v>
      </c>
      <c r="Y785" s="59">
        <v>20</v>
      </c>
      <c r="Z785" s="57">
        <f>IFERROR(Y785/U770,"-")</f>
        <v>0.10362694300518134</v>
      </c>
      <c r="AA785" s="58">
        <f t="shared" si="150"/>
        <v>46020.5</v>
      </c>
      <c r="AB785" s="311"/>
      <c r="AC785" s="311"/>
      <c r="AD785" s="210" t="s">
        <v>164</v>
      </c>
      <c r="AE785" s="59">
        <v>556699</v>
      </c>
      <c r="AF785" s="57">
        <f>IFERROR(AE785/AB770,"-")</f>
        <v>2.2782673449015666E-3</v>
      </c>
      <c r="AG785" s="59">
        <v>29</v>
      </c>
      <c r="AH785" s="57">
        <f>IFERROR(AG785/AC770,"-")</f>
        <v>9.6666666666666665E-2</v>
      </c>
      <c r="AI785" s="58">
        <f t="shared" si="151"/>
        <v>19196.517241379312</v>
      </c>
      <c r="AJ785" s="311"/>
      <c r="AK785" s="324"/>
      <c r="AL785" s="210" t="s">
        <v>164</v>
      </c>
      <c r="AM785" s="59">
        <f t="shared" si="147"/>
        <v>4403892</v>
      </c>
      <c r="AN785" s="57">
        <f>IFERROR(AM785/AJ770,"-")</f>
        <v>2.444154419380431E-3</v>
      </c>
      <c r="AO785" s="59">
        <f t="shared" si="146"/>
        <v>226</v>
      </c>
      <c r="AP785" s="57">
        <f>IFERROR(AO785/AK770,"-")</f>
        <v>7.6896903708744468E-2</v>
      </c>
      <c r="AQ785" s="58">
        <f t="shared" si="152"/>
        <v>19486.24778761062</v>
      </c>
      <c r="AW785" s="175"/>
      <c r="AX785" s="175"/>
    </row>
    <row r="786" spans="2:50" s="20" customFormat="1">
      <c r="B786" s="326"/>
      <c r="C786" s="309"/>
      <c r="D786" s="312"/>
      <c r="E786" s="312"/>
      <c r="F786" s="211" t="s">
        <v>86</v>
      </c>
      <c r="G786" s="60">
        <f>SUM(G770:G785)</f>
        <v>196689103</v>
      </c>
      <c r="H786" s="57">
        <f>IFERROR(G786/D770,"-")</f>
        <v>0.15946155322179476</v>
      </c>
      <c r="I786" s="59">
        <v>1620</v>
      </c>
      <c r="J786" s="57">
        <f>IFERROR(I786/E770,"-")</f>
        <v>0.759493670886076</v>
      </c>
      <c r="K786" s="58">
        <f t="shared" si="148"/>
        <v>121413.02654320988</v>
      </c>
      <c r="L786" s="312"/>
      <c r="M786" s="312"/>
      <c r="N786" s="211" t="s">
        <v>86</v>
      </c>
      <c r="O786" s="60">
        <f>SUM(O770:O785)</f>
        <v>38227437</v>
      </c>
      <c r="P786" s="57">
        <f>IFERROR(O786/L770,"-")</f>
        <v>0.19569481949871534</v>
      </c>
      <c r="Q786" s="59">
        <v>257</v>
      </c>
      <c r="R786" s="57">
        <f>IFERROR(Q786/M770,"-")</f>
        <v>0.82108626198083068</v>
      </c>
      <c r="S786" s="58">
        <f t="shared" si="149"/>
        <v>148744.89105058365</v>
      </c>
      <c r="T786" s="312"/>
      <c r="U786" s="312"/>
      <c r="V786" s="211" t="s">
        <v>86</v>
      </c>
      <c r="W786" s="60">
        <f>SUM(W770:W785)</f>
        <v>22903649</v>
      </c>
      <c r="X786" s="57">
        <f>IFERROR(W786/T770,"-")</f>
        <v>0.17802502213299071</v>
      </c>
      <c r="Y786" s="59">
        <v>155</v>
      </c>
      <c r="Z786" s="57">
        <f>IFERROR(Y786/U770,"-")</f>
        <v>0.80310880829015541</v>
      </c>
      <c r="AA786" s="58">
        <f t="shared" si="150"/>
        <v>147765.47741935484</v>
      </c>
      <c r="AB786" s="312"/>
      <c r="AC786" s="312"/>
      <c r="AD786" s="211" t="s">
        <v>86</v>
      </c>
      <c r="AE786" s="60">
        <f>SUM(AE770:AE785)</f>
        <v>41753408</v>
      </c>
      <c r="AF786" s="57">
        <f>IFERROR(AE786/AB770,"-")</f>
        <v>0.17087407375395292</v>
      </c>
      <c r="AG786" s="59">
        <v>244</v>
      </c>
      <c r="AH786" s="57">
        <f>IFERROR(AG786/AC770,"-")</f>
        <v>0.81333333333333335</v>
      </c>
      <c r="AI786" s="58">
        <f t="shared" si="151"/>
        <v>171120.52459016393</v>
      </c>
      <c r="AJ786" s="312"/>
      <c r="AK786" s="325"/>
      <c r="AL786" s="211" t="s">
        <v>86</v>
      </c>
      <c r="AM786" s="60">
        <f>SUM(AM770:AM785)</f>
        <v>299573597</v>
      </c>
      <c r="AN786" s="57">
        <f>IFERROR(AM786/AJ770,"-")</f>
        <v>0.16626296263333484</v>
      </c>
      <c r="AO786" s="59">
        <f t="shared" si="146"/>
        <v>2276</v>
      </c>
      <c r="AP786" s="57">
        <f>IFERROR(AO786/AK770,"-")</f>
        <v>0.7744130656685948</v>
      </c>
      <c r="AQ786" s="58">
        <f t="shared" si="152"/>
        <v>131622.84578207383</v>
      </c>
      <c r="AW786" s="175"/>
      <c r="AX786" s="175"/>
    </row>
    <row r="787" spans="2:50" s="20" customFormat="1">
      <c r="B787" s="326">
        <v>47</v>
      </c>
      <c r="C787" s="307" t="s">
        <v>15</v>
      </c>
      <c r="D787" s="310">
        <v>2415716000</v>
      </c>
      <c r="E787" s="310">
        <v>4142</v>
      </c>
      <c r="F787" s="207" t="s">
        <v>150</v>
      </c>
      <c r="G787" s="50">
        <v>42546151</v>
      </c>
      <c r="H787" s="48">
        <f>IFERROR(G787/D787,"-")</f>
        <v>1.7612232149805691E-2</v>
      </c>
      <c r="I787" s="50">
        <v>668</v>
      </c>
      <c r="J787" s="48">
        <f>IFERROR(I787/E787,"-")</f>
        <v>0.1612747464992757</v>
      </c>
      <c r="K787" s="49">
        <f t="shared" si="148"/>
        <v>63691.842814371259</v>
      </c>
      <c r="L787" s="310">
        <v>432525480</v>
      </c>
      <c r="M787" s="310">
        <v>644</v>
      </c>
      <c r="N787" s="207" t="s">
        <v>150</v>
      </c>
      <c r="O787" s="50">
        <v>7336074</v>
      </c>
      <c r="P787" s="48">
        <f>IFERROR(O787/L787,"-")</f>
        <v>1.6961021579584169E-2</v>
      </c>
      <c r="Q787" s="50">
        <v>135</v>
      </c>
      <c r="R787" s="48">
        <f>IFERROR(Q787/M787,"-")</f>
        <v>0.20962732919254659</v>
      </c>
      <c r="S787" s="49">
        <f t="shared" si="149"/>
        <v>54341.288888888892</v>
      </c>
      <c r="T787" s="310">
        <v>236659260</v>
      </c>
      <c r="U787" s="310">
        <v>335</v>
      </c>
      <c r="V787" s="207" t="s">
        <v>150</v>
      </c>
      <c r="W787" s="50">
        <v>4751335</v>
      </c>
      <c r="X787" s="48">
        <f>IFERROR(W787/T787,"-")</f>
        <v>2.0076691695900682E-2</v>
      </c>
      <c r="Y787" s="50">
        <v>84</v>
      </c>
      <c r="Z787" s="48">
        <f>IFERROR(Y787/U787,"-")</f>
        <v>0.2507462686567164</v>
      </c>
      <c r="AA787" s="49">
        <f t="shared" si="150"/>
        <v>56563.511904761908</v>
      </c>
      <c r="AB787" s="310">
        <v>538625850</v>
      </c>
      <c r="AC787" s="310">
        <v>602</v>
      </c>
      <c r="AD787" s="207" t="s">
        <v>150</v>
      </c>
      <c r="AE787" s="50">
        <v>9949119</v>
      </c>
      <c r="AF787" s="48">
        <f>IFERROR(AE787/AB787,"-")</f>
        <v>1.8471298768894959E-2</v>
      </c>
      <c r="AG787" s="50">
        <v>143</v>
      </c>
      <c r="AH787" s="48">
        <f>IFERROR(AG787/AC787,"-")</f>
        <v>0.23754152823920266</v>
      </c>
      <c r="AI787" s="49">
        <f t="shared" si="151"/>
        <v>69574.258741258745</v>
      </c>
      <c r="AJ787" s="310">
        <f>SUM(D787,L787,T787,AB787)</f>
        <v>3623526590</v>
      </c>
      <c r="AK787" s="323">
        <f>SUM(E787,M787,U787,AC787)</f>
        <v>5723</v>
      </c>
      <c r="AL787" s="207" t="s">
        <v>150</v>
      </c>
      <c r="AM787" s="50">
        <f t="shared" ref="AM787:AM802" si="153">SUM(G787,O787,W787,AE787)</f>
        <v>64582679</v>
      </c>
      <c r="AN787" s="48">
        <f>IFERROR(AM787/AJ787,"-")</f>
        <v>1.7823155811311431E-2</v>
      </c>
      <c r="AO787" s="50">
        <f t="shared" si="146"/>
        <v>1030</v>
      </c>
      <c r="AP787" s="48">
        <f>IFERROR(AO787/AK787,"-")</f>
        <v>0.17997553730560895</v>
      </c>
      <c r="AQ787" s="49">
        <f t="shared" si="152"/>
        <v>62701.630097087378</v>
      </c>
      <c r="AW787" s="175"/>
      <c r="AX787" s="175"/>
    </row>
    <row r="788" spans="2:50" s="20" customFormat="1">
      <c r="B788" s="326"/>
      <c r="C788" s="308"/>
      <c r="D788" s="311"/>
      <c r="E788" s="311"/>
      <c r="F788" s="208" t="s">
        <v>151</v>
      </c>
      <c r="G788" s="54">
        <v>69624944</v>
      </c>
      <c r="H788" s="52">
        <f>IFERROR(G788/D787,"-")</f>
        <v>2.8821659499709402E-2</v>
      </c>
      <c r="I788" s="54">
        <v>964</v>
      </c>
      <c r="J788" s="52">
        <f>IFERROR(I788/E787,"-")</f>
        <v>0.23273780782230807</v>
      </c>
      <c r="K788" s="53">
        <f t="shared" si="148"/>
        <v>72225.045643153528</v>
      </c>
      <c r="L788" s="311"/>
      <c r="M788" s="311"/>
      <c r="N788" s="208" t="s">
        <v>151</v>
      </c>
      <c r="O788" s="54">
        <v>12381546</v>
      </c>
      <c r="P788" s="52">
        <f>IFERROR(O788/L787,"-")</f>
        <v>2.8626165561390741E-2</v>
      </c>
      <c r="Q788" s="54">
        <v>172</v>
      </c>
      <c r="R788" s="52">
        <f>IFERROR(Q788/M787,"-")</f>
        <v>0.26708074534161491</v>
      </c>
      <c r="S788" s="53">
        <f t="shared" si="149"/>
        <v>71985.732558139542</v>
      </c>
      <c r="T788" s="311"/>
      <c r="U788" s="311"/>
      <c r="V788" s="208" t="s">
        <v>151</v>
      </c>
      <c r="W788" s="54">
        <v>7832503</v>
      </c>
      <c r="X788" s="52">
        <f>IFERROR(W788/T787,"-")</f>
        <v>3.309611886726934E-2</v>
      </c>
      <c r="Y788" s="54">
        <v>104</v>
      </c>
      <c r="Z788" s="52">
        <f>IFERROR(Y788/U787,"-")</f>
        <v>0.31044776119402984</v>
      </c>
      <c r="AA788" s="53">
        <f t="shared" si="150"/>
        <v>75312.528846153844</v>
      </c>
      <c r="AB788" s="311"/>
      <c r="AC788" s="311"/>
      <c r="AD788" s="208" t="s">
        <v>151</v>
      </c>
      <c r="AE788" s="54">
        <v>4606772</v>
      </c>
      <c r="AF788" s="52">
        <f>IFERROR(AE788/AB787,"-")</f>
        <v>8.5528238200970122E-3</v>
      </c>
      <c r="AG788" s="54">
        <v>184</v>
      </c>
      <c r="AH788" s="52">
        <f>IFERROR(AG788/AC787,"-")</f>
        <v>0.30564784053156147</v>
      </c>
      <c r="AI788" s="53">
        <f t="shared" si="151"/>
        <v>25036.804347826088</v>
      </c>
      <c r="AJ788" s="311"/>
      <c r="AK788" s="324"/>
      <c r="AL788" s="208" t="s">
        <v>151</v>
      </c>
      <c r="AM788" s="54">
        <f t="shared" si="153"/>
        <v>94445765</v>
      </c>
      <c r="AN788" s="52">
        <f>IFERROR(AM788/AJ787,"-")</f>
        <v>2.6064598300629554E-2</v>
      </c>
      <c r="AO788" s="54">
        <f t="shared" si="146"/>
        <v>1424</v>
      </c>
      <c r="AP788" s="52">
        <f>IFERROR(AO788/AK787,"-")</f>
        <v>0.24882054866328848</v>
      </c>
      <c r="AQ788" s="53">
        <f t="shared" si="152"/>
        <v>66324.273174157308</v>
      </c>
      <c r="AW788" s="175"/>
      <c r="AX788" s="175"/>
    </row>
    <row r="789" spans="2:50" s="20" customFormat="1">
      <c r="B789" s="326"/>
      <c r="C789" s="308"/>
      <c r="D789" s="311"/>
      <c r="E789" s="311"/>
      <c r="F789" s="209" t="s">
        <v>152</v>
      </c>
      <c r="G789" s="54">
        <v>47187190</v>
      </c>
      <c r="H789" s="52">
        <f>IFERROR(G789/D787,"-")</f>
        <v>1.953341783554027E-2</v>
      </c>
      <c r="I789" s="54">
        <v>1089</v>
      </c>
      <c r="J789" s="52">
        <f>IFERROR(I789/E787,"-")</f>
        <v>0.26291646547561565</v>
      </c>
      <c r="K789" s="53">
        <f t="shared" si="148"/>
        <v>43330.75298438935</v>
      </c>
      <c r="L789" s="311"/>
      <c r="M789" s="311"/>
      <c r="N789" s="209" t="s">
        <v>152</v>
      </c>
      <c r="O789" s="54">
        <v>11740380</v>
      </c>
      <c r="P789" s="52">
        <f>IFERROR(O789/L787,"-")</f>
        <v>2.7143788153243597E-2</v>
      </c>
      <c r="Q789" s="54">
        <v>188</v>
      </c>
      <c r="R789" s="52">
        <f>IFERROR(Q789/M787,"-")</f>
        <v>0.29192546583850931</v>
      </c>
      <c r="S789" s="53">
        <f t="shared" si="149"/>
        <v>62448.829787234041</v>
      </c>
      <c r="T789" s="311"/>
      <c r="U789" s="311"/>
      <c r="V789" s="209" t="s">
        <v>152</v>
      </c>
      <c r="W789" s="54">
        <v>5341447</v>
      </c>
      <c r="X789" s="52">
        <f>IFERROR(W789/T787,"-")</f>
        <v>2.2570200718112613E-2</v>
      </c>
      <c r="Y789" s="54">
        <v>103</v>
      </c>
      <c r="Z789" s="52">
        <f>IFERROR(Y789/U787,"-")</f>
        <v>0.30746268656716419</v>
      </c>
      <c r="AA789" s="53">
        <f t="shared" si="150"/>
        <v>51858.708737864079</v>
      </c>
      <c r="AB789" s="311"/>
      <c r="AC789" s="311"/>
      <c r="AD789" s="209" t="s">
        <v>152</v>
      </c>
      <c r="AE789" s="54">
        <v>6172789</v>
      </c>
      <c r="AF789" s="52">
        <f>IFERROR(AE789/AB787,"-")</f>
        <v>1.1460253903521341E-2</v>
      </c>
      <c r="AG789" s="54">
        <v>177</v>
      </c>
      <c r="AH789" s="52">
        <f>IFERROR(AG789/AC787,"-")</f>
        <v>0.29401993355481726</v>
      </c>
      <c r="AI789" s="53">
        <f t="shared" si="151"/>
        <v>34874.514124293783</v>
      </c>
      <c r="AJ789" s="311"/>
      <c r="AK789" s="324"/>
      <c r="AL789" s="209" t="s">
        <v>152</v>
      </c>
      <c r="AM789" s="54">
        <f t="shared" si="153"/>
        <v>70441806</v>
      </c>
      <c r="AN789" s="52">
        <f>IFERROR(AM789/AJ787,"-")</f>
        <v>1.9440123937382228E-2</v>
      </c>
      <c r="AO789" s="54">
        <f t="shared" si="146"/>
        <v>1557</v>
      </c>
      <c r="AP789" s="52">
        <f>IFERROR(AO789/AK787,"-")</f>
        <v>0.27206010833478944</v>
      </c>
      <c r="AQ789" s="53">
        <f t="shared" si="152"/>
        <v>45242.007707129094</v>
      </c>
      <c r="AW789" s="175"/>
      <c r="AX789" s="175"/>
    </row>
    <row r="790" spans="2:50" s="20" customFormat="1">
      <c r="B790" s="326"/>
      <c r="C790" s="308"/>
      <c r="D790" s="311"/>
      <c r="E790" s="311"/>
      <c r="F790" s="209" t="s">
        <v>153</v>
      </c>
      <c r="G790" s="54">
        <v>1937038</v>
      </c>
      <c r="H790" s="52">
        <f>IFERROR(G790/D787,"-")</f>
        <v>8.0184839608629492E-4</v>
      </c>
      <c r="I790" s="54">
        <v>117</v>
      </c>
      <c r="J790" s="52">
        <f>IFERROR(I790/E787,"-")</f>
        <v>2.8247223563495894E-2</v>
      </c>
      <c r="K790" s="53">
        <f t="shared" si="148"/>
        <v>16555.880341880344</v>
      </c>
      <c r="L790" s="311"/>
      <c r="M790" s="311"/>
      <c r="N790" s="209" t="s">
        <v>153</v>
      </c>
      <c r="O790" s="54">
        <v>517871</v>
      </c>
      <c r="P790" s="52">
        <f>IFERROR(O790/L787,"-")</f>
        <v>1.197319057365129E-3</v>
      </c>
      <c r="Q790" s="54">
        <v>22</v>
      </c>
      <c r="R790" s="52">
        <f>IFERROR(Q790/M787,"-")</f>
        <v>3.4161490683229816E-2</v>
      </c>
      <c r="S790" s="53">
        <f t="shared" si="149"/>
        <v>23539.590909090908</v>
      </c>
      <c r="T790" s="311"/>
      <c r="U790" s="311"/>
      <c r="V790" s="209" t="s">
        <v>153</v>
      </c>
      <c r="W790" s="54">
        <v>184138</v>
      </c>
      <c r="X790" s="52">
        <f>IFERROR(W790/T787,"-")</f>
        <v>7.7807223769735441E-4</v>
      </c>
      <c r="Y790" s="54">
        <v>13</v>
      </c>
      <c r="Z790" s="52">
        <f>IFERROR(Y790/U787,"-")</f>
        <v>3.880597014925373E-2</v>
      </c>
      <c r="AA790" s="53">
        <f t="shared" si="150"/>
        <v>14164.461538461539</v>
      </c>
      <c r="AB790" s="311"/>
      <c r="AC790" s="311"/>
      <c r="AD790" s="209" t="s">
        <v>153</v>
      </c>
      <c r="AE790" s="54">
        <v>172127</v>
      </c>
      <c r="AF790" s="52">
        <f>IFERROR(AE790/AB787,"-")</f>
        <v>3.1956691272800962E-4</v>
      </c>
      <c r="AG790" s="54">
        <v>25</v>
      </c>
      <c r="AH790" s="52">
        <f>IFERROR(AG790/AC787,"-")</f>
        <v>4.1528239202657809E-2</v>
      </c>
      <c r="AI790" s="53">
        <f t="shared" si="151"/>
        <v>6885.08</v>
      </c>
      <c r="AJ790" s="311"/>
      <c r="AK790" s="324"/>
      <c r="AL790" s="209" t="s">
        <v>153</v>
      </c>
      <c r="AM790" s="54">
        <f t="shared" si="153"/>
        <v>2811174</v>
      </c>
      <c r="AN790" s="52">
        <f>IFERROR(AM790/AJ787,"-")</f>
        <v>7.7581161064420399E-4</v>
      </c>
      <c r="AO790" s="54">
        <f t="shared" si="146"/>
        <v>177</v>
      </c>
      <c r="AP790" s="52">
        <f>IFERROR(AO790/AK787,"-")</f>
        <v>3.0927835051546393E-2</v>
      </c>
      <c r="AQ790" s="53">
        <f t="shared" si="152"/>
        <v>15882.338983050848</v>
      </c>
      <c r="AW790" s="175"/>
      <c r="AX790" s="175"/>
    </row>
    <row r="791" spans="2:50" s="20" customFormat="1">
      <c r="B791" s="326"/>
      <c r="C791" s="308"/>
      <c r="D791" s="311"/>
      <c r="E791" s="311"/>
      <c r="F791" s="209" t="s">
        <v>154</v>
      </c>
      <c r="G791" s="54">
        <v>92556798</v>
      </c>
      <c r="H791" s="52">
        <f>IFERROR(G791/D787,"-")</f>
        <v>3.831443679637838E-2</v>
      </c>
      <c r="I791" s="54">
        <v>1413</v>
      </c>
      <c r="J791" s="52">
        <f>IFERROR(I791/E787,"-")</f>
        <v>0.34113954611298891</v>
      </c>
      <c r="K791" s="53">
        <f t="shared" si="148"/>
        <v>65503.749469214439</v>
      </c>
      <c r="L791" s="311"/>
      <c r="M791" s="311"/>
      <c r="N791" s="209" t="s">
        <v>154</v>
      </c>
      <c r="O791" s="54">
        <v>13230405</v>
      </c>
      <c r="P791" s="52">
        <f>IFERROR(O791/L787,"-")</f>
        <v>3.0588729709056676E-2</v>
      </c>
      <c r="Q791" s="54">
        <v>250</v>
      </c>
      <c r="R791" s="52">
        <f>IFERROR(Q791/M787,"-")</f>
        <v>0.38819875776397517</v>
      </c>
      <c r="S791" s="53">
        <f t="shared" si="149"/>
        <v>52921.62</v>
      </c>
      <c r="T791" s="311"/>
      <c r="U791" s="311"/>
      <c r="V791" s="209" t="s">
        <v>154</v>
      </c>
      <c r="W791" s="54">
        <v>10972809</v>
      </c>
      <c r="X791" s="52">
        <f>IFERROR(W791/T787,"-")</f>
        <v>4.6365432732275086E-2</v>
      </c>
      <c r="Y791" s="54">
        <v>155</v>
      </c>
      <c r="Z791" s="52">
        <f>IFERROR(Y791/U787,"-")</f>
        <v>0.46268656716417911</v>
      </c>
      <c r="AA791" s="53">
        <f t="shared" si="150"/>
        <v>70792.316129032261</v>
      </c>
      <c r="AB791" s="311"/>
      <c r="AC791" s="311"/>
      <c r="AD791" s="209" t="s">
        <v>154</v>
      </c>
      <c r="AE791" s="54">
        <v>17746732</v>
      </c>
      <c r="AF791" s="52">
        <f>IFERROR(AE791/AB787,"-")</f>
        <v>3.294816243966011E-2</v>
      </c>
      <c r="AG791" s="54">
        <v>264</v>
      </c>
      <c r="AH791" s="52">
        <f>IFERROR(AG791/AC787,"-")</f>
        <v>0.43853820598006643</v>
      </c>
      <c r="AI791" s="53">
        <f t="shared" si="151"/>
        <v>67222.469696969696</v>
      </c>
      <c r="AJ791" s="311"/>
      <c r="AK791" s="324"/>
      <c r="AL791" s="209" t="s">
        <v>154</v>
      </c>
      <c r="AM791" s="54">
        <f t="shared" si="153"/>
        <v>134506744</v>
      </c>
      <c r="AN791" s="52">
        <f>IFERROR(AM791/AJ787,"-")</f>
        <v>3.7120396569243888E-2</v>
      </c>
      <c r="AO791" s="54">
        <f t="shared" si="146"/>
        <v>2082</v>
      </c>
      <c r="AP791" s="52">
        <f>IFERROR(AO791/AK787,"-")</f>
        <v>0.36379521230124062</v>
      </c>
      <c r="AQ791" s="53">
        <f t="shared" si="152"/>
        <v>64604.584053794431</v>
      </c>
      <c r="AW791" s="175"/>
      <c r="AX791" s="175"/>
    </row>
    <row r="792" spans="2:50" s="20" customFormat="1">
      <c r="B792" s="326"/>
      <c r="C792" s="308"/>
      <c r="D792" s="311"/>
      <c r="E792" s="311"/>
      <c r="F792" s="209" t="s">
        <v>155</v>
      </c>
      <c r="G792" s="54">
        <v>96252204</v>
      </c>
      <c r="H792" s="52">
        <f>IFERROR(G792/D787,"-")</f>
        <v>3.9844172079830577E-2</v>
      </c>
      <c r="I792" s="54">
        <v>1430</v>
      </c>
      <c r="J792" s="52">
        <f>IFERROR(I792/E787,"-")</f>
        <v>0.34524384355383875</v>
      </c>
      <c r="K792" s="53">
        <f t="shared" si="148"/>
        <v>67309.23356643357</v>
      </c>
      <c r="L792" s="311"/>
      <c r="M792" s="311"/>
      <c r="N792" s="209" t="s">
        <v>155</v>
      </c>
      <c r="O792" s="54">
        <v>22273558</v>
      </c>
      <c r="P792" s="52">
        <f>IFERROR(O792/L787,"-")</f>
        <v>5.149652223956841E-2</v>
      </c>
      <c r="Q792" s="54">
        <v>283</v>
      </c>
      <c r="R792" s="52">
        <f>IFERROR(Q792/M787,"-")</f>
        <v>0.4394409937888199</v>
      </c>
      <c r="S792" s="53">
        <f t="shared" si="149"/>
        <v>78705.151943462901</v>
      </c>
      <c r="T792" s="311"/>
      <c r="U792" s="311"/>
      <c r="V792" s="209" t="s">
        <v>155</v>
      </c>
      <c r="W792" s="54">
        <v>10536740</v>
      </c>
      <c r="X792" s="52">
        <f>IFERROR(W792/T787,"-")</f>
        <v>4.4522829996172554E-2</v>
      </c>
      <c r="Y792" s="54">
        <v>135</v>
      </c>
      <c r="Z792" s="52">
        <f>IFERROR(Y792/U787,"-")</f>
        <v>0.40298507462686567</v>
      </c>
      <c r="AA792" s="53">
        <f t="shared" si="150"/>
        <v>78049.925925925927</v>
      </c>
      <c r="AB792" s="311"/>
      <c r="AC792" s="311"/>
      <c r="AD792" s="209" t="s">
        <v>155</v>
      </c>
      <c r="AE792" s="54">
        <v>19150484</v>
      </c>
      <c r="AF792" s="52">
        <f>IFERROR(AE792/AB787,"-")</f>
        <v>3.555433516605265E-2</v>
      </c>
      <c r="AG792" s="54">
        <v>235</v>
      </c>
      <c r="AH792" s="52">
        <f>IFERROR(AG792/AC787,"-")</f>
        <v>0.39036544850498339</v>
      </c>
      <c r="AI792" s="53">
        <f t="shared" si="151"/>
        <v>81491.421276595749</v>
      </c>
      <c r="AJ792" s="311"/>
      <c r="AK792" s="324"/>
      <c r="AL792" s="209" t="s">
        <v>155</v>
      </c>
      <c r="AM792" s="54">
        <f t="shared" si="153"/>
        <v>148212986</v>
      </c>
      <c r="AN792" s="52">
        <f>IFERROR(AM792/AJ787,"-")</f>
        <v>4.0902966300572947E-2</v>
      </c>
      <c r="AO792" s="54">
        <f t="shared" si="146"/>
        <v>2083</v>
      </c>
      <c r="AP792" s="52">
        <f>IFERROR(AO792/AK787,"-")</f>
        <v>0.36396994583260528</v>
      </c>
      <c r="AQ792" s="53">
        <f t="shared" si="152"/>
        <v>71153.617858857411</v>
      </c>
      <c r="AW792" s="175"/>
      <c r="AX792" s="175"/>
    </row>
    <row r="793" spans="2:50" s="20" customFormat="1">
      <c r="B793" s="326"/>
      <c r="C793" s="308"/>
      <c r="D793" s="311"/>
      <c r="E793" s="311"/>
      <c r="F793" s="209" t="s">
        <v>156</v>
      </c>
      <c r="G793" s="54">
        <v>45488046</v>
      </c>
      <c r="H793" s="52">
        <f>IFERROR(G793/D787,"-")</f>
        <v>1.8830047075070081E-2</v>
      </c>
      <c r="I793" s="54">
        <v>345</v>
      </c>
      <c r="J793" s="52">
        <f>IFERROR(I793/E787,"-")</f>
        <v>8.3293095123128921E-2</v>
      </c>
      <c r="K793" s="53">
        <f t="shared" si="148"/>
        <v>131849.40869565218</v>
      </c>
      <c r="L793" s="311"/>
      <c r="M793" s="311"/>
      <c r="N793" s="209" t="s">
        <v>156</v>
      </c>
      <c r="O793" s="54">
        <v>5042285</v>
      </c>
      <c r="P793" s="52">
        <f>IFERROR(O793/L787,"-")</f>
        <v>1.1657775629773303E-2</v>
      </c>
      <c r="Q793" s="54">
        <v>71</v>
      </c>
      <c r="R793" s="52">
        <f>IFERROR(Q793/M787,"-")</f>
        <v>0.11024844720496894</v>
      </c>
      <c r="S793" s="53">
        <f t="shared" si="149"/>
        <v>71018.098591549293</v>
      </c>
      <c r="T793" s="311"/>
      <c r="U793" s="311"/>
      <c r="V793" s="209" t="s">
        <v>156</v>
      </c>
      <c r="W793" s="54">
        <v>6974181</v>
      </c>
      <c r="X793" s="52">
        <f>IFERROR(W793/T787,"-")</f>
        <v>2.9469292686878173E-2</v>
      </c>
      <c r="Y793" s="54">
        <v>44</v>
      </c>
      <c r="Z793" s="52">
        <f>IFERROR(Y793/U787,"-")</f>
        <v>0.13134328358208955</v>
      </c>
      <c r="AA793" s="53">
        <f t="shared" si="150"/>
        <v>158504.11363636365</v>
      </c>
      <c r="AB793" s="311"/>
      <c r="AC793" s="311"/>
      <c r="AD793" s="209" t="s">
        <v>156</v>
      </c>
      <c r="AE793" s="54">
        <v>11587089</v>
      </c>
      <c r="AF793" s="52">
        <f>IFERROR(AE793/AB787,"-")</f>
        <v>2.1512315088479322E-2</v>
      </c>
      <c r="AG793" s="54">
        <v>87</v>
      </c>
      <c r="AH793" s="52">
        <f>IFERROR(AG793/AC787,"-")</f>
        <v>0.14451827242524917</v>
      </c>
      <c r="AI793" s="53">
        <f t="shared" si="151"/>
        <v>133184.93103448275</v>
      </c>
      <c r="AJ793" s="311"/>
      <c r="AK793" s="324"/>
      <c r="AL793" s="209" t="s">
        <v>156</v>
      </c>
      <c r="AM793" s="54">
        <f t="shared" si="153"/>
        <v>69091601</v>
      </c>
      <c r="AN793" s="52">
        <f>IFERROR(AM793/AJ787,"-")</f>
        <v>1.906750213746879E-2</v>
      </c>
      <c r="AO793" s="54">
        <f t="shared" si="146"/>
        <v>547</v>
      </c>
      <c r="AP793" s="52">
        <f>IFERROR(AO793/AK787,"-")</f>
        <v>9.5579241656473871E-2</v>
      </c>
      <c r="AQ793" s="53">
        <f t="shared" si="152"/>
        <v>126310.05667276052</v>
      </c>
      <c r="AW793" s="175"/>
      <c r="AX793" s="175"/>
    </row>
    <row r="794" spans="2:50" s="20" customFormat="1">
      <c r="B794" s="326"/>
      <c r="C794" s="308"/>
      <c r="D794" s="311"/>
      <c r="E794" s="311"/>
      <c r="F794" s="209" t="s">
        <v>166</v>
      </c>
      <c r="G794" s="54">
        <v>0</v>
      </c>
      <c r="H794" s="52">
        <f>IFERROR(G794/D787,"-")</f>
        <v>0</v>
      </c>
      <c r="I794" s="54">
        <v>0</v>
      </c>
      <c r="J794" s="52">
        <f>IFERROR(I794/E787,"-")</f>
        <v>0</v>
      </c>
      <c r="K794" s="53" t="str">
        <f t="shared" si="148"/>
        <v>-</v>
      </c>
      <c r="L794" s="311"/>
      <c r="M794" s="311"/>
      <c r="N794" s="209" t="s">
        <v>166</v>
      </c>
      <c r="O794" s="54">
        <v>0</v>
      </c>
      <c r="P794" s="52">
        <f>IFERROR(O794/L787,"-")</f>
        <v>0</v>
      </c>
      <c r="Q794" s="54">
        <v>0</v>
      </c>
      <c r="R794" s="52">
        <f>IFERROR(Q794/M787,"-")</f>
        <v>0</v>
      </c>
      <c r="S794" s="53" t="str">
        <f t="shared" si="149"/>
        <v>-</v>
      </c>
      <c r="T794" s="311"/>
      <c r="U794" s="311"/>
      <c r="V794" s="209" t="s">
        <v>166</v>
      </c>
      <c r="W794" s="54">
        <v>260</v>
      </c>
      <c r="X794" s="52">
        <f>IFERROR(W794/T787,"-")</f>
        <v>1.0986259316453537E-6</v>
      </c>
      <c r="Y794" s="54">
        <v>1</v>
      </c>
      <c r="Z794" s="52">
        <f>IFERROR(Y794/U787,"-")</f>
        <v>2.9850746268656717E-3</v>
      </c>
      <c r="AA794" s="53">
        <f t="shared" si="150"/>
        <v>260</v>
      </c>
      <c r="AB794" s="311"/>
      <c r="AC794" s="311"/>
      <c r="AD794" s="209" t="s">
        <v>166</v>
      </c>
      <c r="AE794" s="54">
        <v>0</v>
      </c>
      <c r="AF794" s="52">
        <f>IFERROR(AE794/AB787,"-")</f>
        <v>0</v>
      </c>
      <c r="AG794" s="54">
        <v>0</v>
      </c>
      <c r="AH794" s="52">
        <f>IFERROR(AG794/AC787,"-")</f>
        <v>0</v>
      </c>
      <c r="AI794" s="53" t="str">
        <f t="shared" si="151"/>
        <v>-</v>
      </c>
      <c r="AJ794" s="311"/>
      <c r="AK794" s="324"/>
      <c r="AL794" s="209" t="s">
        <v>166</v>
      </c>
      <c r="AM794" s="54">
        <f t="shared" si="153"/>
        <v>260</v>
      </c>
      <c r="AN794" s="52">
        <f>IFERROR(AM794/AJ787,"-")</f>
        <v>7.1753302629966346E-8</v>
      </c>
      <c r="AO794" s="54">
        <f t="shared" si="146"/>
        <v>1</v>
      </c>
      <c r="AP794" s="52">
        <f>IFERROR(AO794/AK787,"-")</f>
        <v>1.7473353136466887E-4</v>
      </c>
      <c r="AQ794" s="53">
        <f t="shared" si="152"/>
        <v>260</v>
      </c>
      <c r="AW794" s="175"/>
      <c r="AX794" s="175"/>
    </row>
    <row r="795" spans="2:50" s="20" customFormat="1">
      <c r="B795" s="326"/>
      <c r="C795" s="308"/>
      <c r="D795" s="311"/>
      <c r="E795" s="311"/>
      <c r="F795" s="209" t="s">
        <v>157</v>
      </c>
      <c r="G795" s="54">
        <v>939622</v>
      </c>
      <c r="H795" s="52">
        <f>IFERROR(G795/D787,"-")</f>
        <v>3.8896211309607587E-4</v>
      </c>
      <c r="I795" s="54">
        <v>44</v>
      </c>
      <c r="J795" s="52">
        <f>IFERROR(I795/E787,"-")</f>
        <v>1.0622887493964268E-2</v>
      </c>
      <c r="K795" s="53">
        <f t="shared" si="148"/>
        <v>21355.045454545456</v>
      </c>
      <c r="L795" s="311"/>
      <c r="M795" s="311"/>
      <c r="N795" s="209" t="s">
        <v>157</v>
      </c>
      <c r="O795" s="54">
        <v>277976</v>
      </c>
      <c r="P795" s="52">
        <f>IFERROR(O795/L787,"-")</f>
        <v>6.4268121267676529E-4</v>
      </c>
      <c r="Q795" s="54">
        <v>12</v>
      </c>
      <c r="R795" s="52">
        <f>IFERROR(Q795/M787,"-")</f>
        <v>1.8633540372670808E-2</v>
      </c>
      <c r="S795" s="53">
        <f t="shared" si="149"/>
        <v>23164.666666666668</v>
      </c>
      <c r="T795" s="311"/>
      <c r="U795" s="311"/>
      <c r="V795" s="209" t="s">
        <v>157</v>
      </c>
      <c r="W795" s="54">
        <v>91408</v>
      </c>
      <c r="X795" s="52">
        <f>IFERROR(W795/T787,"-")</f>
        <v>3.8624307369168652E-4</v>
      </c>
      <c r="Y795" s="54">
        <v>6</v>
      </c>
      <c r="Z795" s="52">
        <f>IFERROR(Y795/U787,"-")</f>
        <v>1.7910447761194031E-2</v>
      </c>
      <c r="AA795" s="53">
        <f t="shared" si="150"/>
        <v>15234.666666666666</v>
      </c>
      <c r="AB795" s="311"/>
      <c r="AC795" s="311"/>
      <c r="AD795" s="209" t="s">
        <v>157</v>
      </c>
      <c r="AE795" s="54">
        <v>569110</v>
      </c>
      <c r="AF795" s="52">
        <f>IFERROR(AE795/AB787,"-")</f>
        <v>1.0565961511130593E-3</v>
      </c>
      <c r="AG795" s="54">
        <v>25</v>
      </c>
      <c r="AH795" s="52">
        <f>IFERROR(AG795/AC787,"-")</f>
        <v>4.1528239202657809E-2</v>
      </c>
      <c r="AI795" s="53">
        <f t="shared" si="151"/>
        <v>22764.400000000001</v>
      </c>
      <c r="AJ795" s="311"/>
      <c r="AK795" s="324"/>
      <c r="AL795" s="209" t="s">
        <v>157</v>
      </c>
      <c r="AM795" s="54">
        <f t="shared" si="153"/>
        <v>1878116</v>
      </c>
      <c r="AN795" s="52">
        <f>IFERROR(AM795/AJ787,"-")</f>
        <v>5.1831163739300722E-4</v>
      </c>
      <c r="AO795" s="54">
        <f t="shared" si="146"/>
        <v>87</v>
      </c>
      <c r="AP795" s="52">
        <f>IFERROR(AO795/AK787,"-")</f>
        <v>1.5201817228726192E-2</v>
      </c>
      <c r="AQ795" s="53">
        <f t="shared" si="152"/>
        <v>21587.540229885057</v>
      </c>
      <c r="AW795" s="175"/>
      <c r="AX795" s="175"/>
    </row>
    <row r="796" spans="2:50" s="20" customFormat="1">
      <c r="B796" s="326"/>
      <c r="C796" s="308"/>
      <c r="D796" s="311"/>
      <c r="E796" s="311"/>
      <c r="F796" s="209" t="s">
        <v>158</v>
      </c>
      <c r="G796" s="54">
        <v>988259</v>
      </c>
      <c r="H796" s="52">
        <f>IFERROR(G796/D787,"-")</f>
        <v>4.0909568840045768E-4</v>
      </c>
      <c r="I796" s="54">
        <v>127</v>
      </c>
      <c r="J796" s="52">
        <f>IFERROR(I796/E787,"-")</f>
        <v>3.0661516175760503E-2</v>
      </c>
      <c r="K796" s="53">
        <f t="shared" si="148"/>
        <v>7781.5669291338581</v>
      </c>
      <c r="L796" s="311"/>
      <c r="M796" s="311"/>
      <c r="N796" s="209" t="s">
        <v>158</v>
      </c>
      <c r="O796" s="54">
        <v>70508</v>
      </c>
      <c r="P796" s="52">
        <f>IFERROR(O796/L787,"-")</f>
        <v>1.6301467372511788E-4</v>
      </c>
      <c r="Q796" s="54">
        <v>19</v>
      </c>
      <c r="R796" s="52">
        <f>IFERROR(Q796/M787,"-")</f>
        <v>2.9503105590062112E-2</v>
      </c>
      <c r="S796" s="53">
        <f t="shared" si="149"/>
        <v>3710.9473684210525</v>
      </c>
      <c r="T796" s="311"/>
      <c r="U796" s="311"/>
      <c r="V796" s="209" t="s">
        <v>158</v>
      </c>
      <c r="W796" s="54">
        <v>118521</v>
      </c>
      <c r="X796" s="52">
        <f>IFERROR(W796/T787,"-")</f>
        <v>5.0080863094053446E-4</v>
      </c>
      <c r="Y796" s="54">
        <v>11</v>
      </c>
      <c r="Z796" s="52">
        <f>IFERROR(Y796/U787,"-")</f>
        <v>3.2835820895522387E-2</v>
      </c>
      <c r="AA796" s="53">
        <f t="shared" si="150"/>
        <v>10774.636363636364</v>
      </c>
      <c r="AB796" s="311"/>
      <c r="AC796" s="311"/>
      <c r="AD796" s="209" t="s">
        <v>158</v>
      </c>
      <c r="AE796" s="54">
        <v>325071</v>
      </c>
      <c r="AF796" s="52">
        <f>IFERROR(AE796/AB787,"-")</f>
        <v>6.035191218542519E-4</v>
      </c>
      <c r="AG796" s="54">
        <v>35</v>
      </c>
      <c r="AH796" s="52">
        <f>IFERROR(AG796/AC787,"-")</f>
        <v>5.8139534883720929E-2</v>
      </c>
      <c r="AI796" s="53">
        <f t="shared" si="151"/>
        <v>9287.7428571428572</v>
      </c>
      <c r="AJ796" s="311"/>
      <c r="AK796" s="324"/>
      <c r="AL796" s="209" t="s">
        <v>158</v>
      </c>
      <c r="AM796" s="54">
        <f t="shared" si="153"/>
        <v>1502359</v>
      </c>
      <c r="AN796" s="52">
        <f>IFERROR(AM796/AJ787,"-")</f>
        <v>4.1461238456097542E-4</v>
      </c>
      <c r="AO796" s="54">
        <f t="shared" si="146"/>
        <v>192</v>
      </c>
      <c r="AP796" s="52">
        <f>IFERROR(AO796/AK787,"-")</f>
        <v>3.3548838022016428E-2</v>
      </c>
      <c r="AQ796" s="53">
        <f t="shared" si="152"/>
        <v>7824.786458333333</v>
      </c>
      <c r="AW796" s="175"/>
      <c r="AX796" s="175"/>
    </row>
    <row r="797" spans="2:50" s="20" customFormat="1">
      <c r="B797" s="326"/>
      <c r="C797" s="308"/>
      <c r="D797" s="311"/>
      <c r="E797" s="311"/>
      <c r="F797" s="209" t="s">
        <v>159</v>
      </c>
      <c r="G797" s="54">
        <v>192846</v>
      </c>
      <c r="H797" s="52">
        <f>IFERROR(G797/D787,"-")</f>
        <v>7.9829748198877688E-5</v>
      </c>
      <c r="I797" s="54">
        <v>17</v>
      </c>
      <c r="J797" s="52">
        <f>IFERROR(I797/E787,"-")</f>
        <v>4.1042974408498313E-3</v>
      </c>
      <c r="K797" s="53">
        <f t="shared" si="148"/>
        <v>11343.882352941177</v>
      </c>
      <c r="L797" s="311"/>
      <c r="M797" s="311"/>
      <c r="N797" s="209" t="s">
        <v>159</v>
      </c>
      <c r="O797" s="54">
        <v>115469</v>
      </c>
      <c r="P797" s="52">
        <f>IFERROR(O797/L787,"-")</f>
        <v>2.6696461905550625E-4</v>
      </c>
      <c r="Q797" s="54">
        <v>6</v>
      </c>
      <c r="R797" s="52">
        <f>IFERROR(Q797/M787,"-")</f>
        <v>9.316770186335404E-3</v>
      </c>
      <c r="S797" s="53">
        <f t="shared" si="149"/>
        <v>19244.833333333332</v>
      </c>
      <c r="T797" s="311"/>
      <c r="U797" s="311"/>
      <c r="V797" s="209" t="s">
        <v>159</v>
      </c>
      <c r="W797" s="54">
        <v>212372</v>
      </c>
      <c r="X797" s="52">
        <f>IFERROR(W797/T787,"-")</f>
        <v>8.9737456290533491E-4</v>
      </c>
      <c r="Y797" s="54">
        <v>5</v>
      </c>
      <c r="Z797" s="52">
        <f>IFERROR(Y797/U787,"-")</f>
        <v>1.4925373134328358E-2</v>
      </c>
      <c r="AA797" s="53">
        <f t="shared" si="150"/>
        <v>42474.400000000001</v>
      </c>
      <c r="AB797" s="311"/>
      <c r="AC797" s="311"/>
      <c r="AD797" s="209" t="s">
        <v>159</v>
      </c>
      <c r="AE797" s="54">
        <v>187702</v>
      </c>
      <c r="AF797" s="52">
        <f>IFERROR(AE797/AB787,"-")</f>
        <v>3.484830889568334E-4</v>
      </c>
      <c r="AG797" s="54">
        <v>20</v>
      </c>
      <c r="AH797" s="52">
        <f>IFERROR(AG797/AC787,"-")</f>
        <v>3.3222591362126248E-2</v>
      </c>
      <c r="AI797" s="53">
        <f t="shared" si="151"/>
        <v>9385.1</v>
      </c>
      <c r="AJ797" s="311"/>
      <c r="AK797" s="324"/>
      <c r="AL797" s="209" t="s">
        <v>159</v>
      </c>
      <c r="AM797" s="54">
        <f t="shared" si="153"/>
        <v>708389</v>
      </c>
      <c r="AN797" s="52">
        <f>IFERROR(AM797/AJ787,"-")</f>
        <v>1.9549711652592011E-4</v>
      </c>
      <c r="AO797" s="54">
        <f t="shared" si="146"/>
        <v>48</v>
      </c>
      <c r="AP797" s="52">
        <f>IFERROR(AO797/AK787,"-")</f>
        <v>8.387209505504107E-3</v>
      </c>
      <c r="AQ797" s="53">
        <f t="shared" si="152"/>
        <v>14758.104166666666</v>
      </c>
      <c r="AW797" s="175"/>
      <c r="AX797" s="175"/>
    </row>
    <row r="798" spans="2:50" s="20" customFormat="1">
      <c r="B798" s="326"/>
      <c r="C798" s="308"/>
      <c r="D798" s="311"/>
      <c r="E798" s="311"/>
      <c r="F798" s="209" t="s">
        <v>160</v>
      </c>
      <c r="G798" s="54">
        <v>3352238</v>
      </c>
      <c r="H798" s="52">
        <f>IFERROR(G798/D787,"-")</f>
        <v>1.3876788496661031E-3</v>
      </c>
      <c r="I798" s="54">
        <v>17</v>
      </c>
      <c r="J798" s="52">
        <f>IFERROR(I798/E787,"-")</f>
        <v>4.1042974408498313E-3</v>
      </c>
      <c r="K798" s="53">
        <f t="shared" si="148"/>
        <v>197190.4705882353</v>
      </c>
      <c r="L798" s="311"/>
      <c r="M798" s="311"/>
      <c r="N798" s="209" t="s">
        <v>160</v>
      </c>
      <c r="O798" s="54">
        <v>15476</v>
      </c>
      <c r="P798" s="52">
        <f>IFERROR(O798/L787,"-")</f>
        <v>3.5780551009387931E-5</v>
      </c>
      <c r="Q798" s="54">
        <v>2</v>
      </c>
      <c r="R798" s="52">
        <f>IFERROR(Q798/M787,"-")</f>
        <v>3.105590062111801E-3</v>
      </c>
      <c r="S798" s="53">
        <f t="shared" si="149"/>
        <v>7738</v>
      </c>
      <c r="T798" s="311"/>
      <c r="U798" s="311"/>
      <c r="V798" s="209" t="s">
        <v>160</v>
      </c>
      <c r="W798" s="54">
        <v>304175</v>
      </c>
      <c r="X798" s="52">
        <f>IFERROR(W798/T787,"-")</f>
        <v>1.2852867029162517E-3</v>
      </c>
      <c r="Y798" s="54">
        <v>4</v>
      </c>
      <c r="Z798" s="52">
        <f>IFERROR(Y798/U787,"-")</f>
        <v>1.1940298507462687E-2</v>
      </c>
      <c r="AA798" s="53">
        <f t="shared" si="150"/>
        <v>76043.75</v>
      </c>
      <c r="AB798" s="311"/>
      <c r="AC798" s="311"/>
      <c r="AD798" s="209" t="s">
        <v>160</v>
      </c>
      <c r="AE798" s="54">
        <v>942397</v>
      </c>
      <c r="AF798" s="52">
        <f>IFERROR(AE798/AB787,"-")</f>
        <v>1.7496319569511934E-3</v>
      </c>
      <c r="AG798" s="54">
        <v>7</v>
      </c>
      <c r="AH798" s="52">
        <f>IFERROR(AG798/AC787,"-")</f>
        <v>1.1627906976744186E-2</v>
      </c>
      <c r="AI798" s="53">
        <f t="shared" si="151"/>
        <v>134628.14285714287</v>
      </c>
      <c r="AJ798" s="311"/>
      <c r="AK798" s="324"/>
      <c r="AL798" s="209" t="s">
        <v>160</v>
      </c>
      <c r="AM798" s="54">
        <f t="shared" si="153"/>
        <v>4614286</v>
      </c>
      <c r="AN798" s="52">
        <f>IFERROR(AM798/AJ787,"-")</f>
        <v>1.2734240760739113E-3</v>
      </c>
      <c r="AO798" s="54">
        <f t="shared" si="146"/>
        <v>30</v>
      </c>
      <c r="AP798" s="52">
        <f>IFERROR(AO798/AK787,"-")</f>
        <v>5.2420059409400664E-3</v>
      </c>
      <c r="AQ798" s="53">
        <f t="shared" si="152"/>
        <v>153809.53333333333</v>
      </c>
      <c r="AW798" s="175"/>
      <c r="AX798" s="175"/>
    </row>
    <row r="799" spans="2:50" s="20" customFormat="1">
      <c r="B799" s="326"/>
      <c r="C799" s="308"/>
      <c r="D799" s="311"/>
      <c r="E799" s="311"/>
      <c r="F799" s="209" t="s">
        <v>161</v>
      </c>
      <c r="G799" s="54">
        <v>11278496</v>
      </c>
      <c r="H799" s="52">
        <f>IFERROR(G799/D787,"-")</f>
        <v>4.6688004715786128E-3</v>
      </c>
      <c r="I799" s="54">
        <v>413</v>
      </c>
      <c r="J799" s="52">
        <f>IFERROR(I799/E787,"-")</f>
        <v>9.971028488652825E-2</v>
      </c>
      <c r="K799" s="53">
        <f t="shared" si="148"/>
        <v>27308.707021791768</v>
      </c>
      <c r="L799" s="311"/>
      <c r="M799" s="311"/>
      <c r="N799" s="209" t="s">
        <v>161</v>
      </c>
      <c r="O799" s="54">
        <v>2028743</v>
      </c>
      <c r="P799" s="52">
        <f>IFERROR(O799/L787,"-")</f>
        <v>4.6904589297259436E-3</v>
      </c>
      <c r="Q799" s="54">
        <v>70</v>
      </c>
      <c r="R799" s="52">
        <f>IFERROR(Q799/M787,"-")</f>
        <v>0.10869565217391304</v>
      </c>
      <c r="S799" s="53">
        <f t="shared" si="149"/>
        <v>28982.042857142857</v>
      </c>
      <c r="T799" s="311"/>
      <c r="U799" s="311"/>
      <c r="V799" s="209" t="s">
        <v>161</v>
      </c>
      <c r="W799" s="54">
        <v>2871583</v>
      </c>
      <c r="X799" s="52">
        <f>IFERROR(W799/T787,"-")</f>
        <v>1.2133829033353692E-2</v>
      </c>
      <c r="Y799" s="54">
        <v>49</v>
      </c>
      <c r="Z799" s="52">
        <f>IFERROR(Y799/U787,"-")</f>
        <v>0.14626865671641792</v>
      </c>
      <c r="AA799" s="53">
        <f t="shared" si="150"/>
        <v>58603.734693877552</v>
      </c>
      <c r="AB799" s="311"/>
      <c r="AC799" s="311"/>
      <c r="AD799" s="209" t="s">
        <v>161</v>
      </c>
      <c r="AE799" s="54">
        <v>5663604</v>
      </c>
      <c r="AF799" s="52">
        <f>IFERROR(AE799/AB787,"-")</f>
        <v>1.0514913088556741E-2</v>
      </c>
      <c r="AG799" s="54">
        <v>103</v>
      </c>
      <c r="AH799" s="52">
        <f>IFERROR(AG799/AC787,"-")</f>
        <v>0.17109634551495018</v>
      </c>
      <c r="AI799" s="53">
        <f t="shared" si="151"/>
        <v>54986.446601941745</v>
      </c>
      <c r="AJ799" s="311"/>
      <c r="AK799" s="324"/>
      <c r="AL799" s="209" t="s">
        <v>161</v>
      </c>
      <c r="AM799" s="54">
        <f t="shared" si="153"/>
        <v>21842426</v>
      </c>
      <c r="AN799" s="52">
        <f>IFERROR(AM799/AJ787,"-")</f>
        <v>6.0279469344255588E-3</v>
      </c>
      <c r="AO799" s="54">
        <f t="shared" si="146"/>
        <v>635</v>
      </c>
      <c r="AP799" s="52">
        <f>IFERROR(AO799/AK787,"-")</f>
        <v>0.11095579241656474</v>
      </c>
      <c r="AQ799" s="53">
        <f t="shared" si="152"/>
        <v>34397.521259842521</v>
      </c>
      <c r="AW799" s="175"/>
      <c r="AX799" s="175"/>
    </row>
    <row r="800" spans="2:50" s="20" customFormat="1">
      <c r="B800" s="326"/>
      <c r="C800" s="308"/>
      <c r="D800" s="311"/>
      <c r="E800" s="311"/>
      <c r="F800" s="209" t="s">
        <v>162</v>
      </c>
      <c r="G800" s="54">
        <v>21542799</v>
      </c>
      <c r="H800" s="52">
        <f>IFERROR(G800/D787,"-")</f>
        <v>8.9177697212751827E-3</v>
      </c>
      <c r="I800" s="54">
        <v>231</v>
      </c>
      <c r="J800" s="52">
        <f>IFERROR(I800/E787,"-")</f>
        <v>5.5770159343312413E-2</v>
      </c>
      <c r="K800" s="53">
        <f t="shared" si="148"/>
        <v>93258.870129870134</v>
      </c>
      <c r="L800" s="311"/>
      <c r="M800" s="311"/>
      <c r="N800" s="209" t="s">
        <v>162</v>
      </c>
      <c r="O800" s="54">
        <v>3458894</v>
      </c>
      <c r="P800" s="52">
        <f>IFERROR(O800/L787,"-")</f>
        <v>7.9969716466183685E-3</v>
      </c>
      <c r="Q800" s="54">
        <v>34</v>
      </c>
      <c r="R800" s="52">
        <f>IFERROR(Q800/M787,"-")</f>
        <v>5.2795031055900624E-2</v>
      </c>
      <c r="S800" s="53">
        <f t="shared" si="149"/>
        <v>101732.17647058824</v>
      </c>
      <c r="T800" s="311"/>
      <c r="U800" s="311"/>
      <c r="V800" s="209" t="s">
        <v>162</v>
      </c>
      <c r="W800" s="54">
        <v>1933017</v>
      </c>
      <c r="X800" s="52">
        <f>IFERROR(W800/T787,"-")</f>
        <v>8.1679330865819487E-3</v>
      </c>
      <c r="Y800" s="54">
        <v>25</v>
      </c>
      <c r="Z800" s="52">
        <f>IFERROR(Y800/U787,"-")</f>
        <v>7.4626865671641784E-2</v>
      </c>
      <c r="AA800" s="53">
        <f t="shared" si="150"/>
        <v>77320.679999999993</v>
      </c>
      <c r="AB800" s="311"/>
      <c r="AC800" s="311"/>
      <c r="AD800" s="209" t="s">
        <v>162</v>
      </c>
      <c r="AE800" s="54">
        <v>4885316</v>
      </c>
      <c r="AF800" s="52">
        <f>IFERROR(AE800/AB787,"-")</f>
        <v>9.0699620153767216E-3</v>
      </c>
      <c r="AG800" s="54">
        <v>55</v>
      </c>
      <c r="AH800" s="52">
        <f>IFERROR(AG800/AC787,"-")</f>
        <v>9.1362126245847178E-2</v>
      </c>
      <c r="AI800" s="53">
        <f t="shared" si="151"/>
        <v>88823.927272727276</v>
      </c>
      <c r="AJ800" s="311"/>
      <c r="AK800" s="324"/>
      <c r="AL800" s="209" t="s">
        <v>162</v>
      </c>
      <c r="AM800" s="54">
        <f t="shared" si="153"/>
        <v>31820026</v>
      </c>
      <c r="AN800" s="52">
        <f>IFERROR(AM800/AJ787,"-")</f>
        <v>8.7815075202746055E-3</v>
      </c>
      <c r="AO800" s="54">
        <f t="shared" si="146"/>
        <v>345</v>
      </c>
      <c r="AP800" s="52">
        <f>IFERROR(AO800/AK787,"-")</f>
        <v>6.0283068320810762E-2</v>
      </c>
      <c r="AQ800" s="53">
        <f t="shared" si="152"/>
        <v>92231.959420289859</v>
      </c>
      <c r="AW800" s="175"/>
      <c r="AX800" s="175"/>
    </row>
    <row r="801" spans="2:50" s="20" customFormat="1">
      <c r="B801" s="326"/>
      <c r="C801" s="308"/>
      <c r="D801" s="311"/>
      <c r="E801" s="311"/>
      <c r="F801" s="209" t="s">
        <v>163</v>
      </c>
      <c r="G801" s="54">
        <v>9463064</v>
      </c>
      <c r="H801" s="52">
        <f>IFERROR(G801/D787,"-")</f>
        <v>3.9172916021585321E-3</v>
      </c>
      <c r="I801" s="54">
        <v>197</v>
      </c>
      <c r="J801" s="52">
        <f>IFERROR(I801/E787,"-")</f>
        <v>4.7561564461612749E-2</v>
      </c>
      <c r="K801" s="53">
        <f t="shared" si="148"/>
        <v>48035.857868020306</v>
      </c>
      <c r="L801" s="311"/>
      <c r="M801" s="311"/>
      <c r="N801" s="209" t="s">
        <v>163</v>
      </c>
      <c r="O801" s="54">
        <v>2355370</v>
      </c>
      <c r="P801" s="52">
        <f>IFERROR(O801/L787,"-")</f>
        <v>5.4456213770342505E-3</v>
      </c>
      <c r="Q801" s="54">
        <v>42</v>
      </c>
      <c r="R801" s="52">
        <f>IFERROR(Q801/M787,"-")</f>
        <v>6.5217391304347824E-2</v>
      </c>
      <c r="S801" s="53">
        <f t="shared" si="149"/>
        <v>56080.238095238092</v>
      </c>
      <c r="T801" s="311"/>
      <c r="U801" s="311"/>
      <c r="V801" s="209" t="s">
        <v>163</v>
      </c>
      <c r="W801" s="54">
        <v>1229402</v>
      </c>
      <c r="X801" s="52">
        <f>IFERROR(W801/T787,"-")</f>
        <v>5.1948189139102352E-3</v>
      </c>
      <c r="Y801" s="54">
        <v>19</v>
      </c>
      <c r="Z801" s="52">
        <f>IFERROR(Y801/U787,"-")</f>
        <v>5.6716417910447764E-2</v>
      </c>
      <c r="AA801" s="53">
        <f t="shared" si="150"/>
        <v>64705.368421052633</v>
      </c>
      <c r="AB801" s="311"/>
      <c r="AC801" s="311"/>
      <c r="AD801" s="209" t="s">
        <v>163</v>
      </c>
      <c r="AE801" s="54">
        <v>2171104</v>
      </c>
      <c r="AF801" s="52">
        <f>IFERROR(AE801/AB787,"-")</f>
        <v>4.0308202809055671E-3</v>
      </c>
      <c r="AG801" s="54">
        <v>43</v>
      </c>
      <c r="AH801" s="52">
        <f>IFERROR(AG801/AC787,"-")</f>
        <v>7.1428571428571425E-2</v>
      </c>
      <c r="AI801" s="53">
        <f t="shared" si="151"/>
        <v>50490.79069767442</v>
      </c>
      <c r="AJ801" s="311"/>
      <c r="AK801" s="324"/>
      <c r="AL801" s="209" t="s">
        <v>163</v>
      </c>
      <c r="AM801" s="54">
        <f t="shared" si="153"/>
        <v>15218940</v>
      </c>
      <c r="AN801" s="52">
        <f>IFERROR(AM801/AJ787,"-")</f>
        <v>4.2000354135665391E-3</v>
      </c>
      <c r="AO801" s="54">
        <f t="shared" si="146"/>
        <v>301</v>
      </c>
      <c r="AP801" s="52">
        <f>IFERROR(AO801/AK787,"-")</f>
        <v>5.2594792940765335E-2</v>
      </c>
      <c r="AQ801" s="53">
        <f t="shared" si="152"/>
        <v>50561.262458471763</v>
      </c>
      <c r="AW801" s="175"/>
      <c r="AX801" s="175"/>
    </row>
    <row r="802" spans="2:50" s="20" customFormat="1">
      <c r="B802" s="326"/>
      <c r="C802" s="308"/>
      <c r="D802" s="311"/>
      <c r="E802" s="311"/>
      <c r="F802" s="210" t="s">
        <v>164</v>
      </c>
      <c r="G802" s="59">
        <v>5248827</v>
      </c>
      <c r="H802" s="57">
        <f>IFERROR(G802/D787,"-")</f>
        <v>2.1727831417269246E-3</v>
      </c>
      <c r="I802" s="59">
        <v>315</v>
      </c>
      <c r="J802" s="57">
        <f>IFERROR(I802/E787,"-")</f>
        <v>7.6050217286335098E-2</v>
      </c>
      <c r="K802" s="58">
        <f t="shared" si="148"/>
        <v>16662.942857142858</v>
      </c>
      <c r="L802" s="311"/>
      <c r="M802" s="311"/>
      <c r="N802" s="210" t="s">
        <v>164</v>
      </c>
      <c r="O802" s="59">
        <v>581184</v>
      </c>
      <c r="P802" s="57">
        <f>IFERROR(O802/L787,"-")</f>
        <v>1.3436988729542592E-3</v>
      </c>
      <c r="Q802" s="59">
        <v>52</v>
      </c>
      <c r="R802" s="57">
        <f>IFERROR(Q802/M787,"-")</f>
        <v>8.0745341614906832E-2</v>
      </c>
      <c r="S802" s="58">
        <f t="shared" si="149"/>
        <v>11176.615384615385</v>
      </c>
      <c r="T802" s="311"/>
      <c r="U802" s="311"/>
      <c r="V802" s="210" t="s">
        <v>164</v>
      </c>
      <c r="W802" s="59">
        <v>257251</v>
      </c>
      <c r="X802" s="57">
        <f>IFERROR(W802/T787,"-")</f>
        <v>1.0870100751603803E-3</v>
      </c>
      <c r="Y802" s="59">
        <v>31</v>
      </c>
      <c r="Z802" s="57">
        <f>IFERROR(Y802/U787,"-")</f>
        <v>9.2537313432835819E-2</v>
      </c>
      <c r="AA802" s="58">
        <f t="shared" si="150"/>
        <v>8298.4193548387102</v>
      </c>
      <c r="AB802" s="311"/>
      <c r="AC802" s="311"/>
      <c r="AD802" s="210" t="s">
        <v>164</v>
      </c>
      <c r="AE802" s="59">
        <v>3081281</v>
      </c>
      <c r="AF802" s="57">
        <f>IFERROR(AE802/AB787,"-")</f>
        <v>5.7206333487336341E-3</v>
      </c>
      <c r="AG802" s="59">
        <v>80</v>
      </c>
      <c r="AH802" s="57">
        <f>IFERROR(AG802/AC787,"-")</f>
        <v>0.13289036544850499</v>
      </c>
      <c r="AI802" s="58">
        <f t="shared" si="151"/>
        <v>38516.012499999997</v>
      </c>
      <c r="AJ802" s="311"/>
      <c r="AK802" s="324"/>
      <c r="AL802" s="210" t="s">
        <v>164</v>
      </c>
      <c r="AM802" s="59">
        <f t="shared" si="153"/>
        <v>9168543</v>
      </c>
      <c r="AN802" s="57">
        <f>IFERROR(AM802/AJ787,"-")</f>
        <v>2.5302816944417677E-3</v>
      </c>
      <c r="AO802" s="59">
        <f t="shared" si="146"/>
        <v>478</v>
      </c>
      <c r="AP802" s="57">
        <f>IFERROR(AO802/AK787,"-")</f>
        <v>8.3522627992311721E-2</v>
      </c>
      <c r="AQ802" s="58">
        <f t="shared" si="152"/>
        <v>19181.052301255229</v>
      </c>
      <c r="AW802" s="175"/>
      <c r="AX802" s="175"/>
    </row>
    <row r="803" spans="2:50" s="20" customFormat="1">
      <c r="B803" s="326"/>
      <c r="C803" s="309"/>
      <c r="D803" s="312"/>
      <c r="E803" s="312"/>
      <c r="F803" s="211" t="s">
        <v>86</v>
      </c>
      <c r="G803" s="60">
        <f>SUM(G787:G802)</f>
        <v>448598522</v>
      </c>
      <c r="H803" s="57">
        <f>IFERROR(G803/D787,"-")</f>
        <v>0.18570002516852147</v>
      </c>
      <c r="I803" s="59">
        <v>3086</v>
      </c>
      <c r="J803" s="57">
        <f>IFERROR(I803/E787,"-")</f>
        <v>0.74505070014485753</v>
      </c>
      <c r="K803" s="58">
        <f t="shared" si="148"/>
        <v>145365.69086195724</v>
      </c>
      <c r="L803" s="312"/>
      <c r="M803" s="312"/>
      <c r="N803" s="211" t="s">
        <v>86</v>
      </c>
      <c r="O803" s="60">
        <f>SUM(O787:O802)</f>
        <v>81425739</v>
      </c>
      <c r="P803" s="57">
        <f>IFERROR(O803/L787,"-")</f>
        <v>0.18825651381278161</v>
      </c>
      <c r="Q803" s="59">
        <v>532</v>
      </c>
      <c r="R803" s="57">
        <f>IFERROR(Q803/M787,"-")</f>
        <v>0.82608695652173914</v>
      </c>
      <c r="S803" s="58">
        <f t="shared" si="149"/>
        <v>153055.90037593985</v>
      </c>
      <c r="T803" s="312"/>
      <c r="U803" s="312"/>
      <c r="V803" s="211" t="s">
        <v>86</v>
      </c>
      <c r="W803" s="60">
        <f>SUM(W787:W802)</f>
        <v>53611142</v>
      </c>
      <c r="X803" s="57">
        <f>IFERROR(W803/T787,"-")</f>
        <v>0.22653304163969751</v>
      </c>
      <c r="Y803" s="59">
        <v>277</v>
      </c>
      <c r="Z803" s="57">
        <f>IFERROR(Y803/U787,"-")</f>
        <v>0.82686567164179103</v>
      </c>
      <c r="AA803" s="58">
        <f t="shared" si="150"/>
        <v>193542.02888086642</v>
      </c>
      <c r="AB803" s="312"/>
      <c r="AC803" s="312"/>
      <c r="AD803" s="211" t="s">
        <v>86</v>
      </c>
      <c r="AE803" s="60">
        <f>SUM(AE787:AE802)</f>
        <v>87210697</v>
      </c>
      <c r="AF803" s="57">
        <f>IFERROR(AE803/AB787,"-")</f>
        <v>0.1619133151518814</v>
      </c>
      <c r="AG803" s="59">
        <v>508</v>
      </c>
      <c r="AH803" s="57">
        <f>IFERROR(AG803/AC787,"-")</f>
        <v>0.84385382059800662</v>
      </c>
      <c r="AI803" s="58">
        <f t="shared" si="151"/>
        <v>171674.60039370079</v>
      </c>
      <c r="AJ803" s="312"/>
      <c r="AK803" s="325"/>
      <c r="AL803" s="211" t="s">
        <v>86</v>
      </c>
      <c r="AM803" s="60">
        <f>SUM(AM787:AM802)</f>
        <v>670846100</v>
      </c>
      <c r="AN803" s="57">
        <f>IFERROR(AM803/AJ787,"-")</f>
        <v>0.18513624319781796</v>
      </c>
      <c r="AO803" s="59">
        <f t="shared" si="146"/>
        <v>4403</v>
      </c>
      <c r="AP803" s="57">
        <f>IFERROR(AO803/AK787,"-")</f>
        <v>0.76935173859863704</v>
      </c>
      <c r="AQ803" s="58">
        <f t="shared" si="152"/>
        <v>152361.14013172837</v>
      </c>
      <c r="AW803" s="175"/>
      <c r="AX803" s="175"/>
    </row>
    <row r="804" spans="2:50" s="20" customFormat="1">
      <c r="B804" s="326">
        <v>48</v>
      </c>
      <c r="C804" s="307" t="s">
        <v>26</v>
      </c>
      <c r="D804" s="310">
        <v>1410779360</v>
      </c>
      <c r="E804" s="310">
        <v>2486</v>
      </c>
      <c r="F804" s="207" t="s">
        <v>150</v>
      </c>
      <c r="G804" s="50">
        <v>19680913</v>
      </c>
      <c r="H804" s="48">
        <f>IFERROR(G804/D804,"-")</f>
        <v>1.3950383424946053E-2</v>
      </c>
      <c r="I804" s="50">
        <v>403</v>
      </c>
      <c r="J804" s="48">
        <f>IFERROR(I804/E804,"-")</f>
        <v>0.16210780370072406</v>
      </c>
      <c r="K804" s="49">
        <f t="shared" si="148"/>
        <v>48836.012406947892</v>
      </c>
      <c r="L804" s="310">
        <v>245043980</v>
      </c>
      <c r="M804" s="310">
        <v>366</v>
      </c>
      <c r="N804" s="207" t="s">
        <v>150</v>
      </c>
      <c r="O804" s="50">
        <v>5523229</v>
      </c>
      <c r="P804" s="48">
        <f>IFERROR(O804/L804,"-")</f>
        <v>2.2539745722380121E-2</v>
      </c>
      <c r="Q804" s="50">
        <v>75</v>
      </c>
      <c r="R804" s="48">
        <f>IFERROR(Q804/M804,"-")</f>
        <v>0.20491803278688525</v>
      </c>
      <c r="S804" s="49">
        <f t="shared" si="149"/>
        <v>73643.05333333333</v>
      </c>
      <c r="T804" s="310">
        <v>161255140</v>
      </c>
      <c r="U804" s="310">
        <v>211</v>
      </c>
      <c r="V804" s="207" t="s">
        <v>150</v>
      </c>
      <c r="W804" s="50">
        <v>2764116</v>
      </c>
      <c r="X804" s="48">
        <f>IFERROR(W804/T804,"-")</f>
        <v>1.7141258256946103E-2</v>
      </c>
      <c r="Y804" s="50">
        <v>50</v>
      </c>
      <c r="Z804" s="48">
        <f>IFERROR(Y804/U804,"-")</f>
        <v>0.23696682464454977</v>
      </c>
      <c r="AA804" s="49">
        <f t="shared" si="150"/>
        <v>55282.32</v>
      </c>
      <c r="AB804" s="310">
        <v>294124000</v>
      </c>
      <c r="AC804" s="310">
        <v>350</v>
      </c>
      <c r="AD804" s="207" t="s">
        <v>150</v>
      </c>
      <c r="AE804" s="50">
        <v>8812553</v>
      </c>
      <c r="AF804" s="48">
        <f>IFERROR(AE804/AB804,"-")</f>
        <v>2.9962033020086765E-2</v>
      </c>
      <c r="AG804" s="50">
        <v>83</v>
      </c>
      <c r="AH804" s="48">
        <f>IFERROR(AG804/AC804,"-")</f>
        <v>0.23714285714285716</v>
      </c>
      <c r="AI804" s="49">
        <f t="shared" si="151"/>
        <v>106175.3373493976</v>
      </c>
      <c r="AJ804" s="310">
        <f>SUM(D804,L804,T804,AB804)</f>
        <v>2111202480</v>
      </c>
      <c r="AK804" s="323">
        <f>SUM(E804,M804,U804,AC804)</f>
        <v>3413</v>
      </c>
      <c r="AL804" s="207" t="s">
        <v>150</v>
      </c>
      <c r="AM804" s="50">
        <f t="shared" ref="AM804:AM819" si="154">SUM(G804,O804,W804,AE804)</f>
        <v>36780811</v>
      </c>
      <c r="AN804" s="48">
        <f>IFERROR(AM804/AJ804,"-")</f>
        <v>1.7421735408344158E-2</v>
      </c>
      <c r="AO804" s="50">
        <f t="shared" si="146"/>
        <v>611</v>
      </c>
      <c r="AP804" s="48">
        <f>IFERROR(AO804/AK804,"-")</f>
        <v>0.17902138880750074</v>
      </c>
      <c r="AQ804" s="49">
        <f t="shared" si="152"/>
        <v>60197.726677577739</v>
      </c>
      <c r="AW804" s="175"/>
      <c r="AX804" s="175"/>
    </row>
    <row r="805" spans="2:50" s="20" customFormat="1">
      <c r="B805" s="326"/>
      <c r="C805" s="308"/>
      <c r="D805" s="311"/>
      <c r="E805" s="311"/>
      <c r="F805" s="208" t="s">
        <v>151</v>
      </c>
      <c r="G805" s="54">
        <v>29581959</v>
      </c>
      <c r="H805" s="52">
        <f>IFERROR(G805/D804,"-")</f>
        <v>2.0968522675296298E-2</v>
      </c>
      <c r="I805" s="54">
        <v>541</v>
      </c>
      <c r="J805" s="52">
        <f>IFERROR(I805/E804,"-")</f>
        <v>0.21761866452131939</v>
      </c>
      <c r="K805" s="53">
        <f t="shared" si="148"/>
        <v>54680.146025878006</v>
      </c>
      <c r="L805" s="311"/>
      <c r="M805" s="311"/>
      <c r="N805" s="208" t="s">
        <v>151</v>
      </c>
      <c r="O805" s="54">
        <v>10788629</v>
      </c>
      <c r="P805" s="52">
        <f>IFERROR(O805/L804,"-")</f>
        <v>4.4027317055493467E-2</v>
      </c>
      <c r="Q805" s="54">
        <v>89</v>
      </c>
      <c r="R805" s="52">
        <f>IFERROR(Q805/M804,"-")</f>
        <v>0.24316939890710382</v>
      </c>
      <c r="S805" s="53">
        <f t="shared" si="149"/>
        <v>121220.55056179775</v>
      </c>
      <c r="T805" s="311"/>
      <c r="U805" s="311"/>
      <c r="V805" s="208" t="s">
        <v>151</v>
      </c>
      <c r="W805" s="54">
        <v>8936031</v>
      </c>
      <c r="X805" s="52">
        <f>IFERROR(W805/T804,"-")</f>
        <v>5.541548008950288E-2</v>
      </c>
      <c r="Y805" s="54">
        <v>72</v>
      </c>
      <c r="Z805" s="52">
        <f>IFERROR(Y805/U804,"-")</f>
        <v>0.34123222748815168</v>
      </c>
      <c r="AA805" s="53">
        <f t="shared" si="150"/>
        <v>124111.54166666667</v>
      </c>
      <c r="AB805" s="311"/>
      <c r="AC805" s="311"/>
      <c r="AD805" s="208" t="s">
        <v>151</v>
      </c>
      <c r="AE805" s="54">
        <v>4942849</v>
      </c>
      <c r="AF805" s="52">
        <f>IFERROR(AE805/AB804,"-")</f>
        <v>1.6805323605010133E-2</v>
      </c>
      <c r="AG805" s="54">
        <v>109</v>
      </c>
      <c r="AH805" s="52">
        <f>IFERROR(AG805/AC804,"-")</f>
        <v>0.31142857142857144</v>
      </c>
      <c r="AI805" s="53">
        <f t="shared" si="151"/>
        <v>45347.238532110088</v>
      </c>
      <c r="AJ805" s="311"/>
      <c r="AK805" s="324"/>
      <c r="AL805" s="208" t="s">
        <v>151</v>
      </c>
      <c r="AM805" s="54">
        <f t="shared" si="154"/>
        <v>54249468</v>
      </c>
      <c r="AN805" s="52">
        <f>IFERROR(AM805/AJ804,"-")</f>
        <v>2.5696004297986616E-2</v>
      </c>
      <c r="AO805" s="54">
        <f t="shared" si="146"/>
        <v>811</v>
      </c>
      <c r="AP805" s="52">
        <f>IFERROR(AO805/AK804,"-")</f>
        <v>0.23762086141224728</v>
      </c>
      <c r="AQ805" s="53">
        <f t="shared" si="152"/>
        <v>66892.06905055487</v>
      </c>
      <c r="AW805" s="175"/>
      <c r="AX805" s="175"/>
    </row>
    <row r="806" spans="2:50" s="20" customFormat="1">
      <c r="B806" s="326"/>
      <c r="C806" s="308"/>
      <c r="D806" s="311"/>
      <c r="E806" s="311"/>
      <c r="F806" s="209" t="s">
        <v>152</v>
      </c>
      <c r="G806" s="54">
        <v>20389865</v>
      </c>
      <c r="H806" s="52">
        <f>IFERROR(G806/D804,"-")</f>
        <v>1.4452908497328739E-2</v>
      </c>
      <c r="I806" s="54">
        <v>635</v>
      </c>
      <c r="J806" s="52">
        <f>IFERROR(I806/E804,"-")</f>
        <v>0.25543041029766694</v>
      </c>
      <c r="K806" s="53">
        <f t="shared" si="148"/>
        <v>32110.023622047243</v>
      </c>
      <c r="L806" s="311"/>
      <c r="M806" s="311"/>
      <c r="N806" s="209" t="s">
        <v>152</v>
      </c>
      <c r="O806" s="54">
        <v>2032593</v>
      </c>
      <c r="P806" s="52">
        <f>IFERROR(O806/L804,"-")</f>
        <v>8.2948089563351039E-3</v>
      </c>
      <c r="Q806" s="54">
        <v>93</v>
      </c>
      <c r="R806" s="52">
        <f>IFERROR(Q806/M804,"-")</f>
        <v>0.25409836065573771</v>
      </c>
      <c r="S806" s="53">
        <f t="shared" si="149"/>
        <v>21855.83870967742</v>
      </c>
      <c r="T806" s="311"/>
      <c r="U806" s="311"/>
      <c r="V806" s="209" t="s">
        <v>152</v>
      </c>
      <c r="W806" s="54">
        <v>1488407</v>
      </c>
      <c r="X806" s="52">
        <f>IFERROR(W806/T804,"-")</f>
        <v>9.2301367881978836E-3</v>
      </c>
      <c r="Y806" s="54">
        <v>57</v>
      </c>
      <c r="Z806" s="52">
        <f>IFERROR(Y806/U804,"-")</f>
        <v>0.27014218009478674</v>
      </c>
      <c r="AA806" s="53">
        <f t="shared" si="150"/>
        <v>26112.403508771931</v>
      </c>
      <c r="AB806" s="311"/>
      <c r="AC806" s="311"/>
      <c r="AD806" s="209" t="s">
        <v>152</v>
      </c>
      <c r="AE806" s="54">
        <v>2804465</v>
      </c>
      <c r="AF806" s="52">
        <f>IFERROR(AE806/AB804,"-")</f>
        <v>9.5349750445390385E-3</v>
      </c>
      <c r="AG806" s="54">
        <v>112</v>
      </c>
      <c r="AH806" s="52">
        <f>IFERROR(AG806/AC804,"-")</f>
        <v>0.32</v>
      </c>
      <c r="AI806" s="53">
        <f t="shared" si="151"/>
        <v>25039.866071428572</v>
      </c>
      <c r="AJ806" s="311"/>
      <c r="AK806" s="324"/>
      <c r="AL806" s="209" t="s">
        <v>152</v>
      </c>
      <c r="AM806" s="54">
        <f t="shared" si="154"/>
        <v>26715330</v>
      </c>
      <c r="AN806" s="52">
        <f>IFERROR(AM806/AJ804,"-")</f>
        <v>1.26540823313167E-2</v>
      </c>
      <c r="AO806" s="54">
        <f t="shared" si="146"/>
        <v>897</v>
      </c>
      <c r="AP806" s="52">
        <f>IFERROR(AO806/AK804,"-")</f>
        <v>0.26281863463228833</v>
      </c>
      <c r="AQ806" s="53">
        <f t="shared" si="152"/>
        <v>29782.976588628764</v>
      </c>
      <c r="AW806" s="175"/>
      <c r="AX806" s="175"/>
    </row>
    <row r="807" spans="2:50" s="20" customFormat="1">
      <c r="B807" s="326"/>
      <c r="C807" s="308"/>
      <c r="D807" s="311"/>
      <c r="E807" s="311"/>
      <c r="F807" s="209" t="s">
        <v>153</v>
      </c>
      <c r="G807" s="54">
        <v>2341292</v>
      </c>
      <c r="H807" s="52">
        <f>IFERROR(G807/D804,"-")</f>
        <v>1.6595734715030138E-3</v>
      </c>
      <c r="I807" s="54">
        <v>82</v>
      </c>
      <c r="J807" s="52">
        <f>IFERROR(I807/E804,"-")</f>
        <v>3.2984714400643607E-2</v>
      </c>
      <c r="K807" s="53">
        <f t="shared" si="148"/>
        <v>28552.341463414636</v>
      </c>
      <c r="L807" s="311"/>
      <c r="M807" s="311"/>
      <c r="N807" s="209" t="s">
        <v>153</v>
      </c>
      <c r="O807" s="54">
        <v>1472173</v>
      </c>
      <c r="P807" s="52">
        <f>IFERROR(O807/L804,"-")</f>
        <v>6.0077909279795403E-3</v>
      </c>
      <c r="Q807" s="54">
        <v>15</v>
      </c>
      <c r="R807" s="52">
        <f>IFERROR(Q807/M804,"-")</f>
        <v>4.0983606557377046E-2</v>
      </c>
      <c r="S807" s="53">
        <f t="shared" si="149"/>
        <v>98144.866666666669</v>
      </c>
      <c r="T807" s="311"/>
      <c r="U807" s="311"/>
      <c r="V807" s="209" t="s">
        <v>153</v>
      </c>
      <c r="W807" s="54">
        <v>1675013</v>
      </c>
      <c r="X807" s="52">
        <f>IFERROR(W807/T804,"-")</f>
        <v>1.0387346412647684E-2</v>
      </c>
      <c r="Y807" s="54">
        <v>13</v>
      </c>
      <c r="Z807" s="52">
        <f>IFERROR(Y807/U804,"-")</f>
        <v>6.1611374407582936E-2</v>
      </c>
      <c r="AA807" s="53">
        <f t="shared" si="150"/>
        <v>128847.15384615384</v>
      </c>
      <c r="AB807" s="311"/>
      <c r="AC807" s="311"/>
      <c r="AD807" s="209" t="s">
        <v>153</v>
      </c>
      <c r="AE807" s="54">
        <v>84096</v>
      </c>
      <c r="AF807" s="52">
        <f>IFERROR(AE807/AB804,"-")</f>
        <v>2.8592022412315894E-4</v>
      </c>
      <c r="AG807" s="54">
        <v>11</v>
      </c>
      <c r="AH807" s="52">
        <f>IFERROR(AG807/AC804,"-")</f>
        <v>3.1428571428571431E-2</v>
      </c>
      <c r="AI807" s="53">
        <f t="shared" si="151"/>
        <v>7645.090909090909</v>
      </c>
      <c r="AJ807" s="311"/>
      <c r="AK807" s="324"/>
      <c r="AL807" s="209" t="s">
        <v>153</v>
      </c>
      <c r="AM807" s="54">
        <f t="shared" si="154"/>
        <v>5572574</v>
      </c>
      <c r="AN807" s="52">
        <f>IFERROR(AM807/AJ804,"-")</f>
        <v>2.6395260771008566E-3</v>
      </c>
      <c r="AO807" s="54">
        <f t="shared" si="146"/>
        <v>121</v>
      </c>
      <c r="AP807" s="52">
        <f>IFERROR(AO807/AK804,"-")</f>
        <v>3.5452680925871664E-2</v>
      </c>
      <c r="AQ807" s="53">
        <f t="shared" si="152"/>
        <v>46054.330578512396</v>
      </c>
      <c r="AW807" s="175"/>
      <c r="AX807" s="175"/>
    </row>
    <row r="808" spans="2:50" s="20" customFormat="1">
      <c r="B808" s="326"/>
      <c r="C808" s="308"/>
      <c r="D808" s="311"/>
      <c r="E808" s="311"/>
      <c r="F808" s="209" t="s">
        <v>154</v>
      </c>
      <c r="G808" s="54">
        <v>22301870</v>
      </c>
      <c r="H808" s="52">
        <f>IFERROR(G808/D804,"-")</f>
        <v>1.5808191296476013E-2</v>
      </c>
      <c r="I808" s="54">
        <v>732</v>
      </c>
      <c r="J808" s="52">
        <f>IFERROR(I808/E804,"-")</f>
        <v>0.29444891391794048</v>
      </c>
      <c r="K808" s="53">
        <f t="shared" si="148"/>
        <v>30467.035519125682</v>
      </c>
      <c r="L808" s="311"/>
      <c r="M808" s="311"/>
      <c r="N808" s="209" t="s">
        <v>154</v>
      </c>
      <c r="O808" s="54">
        <v>8860779</v>
      </c>
      <c r="P808" s="52">
        <f>IFERROR(O808/L804,"-")</f>
        <v>3.6159953817269865E-2</v>
      </c>
      <c r="Q808" s="54">
        <v>133</v>
      </c>
      <c r="R808" s="52">
        <f>IFERROR(Q808/M804,"-")</f>
        <v>0.36338797814207652</v>
      </c>
      <c r="S808" s="53">
        <f t="shared" si="149"/>
        <v>66622.398496240596</v>
      </c>
      <c r="T808" s="311"/>
      <c r="U808" s="311"/>
      <c r="V808" s="209" t="s">
        <v>154</v>
      </c>
      <c r="W808" s="54">
        <v>1669113</v>
      </c>
      <c r="X808" s="52">
        <f>IFERROR(W808/T804,"-")</f>
        <v>1.0350758431638209E-2</v>
      </c>
      <c r="Y808" s="54">
        <v>68</v>
      </c>
      <c r="Z808" s="52">
        <f>IFERROR(Y808/U804,"-")</f>
        <v>0.32227488151658767</v>
      </c>
      <c r="AA808" s="53">
        <f t="shared" si="150"/>
        <v>24545.779411764706</v>
      </c>
      <c r="AB808" s="311"/>
      <c r="AC808" s="311"/>
      <c r="AD808" s="209" t="s">
        <v>154</v>
      </c>
      <c r="AE808" s="54">
        <v>4269310</v>
      </c>
      <c r="AF808" s="52">
        <f>IFERROR(AE808/AB804,"-")</f>
        <v>1.4515340468645877E-2</v>
      </c>
      <c r="AG808" s="54">
        <v>128</v>
      </c>
      <c r="AH808" s="52">
        <f>IFERROR(AG808/AC804,"-")</f>
        <v>0.36571428571428571</v>
      </c>
      <c r="AI808" s="53">
        <f t="shared" si="151"/>
        <v>33353.984375</v>
      </c>
      <c r="AJ808" s="311"/>
      <c r="AK808" s="324"/>
      <c r="AL808" s="209" t="s">
        <v>154</v>
      </c>
      <c r="AM808" s="54">
        <f t="shared" si="154"/>
        <v>37101072</v>
      </c>
      <c r="AN808" s="52">
        <f>IFERROR(AM808/AJ804,"-")</f>
        <v>1.757343142188806E-2</v>
      </c>
      <c r="AO808" s="54">
        <f t="shared" si="146"/>
        <v>1061</v>
      </c>
      <c r="AP808" s="52">
        <f>IFERROR(AO808/AK804,"-")</f>
        <v>0.31087020216818051</v>
      </c>
      <c r="AQ808" s="53">
        <f t="shared" si="152"/>
        <v>34968.02262016965</v>
      </c>
      <c r="AW808" s="175"/>
      <c r="AX808" s="175"/>
    </row>
    <row r="809" spans="2:50" s="20" customFormat="1">
      <c r="B809" s="326"/>
      <c r="C809" s="308"/>
      <c r="D809" s="311"/>
      <c r="E809" s="311"/>
      <c r="F809" s="209" t="s">
        <v>155</v>
      </c>
      <c r="G809" s="54">
        <v>39538222</v>
      </c>
      <c r="H809" s="52">
        <f>IFERROR(G809/D804,"-")</f>
        <v>2.8025801284759368E-2</v>
      </c>
      <c r="I809" s="54">
        <v>809</v>
      </c>
      <c r="J809" s="52">
        <f>IFERROR(I809/E804,"-")</f>
        <v>0.3254223652453741</v>
      </c>
      <c r="K809" s="53">
        <f t="shared" si="148"/>
        <v>48872.956736711989</v>
      </c>
      <c r="L809" s="311"/>
      <c r="M809" s="311"/>
      <c r="N809" s="209" t="s">
        <v>155</v>
      </c>
      <c r="O809" s="54">
        <v>7820739</v>
      </c>
      <c r="P809" s="52">
        <f>IFERROR(O809/L804,"-")</f>
        <v>3.1915654487818877E-2</v>
      </c>
      <c r="Q809" s="54">
        <v>147</v>
      </c>
      <c r="R809" s="52">
        <f>IFERROR(Q809/M804,"-")</f>
        <v>0.40163934426229508</v>
      </c>
      <c r="S809" s="53">
        <f t="shared" si="149"/>
        <v>53202.306122448979</v>
      </c>
      <c r="T809" s="311"/>
      <c r="U809" s="311"/>
      <c r="V809" s="209" t="s">
        <v>155</v>
      </c>
      <c r="W809" s="54">
        <v>4253408</v>
      </c>
      <c r="X809" s="52">
        <f>IFERROR(W809/T804,"-")</f>
        <v>2.637688324229541E-2</v>
      </c>
      <c r="Y809" s="54">
        <v>84</v>
      </c>
      <c r="Z809" s="52">
        <f>IFERROR(Y809/U804,"-")</f>
        <v>0.3981042654028436</v>
      </c>
      <c r="AA809" s="53">
        <f t="shared" si="150"/>
        <v>50635.809523809527</v>
      </c>
      <c r="AB809" s="311"/>
      <c r="AC809" s="311"/>
      <c r="AD809" s="209" t="s">
        <v>155</v>
      </c>
      <c r="AE809" s="54">
        <v>9525536</v>
      </c>
      <c r="AF809" s="52">
        <f>IFERROR(AE809/AB804,"-")</f>
        <v>3.2386122859746229E-2</v>
      </c>
      <c r="AG809" s="54">
        <v>130</v>
      </c>
      <c r="AH809" s="52">
        <f>IFERROR(AG809/AC804,"-")</f>
        <v>0.37142857142857144</v>
      </c>
      <c r="AI809" s="53">
        <f t="shared" si="151"/>
        <v>73273.353846153841</v>
      </c>
      <c r="AJ809" s="311"/>
      <c r="AK809" s="324"/>
      <c r="AL809" s="209" t="s">
        <v>155</v>
      </c>
      <c r="AM809" s="54">
        <f t="shared" si="154"/>
        <v>61137905</v>
      </c>
      <c r="AN809" s="52">
        <f>IFERROR(AM809/AJ804,"-")</f>
        <v>2.8958806925994139E-2</v>
      </c>
      <c r="AO809" s="54">
        <f t="shared" si="146"/>
        <v>1170</v>
      </c>
      <c r="AP809" s="52">
        <f>IFERROR(AO809/AK804,"-")</f>
        <v>0.34280691473776737</v>
      </c>
      <c r="AQ809" s="53">
        <f t="shared" si="152"/>
        <v>52254.619658119656</v>
      </c>
      <c r="AW809" s="175"/>
      <c r="AX809" s="175"/>
    </row>
    <row r="810" spans="2:50" s="20" customFormat="1">
      <c r="B810" s="326"/>
      <c r="C810" s="308"/>
      <c r="D810" s="311"/>
      <c r="E810" s="311"/>
      <c r="F810" s="209" t="s">
        <v>156</v>
      </c>
      <c r="G810" s="54">
        <v>19488535</v>
      </c>
      <c r="H810" s="52">
        <f>IFERROR(G810/D804,"-")</f>
        <v>1.3814020499988035E-2</v>
      </c>
      <c r="I810" s="54">
        <v>196</v>
      </c>
      <c r="J810" s="52">
        <f>IFERROR(I810/E804,"-")</f>
        <v>7.8841512469831052E-2</v>
      </c>
      <c r="K810" s="53">
        <f t="shared" si="148"/>
        <v>99431.301020408166</v>
      </c>
      <c r="L810" s="311"/>
      <c r="M810" s="311"/>
      <c r="N810" s="209" t="s">
        <v>156</v>
      </c>
      <c r="O810" s="54">
        <v>1296209</v>
      </c>
      <c r="P810" s="52">
        <f>IFERROR(O810/L804,"-")</f>
        <v>5.2896994245686018E-3</v>
      </c>
      <c r="Q810" s="54">
        <v>33</v>
      </c>
      <c r="R810" s="52">
        <f>IFERROR(Q810/M804,"-")</f>
        <v>9.0163934426229511E-2</v>
      </c>
      <c r="S810" s="53">
        <f t="shared" si="149"/>
        <v>39279.060606060608</v>
      </c>
      <c r="T810" s="311"/>
      <c r="U810" s="311"/>
      <c r="V810" s="209" t="s">
        <v>156</v>
      </c>
      <c r="W810" s="54">
        <v>4535091</v>
      </c>
      <c r="X810" s="52">
        <f>IFERROR(W810/T804,"-")</f>
        <v>2.8123698878683805E-2</v>
      </c>
      <c r="Y810" s="54">
        <v>24</v>
      </c>
      <c r="Z810" s="52">
        <f>IFERROR(Y810/U804,"-")</f>
        <v>0.11374407582938388</v>
      </c>
      <c r="AA810" s="53">
        <f t="shared" si="150"/>
        <v>188962.125</v>
      </c>
      <c r="AB810" s="311"/>
      <c r="AC810" s="311"/>
      <c r="AD810" s="209" t="s">
        <v>156</v>
      </c>
      <c r="AE810" s="54">
        <v>7733110</v>
      </c>
      <c r="AF810" s="52">
        <f>IFERROR(AE810/AB804,"-")</f>
        <v>2.6292006092668397E-2</v>
      </c>
      <c r="AG810" s="54">
        <v>47</v>
      </c>
      <c r="AH810" s="52">
        <f>IFERROR(AG810/AC804,"-")</f>
        <v>0.13428571428571429</v>
      </c>
      <c r="AI810" s="53">
        <f t="shared" si="151"/>
        <v>164534.25531914894</v>
      </c>
      <c r="AJ810" s="311"/>
      <c r="AK810" s="324"/>
      <c r="AL810" s="209" t="s">
        <v>156</v>
      </c>
      <c r="AM810" s="54">
        <f t="shared" si="154"/>
        <v>33052945</v>
      </c>
      <c r="AN810" s="52">
        <f>IFERROR(AM810/AJ804,"-")</f>
        <v>1.5655980567055795E-2</v>
      </c>
      <c r="AO810" s="54">
        <f t="shared" si="146"/>
        <v>300</v>
      </c>
      <c r="AP810" s="52">
        <f>IFERROR(AO810/AK804,"-")</f>
        <v>8.789920890711983E-2</v>
      </c>
      <c r="AQ810" s="53">
        <f t="shared" si="152"/>
        <v>110176.48333333334</v>
      </c>
      <c r="AW810" s="175"/>
      <c r="AX810" s="175"/>
    </row>
    <row r="811" spans="2:50" s="20" customFormat="1">
      <c r="B811" s="326"/>
      <c r="C811" s="308"/>
      <c r="D811" s="311"/>
      <c r="E811" s="311"/>
      <c r="F811" s="209" t="s">
        <v>166</v>
      </c>
      <c r="G811" s="54">
        <v>1207</v>
      </c>
      <c r="H811" s="52">
        <f>IFERROR(G811/D804,"-")</f>
        <v>8.5555547112625752E-7</v>
      </c>
      <c r="I811" s="54">
        <v>1</v>
      </c>
      <c r="J811" s="52">
        <f>IFERROR(I811/E804,"-")</f>
        <v>4.0225261464199515E-4</v>
      </c>
      <c r="K811" s="53">
        <f t="shared" si="148"/>
        <v>1207</v>
      </c>
      <c r="L811" s="311"/>
      <c r="M811" s="311"/>
      <c r="N811" s="209" t="s">
        <v>166</v>
      </c>
      <c r="O811" s="54">
        <v>0</v>
      </c>
      <c r="P811" s="52">
        <f>IFERROR(O811/L804,"-")</f>
        <v>0</v>
      </c>
      <c r="Q811" s="54">
        <v>0</v>
      </c>
      <c r="R811" s="52">
        <f>IFERROR(Q811/M804,"-")</f>
        <v>0</v>
      </c>
      <c r="S811" s="53" t="str">
        <f t="shared" si="149"/>
        <v>-</v>
      </c>
      <c r="T811" s="311"/>
      <c r="U811" s="311"/>
      <c r="V811" s="209" t="s">
        <v>166</v>
      </c>
      <c r="W811" s="54">
        <v>0</v>
      </c>
      <c r="X811" s="52">
        <f>IFERROR(W811/T804,"-")</f>
        <v>0</v>
      </c>
      <c r="Y811" s="54">
        <v>0</v>
      </c>
      <c r="Z811" s="52">
        <f>IFERROR(Y811/U804,"-")</f>
        <v>0</v>
      </c>
      <c r="AA811" s="53" t="str">
        <f t="shared" si="150"/>
        <v>-</v>
      </c>
      <c r="AB811" s="311"/>
      <c r="AC811" s="311"/>
      <c r="AD811" s="209" t="s">
        <v>166</v>
      </c>
      <c r="AE811" s="54">
        <v>0</v>
      </c>
      <c r="AF811" s="52">
        <f>IFERROR(AE811/AB804,"-")</f>
        <v>0</v>
      </c>
      <c r="AG811" s="54">
        <v>0</v>
      </c>
      <c r="AH811" s="52">
        <f>IFERROR(AG811/AC804,"-")</f>
        <v>0</v>
      </c>
      <c r="AI811" s="53" t="str">
        <f t="shared" si="151"/>
        <v>-</v>
      </c>
      <c r="AJ811" s="311"/>
      <c r="AK811" s="324"/>
      <c r="AL811" s="209" t="s">
        <v>166</v>
      </c>
      <c r="AM811" s="54">
        <f t="shared" si="154"/>
        <v>1207</v>
      </c>
      <c r="AN811" s="52">
        <f>IFERROR(AM811/AJ804,"-")</f>
        <v>5.717120984056442E-7</v>
      </c>
      <c r="AO811" s="54">
        <f t="shared" si="146"/>
        <v>1</v>
      </c>
      <c r="AP811" s="52">
        <f>IFERROR(AO811/AK804,"-")</f>
        <v>2.9299736302373279E-4</v>
      </c>
      <c r="AQ811" s="53">
        <f t="shared" si="152"/>
        <v>1207</v>
      </c>
      <c r="AW811" s="175"/>
      <c r="AX811" s="175"/>
    </row>
    <row r="812" spans="2:50" s="20" customFormat="1">
      <c r="B812" s="326"/>
      <c r="C812" s="308"/>
      <c r="D812" s="311"/>
      <c r="E812" s="311"/>
      <c r="F812" s="209" t="s">
        <v>157</v>
      </c>
      <c r="G812" s="54">
        <v>188460</v>
      </c>
      <c r="H812" s="52">
        <f>IFERROR(G812/D804,"-")</f>
        <v>1.3358573661015284E-4</v>
      </c>
      <c r="I812" s="54">
        <v>17</v>
      </c>
      <c r="J812" s="52">
        <f>IFERROR(I812/E804,"-")</f>
        <v>6.8382944489139182E-3</v>
      </c>
      <c r="K812" s="53">
        <f t="shared" si="148"/>
        <v>11085.882352941177</v>
      </c>
      <c r="L812" s="311"/>
      <c r="M812" s="311"/>
      <c r="N812" s="209" t="s">
        <v>157</v>
      </c>
      <c r="O812" s="54">
        <v>179636</v>
      </c>
      <c r="P812" s="52">
        <f>IFERROR(O812/L804,"-")</f>
        <v>7.3307656854087989E-4</v>
      </c>
      <c r="Q812" s="54">
        <v>5</v>
      </c>
      <c r="R812" s="52">
        <f>IFERROR(Q812/M804,"-")</f>
        <v>1.3661202185792349E-2</v>
      </c>
      <c r="S812" s="53">
        <f t="shared" si="149"/>
        <v>35927.199999999997</v>
      </c>
      <c r="T812" s="311"/>
      <c r="U812" s="311"/>
      <c r="V812" s="209" t="s">
        <v>157</v>
      </c>
      <c r="W812" s="54">
        <v>88752</v>
      </c>
      <c r="X812" s="52">
        <f>IFERROR(W812/T804,"-")</f>
        <v>5.5038245602589779E-4</v>
      </c>
      <c r="Y812" s="54">
        <v>4</v>
      </c>
      <c r="Z812" s="52">
        <f>IFERROR(Y812/U804,"-")</f>
        <v>1.8957345971563982E-2</v>
      </c>
      <c r="AA812" s="53">
        <f t="shared" si="150"/>
        <v>22188</v>
      </c>
      <c r="AB812" s="311"/>
      <c r="AC812" s="311"/>
      <c r="AD812" s="209" t="s">
        <v>157</v>
      </c>
      <c r="AE812" s="54">
        <v>18811</v>
      </c>
      <c r="AF812" s="52">
        <f>IFERROR(AE812/AB804,"-")</f>
        <v>6.3956018549999314E-5</v>
      </c>
      <c r="AG812" s="54">
        <v>4</v>
      </c>
      <c r="AH812" s="52">
        <f>IFERROR(AG812/AC804,"-")</f>
        <v>1.1428571428571429E-2</v>
      </c>
      <c r="AI812" s="53">
        <f t="shared" si="151"/>
        <v>4702.75</v>
      </c>
      <c r="AJ812" s="311"/>
      <c r="AK812" s="324"/>
      <c r="AL812" s="209" t="s">
        <v>157</v>
      </c>
      <c r="AM812" s="54">
        <f t="shared" si="154"/>
        <v>475659</v>
      </c>
      <c r="AN812" s="52">
        <f>IFERROR(AM812/AJ804,"-")</f>
        <v>2.2530240680657026E-4</v>
      </c>
      <c r="AO812" s="54">
        <f t="shared" si="146"/>
        <v>30</v>
      </c>
      <c r="AP812" s="52">
        <f>IFERROR(AO812/AK804,"-")</f>
        <v>8.789920890711983E-3</v>
      </c>
      <c r="AQ812" s="53">
        <f t="shared" si="152"/>
        <v>15855.3</v>
      </c>
      <c r="AW812" s="175"/>
      <c r="AX812" s="175"/>
    </row>
    <row r="813" spans="2:50" s="20" customFormat="1">
      <c r="B813" s="326"/>
      <c r="C813" s="308"/>
      <c r="D813" s="311"/>
      <c r="E813" s="311"/>
      <c r="F813" s="209" t="s">
        <v>158</v>
      </c>
      <c r="G813" s="54">
        <v>1195665</v>
      </c>
      <c r="H813" s="52">
        <f>IFERROR(G813/D804,"-")</f>
        <v>8.4752090504074291E-4</v>
      </c>
      <c r="I813" s="54">
        <v>115</v>
      </c>
      <c r="J813" s="52">
        <f>IFERROR(I813/E804,"-")</f>
        <v>4.6259050683829447E-2</v>
      </c>
      <c r="K813" s="53">
        <f t="shared" si="148"/>
        <v>10397.08695652174</v>
      </c>
      <c r="L813" s="311"/>
      <c r="M813" s="311"/>
      <c r="N813" s="209" t="s">
        <v>158</v>
      </c>
      <c r="O813" s="54">
        <v>40947</v>
      </c>
      <c r="P813" s="52">
        <f>IFERROR(O813/L804,"-")</f>
        <v>1.6710061597922137E-4</v>
      </c>
      <c r="Q813" s="54">
        <v>14</v>
      </c>
      <c r="R813" s="52">
        <f>IFERROR(Q813/M804,"-")</f>
        <v>3.825136612021858E-2</v>
      </c>
      <c r="S813" s="53">
        <f t="shared" si="149"/>
        <v>2924.7857142857142</v>
      </c>
      <c r="T813" s="311"/>
      <c r="U813" s="311"/>
      <c r="V813" s="209" t="s">
        <v>158</v>
      </c>
      <c r="W813" s="54">
        <v>122327</v>
      </c>
      <c r="X813" s="52">
        <f>IFERROR(W813/T804,"-")</f>
        <v>7.5859287338065631E-4</v>
      </c>
      <c r="Y813" s="54">
        <v>14</v>
      </c>
      <c r="Z813" s="52">
        <f>IFERROR(Y813/U804,"-")</f>
        <v>6.6350710900473939E-2</v>
      </c>
      <c r="AA813" s="53">
        <f t="shared" si="150"/>
        <v>8737.6428571428569</v>
      </c>
      <c r="AB813" s="311"/>
      <c r="AC813" s="311"/>
      <c r="AD813" s="209" t="s">
        <v>158</v>
      </c>
      <c r="AE813" s="54">
        <v>323809</v>
      </c>
      <c r="AF813" s="52">
        <f>IFERROR(AE813/AB804,"-")</f>
        <v>1.1009268199806885E-3</v>
      </c>
      <c r="AG813" s="54">
        <v>22</v>
      </c>
      <c r="AH813" s="52">
        <f>IFERROR(AG813/AC804,"-")</f>
        <v>6.2857142857142861E-2</v>
      </c>
      <c r="AI813" s="53">
        <f t="shared" si="151"/>
        <v>14718.59090909091</v>
      </c>
      <c r="AJ813" s="311"/>
      <c r="AK813" s="324"/>
      <c r="AL813" s="209" t="s">
        <v>158</v>
      </c>
      <c r="AM813" s="54">
        <f t="shared" si="154"/>
        <v>1682748</v>
      </c>
      <c r="AN813" s="52">
        <f>IFERROR(AM813/AJ804,"-")</f>
        <v>7.9705666128243656E-4</v>
      </c>
      <c r="AO813" s="54">
        <f t="shared" si="146"/>
        <v>165</v>
      </c>
      <c r="AP813" s="52">
        <f>IFERROR(AO813/AK804,"-")</f>
        <v>4.8344564898915907E-2</v>
      </c>
      <c r="AQ813" s="53">
        <f t="shared" si="152"/>
        <v>10198.472727272727</v>
      </c>
      <c r="AW813" s="175"/>
      <c r="AX813" s="175"/>
    </row>
    <row r="814" spans="2:50" s="20" customFormat="1">
      <c r="B814" s="326"/>
      <c r="C814" s="308"/>
      <c r="D814" s="311"/>
      <c r="E814" s="311"/>
      <c r="F814" s="209" t="s">
        <v>159</v>
      </c>
      <c r="G814" s="54">
        <v>61762</v>
      </c>
      <c r="H814" s="52">
        <f>IFERROR(G814/D804,"-")</f>
        <v>4.3778638780198767E-5</v>
      </c>
      <c r="I814" s="54">
        <v>7</v>
      </c>
      <c r="J814" s="52">
        <f>IFERROR(I814/E804,"-")</f>
        <v>2.8157683024939663E-3</v>
      </c>
      <c r="K814" s="53">
        <f t="shared" si="148"/>
        <v>8823.1428571428569</v>
      </c>
      <c r="L814" s="311"/>
      <c r="M814" s="311"/>
      <c r="N814" s="209" t="s">
        <v>159</v>
      </c>
      <c r="O814" s="54">
        <v>3636</v>
      </c>
      <c r="P814" s="52">
        <f>IFERROR(O814/L804,"-")</f>
        <v>1.4838152726706447E-5</v>
      </c>
      <c r="Q814" s="54">
        <v>1</v>
      </c>
      <c r="R814" s="52">
        <f>IFERROR(Q814/M804,"-")</f>
        <v>2.7322404371584699E-3</v>
      </c>
      <c r="S814" s="53">
        <f t="shared" si="149"/>
        <v>3636</v>
      </c>
      <c r="T814" s="311"/>
      <c r="U814" s="311"/>
      <c r="V814" s="209" t="s">
        <v>159</v>
      </c>
      <c r="W814" s="54">
        <v>0</v>
      </c>
      <c r="X814" s="52">
        <f>IFERROR(W814/T804,"-")</f>
        <v>0</v>
      </c>
      <c r="Y814" s="54">
        <v>0</v>
      </c>
      <c r="Z814" s="52">
        <f>IFERROR(Y814/U804,"-")</f>
        <v>0</v>
      </c>
      <c r="AA814" s="53" t="str">
        <f t="shared" si="150"/>
        <v>-</v>
      </c>
      <c r="AB814" s="311"/>
      <c r="AC814" s="311"/>
      <c r="AD814" s="209" t="s">
        <v>159</v>
      </c>
      <c r="AE814" s="54">
        <v>759812</v>
      </c>
      <c r="AF814" s="52">
        <f>IFERROR(AE814/AB804,"-")</f>
        <v>2.5833050006119867E-3</v>
      </c>
      <c r="AG814" s="54">
        <v>13</v>
      </c>
      <c r="AH814" s="52">
        <f>IFERROR(AG814/AC804,"-")</f>
        <v>3.7142857142857144E-2</v>
      </c>
      <c r="AI814" s="53">
        <f t="shared" si="151"/>
        <v>58447.076923076922</v>
      </c>
      <c r="AJ814" s="311"/>
      <c r="AK814" s="324"/>
      <c r="AL814" s="209" t="s">
        <v>159</v>
      </c>
      <c r="AM814" s="54">
        <f t="shared" si="154"/>
        <v>825210</v>
      </c>
      <c r="AN814" s="52">
        <f>IFERROR(AM814/AJ804,"-")</f>
        <v>3.9087203042694417E-4</v>
      </c>
      <c r="AO814" s="54">
        <f t="shared" si="146"/>
        <v>21</v>
      </c>
      <c r="AP814" s="52">
        <f>IFERROR(AO814/AK804,"-")</f>
        <v>6.1529446234983888E-3</v>
      </c>
      <c r="AQ814" s="53">
        <f t="shared" si="152"/>
        <v>39295.714285714283</v>
      </c>
      <c r="AW814" s="175"/>
      <c r="AX814" s="175"/>
    </row>
    <row r="815" spans="2:50" s="20" customFormat="1">
      <c r="B815" s="326"/>
      <c r="C815" s="308"/>
      <c r="D815" s="311"/>
      <c r="E815" s="311"/>
      <c r="F815" s="209" t="s">
        <v>160</v>
      </c>
      <c r="G815" s="54">
        <v>43833</v>
      </c>
      <c r="H815" s="52">
        <f>IFERROR(G815/D804,"-")</f>
        <v>3.1070060452259523E-5</v>
      </c>
      <c r="I815" s="54">
        <v>5</v>
      </c>
      <c r="J815" s="52">
        <f>IFERROR(I815/E804,"-")</f>
        <v>2.011263073209976E-3</v>
      </c>
      <c r="K815" s="53">
        <f t="shared" si="148"/>
        <v>8766.6</v>
      </c>
      <c r="L815" s="311"/>
      <c r="M815" s="311"/>
      <c r="N815" s="209" t="s">
        <v>160</v>
      </c>
      <c r="O815" s="54">
        <v>115187</v>
      </c>
      <c r="P815" s="52">
        <f>IFERROR(O815/L804,"-")</f>
        <v>4.7006663864992726E-4</v>
      </c>
      <c r="Q815" s="54">
        <v>2</v>
      </c>
      <c r="R815" s="52">
        <f>IFERROR(Q815/M804,"-")</f>
        <v>5.4644808743169399E-3</v>
      </c>
      <c r="S815" s="53">
        <f t="shared" si="149"/>
        <v>57593.5</v>
      </c>
      <c r="T815" s="311"/>
      <c r="U815" s="311"/>
      <c r="V815" s="209" t="s">
        <v>160</v>
      </c>
      <c r="W815" s="54">
        <v>0</v>
      </c>
      <c r="X815" s="52">
        <f>IFERROR(W815/T804,"-")</f>
        <v>0</v>
      </c>
      <c r="Y815" s="54">
        <v>0</v>
      </c>
      <c r="Z815" s="52">
        <f>IFERROR(Y815/U804,"-")</f>
        <v>0</v>
      </c>
      <c r="AA815" s="53" t="str">
        <f t="shared" si="150"/>
        <v>-</v>
      </c>
      <c r="AB815" s="311"/>
      <c r="AC815" s="311"/>
      <c r="AD815" s="209" t="s">
        <v>160</v>
      </c>
      <c r="AE815" s="54">
        <v>2545949</v>
      </c>
      <c r="AF815" s="52">
        <f>IFERROR(AE815/AB804,"-")</f>
        <v>8.6560396295440011E-3</v>
      </c>
      <c r="AG815" s="54">
        <v>8</v>
      </c>
      <c r="AH815" s="52">
        <f>IFERROR(AG815/AC804,"-")</f>
        <v>2.2857142857142857E-2</v>
      </c>
      <c r="AI815" s="53">
        <f t="shared" si="151"/>
        <v>318243.625</v>
      </c>
      <c r="AJ815" s="311"/>
      <c r="AK815" s="324"/>
      <c r="AL815" s="209" t="s">
        <v>160</v>
      </c>
      <c r="AM815" s="54">
        <f t="shared" si="154"/>
        <v>2704969</v>
      </c>
      <c r="AN815" s="52">
        <f>IFERROR(AM815/AJ804,"-")</f>
        <v>1.2812456529512981E-3</v>
      </c>
      <c r="AO815" s="54">
        <f t="shared" si="146"/>
        <v>15</v>
      </c>
      <c r="AP815" s="52">
        <f>IFERROR(AO815/AK804,"-")</f>
        <v>4.3949604453559915E-3</v>
      </c>
      <c r="AQ815" s="53">
        <f t="shared" si="152"/>
        <v>180331.26666666666</v>
      </c>
      <c r="AW815" s="175"/>
      <c r="AX815" s="175"/>
    </row>
    <row r="816" spans="2:50" s="20" customFormat="1">
      <c r="B816" s="326"/>
      <c r="C816" s="308"/>
      <c r="D816" s="311"/>
      <c r="E816" s="311"/>
      <c r="F816" s="209" t="s">
        <v>161</v>
      </c>
      <c r="G816" s="54">
        <v>9002201</v>
      </c>
      <c r="H816" s="52">
        <f>IFERROR(G816/D804,"-")</f>
        <v>6.3810126907442137E-3</v>
      </c>
      <c r="I816" s="54">
        <v>218</v>
      </c>
      <c r="J816" s="52">
        <f>IFERROR(I816/E804,"-")</f>
        <v>8.7691069991954945E-2</v>
      </c>
      <c r="K816" s="53">
        <f t="shared" si="148"/>
        <v>41294.5</v>
      </c>
      <c r="L816" s="311"/>
      <c r="M816" s="311"/>
      <c r="N816" s="209" t="s">
        <v>161</v>
      </c>
      <c r="O816" s="54">
        <v>1018086</v>
      </c>
      <c r="P816" s="52">
        <f>IFERROR(O816/L804,"-")</f>
        <v>4.1547072488783438E-3</v>
      </c>
      <c r="Q816" s="54">
        <v>46</v>
      </c>
      <c r="R816" s="52">
        <f>IFERROR(Q816/M804,"-")</f>
        <v>0.12568306010928962</v>
      </c>
      <c r="S816" s="53">
        <f t="shared" si="149"/>
        <v>22132.304347826088</v>
      </c>
      <c r="T816" s="311"/>
      <c r="U816" s="311"/>
      <c r="V816" s="209" t="s">
        <v>161</v>
      </c>
      <c r="W816" s="54">
        <v>993259</v>
      </c>
      <c r="X816" s="52">
        <f>IFERROR(W816/T804,"-")</f>
        <v>6.1595493948285928E-3</v>
      </c>
      <c r="Y816" s="54">
        <v>28</v>
      </c>
      <c r="Z816" s="52">
        <f>IFERROR(Y816/U804,"-")</f>
        <v>0.13270142180094788</v>
      </c>
      <c r="AA816" s="53">
        <f t="shared" si="150"/>
        <v>35473.535714285717</v>
      </c>
      <c r="AB816" s="311"/>
      <c r="AC816" s="311"/>
      <c r="AD816" s="209" t="s">
        <v>161</v>
      </c>
      <c r="AE816" s="54">
        <v>3452168</v>
      </c>
      <c r="AF816" s="52">
        <f>IFERROR(AE816/AB804,"-")</f>
        <v>1.1737117678258149E-2</v>
      </c>
      <c r="AG816" s="54">
        <v>62</v>
      </c>
      <c r="AH816" s="52">
        <f>IFERROR(AG816/AC804,"-")</f>
        <v>0.17714285714285713</v>
      </c>
      <c r="AI816" s="53">
        <f t="shared" si="151"/>
        <v>55680.129032258068</v>
      </c>
      <c r="AJ816" s="311"/>
      <c r="AK816" s="324"/>
      <c r="AL816" s="209" t="s">
        <v>161</v>
      </c>
      <c r="AM816" s="54">
        <f t="shared" si="154"/>
        <v>14465714</v>
      </c>
      <c r="AN816" s="52">
        <f>IFERROR(AM816/AJ804,"-")</f>
        <v>6.8518837662600697E-3</v>
      </c>
      <c r="AO816" s="54">
        <f t="shared" si="146"/>
        <v>354</v>
      </c>
      <c r="AP816" s="52">
        <f>IFERROR(AO816/AK804,"-")</f>
        <v>0.1037210665104014</v>
      </c>
      <c r="AQ816" s="53">
        <f t="shared" si="152"/>
        <v>40863.598870056499</v>
      </c>
      <c r="AW816" s="175"/>
      <c r="AX816" s="175"/>
    </row>
    <row r="817" spans="2:50" s="20" customFormat="1">
      <c r="B817" s="326"/>
      <c r="C817" s="308"/>
      <c r="D817" s="311"/>
      <c r="E817" s="311"/>
      <c r="F817" s="209" t="s">
        <v>162</v>
      </c>
      <c r="G817" s="54">
        <v>10940677</v>
      </c>
      <c r="H817" s="52">
        <f>IFERROR(G817/D804,"-")</f>
        <v>7.7550588775271E-3</v>
      </c>
      <c r="I817" s="54">
        <v>136</v>
      </c>
      <c r="J817" s="52">
        <f>IFERROR(I817/E804,"-")</f>
        <v>5.4706355591311345E-2</v>
      </c>
      <c r="K817" s="53">
        <f t="shared" si="148"/>
        <v>80446.154411764699</v>
      </c>
      <c r="L817" s="311"/>
      <c r="M817" s="311"/>
      <c r="N817" s="209" t="s">
        <v>162</v>
      </c>
      <c r="O817" s="54">
        <v>919018</v>
      </c>
      <c r="P817" s="52">
        <f>IFERROR(O817/L804,"-")</f>
        <v>3.7504206387767615E-3</v>
      </c>
      <c r="Q817" s="54">
        <v>14</v>
      </c>
      <c r="R817" s="52">
        <f>IFERROR(Q817/M804,"-")</f>
        <v>3.825136612021858E-2</v>
      </c>
      <c r="S817" s="53">
        <f t="shared" si="149"/>
        <v>65644.142857142855</v>
      </c>
      <c r="T817" s="311"/>
      <c r="U817" s="311"/>
      <c r="V817" s="209" t="s">
        <v>162</v>
      </c>
      <c r="W817" s="54">
        <v>2801031</v>
      </c>
      <c r="X817" s="52">
        <f>IFERROR(W817/T804,"-")</f>
        <v>1.7370181192363852E-2</v>
      </c>
      <c r="Y817" s="54">
        <v>11</v>
      </c>
      <c r="Z817" s="52">
        <f>IFERROR(Y817/U804,"-")</f>
        <v>5.2132701421800945E-2</v>
      </c>
      <c r="AA817" s="53">
        <f t="shared" si="150"/>
        <v>254639.18181818182</v>
      </c>
      <c r="AB817" s="311"/>
      <c r="AC817" s="311"/>
      <c r="AD817" s="209" t="s">
        <v>162</v>
      </c>
      <c r="AE817" s="54">
        <v>2447115</v>
      </c>
      <c r="AF817" s="52">
        <f>IFERROR(AE817/AB804,"-")</f>
        <v>8.3200112877561839E-3</v>
      </c>
      <c r="AG817" s="54">
        <v>36</v>
      </c>
      <c r="AH817" s="52">
        <f>IFERROR(AG817/AC804,"-")</f>
        <v>0.10285714285714286</v>
      </c>
      <c r="AI817" s="53">
        <f t="shared" si="151"/>
        <v>67975.416666666672</v>
      </c>
      <c r="AJ817" s="311"/>
      <c r="AK817" s="324"/>
      <c r="AL817" s="209" t="s">
        <v>162</v>
      </c>
      <c r="AM817" s="54">
        <f t="shared" si="154"/>
        <v>17107841</v>
      </c>
      <c r="AN817" s="52">
        <f>IFERROR(AM817/AJ804,"-")</f>
        <v>8.1033634443248657E-3</v>
      </c>
      <c r="AO817" s="54">
        <f t="shared" si="146"/>
        <v>197</v>
      </c>
      <c r="AP817" s="52">
        <f>IFERROR(AO817/AK804,"-")</f>
        <v>5.7720480515675361E-2</v>
      </c>
      <c r="AQ817" s="53">
        <f t="shared" si="152"/>
        <v>86841.832487309643</v>
      </c>
      <c r="AW817" s="175"/>
      <c r="AX817" s="175"/>
    </row>
    <row r="818" spans="2:50" s="20" customFormat="1">
      <c r="B818" s="326"/>
      <c r="C818" s="308"/>
      <c r="D818" s="311"/>
      <c r="E818" s="311"/>
      <c r="F818" s="209" t="s">
        <v>163</v>
      </c>
      <c r="G818" s="54">
        <v>6688064</v>
      </c>
      <c r="H818" s="52">
        <f>IFERROR(G818/D804,"-")</f>
        <v>4.7406874452713852E-3</v>
      </c>
      <c r="I818" s="54">
        <v>125</v>
      </c>
      <c r="J818" s="52">
        <f>IFERROR(I818/E804,"-")</f>
        <v>5.0281576830249398E-2</v>
      </c>
      <c r="K818" s="53">
        <f t="shared" si="148"/>
        <v>53504.512000000002</v>
      </c>
      <c r="L818" s="311"/>
      <c r="M818" s="311"/>
      <c r="N818" s="209" t="s">
        <v>163</v>
      </c>
      <c r="O818" s="54">
        <v>1845246</v>
      </c>
      <c r="P818" s="52">
        <f>IFERROR(O818/L804,"-")</f>
        <v>7.5302645672013649E-3</v>
      </c>
      <c r="Q818" s="54">
        <v>18</v>
      </c>
      <c r="R818" s="52">
        <f>IFERROR(Q818/M804,"-")</f>
        <v>4.9180327868852458E-2</v>
      </c>
      <c r="S818" s="53">
        <f t="shared" si="149"/>
        <v>102513.66666666667</v>
      </c>
      <c r="T818" s="311"/>
      <c r="U818" s="311"/>
      <c r="V818" s="209" t="s">
        <v>163</v>
      </c>
      <c r="W818" s="54">
        <v>505808</v>
      </c>
      <c r="X818" s="52">
        <f>IFERROR(W818/T804,"-")</f>
        <v>3.1366938132948818E-3</v>
      </c>
      <c r="Y818" s="54">
        <v>14</v>
      </c>
      <c r="Z818" s="52">
        <f>IFERROR(Y818/U804,"-")</f>
        <v>6.6350710900473939E-2</v>
      </c>
      <c r="AA818" s="53">
        <f t="shared" si="150"/>
        <v>36129.142857142855</v>
      </c>
      <c r="AB818" s="311"/>
      <c r="AC818" s="311"/>
      <c r="AD818" s="209" t="s">
        <v>163</v>
      </c>
      <c r="AE818" s="54">
        <v>2706736</v>
      </c>
      <c r="AF818" s="52">
        <f>IFERROR(AE818/AB804,"-")</f>
        <v>9.2027036216017731E-3</v>
      </c>
      <c r="AG818" s="54">
        <v>35</v>
      </c>
      <c r="AH818" s="52">
        <f>IFERROR(AG818/AC804,"-")</f>
        <v>0.1</v>
      </c>
      <c r="AI818" s="53">
        <f t="shared" si="151"/>
        <v>77335.314285714281</v>
      </c>
      <c r="AJ818" s="311"/>
      <c r="AK818" s="324"/>
      <c r="AL818" s="209" t="s">
        <v>163</v>
      </c>
      <c r="AM818" s="54">
        <f t="shared" si="154"/>
        <v>11745854</v>
      </c>
      <c r="AN818" s="52">
        <f>IFERROR(AM818/AJ804,"-")</f>
        <v>5.5635847869977871E-3</v>
      </c>
      <c r="AO818" s="54">
        <f t="shared" ref="AO818:AO881" si="155">SUM(I818,Q818,Y818,AG818)</f>
        <v>192</v>
      </c>
      <c r="AP818" s="52">
        <f>IFERROR(AO818/AK804,"-")</f>
        <v>5.6255493700556693E-2</v>
      </c>
      <c r="AQ818" s="53">
        <f t="shared" si="152"/>
        <v>61176.322916666664</v>
      </c>
      <c r="AW818" s="175"/>
      <c r="AX818" s="175"/>
    </row>
    <row r="819" spans="2:50" s="20" customFormat="1">
      <c r="B819" s="326"/>
      <c r="C819" s="308"/>
      <c r="D819" s="311"/>
      <c r="E819" s="311"/>
      <c r="F819" s="210" t="s">
        <v>164</v>
      </c>
      <c r="G819" s="59">
        <v>3006669</v>
      </c>
      <c r="H819" s="57">
        <f>IFERROR(G819/D804,"-")</f>
        <v>2.1312113610734993E-3</v>
      </c>
      <c r="I819" s="59">
        <v>167</v>
      </c>
      <c r="J819" s="57">
        <f>IFERROR(I819/E804,"-")</f>
        <v>6.7176186645213187E-2</v>
      </c>
      <c r="K819" s="58">
        <f t="shared" si="148"/>
        <v>18004.005988023953</v>
      </c>
      <c r="L819" s="311"/>
      <c r="M819" s="311"/>
      <c r="N819" s="210" t="s">
        <v>164</v>
      </c>
      <c r="O819" s="59">
        <v>186688</v>
      </c>
      <c r="P819" s="57">
        <f>IFERROR(O819/L804,"-")</f>
        <v>7.6185507597452504E-4</v>
      </c>
      <c r="Q819" s="59">
        <v>28</v>
      </c>
      <c r="R819" s="57">
        <f>IFERROR(Q819/M804,"-")</f>
        <v>7.650273224043716E-2</v>
      </c>
      <c r="S819" s="58">
        <f t="shared" si="149"/>
        <v>6667.4285714285716</v>
      </c>
      <c r="T819" s="311"/>
      <c r="U819" s="311"/>
      <c r="V819" s="210" t="s">
        <v>164</v>
      </c>
      <c r="W819" s="59">
        <v>130668</v>
      </c>
      <c r="X819" s="57">
        <f>IFERROR(W819/T804,"-")</f>
        <v>8.1031835636371033E-4</v>
      </c>
      <c r="Y819" s="59">
        <v>17</v>
      </c>
      <c r="Z819" s="57">
        <f>IFERROR(Y819/U804,"-")</f>
        <v>8.0568720379146919E-2</v>
      </c>
      <c r="AA819" s="58">
        <f t="shared" si="150"/>
        <v>7686.3529411764703</v>
      </c>
      <c r="AB819" s="311"/>
      <c r="AC819" s="311"/>
      <c r="AD819" s="210" t="s">
        <v>164</v>
      </c>
      <c r="AE819" s="59">
        <v>336784</v>
      </c>
      <c r="AF819" s="57">
        <f>IFERROR(AE819/AB804,"-")</f>
        <v>1.1450408671172703E-3</v>
      </c>
      <c r="AG819" s="59">
        <v>37</v>
      </c>
      <c r="AH819" s="57">
        <f>IFERROR(AG819/AC804,"-")</f>
        <v>0.10571428571428572</v>
      </c>
      <c r="AI819" s="58">
        <f t="shared" si="151"/>
        <v>9102.27027027027</v>
      </c>
      <c r="AJ819" s="311"/>
      <c r="AK819" s="324"/>
      <c r="AL819" s="210" t="s">
        <v>164</v>
      </c>
      <c r="AM819" s="59">
        <f t="shared" si="154"/>
        <v>3660809</v>
      </c>
      <c r="AN819" s="57">
        <f>IFERROR(AM819/AJ804,"-")</f>
        <v>1.7339923738626908E-3</v>
      </c>
      <c r="AO819" s="59">
        <f t="shared" si="155"/>
        <v>249</v>
      </c>
      <c r="AP819" s="57">
        <f>IFERROR(AO819/AK804,"-")</f>
        <v>7.2956343392909462E-2</v>
      </c>
      <c r="AQ819" s="58">
        <f t="shared" si="152"/>
        <v>14702.044176706828</v>
      </c>
      <c r="AW819" s="175"/>
      <c r="AX819" s="175"/>
    </row>
    <row r="820" spans="2:50" s="20" customFormat="1">
      <c r="B820" s="326"/>
      <c r="C820" s="309"/>
      <c r="D820" s="312"/>
      <c r="E820" s="312"/>
      <c r="F820" s="211" t="s">
        <v>86</v>
      </c>
      <c r="G820" s="60">
        <f>SUM(G804:G819)</f>
        <v>184451194</v>
      </c>
      <c r="H820" s="57">
        <f>IFERROR(G820/D804,"-")</f>
        <v>0.1307441824212682</v>
      </c>
      <c r="I820" s="59">
        <v>1845</v>
      </c>
      <c r="J820" s="57">
        <f>IFERROR(I820/E804,"-")</f>
        <v>0.74215607401448114</v>
      </c>
      <c r="K820" s="58">
        <f t="shared" si="148"/>
        <v>99973.546883468836</v>
      </c>
      <c r="L820" s="312"/>
      <c r="M820" s="312"/>
      <c r="N820" s="211" t="s">
        <v>86</v>
      </c>
      <c r="O820" s="60">
        <f>SUM(O804:O819)</f>
        <v>42102795</v>
      </c>
      <c r="P820" s="57">
        <f>IFERROR(O820/L804,"-")</f>
        <v>0.17181729989857331</v>
      </c>
      <c r="Q820" s="59">
        <v>299</v>
      </c>
      <c r="R820" s="57">
        <f>IFERROR(Q820/M804,"-")</f>
        <v>0.81693989071038253</v>
      </c>
      <c r="S820" s="58">
        <f t="shared" si="149"/>
        <v>140812.02341137125</v>
      </c>
      <c r="T820" s="312"/>
      <c r="U820" s="312"/>
      <c r="V820" s="211" t="s">
        <v>86</v>
      </c>
      <c r="W820" s="60">
        <f>SUM(W804:W819)</f>
        <v>29963024</v>
      </c>
      <c r="X820" s="57">
        <f>IFERROR(W820/T804,"-")</f>
        <v>0.18581128018616958</v>
      </c>
      <c r="Y820" s="59">
        <v>178</v>
      </c>
      <c r="Z820" s="57">
        <f>IFERROR(Y820/U804,"-")</f>
        <v>0.84360189573459721</v>
      </c>
      <c r="AA820" s="58">
        <f t="shared" si="150"/>
        <v>168331.59550561797</v>
      </c>
      <c r="AB820" s="312"/>
      <c r="AC820" s="312"/>
      <c r="AD820" s="211" t="s">
        <v>86</v>
      </c>
      <c r="AE820" s="60">
        <f>SUM(AE804:AE819)</f>
        <v>50763103</v>
      </c>
      <c r="AF820" s="57">
        <f>IFERROR(AE820/AB804,"-")</f>
        <v>0.17259082223823966</v>
      </c>
      <c r="AG820" s="59">
        <v>292</v>
      </c>
      <c r="AH820" s="57">
        <f>IFERROR(AG820/AC804,"-")</f>
        <v>0.8342857142857143</v>
      </c>
      <c r="AI820" s="58">
        <f t="shared" si="151"/>
        <v>173846.24315068492</v>
      </c>
      <c r="AJ820" s="312"/>
      <c r="AK820" s="325"/>
      <c r="AL820" s="211" t="s">
        <v>86</v>
      </c>
      <c r="AM820" s="60">
        <f>SUM(AM804:AM819)</f>
        <v>307280116</v>
      </c>
      <c r="AN820" s="57">
        <f>IFERROR(AM820/AJ804,"-")</f>
        <v>0.1455474398646974</v>
      </c>
      <c r="AO820" s="59">
        <f t="shared" si="155"/>
        <v>2614</v>
      </c>
      <c r="AP820" s="57">
        <f>IFERROR(AO820/AK804,"-")</f>
        <v>0.76589510694403751</v>
      </c>
      <c r="AQ820" s="58">
        <f t="shared" si="152"/>
        <v>117551.68936495791</v>
      </c>
      <c r="AW820" s="175"/>
      <c r="AX820" s="175"/>
    </row>
    <row r="821" spans="2:50" s="20" customFormat="1">
      <c r="B821" s="326">
        <v>49</v>
      </c>
      <c r="C821" s="307" t="s">
        <v>27</v>
      </c>
      <c r="D821" s="310">
        <v>881391530</v>
      </c>
      <c r="E821" s="310">
        <v>1549</v>
      </c>
      <c r="F821" s="207" t="s">
        <v>150</v>
      </c>
      <c r="G821" s="50">
        <v>21011004</v>
      </c>
      <c r="H821" s="48">
        <f>IFERROR(G821/D821,"-")</f>
        <v>2.3838445554383761E-2</v>
      </c>
      <c r="I821" s="50">
        <v>332</v>
      </c>
      <c r="J821" s="48">
        <f>IFERROR(I821/E821,"-")</f>
        <v>0.21433182698515171</v>
      </c>
      <c r="K821" s="49">
        <f t="shared" si="148"/>
        <v>63286.156626506025</v>
      </c>
      <c r="L821" s="310">
        <v>160759320</v>
      </c>
      <c r="M821" s="310">
        <v>233</v>
      </c>
      <c r="N821" s="207" t="s">
        <v>150</v>
      </c>
      <c r="O821" s="50">
        <v>2902780</v>
      </c>
      <c r="P821" s="48">
        <f>IFERROR(O821/L821,"-")</f>
        <v>1.8056682499030228E-2</v>
      </c>
      <c r="Q821" s="50">
        <v>56</v>
      </c>
      <c r="R821" s="48">
        <f>IFERROR(Q821/M821,"-")</f>
        <v>0.24034334763948498</v>
      </c>
      <c r="S821" s="49">
        <f t="shared" si="149"/>
        <v>51835.357142857145</v>
      </c>
      <c r="T821" s="310">
        <v>106544940</v>
      </c>
      <c r="U821" s="310">
        <v>143</v>
      </c>
      <c r="V821" s="207" t="s">
        <v>150</v>
      </c>
      <c r="W821" s="50">
        <v>769792</v>
      </c>
      <c r="X821" s="48">
        <f>IFERROR(W821/T821,"-")</f>
        <v>7.2250451311906506E-3</v>
      </c>
      <c r="Y821" s="50">
        <v>33</v>
      </c>
      <c r="Z821" s="48">
        <f>IFERROR(Y821/U821,"-")</f>
        <v>0.23076923076923078</v>
      </c>
      <c r="AA821" s="49">
        <f t="shared" si="150"/>
        <v>23327.030303030304</v>
      </c>
      <c r="AB821" s="310">
        <v>167562950</v>
      </c>
      <c r="AC821" s="310">
        <v>225</v>
      </c>
      <c r="AD821" s="207" t="s">
        <v>150</v>
      </c>
      <c r="AE821" s="50">
        <v>1998823</v>
      </c>
      <c r="AF821" s="48">
        <f>IFERROR(AE821/AB821,"-")</f>
        <v>1.1928788553794261E-2</v>
      </c>
      <c r="AG821" s="50">
        <v>55</v>
      </c>
      <c r="AH821" s="48">
        <f>IFERROR(AG821/AC821,"-")</f>
        <v>0.24444444444444444</v>
      </c>
      <c r="AI821" s="49">
        <f t="shared" si="151"/>
        <v>36342.236363636366</v>
      </c>
      <c r="AJ821" s="310">
        <f>SUM(D821,L821,T821,AB821)</f>
        <v>1316258740</v>
      </c>
      <c r="AK821" s="323">
        <f>SUM(E821,M821,U821,AC821)</f>
        <v>2150</v>
      </c>
      <c r="AL821" s="207" t="s">
        <v>150</v>
      </c>
      <c r="AM821" s="50">
        <f t="shared" ref="AM821:AM836" si="156">SUM(G821,O821,W821,AE821)</f>
        <v>26682399</v>
      </c>
      <c r="AN821" s="48">
        <f>IFERROR(AM821/AJ821,"-")</f>
        <v>2.0271393601534606E-2</v>
      </c>
      <c r="AO821" s="50">
        <f t="shared" si="155"/>
        <v>476</v>
      </c>
      <c r="AP821" s="48">
        <f>IFERROR(AO821/AK821,"-")</f>
        <v>0.22139534883720929</v>
      </c>
      <c r="AQ821" s="49">
        <f t="shared" si="152"/>
        <v>56055.460084033613</v>
      </c>
      <c r="AW821" s="175"/>
      <c r="AX821" s="175"/>
    </row>
    <row r="822" spans="2:50" s="20" customFormat="1">
      <c r="B822" s="326"/>
      <c r="C822" s="308"/>
      <c r="D822" s="311"/>
      <c r="E822" s="311"/>
      <c r="F822" s="208" t="s">
        <v>151</v>
      </c>
      <c r="G822" s="54">
        <v>18292197</v>
      </c>
      <c r="H822" s="52">
        <f>IFERROR(G822/D821,"-")</f>
        <v>2.0753769893840483E-2</v>
      </c>
      <c r="I822" s="54">
        <v>377</v>
      </c>
      <c r="J822" s="52">
        <f>IFERROR(I822/E821,"-")</f>
        <v>0.24338282763072949</v>
      </c>
      <c r="K822" s="53">
        <f t="shared" si="148"/>
        <v>48520.416445623341</v>
      </c>
      <c r="L822" s="311"/>
      <c r="M822" s="311"/>
      <c r="N822" s="208" t="s">
        <v>151</v>
      </c>
      <c r="O822" s="54">
        <v>3603725</v>
      </c>
      <c r="P822" s="52">
        <f>IFERROR(O822/L821,"-")</f>
        <v>2.24168962645525E-2</v>
      </c>
      <c r="Q822" s="54">
        <v>56</v>
      </c>
      <c r="R822" s="52">
        <f>IFERROR(Q822/M821,"-")</f>
        <v>0.24034334763948498</v>
      </c>
      <c r="S822" s="53">
        <f t="shared" si="149"/>
        <v>64352.232142857145</v>
      </c>
      <c r="T822" s="311"/>
      <c r="U822" s="311"/>
      <c r="V822" s="208" t="s">
        <v>151</v>
      </c>
      <c r="W822" s="54">
        <v>1016306</v>
      </c>
      <c r="X822" s="52">
        <f>IFERROR(W822/T821,"-")</f>
        <v>9.5387542571238014E-3</v>
      </c>
      <c r="Y822" s="54">
        <v>44</v>
      </c>
      <c r="Z822" s="52">
        <f>IFERROR(Y822/U821,"-")</f>
        <v>0.30769230769230771</v>
      </c>
      <c r="AA822" s="53">
        <f t="shared" si="150"/>
        <v>23097.863636363636</v>
      </c>
      <c r="AB822" s="311"/>
      <c r="AC822" s="311"/>
      <c r="AD822" s="208" t="s">
        <v>151</v>
      </c>
      <c r="AE822" s="54">
        <v>3586491</v>
      </c>
      <c r="AF822" s="52">
        <f>IFERROR(AE822/AB821,"-")</f>
        <v>2.1403842555887207E-2</v>
      </c>
      <c r="AG822" s="54">
        <v>63</v>
      </c>
      <c r="AH822" s="52">
        <f>IFERROR(AG822/AC821,"-")</f>
        <v>0.28000000000000003</v>
      </c>
      <c r="AI822" s="53">
        <f t="shared" si="151"/>
        <v>56928.428571428572</v>
      </c>
      <c r="AJ822" s="311"/>
      <c r="AK822" s="324"/>
      <c r="AL822" s="208" t="s">
        <v>151</v>
      </c>
      <c r="AM822" s="54">
        <f t="shared" si="156"/>
        <v>26498719</v>
      </c>
      <c r="AN822" s="52">
        <f>IFERROR(AM822/AJ821,"-")</f>
        <v>2.0131846569922871E-2</v>
      </c>
      <c r="AO822" s="54">
        <f t="shared" si="155"/>
        <v>540</v>
      </c>
      <c r="AP822" s="52">
        <f>IFERROR(AO822/AK821,"-")</f>
        <v>0.25116279069767444</v>
      </c>
      <c r="AQ822" s="53">
        <f t="shared" si="152"/>
        <v>49071.701851851853</v>
      </c>
      <c r="AW822" s="175"/>
      <c r="AX822" s="175"/>
    </row>
    <row r="823" spans="2:50" s="20" customFormat="1">
      <c r="B823" s="326"/>
      <c r="C823" s="308"/>
      <c r="D823" s="311"/>
      <c r="E823" s="311"/>
      <c r="F823" s="209" t="s">
        <v>152</v>
      </c>
      <c r="G823" s="54">
        <v>17368380</v>
      </c>
      <c r="H823" s="52">
        <f>IFERROR(G823/D821,"-")</f>
        <v>1.9705635247028071E-2</v>
      </c>
      <c r="I823" s="54">
        <v>462</v>
      </c>
      <c r="J823" s="52">
        <f>IFERROR(I823/E821,"-")</f>
        <v>0.29825693996126534</v>
      </c>
      <c r="K823" s="53">
        <f t="shared" si="148"/>
        <v>37593.896103896106</v>
      </c>
      <c r="L823" s="311"/>
      <c r="M823" s="311"/>
      <c r="N823" s="209" t="s">
        <v>152</v>
      </c>
      <c r="O823" s="54">
        <v>2955423</v>
      </c>
      <c r="P823" s="52">
        <f>IFERROR(O823/L821,"-")</f>
        <v>1.8384147183503886E-2</v>
      </c>
      <c r="Q823" s="54">
        <v>91</v>
      </c>
      <c r="R823" s="52">
        <f>IFERROR(Q823/M821,"-")</f>
        <v>0.3905579399141631</v>
      </c>
      <c r="S823" s="53">
        <f t="shared" si="149"/>
        <v>32477.175824175825</v>
      </c>
      <c r="T823" s="311"/>
      <c r="U823" s="311"/>
      <c r="V823" s="209" t="s">
        <v>152</v>
      </c>
      <c r="W823" s="54">
        <v>1376154</v>
      </c>
      <c r="X823" s="52">
        <f>IFERROR(W823/T821,"-")</f>
        <v>1.2916183537200358E-2</v>
      </c>
      <c r="Y823" s="54">
        <v>52</v>
      </c>
      <c r="Z823" s="52">
        <f>IFERROR(Y823/U821,"-")</f>
        <v>0.36363636363636365</v>
      </c>
      <c r="AA823" s="53">
        <f t="shared" si="150"/>
        <v>26464.5</v>
      </c>
      <c r="AB823" s="311"/>
      <c r="AC823" s="311"/>
      <c r="AD823" s="209" t="s">
        <v>152</v>
      </c>
      <c r="AE823" s="54">
        <v>3570357</v>
      </c>
      <c r="AF823" s="52">
        <f>IFERROR(AE823/AB821,"-")</f>
        <v>2.1307556354194051E-2</v>
      </c>
      <c r="AG823" s="54">
        <v>76</v>
      </c>
      <c r="AH823" s="52">
        <f>IFERROR(AG823/AC821,"-")</f>
        <v>0.33777777777777779</v>
      </c>
      <c r="AI823" s="53">
        <f t="shared" si="151"/>
        <v>46978.381578947367</v>
      </c>
      <c r="AJ823" s="311"/>
      <c r="AK823" s="324"/>
      <c r="AL823" s="209" t="s">
        <v>152</v>
      </c>
      <c r="AM823" s="54">
        <f t="shared" si="156"/>
        <v>25270314</v>
      </c>
      <c r="AN823" s="52">
        <f>IFERROR(AM823/AJ821,"-")</f>
        <v>1.9198591608212228E-2</v>
      </c>
      <c r="AO823" s="54">
        <f t="shared" si="155"/>
        <v>681</v>
      </c>
      <c r="AP823" s="52">
        <f>IFERROR(AO823/AK821,"-")</f>
        <v>0.31674418604651161</v>
      </c>
      <c r="AQ823" s="53">
        <f t="shared" si="152"/>
        <v>37107.6563876652</v>
      </c>
      <c r="AW823" s="175"/>
      <c r="AX823" s="175"/>
    </row>
    <row r="824" spans="2:50" s="20" customFormat="1">
      <c r="B824" s="326"/>
      <c r="C824" s="308"/>
      <c r="D824" s="311"/>
      <c r="E824" s="311"/>
      <c r="F824" s="209" t="s">
        <v>153</v>
      </c>
      <c r="G824" s="54">
        <v>2533942</v>
      </c>
      <c r="H824" s="52">
        <f>IFERROR(G824/D821,"-")</f>
        <v>2.8749334589135431E-3</v>
      </c>
      <c r="I824" s="54">
        <v>64</v>
      </c>
      <c r="J824" s="52">
        <f>IFERROR(I824/E821,"-")</f>
        <v>4.1316978695932857E-2</v>
      </c>
      <c r="K824" s="53">
        <f t="shared" si="148"/>
        <v>39592.84375</v>
      </c>
      <c r="L824" s="311"/>
      <c r="M824" s="311"/>
      <c r="N824" s="209" t="s">
        <v>153</v>
      </c>
      <c r="O824" s="54">
        <v>106341</v>
      </c>
      <c r="P824" s="52">
        <f>IFERROR(O824/L821,"-")</f>
        <v>6.6149197446219599E-4</v>
      </c>
      <c r="Q824" s="54">
        <v>9</v>
      </c>
      <c r="R824" s="52">
        <f>IFERROR(Q824/M821,"-")</f>
        <v>3.8626609442060089E-2</v>
      </c>
      <c r="S824" s="53">
        <f t="shared" si="149"/>
        <v>11815.666666666666</v>
      </c>
      <c r="T824" s="311"/>
      <c r="U824" s="311"/>
      <c r="V824" s="209" t="s">
        <v>153</v>
      </c>
      <c r="W824" s="54">
        <v>88167</v>
      </c>
      <c r="X824" s="52">
        <f>IFERROR(W824/T821,"-")</f>
        <v>8.2750996903278558E-4</v>
      </c>
      <c r="Y824" s="54">
        <v>10</v>
      </c>
      <c r="Z824" s="52">
        <f>IFERROR(Y824/U821,"-")</f>
        <v>6.9930069930069935E-2</v>
      </c>
      <c r="AA824" s="53">
        <f t="shared" si="150"/>
        <v>8816.7000000000007</v>
      </c>
      <c r="AB824" s="311"/>
      <c r="AC824" s="311"/>
      <c r="AD824" s="209" t="s">
        <v>153</v>
      </c>
      <c r="AE824" s="54">
        <v>2694523</v>
      </c>
      <c r="AF824" s="52">
        <f>IFERROR(AE824/AB821,"-")</f>
        <v>1.608066102918336E-2</v>
      </c>
      <c r="AG824" s="54">
        <v>14</v>
      </c>
      <c r="AH824" s="52">
        <f>IFERROR(AG824/AC821,"-")</f>
        <v>6.222222222222222E-2</v>
      </c>
      <c r="AI824" s="53">
        <f t="shared" si="151"/>
        <v>192465.92857142858</v>
      </c>
      <c r="AJ824" s="311"/>
      <c r="AK824" s="324"/>
      <c r="AL824" s="209" t="s">
        <v>153</v>
      </c>
      <c r="AM824" s="54">
        <f t="shared" si="156"/>
        <v>5422973</v>
      </c>
      <c r="AN824" s="52">
        <f>IFERROR(AM824/AJ821,"-")</f>
        <v>4.1199901168367551E-3</v>
      </c>
      <c r="AO824" s="54">
        <f t="shared" si="155"/>
        <v>97</v>
      </c>
      <c r="AP824" s="52">
        <f>IFERROR(AO824/AK821,"-")</f>
        <v>4.5116279069767444E-2</v>
      </c>
      <c r="AQ824" s="53">
        <f t="shared" si="152"/>
        <v>55906.938144329899</v>
      </c>
      <c r="AW824" s="175"/>
      <c r="AX824" s="175"/>
    </row>
    <row r="825" spans="2:50" s="20" customFormat="1">
      <c r="B825" s="326"/>
      <c r="C825" s="308"/>
      <c r="D825" s="311"/>
      <c r="E825" s="311"/>
      <c r="F825" s="209" t="s">
        <v>154</v>
      </c>
      <c r="G825" s="54">
        <v>20959223</v>
      </c>
      <c r="H825" s="52">
        <f>IFERROR(G825/D821,"-")</f>
        <v>2.3779696408019715E-2</v>
      </c>
      <c r="I825" s="54">
        <v>516</v>
      </c>
      <c r="J825" s="52">
        <f>IFERROR(I825/E821,"-")</f>
        <v>0.33311814073595869</v>
      </c>
      <c r="K825" s="53">
        <f t="shared" si="148"/>
        <v>40618.649224806199</v>
      </c>
      <c r="L825" s="311"/>
      <c r="M825" s="311"/>
      <c r="N825" s="209" t="s">
        <v>154</v>
      </c>
      <c r="O825" s="54">
        <v>4505492</v>
      </c>
      <c r="P825" s="52">
        <f>IFERROR(O825/L821,"-")</f>
        <v>2.802631909614945E-2</v>
      </c>
      <c r="Q825" s="54">
        <v>100</v>
      </c>
      <c r="R825" s="52">
        <f>IFERROR(Q825/M821,"-")</f>
        <v>0.42918454935622319</v>
      </c>
      <c r="S825" s="53">
        <f t="shared" si="149"/>
        <v>45054.92</v>
      </c>
      <c r="T825" s="311"/>
      <c r="U825" s="311"/>
      <c r="V825" s="209" t="s">
        <v>154</v>
      </c>
      <c r="W825" s="54">
        <v>2307828</v>
      </c>
      <c r="X825" s="52">
        <f>IFERROR(W825/T821,"-")</f>
        <v>2.1660606313167009E-2</v>
      </c>
      <c r="Y825" s="54">
        <v>63</v>
      </c>
      <c r="Z825" s="52">
        <f>IFERROR(Y825/U821,"-")</f>
        <v>0.44055944055944057</v>
      </c>
      <c r="AA825" s="53">
        <f t="shared" si="150"/>
        <v>36632.190476190473</v>
      </c>
      <c r="AB825" s="311"/>
      <c r="AC825" s="311"/>
      <c r="AD825" s="209" t="s">
        <v>154</v>
      </c>
      <c r="AE825" s="54">
        <v>2110304</v>
      </c>
      <c r="AF825" s="52">
        <f>IFERROR(AE825/AB821,"-")</f>
        <v>1.2594096726036393E-2</v>
      </c>
      <c r="AG825" s="54">
        <v>85</v>
      </c>
      <c r="AH825" s="52">
        <f>IFERROR(AG825/AC821,"-")</f>
        <v>0.37777777777777777</v>
      </c>
      <c r="AI825" s="53">
        <f t="shared" si="151"/>
        <v>24827.105882352942</v>
      </c>
      <c r="AJ825" s="311"/>
      <c r="AK825" s="324"/>
      <c r="AL825" s="209" t="s">
        <v>154</v>
      </c>
      <c r="AM825" s="54">
        <f t="shared" si="156"/>
        <v>29882847</v>
      </c>
      <c r="AN825" s="52">
        <f>IFERROR(AM825/AJ821,"-")</f>
        <v>2.2702866915056533E-2</v>
      </c>
      <c r="AO825" s="54">
        <f t="shared" si="155"/>
        <v>764</v>
      </c>
      <c r="AP825" s="52">
        <f>IFERROR(AO825/AK821,"-")</f>
        <v>0.35534883720930233</v>
      </c>
      <c r="AQ825" s="53">
        <f t="shared" si="152"/>
        <v>39113.674083769634</v>
      </c>
      <c r="AW825" s="175"/>
      <c r="AX825" s="175"/>
    </row>
    <row r="826" spans="2:50" s="20" customFormat="1">
      <c r="B826" s="326"/>
      <c r="C826" s="308"/>
      <c r="D826" s="311"/>
      <c r="E826" s="311"/>
      <c r="F826" s="209" t="s">
        <v>155</v>
      </c>
      <c r="G826" s="54">
        <v>31418069</v>
      </c>
      <c r="H826" s="52">
        <f>IFERROR(G826/D821,"-")</f>
        <v>3.5645984707840341E-2</v>
      </c>
      <c r="I826" s="54">
        <v>499</v>
      </c>
      <c r="J826" s="52">
        <f>IFERROR(I826/E821,"-")</f>
        <v>0.32214331826985154</v>
      </c>
      <c r="K826" s="53">
        <f t="shared" si="148"/>
        <v>62962.062124248499</v>
      </c>
      <c r="L826" s="311"/>
      <c r="M826" s="311"/>
      <c r="N826" s="209" t="s">
        <v>155</v>
      </c>
      <c r="O826" s="54">
        <v>5845853</v>
      </c>
      <c r="P826" s="52">
        <f>IFERROR(O826/L821,"-")</f>
        <v>3.6364006764895498E-2</v>
      </c>
      <c r="Q826" s="54">
        <v>96</v>
      </c>
      <c r="R826" s="52">
        <f>IFERROR(Q826/M821,"-")</f>
        <v>0.41201716738197425</v>
      </c>
      <c r="S826" s="53">
        <f t="shared" si="149"/>
        <v>60894.302083333336</v>
      </c>
      <c r="T826" s="311"/>
      <c r="U826" s="311"/>
      <c r="V826" s="209" t="s">
        <v>155</v>
      </c>
      <c r="W826" s="54">
        <v>4212989</v>
      </c>
      <c r="X826" s="52">
        <f>IFERROR(W826/T821,"-")</f>
        <v>3.954189659311836E-2</v>
      </c>
      <c r="Y826" s="54">
        <v>50</v>
      </c>
      <c r="Z826" s="52">
        <f>IFERROR(Y826/U821,"-")</f>
        <v>0.34965034965034963</v>
      </c>
      <c r="AA826" s="53">
        <f t="shared" si="150"/>
        <v>84259.78</v>
      </c>
      <c r="AB826" s="311"/>
      <c r="AC826" s="311"/>
      <c r="AD826" s="209" t="s">
        <v>155</v>
      </c>
      <c r="AE826" s="54">
        <v>4442182</v>
      </c>
      <c r="AF826" s="52">
        <f>IFERROR(AE826/AB821,"-")</f>
        <v>2.6510526342488003E-2</v>
      </c>
      <c r="AG826" s="54">
        <v>82</v>
      </c>
      <c r="AH826" s="52">
        <f>IFERROR(AG826/AC821,"-")</f>
        <v>0.36444444444444446</v>
      </c>
      <c r="AI826" s="53">
        <f t="shared" si="151"/>
        <v>54172.951219512193</v>
      </c>
      <c r="AJ826" s="311"/>
      <c r="AK826" s="324"/>
      <c r="AL826" s="209" t="s">
        <v>155</v>
      </c>
      <c r="AM826" s="54">
        <f t="shared" si="156"/>
        <v>45919093</v>
      </c>
      <c r="AN826" s="52">
        <f>IFERROR(AM826/AJ821,"-")</f>
        <v>3.4886068828686369E-2</v>
      </c>
      <c r="AO826" s="54">
        <f t="shared" si="155"/>
        <v>727</v>
      </c>
      <c r="AP826" s="52">
        <f>IFERROR(AO826/AK821,"-")</f>
        <v>0.33813953488372095</v>
      </c>
      <c r="AQ826" s="53">
        <f t="shared" si="152"/>
        <v>63162.438789546082</v>
      </c>
      <c r="AW826" s="175"/>
      <c r="AX826" s="175"/>
    </row>
    <row r="827" spans="2:50" s="20" customFormat="1">
      <c r="B827" s="326"/>
      <c r="C827" s="308"/>
      <c r="D827" s="311"/>
      <c r="E827" s="311"/>
      <c r="F827" s="209" t="s">
        <v>156</v>
      </c>
      <c r="G827" s="54">
        <v>31478866</v>
      </c>
      <c r="H827" s="52">
        <f>IFERROR(G827/D821,"-")</f>
        <v>3.5714963133353463E-2</v>
      </c>
      <c r="I827" s="54">
        <v>150</v>
      </c>
      <c r="J827" s="52">
        <f>IFERROR(I827/E821,"-")</f>
        <v>9.6836668818592639E-2</v>
      </c>
      <c r="K827" s="53">
        <f t="shared" si="148"/>
        <v>209859.10666666666</v>
      </c>
      <c r="L827" s="311"/>
      <c r="M827" s="311"/>
      <c r="N827" s="209" t="s">
        <v>156</v>
      </c>
      <c r="O827" s="54">
        <v>1119810</v>
      </c>
      <c r="P827" s="52">
        <f>IFERROR(O827/L821,"-")</f>
        <v>6.9657547693035777E-3</v>
      </c>
      <c r="Q827" s="54">
        <v>32</v>
      </c>
      <c r="R827" s="52">
        <f>IFERROR(Q827/M821,"-")</f>
        <v>0.13733905579399142</v>
      </c>
      <c r="S827" s="53">
        <f t="shared" si="149"/>
        <v>34994.0625</v>
      </c>
      <c r="T827" s="311"/>
      <c r="U827" s="311"/>
      <c r="V827" s="209" t="s">
        <v>156</v>
      </c>
      <c r="W827" s="54">
        <v>114648</v>
      </c>
      <c r="X827" s="52">
        <f>IFERROR(W827/T821,"-")</f>
        <v>1.0760529782080689E-3</v>
      </c>
      <c r="Y827" s="54">
        <v>18</v>
      </c>
      <c r="Z827" s="52">
        <f>IFERROR(Y827/U821,"-")</f>
        <v>0.12587412587412589</v>
      </c>
      <c r="AA827" s="53">
        <f t="shared" si="150"/>
        <v>6369.333333333333</v>
      </c>
      <c r="AB827" s="311"/>
      <c r="AC827" s="311"/>
      <c r="AD827" s="209" t="s">
        <v>156</v>
      </c>
      <c r="AE827" s="54">
        <v>740780</v>
      </c>
      <c r="AF827" s="52">
        <f>IFERROR(AE827/AB821,"-")</f>
        <v>4.4209056954416237E-3</v>
      </c>
      <c r="AG827" s="54">
        <v>40</v>
      </c>
      <c r="AH827" s="52">
        <f>IFERROR(AG827/AC821,"-")</f>
        <v>0.17777777777777778</v>
      </c>
      <c r="AI827" s="53">
        <f t="shared" si="151"/>
        <v>18519.5</v>
      </c>
      <c r="AJ827" s="311"/>
      <c r="AK827" s="324"/>
      <c r="AL827" s="209" t="s">
        <v>156</v>
      </c>
      <c r="AM827" s="54">
        <f t="shared" si="156"/>
        <v>33454104</v>
      </c>
      <c r="AN827" s="52">
        <f>IFERROR(AM827/AJ821,"-")</f>
        <v>2.5416054597289892E-2</v>
      </c>
      <c r="AO827" s="54">
        <f t="shared" si="155"/>
        <v>240</v>
      </c>
      <c r="AP827" s="52">
        <f>IFERROR(AO827/AK821,"-")</f>
        <v>0.11162790697674418</v>
      </c>
      <c r="AQ827" s="53">
        <f t="shared" si="152"/>
        <v>139392.1</v>
      </c>
      <c r="AW827" s="175"/>
      <c r="AX827" s="175"/>
    </row>
    <row r="828" spans="2:50" s="20" customFormat="1">
      <c r="B828" s="326"/>
      <c r="C828" s="308"/>
      <c r="D828" s="311"/>
      <c r="E828" s="311"/>
      <c r="F828" s="209" t="s">
        <v>166</v>
      </c>
      <c r="G828" s="54">
        <v>0</v>
      </c>
      <c r="H828" s="52">
        <f>IFERROR(G828/D821,"-")</f>
        <v>0</v>
      </c>
      <c r="I828" s="54">
        <v>0</v>
      </c>
      <c r="J828" s="52">
        <f>IFERROR(I828/E821,"-")</f>
        <v>0</v>
      </c>
      <c r="K828" s="53" t="str">
        <f t="shared" si="148"/>
        <v>-</v>
      </c>
      <c r="L828" s="311"/>
      <c r="M828" s="311"/>
      <c r="N828" s="209" t="s">
        <v>166</v>
      </c>
      <c r="O828" s="54">
        <v>0</v>
      </c>
      <c r="P828" s="52">
        <f>IFERROR(O828/L821,"-")</f>
        <v>0</v>
      </c>
      <c r="Q828" s="54">
        <v>0</v>
      </c>
      <c r="R828" s="52">
        <f>IFERROR(Q828/M821,"-")</f>
        <v>0</v>
      </c>
      <c r="S828" s="53" t="str">
        <f t="shared" si="149"/>
        <v>-</v>
      </c>
      <c r="T828" s="311"/>
      <c r="U828" s="311"/>
      <c r="V828" s="209" t="s">
        <v>166</v>
      </c>
      <c r="W828" s="54">
        <v>0</v>
      </c>
      <c r="X828" s="52">
        <f>IFERROR(W828/T821,"-")</f>
        <v>0</v>
      </c>
      <c r="Y828" s="54">
        <v>0</v>
      </c>
      <c r="Z828" s="52">
        <f>IFERROR(Y828/U821,"-")</f>
        <v>0</v>
      </c>
      <c r="AA828" s="53" t="str">
        <f t="shared" si="150"/>
        <v>-</v>
      </c>
      <c r="AB828" s="311"/>
      <c r="AC828" s="311"/>
      <c r="AD828" s="209" t="s">
        <v>166</v>
      </c>
      <c r="AE828" s="54">
        <v>0</v>
      </c>
      <c r="AF828" s="52">
        <f>IFERROR(AE828/AB821,"-")</f>
        <v>0</v>
      </c>
      <c r="AG828" s="54">
        <v>0</v>
      </c>
      <c r="AH828" s="52">
        <f>IFERROR(AG828/AC821,"-")</f>
        <v>0</v>
      </c>
      <c r="AI828" s="53" t="str">
        <f t="shared" si="151"/>
        <v>-</v>
      </c>
      <c r="AJ828" s="311"/>
      <c r="AK828" s="324"/>
      <c r="AL828" s="209" t="s">
        <v>166</v>
      </c>
      <c r="AM828" s="54">
        <f t="shared" si="156"/>
        <v>0</v>
      </c>
      <c r="AN828" s="52">
        <f>IFERROR(AM828/AJ821,"-")</f>
        <v>0</v>
      </c>
      <c r="AO828" s="54">
        <f t="shared" si="155"/>
        <v>0</v>
      </c>
      <c r="AP828" s="52">
        <f>IFERROR(AO828/AK821,"-")</f>
        <v>0</v>
      </c>
      <c r="AQ828" s="53" t="str">
        <f t="shared" si="152"/>
        <v>-</v>
      </c>
      <c r="AW828" s="175"/>
      <c r="AX828" s="175"/>
    </row>
    <row r="829" spans="2:50" s="20" customFormat="1">
      <c r="B829" s="326"/>
      <c r="C829" s="308"/>
      <c r="D829" s="311"/>
      <c r="E829" s="311"/>
      <c r="F829" s="209" t="s">
        <v>157</v>
      </c>
      <c r="G829" s="54">
        <v>99724</v>
      </c>
      <c r="H829" s="52">
        <f>IFERROR(G829/D821,"-")</f>
        <v>1.1314381475846494E-4</v>
      </c>
      <c r="I829" s="54">
        <v>6</v>
      </c>
      <c r="J829" s="52">
        <f>IFERROR(I829/E821,"-")</f>
        <v>3.8734667527437058E-3</v>
      </c>
      <c r="K829" s="53">
        <f t="shared" si="148"/>
        <v>16620.666666666668</v>
      </c>
      <c r="L829" s="311"/>
      <c r="M829" s="311"/>
      <c r="N829" s="209" t="s">
        <v>157</v>
      </c>
      <c r="O829" s="54">
        <v>3208</v>
      </c>
      <c r="P829" s="52">
        <f>IFERROR(O829/L821,"-")</f>
        <v>1.9955297148557233E-5</v>
      </c>
      <c r="Q829" s="54">
        <v>1</v>
      </c>
      <c r="R829" s="52">
        <f>IFERROR(Q829/M821,"-")</f>
        <v>4.2918454935622317E-3</v>
      </c>
      <c r="S829" s="53">
        <f t="shared" si="149"/>
        <v>3208</v>
      </c>
      <c r="T829" s="311"/>
      <c r="U829" s="311"/>
      <c r="V829" s="209" t="s">
        <v>157</v>
      </c>
      <c r="W829" s="54">
        <v>28855</v>
      </c>
      <c r="X829" s="52">
        <f>IFERROR(W829/T821,"-")</f>
        <v>2.7082468674720735E-4</v>
      </c>
      <c r="Y829" s="54">
        <v>2</v>
      </c>
      <c r="Z829" s="52">
        <f>IFERROR(Y829/U821,"-")</f>
        <v>1.3986013986013986E-2</v>
      </c>
      <c r="AA829" s="53">
        <f t="shared" si="150"/>
        <v>14427.5</v>
      </c>
      <c r="AB829" s="311"/>
      <c r="AC829" s="311"/>
      <c r="AD829" s="209" t="s">
        <v>157</v>
      </c>
      <c r="AE829" s="54">
        <v>0</v>
      </c>
      <c r="AF829" s="52">
        <f>IFERROR(AE829/AB821,"-")</f>
        <v>0</v>
      </c>
      <c r="AG829" s="54">
        <v>0</v>
      </c>
      <c r="AH829" s="52">
        <f>IFERROR(AG829/AC821,"-")</f>
        <v>0</v>
      </c>
      <c r="AI829" s="53" t="str">
        <f t="shared" si="151"/>
        <v>-</v>
      </c>
      <c r="AJ829" s="311"/>
      <c r="AK829" s="324"/>
      <c r="AL829" s="209" t="s">
        <v>157</v>
      </c>
      <c r="AM829" s="54">
        <f t="shared" si="156"/>
        <v>131787</v>
      </c>
      <c r="AN829" s="52">
        <f>IFERROR(AM829/AJ821,"-")</f>
        <v>1.0012241210265392E-4</v>
      </c>
      <c r="AO829" s="54">
        <f t="shared" si="155"/>
        <v>9</v>
      </c>
      <c r="AP829" s="52">
        <f>IFERROR(AO829/AK821,"-")</f>
        <v>4.1860465116279073E-3</v>
      </c>
      <c r="AQ829" s="53">
        <f t="shared" si="152"/>
        <v>14643</v>
      </c>
      <c r="AW829" s="175"/>
      <c r="AX829" s="175"/>
    </row>
    <row r="830" spans="2:50" s="20" customFormat="1">
      <c r="B830" s="326"/>
      <c r="C830" s="308"/>
      <c r="D830" s="311"/>
      <c r="E830" s="311"/>
      <c r="F830" s="209" t="s">
        <v>158</v>
      </c>
      <c r="G830" s="54">
        <v>662329</v>
      </c>
      <c r="H830" s="52">
        <f>IFERROR(G830/D821,"-")</f>
        <v>7.5145832181981601E-4</v>
      </c>
      <c r="I830" s="54">
        <v>68</v>
      </c>
      <c r="J830" s="52">
        <f>IFERROR(I830/E821,"-")</f>
        <v>4.3899289864428662E-2</v>
      </c>
      <c r="K830" s="53">
        <f t="shared" si="148"/>
        <v>9740.1323529411766</v>
      </c>
      <c r="L830" s="311"/>
      <c r="M830" s="311"/>
      <c r="N830" s="209" t="s">
        <v>158</v>
      </c>
      <c r="O830" s="54">
        <v>46938</v>
      </c>
      <c r="P830" s="52">
        <f>IFERROR(O830/L821,"-")</f>
        <v>2.9197685086003103E-4</v>
      </c>
      <c r="Q830" s="54">
        <v>10</v>
      </c>
      <c r="R830" s="52">
        <f>IFERROR(Q830/M821,"-")</f>
        <v>4.2918454935622317E-2</v>
      </c>
      <c r="S830" s="53">
        <f t="shared" si="149"/>
        <v>4693.8</v>
      </c>
      <c r="T830" s="311"/>
      <c r="U830" s="311"/>
      <c r="V830" s="209" t="s">
        <v>158</v>
      </c>
      <c r="W830" s="54">
        <v>98464</v>
      </c>
      <c r="X830" s="52">
        <f>IFERROR(W830/T821,"-")</f>
        <v>9.2415463371606384E-4</v>
      </c>
      <c r="Y830" s="54">
        <v>8</v>
      </c>
      <c r="Z830" s="52">
        <f>IFERROR(Y830/U821,"-")</f>
        <v>5.5944055944055944E-2</v>
      </c>
      <c r="AA830" s="53">
        <f t="shared" si="150"/>
        <v>12308</v>
      </c>
      <c r="AB830" s="311"/>
      <c r="AC830" s="311"/>
      <c r="AD830" s="209" t="s">
        <v>158</v>
      </c>
      <c r="AE830" s="54">
        <v>311176</v>
      </c>
      <c r="AF830" s="52">
        <f>IFERROR(AE830/AB821,"-")</f>
        <v>1.8570692387547486E-3</v>
      </c>
      <c r="AG830" s="54">
        <v>17</v>
      </c>
      <c r="AH830" s="52">
        <f>IFERROR(AG830/AC821,"-")</f>
        <v>7.5555555555555556E-2</v>
      </c>
      <c r="AI830" s="53">
        <f t="shared" si="151"/>
        <v>18304.470588235294</v>
      </c>
      <c r="AJ830" s="311"/>
      <c r="AK830" s="324"/>
      <c r="AL830" s="209" t="s">
        <v>158</v>
      </c>
      <c r="AM830" s="54">
        <f t="shared" si="156"/>
        <v>1118907</v>
      </c>
      <c r="AN830" s="52">
        <f>IFERROR(AM830/AJ821,"-")</f>
        <v>8.5006615036797406E-4</v>
      </c>
      <c r="AO830" s="54">
        <f t="shared" si="155"/>
        <v>103</v>
      </c>
      <c r="AP830" s="52">
        <f>IFERROR(AO830/AK821,"-")</f>
        <v>4.7906976744186043E-2</v>
      </c>
      <c r="AQ830" s="53">
        <f t="shared" si="152"/>
        <v>10863.174757281553</v>
      </c>
      <c r="AW830" s="175"/>
      <c r="AX830" s="175"/>
    </row>
    <row r="831" spans="2:50" s="20" customFormat="1">
      <c r="B831" s="326"/>
      <c r="C831" s="308"/>
      <c r="D831" s="311"/>
      <c r="E831" s="311"/>
      <c r="F831" s="209" t="s">
        <v>159</v>
      </c>
      <c r="G831" s="54">
        <v>59541</v>
      </c>
      <c r="H831" s="52">
        <f>IFERROR(G831/D821,"-")</f>
        <v>6.75534061463014E-5</v>
      </c>
      <c r="I831" s="54">
        <v>3</v>
      </c>
      <c r="J831" s="52">
        <f>IFERROR(I831/E821,"-")</f>
        <v>1.9367333763718529E-3</v>
      </c>
      <c r="K831" s="53">
        <f t="shared" si="148"/>
        <v>19847</v>
      </c>
      <c r="L831" s="311"/>
      <c r="M831" s="311"/>
      <c r="N831" s="209" t="s">
        <v>159</v>
      </c>
      <c r="O831" s="54">
        <v>3644</v>
      </c>
      <c r="P831" s="52">
        <f>IFERROR(O831/L821,"-")</f>
        <v>2.2667426062762645E-5</v>
      </c>
      <c r="Q831" s="54">
        <v>1</v>
      </c>
      <c r="R831" s="52">
        <f>IFERROR(Q831/M821,"-")</f>
        <v>4.2918454935622317E-3</v>
      </c>
      <c r="S831" s="53">
        <f t="shared" si="149"/>
        <v>3644</v>
      </c>
      <c r="T831" s="311"/>
      <c r="U831" s="311"/>
      <c r="V831" s="209" t="s">
        <v>159</v>
      </c>
      <c r="W831" s="54">
        <v>4272</v>
      </c>
      <c r="X831" s="52">
        <f>IFERROR(W831/T821,"-")</f>
        <v>4.0095756776436312E-5</v>
      </c>
      <c r="Y831" s="54">
        <v>1</v>
      </c>
      <c r="Z831" s="52">
        <f>IFERROR(Y831/U821,"-")</f>
        <v>6.993006993006993E-3</v>
      </c>
      <c r="AA831" s="53">
        <f t="shared" si="150"/>
        <v>4272</v>
      </c>
      <c r="AB831" s="311"/>
      <c r="AC831" s="311"/>
      <c r="AD831" s="209" t="s">
        <v>159</v>
      </c>
      <c r="AE831" s="54">
        <v>22994</v>
      </c>
      <c r="AF831" s="52">
        <f>IFERROR(AE831/AB821,"-")</f>
        <v>1.3722603952723438E-4</v>
      </c>
      <c r="AG831" s="54">
        <v>4</v>
      </c>
      <c r="AH831" s="52">
        <f>IFERROR(AG831/AC821,"-")</f>
        <v>1.7777777777777778E-2</v>
      </c>
      <c r="AI831" s="53">
        <f t="shared" si="151"/>
        <v>5748.5</v>
      </c>
      <c r="AJ831" s="311"/>
      <c r="AK831" s="324"/>
      <c r="AL831" s="209" t="s">
        <v>159</v>
      </c>
      <c r="AM831" s="54">
        <f t="shared" si="156"/>
        <v>90451</v>
      </c>
      <c r="AN831" s="52">
        <f>IFERROR(AM831/AJ821,"-")</f>
        <v>6.8718252157626703E-5</v>
      </c>
      <c r="AO831" s="54">
        <f t="shared" si="155"/>
        <v>9</v>
      </c>
      <c r="AP831" s="52">
        <f>IFERROR(AO831/AK821,"-")</f>
        <v>4.1860465116279073E-3</v>
      </c>
      <c r="AQ831" s="53">
        <f t="shared" si="152"/>
        <v>10050.111111111111</v>
      </c>
      <c r="AW831" s="175"/>
      <c r="AX831" s="175"/>
    </row>
    <row r="832" spans="2:50" s="20" customFormat="1">
      <c r="B832" s="326"/>
      <c r="C832" s="308"/>
      <c r="D832" s="311"/>
      <c r="E832" s="311"/>
      <c r="F832" s="209" t="s">
        <v>160</v>
      </c>
      <c r="G832" s="54">
        <v>502476</v>
      </c>
      <c r="H832" s="52">
        <f>IFERROR(G832/D821,"-")</f>
        <v>5.7009397401402301E-4</v>
      </c>
      <c r="I832" s="54">
        <v>7</v>
      </c>
      <c r="J832" s="52">
        <f>IFERROR(I832/E821,"-")</f>
        <v>4.5190445448676569E-3</v>
      </c>
      <c r="K832" s="53">
        <f t="shared" si="148"/>
        <v>71782.28571428571</v>
      </c>
      <c r="L832" s="311"/>
      <c r="M832" s="311"/>
      <c r="N832" s="209" t="s">
        <v>160</v>
      </c>
      <c r="O832" s="54">
        <v>13962</v>
      </c>
      <c r="P832" s="52">
        <f>IFERROR(O832/L821,"-")</f>
        <v>8.6850330046183319E-5</v>
      </c>
      <c r="Q832" s="54">
        <v>1</v>
      </c>
      <c r="R832" s="52">
        <f>IFERROR(Q832/M821,"-")</f>
        <v>4.2918454935622317E-3</v>
      </c>
      <c r="S832" s="53">
        <f t="shared" si="149"/>
        <v>13962</v>
      </c>
      <c r="T832" s="311"/>
      <c r="U832" s="311"/>
      <c r="V832" s="209" t="s">
        <v>160</v>
      </c>
      <c r="W832" s="54">
        <v>0</v>
      </c>
      <c r="X832" s="52">
        <f>IFERROR(W832/T821,"-")</f>
        <v>0</v>
      </c>
      <c r="Y832" s="54">
        <v>0</v>
      </c>
      <c r="Z832" s="52">
        <f>IFERROR(Y832/U821,"-")</f>
        <v>0</v>
      </c>
      <c r="AA832" s="53" t="str">
        <f t="shared" si="150"/>
        <v>-</v>
      </c>
      <c r="AB832" s="311"/>
      <c r="AC832" s="311"/>
      <c r="AD832" s="209" t="s">
        <v>160</v>
      </c>
      <c r="AE832" s="54">
        <v>183654</v>
      </c>
      <c r="AF832" s="52">
        <f>IFERROR(AE832/AB821,"-")</f>
        <v>1.0960298801137125E-3</v>
      </c>
      <c r="AG832" s="54">
        <v>3</v>
      </c>
      <c r="AH832" s="52">
        <f>IFERROR(AG832/AC821,"-")</f>
        <v>1.3333333333333334E-2</v>
      </c>
      <c r="AI832" s="53">
        <f t="shared" si="151"/>
        <v>61218</v>
      </c>
      <c r="AJ832" s="311"/>
      <c r="AK832" s="324"/>
      <c r="AL832" s="209" t="s">
        <v>160</v>
      </c>
      <c r="AM832" s="54">
        <f t="shared" si="156"/>
        <v>700092</v>
      </c>
      <c r="AN832" s="52">
        <f>IFERROR(AM832/AJ821,"-")</f>
        <v>5.3188022895863166E-4</v>
      </c>
      <c r="AO832" s="54">
        <f t="shared" si="155"/>
        <v>11</v>
      </c>
      <c r="AP832" s="52">
        <f>IFERROR(AO832/AK821,"-")</f>
        <v>5.1162790697674414E-3</v>
      </c>
      <c r="AQ832" s="53">
        <f t="shared" si="152"/>
        <v>63644.727272727272</v>
      </c>
      <c r="AW832" s="175"/>
      <c r="AX832" s="175"/>
    </row>
    <row r="833" spans="2:50" s="20" customFormat="1">
      <c r="B833" s="326"/>
      <c r="C833" s="308"/>
      <c r="D833" s="311"/>
      <c r="E833" s="311"/>
      <c r="F833" s="209" t="s">
        <v>161</v>
      </c>
      <c r="G833" s="54">
        <v>3284277</v>
      </c>
      <c r="H833" s="52">
        <f>IFERROR(G833/D821,"-")</f>
        <v>3.7262407093927941E-3</v>
      </c>
      <c r="I833" s="54">
        <v>156</v>
      </c>
      <c r="J833" s="52">
        <f>IFERROR(I833/E821,"-")</f>
        <v>0.10071013557133635</v>
      </c>
      <c r="K833" s="53">
        <f t="shared" si="148"/>
        <v>21053.057692307691</v>
      </c>
      <c r="L833" s="311"/>
      <c r="M833" s="311"/>
      <c r="N833" s="209" t="s">
        <v>161</v>
      </c>
      <c r="O833" s="54">
        <v>731049</v>
      </c>
      <c r="P833" s="52">
        <f>IFERROR(O833/L821,"-")</f>
        <v>4.5474750701856668E-3</v>
      </c>
      <c r="Q833" s="54">
        <v>31</v>
      </c>
      <c r="R833" s="52">
        <f>IFERROR(Q833/M821,"-")</f>
        <v>0.13304721030042918</v>
      </c>
      <c r="S833" s="53">
        <f t="shared" si="149"/>
        <v>23582.225806451614</v>
      </c>
      <c r="T833" s="311"/>
      <c r="U833" s="311"/>
      <c r="V833" s="209" t="s">
        <v>161</v>
      </c>
      <c r="W833" s="54">
        <v>555011</v>
      </c>
      <c r="X833" s="52">
        <f>IFERROR(W833/T821,"-")</f>
        <v>5.2091727678480089E-3</v>
      </c>
      <c r="Y833" s="54">
        <v>22</v>
      </c>
      <c r="Z833" s="52">
        <f>IFERROR(Y833/U821,"-")</f>
        <v>0.15384615384615385</v>
      </c>
      <c r="AA833" s="53">
        <f t="shared" si="150"/>
        <v>25227.772727272728</v>
      </c>
      <c r="AB833" s="311"/>
      <c r="AC833" s="311"/>
      <c r="AD833" s="209" t="s">
        <v>161</v>
      </c>
      <c r="AE833" s="54">
        <v>1150568</v>
      </c>
      <c r="AF833" s="52">
        <f>IFERROR(AE833/AB821,"-")</f>
        <v>6.8664821191080725E-3</v>
      </c>
      <c r="AG833" s="54">
        <v>40</v>
      </c>
      <c r="AH833" s="52">
        <f>IFERROR(AG833/AC821,"-")</f>
        <v>0.17777777777777778</v>
      </c>
      <c r="AI833" s="53">
        <f t="shared" si="151"/>
        <v>28764.2</v>
      </c>
      <c r="AJ833" s="311"/>
      <c r="AK833" s="324"/>
      <c r="AL833" s="209" t="s">
        <v>161</v>
      </c>
      <c r="AM833" s="54">
        <f t="shared" si="156"/>
        <v>5720905</v>
      </c>
      <c r="AN833" s="52">
        <f>IFERROR(AM833/AJ821,"-")</f>
        <v>4.3463377116872938E-3</v>
      </c>
      <c r="AO833" s="54">
        <f t="shared" si="155"/>
        <v>249</v>
      </c>
      <c r="AP833" s="52">
        <f>IFERROR(AO833/AK821,"-")</f>
        <v>0.11581395348837209</v>
      </c>
      <c r="AQ833" s="53">
        <f t="shared" si="152"/>
        <v>22975.522088353413</v>
      </c>
      <c r="AW833" s="175"/>
      <c r="AX833" s="175"/>
    </row>
    <row r="834" spans="2:50" s="20" customFormat="1">
      <c r="B834" s="326"/>
      <c r="C834" s="308"/>
      <c r="D834" s="311"/>
      <c r="E834" s="311"/>
      <c r="F834" s="209" t="s">
        <v>162</v>
      </c>
      <c r="G834" s="54">
        <v>9336497</v>
      </c>
      <c r="H834" s="52">
        <f>IFERROR(G834/D821,"-")</f>
        <v>1.059290528920785E-2</v>
      </c>
      <c r="I834" s="54">
        <v>107</v>
      </c>
      <c r="J834" s="52">
        <f>IFERROR(I834/E821,"-")</f>
        <v>6.9076823757262748E-2</v>
      </c>
      <c r="K834" s="53">
        <f t="shared" si="148"/>
        <v>87256.98130841121</v>
      </c>
      <c r="L834" s="311"/>
      <c r="M834" s="311"/>
      <c r="N834" s="209" t="s">
        <v>162</v>
      </c>
      <c r="O834" s="54">
        <v>901968</v>
      </c>
      <c r="P834" s="52">
        <f>IFERROR(O834/L821,"-")</f>
        <v>5.6106731479083141E-3</v>
      </c>
      <c r="Q834" s="54">
        <v>17</v>
      </c>
      <c r="R834" s="52">
        <f>IFERROR(Q834/M821,"-")</f>
        <v>7.2961373390557943E-2</v>
      </c>
      <c r="S834" s="53">
        <f t="shared" si="149"/>
        <v>53056.941176470587</v>
      </c>
      <c r="T834" s="311"/>
      <c r="U834" s="311"/>
      <c r="V834" s="209" t="s">
        <v>162</v>
      </c>
      <c r="W834" s="54">
        <v>840221</v>
      </c>
      <c r="X834" s="52">
        <f>IFERROR(W834/T821,"-")</f>
        <v>7.8860713610613507E-3</v>
      </c>
      <c r="Y834" s="54">
        <v>8</v>
      </c>
      <c r="Z834" s="52">
        <f>IFERROR(Y834/U821,"-")</f>
        <v>5.5944055944055944E-2</v>
      </c>
      <c r="AA834" s="53">
        <f t="shared" si="150"/>
        <v>105027.625</v>
      </c>
      <c r="AB834" s="311"/>
      <c r="AC834" s="311"/>
      <c r="AD834" s="209" t="s">
        <v>162</v>
      </c>
      <c r="AE834" s="54">
        <v>1083662</v>
      </c>
      <c r="AF834" s="52">
        <f>IFERROR(AE834/AB821,"-")</f>
        <v>6.4671933741916095E-3</v>
      </c>
      <c r="AG834" s="54">
        <v>27</v>
      </c>
      <c r="AH834" s="52">
        <f>IFERROR(AG834/AC821,"-")</f>
        <v>0.12</v>
      </c>
      <c r="AI834" s="53">
        <f t="shared" si="151"/>
        <v>40135.629629629628</v>
      </c>
      <c r="AJ834" s="311"/>
      <c r="AK834" s="324"/>
      <c r="AL834" s="209" t="s">
        <v>162</v>
      </c>
      <c r="AM834" s="54">
        <f t="shared" si="156"/>
        <v>12162348</v>
      </c>
      <c r="AN834" s="52">
        <f>IFERROR(AM834/AJ821,"-")</f>
        <v>9.2400890724569848E-3</v>
      </c>
      <c r="AO834" s="54">
        <f t="shared" si="155"/>
        <v>159</v>
      </c>
      <c r="AP834" s="52">
        <f>IFERROR(AO834/AK821,"-")</f>
        <v>7.3953488372093021E-2</v>
      </c>
      <c r="AQ834" s="53">
        <f t="shared" si="152"/>
        <v>76492.75471698113</v>
      </c>
      <c r="AW834" s="175"/>
      <c r="AX834" s="175"/>
    </row>
    <row r="835" spans="2:50" s="20" customFormat="1">
      <c r="B835" s="326"/>
      <c r="C835" s="308"/>
      <c r="D835" s="311"/>
      <c r="E835" s="311"/>
      <c r="F835" s="209" t="s">
        <v>163</v>
      </c>
      <c r="G835" s="54">
        <v>3222512</v>
      </c>
      <c r="H835" s="52">
        <f>IFERROR(G835/D821,"-")</f>
        <v>3.656164020546011E-3</v>
      </c>
      <c r="I835" s="54">
        <v>84</v>
      </c>
      <c r="J835" s="52">
        <f>IFERROR(I835/E821,"-")</f>
        <v>5.4228534538411879E-2</v>
      </c>
      <c r="K835" s="53">
        <f t="shared" si="148"/>
        <v>38363.238095238092</v>
      </c>
      <c r="L835" s="311"/>
      <c r="M835" s="311"/>
      <c r="N835" s="209" t="s">
        <v>163</v>
      </c>
      <c r="O835" s="54">
        <v>1711948</v>
      </c>
      <c r="P835" s="52">
        <f>IFERROR(O835/L821,"-")</f>
        <v>1.0649136858752574E-2</v>
      </c>
      <c r="Q835" s="54">
        <v>23</v>
      </c>
      <c r="R835" s="52">
        <f>IFERROR(Q835/M821,"-")</f>
        <v>9.8712446351931327E-2</v>
      </c>
      <c r="S835" s="53">
        <f t="shared" si="149"/>
        <v>74432.521739130432</v>
      </c>
      <c r="T835" s="311"/>
      <c r="U835" s="311"/>
      <c r="V835" s="209" t="s">
        <v>163</v>
      </c>
      <c r="W835" s="54">
        <v>804798</v>
      </c>
      <c r="X835" s="52">
        <f>IFERROR(W835/T821,"-")</f>
        <v>7.5536013254125442E-3</v>
      </c>
      <c r="Y835" s="54">
        <v>13</v>
      </c>
      <c r="Z835" s="52">
        <f>IFERROR(Y835/U821,"-")</f>
        <v>9.0909090909090912E-2</v>
      </c>
      <c r="AA835" s="53">
        <f t="shared" si="150"/>
        <v>61907.538461538461</v>
      </c>
      <c r="AB835" s="311"/>
      <c r="AC835" s="311"/>
      <c r="AD835" s="209" t="s">
        <v>163</v>
      </c>
      <c r="AE835" s="54">
        <v>1473758</v>
      </c>
      <c r="AF835" s="52">
        <f>IFERROR(AE835/AB821,"-")</f>
        <v>8.7952497852299694E-3</v>
      </c>
      <c r="AG835" s="54">
        <v>27</v>
      </c>
      <c r="AH835" s="52">
        <f>IFERROR(AG835/AC821,"-")</f>
        <v>0.12</v>
      </c>
      <c r="AI835" s="53">
        <f t="shared" si="151"/>
        <v>54583.629629629628</v>
      </c>
      <c r="AJ835" s="311"/>
      <c r="AK835" s="324"/>
      <c r="AL835" s="209" t="s">
        <v>163</v>
      </c>
      <c r="AM835" s="54">
        <f t="shared" si="156"/>
        <v>7213016</v>
      </c>
      <c r="AN835" s="52">
        <f>IFERROR(AM835/AJ821,"-")</f>
        <v>5.4799377818376344E-3</v>
      </c>
      <c r="AO835" s="54">
        <f t="shared" si="155"/>
        <v>147</v>
      </c>
      <c r="AP835" s="52">
        <f>IFERROR(AO835/AK821,"-")</f>
        <v>6.8372093023255809E-2</v>
      </c>
      <c r="AQ835" s="53">
        <f t="shared" si="152"/>
        <v>49068.136054421768</v>
      </c>
      <c r="AW835" s="175"/>
      <c r="AX835" s="175"/>
    </row>
    <row r="836" spans="2:50" s="20" customFormat="1">
      <c r="B836" s="326"/>
      <c r="C836" s="308"/>
      <c r="D836" s="311"/>
      <c r="E836" s="311"/>
      <c r="F836" s="210" t="s">
        <v>164</v>
      </c>
      <c r="G836" s="59">
        <v>1402784</v>
      </c>
      <c r="H836" s="57">
        <f>IFERROR(G836/D821,"-")</f>
        <v>1.5915560250505244E-3</v>
      </c>
      <c r="I836" s="59">
        <v>73</v>
      </c>
      <c r="J836" s="57">
        <f>IFERROR(I836/E821,"-")</f>
        <v>4.7127178825048417E-2</v>
      </c>
      <c r="K836" s="58">
        <f t="shared" si="148"/>
        <v>19216.219178082192</v>
      </c>
      <c r="L836" s="311"/>
      <c r="M836" s="311"/>
      <c r="N836" s="210" t="s">
        <v>164</v>
      </c>
      <c r="O836" s="59">
        <v>221744</v>
      </c>
      <c r="P836" s="57">
        <f>IFERROR(O836/L821,"-")</f>
        <v>1.3793539310815697E-3</v>
      </c>
      <c r="Q836" s="59">
        <v>18</v>
      </c>
      <c r="R836" s="57">
        <f>IFERROR(Q836/M821,"-")</f>
        <v>7.7253218884120178E-2</v>
      </c>
      <c r="S836" s="58">
        <f t="shared" si="149"/>
        <v>12319.111111111111</v>
      </c>
      <c r="T836" s="311"/>
      <c r="U836" s="311"/>
      <c r="V836" s="210" t="s">
        <v>164</v>
      </c>
      <c r="W836" s="59">
        <v>107932</v>
      </c>
      <c r="X836" s="57">
        <f>IFERROR(W836/T821,"-")</f>
        <v>1.0130185440997948E-3</v>
      </c>
      <c r="Y836" s="59">
        <v>13</v>
      </c>
      <c r="Z836" s="57">
        <f>IFERROR(Y836/U821,"-")</f>
        <v>9.0909090909090912E-2</v>
      </c>
      <c r="AA836" s="58">
        <f t="shared" si="150"/>
        <v>8302.461538461539</v>
      </c>
      <c r="AB836" s="311"/>
      <c r="AC836" s="311"/>
      <c r="AD836" s="210" t="s">
        <v>164</v>
      </c>
      <c r="AE836" s="59">
        <v>1562980</v>
      </c>
      <c r="AF836" s="57">
        <f>IFERROR(AE836/AB821,"-")</f>
        <v>9.3277183291413761E-3</v>
      </c>
      <c r="AG836" s="59">
        <v>19</v>
      </c>
      <c r="AH836" s="57">
        <f>IFERROR(AG836/AC821,"-")</f>
        <v>8.4444444444444447E-2</v>
      </c>
      <c r="AI836" s="58">
        <f t="shared" si="151"/>
        <v>82262.105263157893</v>
      </c>
      <c r="AJ836" s="311"/>
      <c r="AK836" s="324"/>
      <c r="AL836" s="210" t="s">
        <v>164</v>
      </c>
      <c r="AM836" s="59">
        <f t="shared" si="156"/>
        <v>3295440</v>
      </c>
      <c r="AN836" s="57">
        <f>IFERROR(AM836/AJ821,"-")</f>
        <v>2.5036414952883806E-3</v>
      </c>
      <c r="AO836" s="59">
        <f t="shared" si="155"/>
        <v>123</v>
      </c>
      <c r="AP836" s="57">
        <f>IFERROR(AO836/AK821,"-")</f>
        <v>5.7209302325581399E-2</v>
      </c>
      <c r="AQ836" s="58">
        <f t="shared" si="152"/>
        <v>26792.195121951219</v>
      </c>
      <c r="AW836" s="175"/>
      <c r="AX836" s="175"/>
    </row>
    <row r="837" spans="2:50" s="20" customFormat="1">
      <c r="B837" s="326"/>
      <c r="C837" s="309"/>
      <c r="D837" s="312"/>
      <c r="E837" s="312"/>
      <c r="F837" s="211" t="s">
        <v>86</v>
      </c>
      <c r="G837" s="60">
        <f>SUM(G821:G836)</f>
        <v>161631821</v>
      </c>
      <c r="H837" s="57">
        <f>IFERROR(G837/D821,"-")</f>
        <v>0.18338254396431516</v>
      </c>
      <c r="I837" s="59">
        <v>1195</v>
      </c>
      <c r="J837" s="57">
        <f>IFERROR(I837/E821,"-")</f>
        <v>0.77146546158812135</v>
      </c>
      <c r="K837" s="58">
        <f t="shared" si="148"/>
        <v>135256.7539748954</v>
      </c>
      <c r="L837" s="312"/>
      <c r="M837" s="312"/>
      <c r="N837" s="211" t="s">
        <v>86</v>
      </c>
      <c r="O837" s="60">
        <f>SUM(O821:O836)</f>
        <v>24673885</v>
      </c>
      <c r="P837" s="57">
        <f>IFERROR(O837/L821,"-")</f>
        <v>0.15348338746394299</v>
      </c>
      <c r="Q837" s="59">
        <v>190</v>
      </c>
      <c r="R837" s="57">
        <f>IFERROR(Q837/M821,"-")</f>
        <v>0.81545064377682408</v>
      </c>
      <c r="S837" s="58">
        <f t="shared" si="149"/>
        <v>129862.55263157895</v>
      </c>
      <c r="T837" s="312"/>
      <c r="U837" s="312"/>
      <c r="V837" s="211" t="s">
        <v>86</v>
      </c>
      <c r="W837" s="60">
        <f>SUM(W821:W836)</f>
        <v>12325437</v>
      </c>
      <c r="X837" s="57">
        <f>IFERROR(W837/T821,"-")</f>
        <v>0.11568298785470243</v>
      </c>
      <c r="Y837" s="59">
        <v>126</v>
      </c>
      <c r="Z837" s="57">
        <f>IFERROR(Y837/U821,"-")</f>
        <v>0.88111888111888115</v>
      </c>
      <c r="AA837" s="58">
        <f t="shared" si="150"/>
        <v>97820.928571428565</v>
      </c>
      <c r="AB837" s="312"/>
      <c r="AC837" s="312"/>
      <c r="AD837" s="211" t="s">
        <v>86</v>
      </c>
      <c r="AE837" s="60">
        <f>SUM(AE821:AE836)</f>
        <v>24932252</v>
      </c>
      <c r="AF837" s="57">
        <f>IFERROR(AE837/AB821,"-")</f>
        <v>0.14879334602309163</v>
      </c>
      <c r="AG837" s="59">
        <v>192</v>
      </c>
      <c r="AH837" s="57">
        <f>IFERROR(AG837/AC821,"-")</f>
        <v>0.85333333333333339</v>
      </c>
      <c r="AI837" s="58">
        <f t="shared" si="151"/>
        <v>129855.47916666667</v>
      </c>
      <c r="AJ837" s="312"/>
      <c r="AK837" s="325"/>
      <c r="AL837" s="211" t="s">
        <v>86</v>
      </c>
      <c r="AM837" s="60">
        <f>SUM(AM821:AM836)</f>
        <v>223563395</v>
      </c>
      <c r="AN837" s="57">
        <f>IFERROR(AM837/AJ821,"-")</f>
        <v>0.16984760534239643</v>
      </c>
      <c r="AO837" s="59">
        <f t="shared" si="155"/>
        <v>1703</v>
      </c>
      <c r="AP837" s="57">
        <f>IFERROR(AO837/AK821,"-")</f>
        <v>0.79209302325581399</v>
      </c>
      <c r="AQ837" s="58">
        <f t="shared" si="152"/>
        <v>131276.21550205519</v>
      </c>
      <c r="AW837" s="175"/>
      <c r="AX837" s="175"/>
    </row>
    <row r="838" spans="2:50" s="20" customFormat="1">
      <c r="B838" s="326">
        <v>50</v>
      </c>
      <c r="C838" s="307" t="s">
        <v>16</v>
      </c>
      <c r="D838" s="310">
        <v>878766230</v>
      </c>
      <c r="E838" s="310">
        <v>1576</v>
      </c>
      <c r="F838" s="207" t="s">
        <v>150</v>
      </c>
      <c r="G838" s="50">
        <v>13665995</v>
      </c>
      <c r="H838" s="48">
        <f>IFERROR(G838/D838,"-")</f>
        <v>1.5551342932238076E-2</v>
      </c>
      <c r="I838" s="50">
        <v>291</v>
      </c>
      <c r="J838" s="48">
        <f>IFERROR(I838/E838,"-")</f>
        <v>0.18464467005076143</v>
      </c>
      <c r="K838" s="49">
        <f t="shared" ref="K838:K901" si="157">IFERROR(G838/I838,"-")</f>
        <v>46962.182130584195</v>
      </c>
      <c r="L838" s="310">
        <v>144041340</v>
      </c>
      <c r="M838" s="310">
        <v>244</v>
      </c>
      <c r="N838" s="207" t="s">
        <v>150</v>
      </c>
      <c r="O838" s="50">
        <v>765370</v>
      </c>
      <c r="P838" s="48">
        <f>IFERROR(O838/L838,"-")</f>
        <v>5.3135440145169431E-3</v>
      </c>
      <c r="Q838" s="50">
        <v>43</v>
      </c>
      <c r="R838" s="48">
        <f>IFERROR(Q838/M838,"-")</f>
        <v>0.17622950819672131</v>
      </c>
      <c r="S838" s="49">
        <f t="shared" ref="S838:S901" si="158">IFERROR(O838/Q838,"-")</f>
        <v>17799.302325581397</v>
      </c>
      <c r="T838" s="310">
        <v>91419610</v>
      </c>
      <c r="U838" s="310">
        <v>141</v>
      </c>
      <c r="V838" s="207" t="s">
        <v>150</v>
      </c>
      <c r="W838" s="50">
        <v>750078</v>
      </c>
      <c r="X838" s="48">
        <f>IFERROR(W838/T838,"-")</f>
        <v>8.2047823218672662E-3</v>
      </c>
      <c r="Y838" s="50">
        <v>30</v>
      </c>
      <c r="Z838" s="48">
        <f>IFERROR(Y838/U838,"-")</f>
        <v>0.21276595744680851</v>
      </c>
      <c r="AA838" s="49">
        <f t="shared" ref="AA838:AA901" si="159">IFERROR(W838/Y838,"-")</f>
        <v>25002.6</v>
      </c>
      <c r="AB838" s="310">
        <v>174253120</v>
      </c>
      <c r="AC838" s="310">
        <v>221</v>
      </c>
      <c r="AD838" s="207" t="s">
        <v>150</v>
      </c>
      <c r="AE838" s="50">
        <v>3628517</v>
      </c>
      <c r="AF838" s="48">
        <f>IFERROR(AE838/AB838,"-")</f>
        <v>2.082325412595195E-2</v>
      </c>
      <c r="AG838" s="50">
        <v>64</v>
      </c>
      <c r="AH838" s="48">
        <f>IFERROR(AG838/AC838,"-")</f>
        <v>0.2895927601809955</v>
      </c>
      <c r="AI838" s="49">
        <f t="shared" ref="AI838:AI901" si="160">IFERROR(AE838/AG838,"-")</f>
        <v>56695.578125</v>
      </c>
      <c r="AJ838" s="310">
        <f>SUM(D838,L838,T838,AB838)</f>
        <v>1288480300</v>
      </c>
      <c r="AK838" s="323">
        <f>SUM(E838,M838,U838,AC838)</f>
        <v>2182</v>
      </c>
      <c r="AL838" s="207" t="s">
        <v>150</v>
      </c>
      <c r="AM838" s="50">
        <f t="shared" ref="AM838:AM853" si="161">SUM(G838,O838,W838,AE838)</f>
        <v>18809960</v>
      </c>
      <c r="AN838" s="48">
        <f>IFERROR(AM838/AJ838,"-")</f>
        <v>1.4598562352874158E-2</v>
      </c>
      <c r="AO838" s="50">
        <f t="shared" si="155"/>
        <v>428</v>
      </c>
      <c r="AP838" s="48">
        <f>IFERROR(AO838/AK838,"-")</f>
        <v>0.19615032080659944</v>
      </c>
      <c r="AQ838" s="49">
        <f t="shared" ref="AQ838:AQ901" si="162">IFERROR(AM838/AO838,"-")</f>
        <v>43948.504672897194</v>
      </c>
      <c r="AW838" s="175"/>
      <c r="AX838" s="175"/>
    </row>
    <row r="839" spans="2:50" s="20" customFormat="1">
      <c r="B839" s="326"/>
      <c r="C839" s="308"/>
      <c r="D839" s="311"/>
      <c r="E839" s="311"/>
      <c r="F839" s="208" t="s">
        <v>151</v>
      </c>
      <c r="G839" s="54">
        <v>32263916</v>
      </c>
      <c r="H839" s="52">
        <f>IFERROR(G839/D838,"-")</f>
        <v>3.6715015778428353E-2</v>
      </c>
      <c r="I839" s="54">
        <v>396</v>
      </c>
      <c r="J839" s="52">
        <f>IFERROR(I839/E838,"-")</f>
        <v>0.2512690355329949</v>
      </c>
      <c r="K839" s="53">
        <f t="shared" si="157"/>
        <v>81474.53535353535</v>
      </c>
      <c r="L839" s="311"/>
      <c r="M839" s="311"/>
      <c r="N839" s="208" t="s">
        <v>151</v>
      </c>
      <c r="O839" s="54">
        <v>5422384</v>
      </c>
      <c r="P839" s="52">
        <f>IFERROR(O839/L838,"-")</f>
        <v>3.7644637296487246E-2</v>
      </c>
      <c r="Q839" s="54">
        <v>67</v>
      </c>
      <c r="R839" s="52">
        <f>IFERROR(Q839/M838,"-")</f>
        <v>0.27459016393442626</v>
      </c>
      <c r="S839" s="53">
        <f t="shared" si="158"/>
        <v>80931.104477611938</v>
      </c>
      <c r="T839" s="311"/>
      <c r="U839" s="311"/>
      <c r="V839" s="208" t="s">
        <v>151</v>
      </c>
      <c r="W839" s="54">
        <v>8687316</v>
      </c>
      <c r="X839" s="52">
        <f>IFERROR(W839/T838,"-")</f>
        <v>9.5026832864414976E-2</v>
      </c>
      <c r="Y839" s="54">
        <v>39</v>
      </c>
      <c r="Z839" s="52">
        <f>IFERROR(Y839/U838,"-")</f>
        <v>0.27659574468085107</v>
      </c>
      <c r="AA839" s="53">
        <f t="shared" si="159"/>
        <v>222751.69230769231</v>
      </c>
      <c r="AB839" s="311"/>
      <c r="AC839" s="311"/>
      <c r="AD839" s="208" t="s">
        <v>151</v>
      </c>
      <c r="AE839" s="54">
        <v>10514082</v>
      </c>
      <c r="AF839" s="52">
        <f>IFERROR(AE839/AB838,"-")</f>
        <v>6.0337984192191219E-2</v>
      </c>
      <c r="AG839" s="54">
        <v>75</v>
      </c>
      <c r="AH839" s="52">
        <f>IFERROR(AG839/AC838,"-")</f>
        <v>0.33936651583710409</v>
      </c>
      <c r="AI839" s="53">
        <f t="shared" si="160"/>
        <v>140187.76</v>
      </c>
      <c r="AJ839" s="311"/>
      <c r="AK839" s="324"/>
      <c r="AL839" s="208" t="s">
        <v>151</v>
      </c>
      <c r="AM839" s="54">
        <f t="shared" si="161"/>
        <v>56887698</v>
      </c>
      <c r="AN839" s="52">
        <f>IFERROR(AM839/AJ838,"-")</f>
        <v>4.4151003317629306E-2</v>
      </c>
      <c r="AO839" s="54">
        <f t="shared" si="155"/>
        <v>577</v>
      </c>
      <c r="AP839" s="52">
        <f>IFERROR(AO839/AK838,"-")</f>
        <v>0.26443629697525206</v>
      </c>
      <c r="AQ839" s="53">
        <f t="shared" si="162"/>
        <v>98592.197573656842</v>
      </c>
      <c r="AW839" s="175"/>
      <c r="AX839" s="175"/>
    </row>
    <row r="840" spans="2:50" s="20" customFormat="1">
      <c r="B840" s="326"/>
      <c r="C840" s="308"/>
      <c r="D840" s="311"/>
      <c r="E840" s="311"/>
      <c r="F840" s="209" t="s">
        <v>152</v>
      </c>
      <c r="G840" s="54">
        <v>20336907</v>
      </c>
      <c r="H840" s="52">
        <f>IFERROR(G840/D838,"-")</f>
        <v>2.314256773385568E-2</v>
      </c>
      <c r="I840" s="54">
        <v>425</v>
      </c>
      <c r="J840" s="52">
        <f>IFERROR(I840/E838,"-")</f>
        <v>0.26967005076142131</v>
      </c>
      <c r="K840" s="53">
        <f t="shared" si="157"/>
        <v>47851.545882352941</v>
      </c>
      <c r="L840" s="311"/>
      <c r="M840" s="311"/>
      <c r="N840" s="209" t="s">
        <v>152</v>
      </c>
      <c r="O840" s="54">
        <v>1626590</v>
      </c>
      <c r="P840" s="52">
        <f>IFERROR(O840/L838,"-")</f>
        <v>1.1292521994033102E-2</v>
      </c>
      <c r="Q840" s="54">
        <v>64</v>
      </c>
      <c r="R840" s="52">
        <f>IFERROR(Q840/M838,"-")</f>
        <v>0.26229508196721313</v>
      </c>
      <c r="S840" s="53">
        <f t="shared" si="158"/>
        <v>25415.46875</v>
      </c>
      <c r="T840" s="311"/>
      <c r="U840" s="311"/>
      <c r="V840" s="209" t="s">
        <v>152</v>
      </c>
      <c r="W840" s="54">
        <v>1429844</v>
      </c>
      <c r="X840" s="52">
        <f>IFERROR(W840/T838,"-")</f>
        <v>1.5640451758654406E-2</v>
      </c>
      <c r="Y840" s="54">
        <v>40</v>
      </c>
      <c r="Z840" s="52">
        <f>IFERROR(Y840/U838,"-")</f>
        <v>0.28368794326241137</v>
      </c>
      <c r="AA840" s="53">
        <f t="shared" si="159"/>
        <v>35746.1</v>
      </c>
      <c r="AB840" s="311"/>
      <c r="AC840" s="311"/>
      <c r="AD840" s="209" t="s">
        <v>152</v>
      </c>
      <c r="AE840" s="54">
        <v>2369399</v>
      </c>
      <c r="AF840" s="52">
        <f>IFERROR(AE840/AB838,"-")</f>
        <v>1.3597455242121347E-2</v>
      </c>
      <c r="AG840" s="54">
        <v>66</v>
      </c>
      <c r="AH840" s="52">
        <f>IFERROR(AG840/AC838,"-")</f>
        <v>0.29864253393665158</v>
      </c>
      <c r="AI840" s="53">
        <f t="shared" si="160"/>
        <v>35899.984848484848</v>
      </c>
      <c r="AJ840" s="311"/>
      <c r="AK840" s="324"/>
      <c r="AL840" s="209" t="s">
        <v>152</v>
      </c>
      <c r="AM840" s="54">
        <f t="shared" si="161"/>
        <v>25762740</v>
      </c>
      <c r="AN840" s="52">
        <f>IFERROR(AM840/AJ838,"-")</f>
        <v>1.9994671241772188E-2</v>
      </c>
      <c r="AO840" s="54">
        <f t="shared" si="155"/>
        <v>595</v>
      </c>
      <c r="AP840" s="52">
        <f>IFERROR(AO840/AK838,"-")</f>
        <v>0.27268560953253895</v>
      </c>
      <c r="AQ840" s="53">
        <f t="shared" si="162"/>
        <v>43298.722689075628</v>
      </c>
      <c r="AW840" s="175"/>
      <c r="AX840" s="175"/>
    </row>
    <row r="841" spans="2:50" s="20" customFormat="1">
      <c r="B841" s="326"/>
      <c r="C841" s="308"/>
      <c r="D841" s="311"/>
      <c r="E841" s="311"/>
      <c r="F841" s="209" t="s">
        <v>153</v>
      </c>
      <c r="G841" s="54">
        <v>804252</v>
      </c>
      <c r="H841" s="52">
        <f>IFERROR(G841/D838,"-")</f>
        <v>9.1520585628330304E-4</v>
      </c>
      <c r="I841" s="54">
        <v>59</v>
      </c>
      <c r="J841" s="52">
        <f>IFERROR(I841/E838,"-")</f>
        <v>3.7436548223350255E-2</v>
      </c>
      <c r="K841" s="53">
        <f t="shared" si="157"/>
        <v>13631.389830508475</v>
      </c>
      <c r="L841" s="311"/>
      <c r="M841" s="311"/>
      <c r="N841" s="209" t="s">
        <v>153</v>
      </c>
      <c r="O841" s="54">
        <v>172662</v>
      </c>
      <c r="P841" s="52">
        <f>IFERROR(O841/L838,"-")</f>
        <v>1.1986975405810581E-3</v>
      </c>
      <c r="Q841" s="54">
        <v>13</v>
      </c>
      <c r="R841" s="52">
        <f>IFERROR(Q841/M838,"-")</f>
        <v>5.3278688524590161E-2</v>
      </c>
      <c r="S841" s="53">
        <f t="shared" si="158"/>
        <v>13281.692307692309</v>
      </c>
      <c r="T841" s="311"/>
      <c r="U841" s="311"/>
      <c r="V841" s="209" t="s">
        <v>153</v>
      </c>
      <c r="W841" s="54">
        <v>2474439</v>
      </c>
      <c r="X841" s="52">
        <f>IFERROR(W841/T838,"-")</f>
        <v>2.7066829534713614E-2</v>
      </c>
      <c r="Y841" s="54">
        <v>7</v>
      </c>
      <c r="Z841" s="52">
        <f>IFERROR(Y841/U838,"-")</f>
        <v>4.9645390070921988E-2</v>
      </c>
      <c r="AA841" s="53">
        <f t="shared" si="159"/>
        <v>353491.28571428574</v>
      </c>
      <c r="AB841" s="311"/>
      <c r="AC841" s="311"/>
      <c r="AD841" s="209" t="s">
        <v>153</v>
      </c>
      <c r="AE841" s="54">
        <v>185381</v>
      </c>
      <c r="AF841" s="52">
        <f>IFERROR(AE841/AB838,"-")</f>
        <v>1.0638604347514697E-3</v>
      </c>
      <c r="AG841" s="54">
        <v>14</v>
      </c>
      <c r="AH841" s="52">
        <f>IFERROR(AG841/AC838,"-")</f>
        <v>6.3348416289592757E-2</v>
      </c>
      <c r="AI841" s="53">
        <f t="shared" si="160"/>
        <v>13241.5</v>
      </c>
      <c r="AJ841" s="311"/>
      <c r="AK841" s="324"/>
      <c r="AL841" s="209" t="s">
        <v>153</v>
      </c>
      <c r="AM841" s="54">
        <f t="shared" si="161"/>
        <v>3636734</v>
      </c>
      <c r="AN841" s="52">
        <f>IFERROR(AM841/AJ838,"-")</f>
        <v>2.822498721943983E-3</v>
      </c>
      <c r="AO841" s="54">
        <f t="shared" si="155"/>
        <v>93</v>
      </c>
      <c r="AP841" s="52">
        <f>IFERROR(AO841/AK838,"-")</f>
        <v>4.2621448212648946E-2</v>
      </c>
      <c r="AQ841" s="53">
        <f t="shared" si="162"/>
        <v>39104.666666666664</v>
      </c>
      <c r="AW841" s="175"/>
      <c r="AX841" s="175"/>
    </row>
    <row r="842" spans="2:50" s="20" customFormat="1">
      <c r="B842" s="326"/>
      <c r="C842" s="308"/>
      <c r="D842" s="311"/>
      <c r="E842" s="311"/>
      <c r="F842" s="209" t="s">
        <v>154</v>
      </c>
      <c r="G842" s="54">
        <v>25511915</v>
      </c>
      <c r="H842" s="52">
        <f>IFERROR(G842/D838,"-")</f>
        <v>2.9031515013953142E-2</v>
      </c>
      <c r="I842" s="54">
        <v>451</v>
      </c>
      <c r="J842" s="52">
        <f>IFERROR(I842/E838,"-")</f>
        <v>0.28616751269035534</v>
      </c>
      <c r="K842" s="53">
        <f t="shared" si="157"/>
        <v>56567.439024390245</v>
      </c>
      <c r="L842" s="311"/>
      <c r="M842" s="311"/>
      <c r="N842" s="209" t="s">
        <v>154</v>
      </c>
      <c r="O842" s="54">
        <v>5398470</v>
      </c>
      <c r="P842" s="52">
        <f>IFERROR(O842/L838,"-")</f>
        <v>3.7478615514129482E-2</v>
      </c>
      <c r="Q842" s="54">
        <v>88</v>
      </c>
      <c r="R842" s="52">
        <f>IFERROR(Q842/M838,"-")</f>
        <v>0.36065573770491804</v>
      </c>
      <c r="S842" s="53">
        <f t="shared" si="158"/>
        <v>61346.25</v>
      </c>
      <c r="T842" s="311"/>
      <c r="U842" s="311"/>
      <c r="V842" s="209" t="s">
        <v>154</v>
      </c>
      <c r="W842" s="54">
        <v>1424135</v>
      </c>
      <c r="X842" s="52">
        <f>IFERROR(W842/T838,"-")</f>
        <v>1.5578003450244429E-2</v>
      </c>
      <c r="Y842" s="54">
        <v>55</v>
      </c>
      <c r="Z842" s="52">
        <f>IFERROR(Y842/U838,"-")</f>
        <v>0.39007092198581561</v>
      </c>
      <c r="AA842" s="53">
        <f t="shared" si="159"/>
        <v>25893.363636363636</v>
      </c>
      <c r="AB842" s="311"/>
      <c r="AC842" s="311"/>
      <c r="AD842" s="209" t="s">
        <v>154</v>
      </c>
      <c r="AE842" s="54">
        <v>4414123</v>
      </c>
      <c r="AF842" s="52">
        <f>IFERROR(AE842/AB838,"-")</f>
        <v>2.5331672683966865E-2</v>
      </c>
      <c r="AG842" s="54">
        <v>102</v>
      </c>
      <c r="AH842" s="52">
        <f>IFERROR(AG842/AC838,"-")</f>
        <v>0.46153846153846156</v>
      </c>
      <c r="AI842" s="53">
        <f t="shared" si="160"/>
        <v>43275.715686274511</v>
      </c>
      <c r="AJ842" s="311"/>
      <c r="AK842" s="324"/>
      <c r="AL842" s="209" t="s">
        <v>154</v>
      </c>
      <c r="AM842" s="54">
        <f t="shared" si="161"/>
        <v>36748643</v>
      </c>
      <c r="AN842" s="52">
        <f>IFERROR(AM842/AJ838,"-")</f>
        <v>2.8520919567027916E-2</v>
      </c>
      <c r="AO842" s="54">
        <f t="shared" si="155"/>
        <v>696</v>
      </c>
      <c r="AP842" s="52">
        <f>IFERROR(AO842/AK838,"-")</f>
        <v>0.31897341888175984</v>
      </c>
      <c r="AQ842" s="53">
        <f t="shared" si="162"/>
        <v>52799.77442528736</v>
      </c>
      <c r="AW842" s="175"/>
      <c r="AX842" s="175"/>
    </row>
    <row r="843" spans="2:50" s="20" customFormat="1">
      <c r="B843" s="326"/>
      <c r="C843" s="308"/>
      <c r="D843" s="311"/>
      <c r="E843" s="311"/>
      <c r="F843" s="209" t="s">
        <v>155</v>
      </c>
      <c r="G843" s="54">
        <v>31812923</v>
      </c>
      <c r="H843" s="52">
        <f>IFERROR(G843/D838,"-")</f>
        <v>3.6201804204515235E-2</v>
      </c>
      <c r="I843" s="54">
        <v>431</v>
      </c>
      <c r="J843" s="52">
        <f>IFERROR(I843/E838,"-")</f>
        <v>0.27347715736040606</v>
      </c>
      <c r="K843" s="53">
        <f t="shared" si="157"/>
        <v>73811.886310904869</v>
      </c>
      <c r="L843" s="311"/>
      <c r="M843" s="311"/>
      <c r="N843" s="209" t="s">
        <v>155</v>
      </c>
      <c r="O843" s="54">
        <v>7173890</v>
      </c>
      <c r="P843" s="52">
        <f>IFERROR(O843/L838,"-")</f>
        <v>4.9804382547399238E-2</v>
      </c>
      <c r="Q843" s="54">
        <v>76</v>
      </c>
      <c r="R843" s="52">
        <f>IFERROR(Q843/M838,"-")</f>
        <v>0.31147540983606559</v>
      </c>
      <c r="S843" s="53">
        <f t="shared" si="158"/>
        <v>94393.289473684214</v>
      </c>
      <c r="T843" s="311"/>
      <c r="U843" s="311"/>
      <c r="V843" s="209" t="s">
        <v>155</v>
      </c>
      <c r="W843" s="54">
        <v>4502524</v>
      </c>
      <c r="X843" s="52">
        <f>IFERROR(W843/T838,"-")</f>
        <v>4.9251183635546029E-2</v>
      </c>
      <c r="Y843" s="54">
        <v>54</v>
      </c>
      <c r="Z843" s="52">
        <f>IFERROR(Y843/U838,"-")</f>
        <v>0.38297872340425532</v>
      </c>
      <c r="AA843" s="53">
        <f t="shared" si="159"/>
        <v>83380.074074074073</v>
      </c>
      <c r="AB843" s="311"/>
      <c r="AC843" s="311"/>
      <c r="AD843" s="209" t="s">
        <v>155</v>
      </c>
      <c r="AE843" s="54">
        <v>6913433</v>
      </c>
      <c r="AF843" s="52">
        <f>IFERROR(AE843/AB838,"-")</f>
        <v>3.9674658336103251E-2</v>
      </c>
      <c r="AG843" s="54">
        <v>85</v>
      </c>
      <c r="AH843" s="52">
        <f>IFERROR(AG843/AC838,"-")</f>
        <v>0.38461538461538464</v>
      </c>
      <c r="AI843" s="53">
        <f t="shared" si="160"/>
        <v>81334.50588235294</v>
      </c>
      <c r="AJ843" s="311"/>
      <c r="AK843" s="324"/>
      <c r="AL843" s="209" t="s">
        <v>155</v>
      </c>
      <c r="AM843" s="54">
        <f t="shared" si="161"/>
        <v>50402770</v>
      </c>
      <c r="AN843" s="52">
        <f>IFERROR(AM843/AJ838,"-")</f>
        <v>3.9117998156432812E-2</v>
      </c>
      <c r="AO843" s="54">
        <f t="shared" si="155"/>
        <v>646</v>
      </c>
      <c r="AP843" s="52">
        <f>IFERROR(AO843/AK838,"-")</f>
        <v>0.29605866177818513</v>
      </c>
      <c r="AQ843" s="53">
        <f t="shared" si="162"/>
        <v>78022.863777089777</v>
      </c>
      <c r="AW843" s="175"/>
      <c r="AX843" s="175"/>
    </row>
    <row r="844" spans="2:50" s="20" customFormat="1">
      <c r="B844" s="326"/>
      <c r="C844" s="308"/>
      <c r="D844" s="311"/>
      <c r="E844" s="311"/>
      <c r="F844" s="209" t="s">
        <v>156</v>
      </c>
      <c r="G844" s="54">
        <v>31600508</v>
      </c>
      <c r="H844" s="52">
        <f>IFERROR(G844/D838,"-")</f>
        <v>3.5960084629105514E-2</v>
      </c>
      <c r="I844" s="54">
        <v>129</v>
      </c>
      <c r="J844" s="52">
        <f>IFERROR(I844/E838,"-")</f>
        <v>8.1852791878172584E-2</v>
      </c>
      <c r="K844" s="53">
        <f t="shared" si="157"/>
        <v>244965.17829457365</v>
      </c>
      <c r="L844" s="311"/>
      <c r="M844" s="311"/>
      <c r="N844" s="209" t="s">
        <v>156</v>
      </c>
      <c r="O844" s="54">
        <v>485136</v>
      </c>
      <c r="P844" s="52">
        <f>IFERROR(O844/L838,"-")</f>
        <v>3.3680330938326455E-3</v>
      </c>
      <c r="Q844" s="54">
        <v>19</v>
      </c>
      <c r="R844" s="52">
        <f>IFERROR(Q844/M838,"-")</f>
        <v>7.7868852459016397E-2</v>
      </c>
      <c r="S844" s="53">
        <f t="shared" si="158"/>
        <v>25533.473684210527</v>
      </c>
      <c r="T844" s="311"/>
      <c r="U844" s="311"/>
      <c r="V844" s="209" t="s">
        <v>156</v>
      </c>
      <c r="W844" s="54">
        <v>203126</v>
      </c>
      <c r="X844" s="52">
        <f>IFERROR(W844/T838,"-")</f>
        <v>2.2219084067411797E-3</v>
      </c>
      <c r="Y844" s="54">
        <v>14</v>
      </c>
      <c r="Z844" s="52">
        <f>IFERROR(Y844/U838,"-")</f>
        <v>9.9290780141843976E-2</v>
      </c>
      <c r="AA844" s="53">
        <f t="shared" si="159"/>
        <v>14509</v>
      </c>
      <c r="AB844" s="311"/>
      <c r="AC844" s="311"/>
      <c r="AD844" s="209" t="s">
        <v>156</v>
      </c>
      <c r="AE844" s="54">
        <v>3635351</v>
      </c>
      <c r="AF844" s="52">
        <f>IFERROR(AE844/AB838,"-")</f>
        <v>2.086247293592218E-2</v>
      </c>
      <c r="AG844" s="54">
        <v>27</v>
      </c>
      <c r="AH844" s="52">
        <f>IFERROR(AG844/AC838,"-")</f>
        <v>0.12217194570135746</v>
      </c>
      <c r="AI844" s="53">
        <f t="shared" si="160"/>
        <v>134642.62962962964</v>
      </c>
      <c r="AJ844" s="311"/>
      <c r="AK844" s="324"/>
      <c r="AL844" s="209" t="s">
        <v>156</v>
      </c>
      <c r="AM844" s="54">
        <f t="shared" si="161"/>
        <v>35924121</v>
      </c>
      <c r="AN844" s="52">
        <f>IFERROR(AM844/AJ838,"-")</f>
        <v>2.7881001362612994E-2</v>
      </c>
      <c r="AO844" s="54">
        <f t="shared" si="155"/>
        <v>189</v>
      </c>
      <c r="AP844" s="52">
        <f>IFERROR(AO844/AK838,"-")</f>
        <v>8.6617781851512379E-2</v>
      </c>
      <c r="AQ844" s="53">
        <f t="shared" si="162"/>
        <v>190074.71428571429</v>
      </c>
      <c r="AW844" s="175"/>
      <c r="AX844" s="175"/>
    </row>
    <row r="845" spans="2:50" s="20" customFormat="1">
      <c r="B845" s="326"/>
      <c r="C845" s="308"/>
      <c r="D845" s="311"/>
      <c r="E845" s="311"/>
      <c r="F845" s="209" t="s">
        <v>166</v>
      </c>
      <c r="G845" s="54">
        <v>0</v>
      </c>
      <c r="H845" s="52">
        <f>IFERROR(G845/D838,"-")</f>
        <v>0</v>
      </c>
      <c r="I845" s="54">
        <v>0</v>
      </c>
      <c r="J845" s="52">
        <f>IFERROR(I845/E838,"-")</f>
        <v>0</v>
      </c>
      <c r="K845" s="53" t="str">
        <f t="shared" si="157"/>
        <v>-</v>
      </c>
      <c r="L845" s="311"/>
      <c r="M845" s="311"/>
      <c r="N845" s="209" t="s">
        <v>166</v>
      </c>
      <c r="O845" s="54">
        <v>0</v>
      </c>
      <c r="P845" s="52">
        <f>IFERROR(O845/L838,"-")</f>
        <v>0</v>
      </c>
      <c r="Q845" s="54">
        <v>0</v>
      </c>
      <c r="R845" s="52">
        <f>IFERROR(Q845/M838,"-")</f>
        <v>0</v>
      </c>
      <c r="S845" s="53" t="str">
        <f t="shared" si="158"/>
        <v>-</v>
      </c>
      <c r="T845" s="311"/>
      <c r="U845" s="311"/>
      <c r="V845" s="209" t="s">
        <v>166</v>
      </c>
      <c r="W845" s="54">
        <v>0</v>
      </c>
      <c r="X845" s="52">
        <f>IFERROR(W845/T838,"-")</f>
        <v>0</v>
      </c>
      <c r="Y845" s="54">
        <v>0</v>
      </c>
      <c r="Z845" s="52">
        <f>IFERROR(Y845/U838,"-")</f>
        <v>0</v>
      </c>
      <c r="AA845" s="53" t="str">
        <f t="shared" si="159"/>
        <v>-</v>
      </c>
      <c r="AB845" s="311"/>
      <c r="AC845" s="311"/>
      <c r="AD845" s="209" t="s">
        <v>166</v>
      </c>
      <c r="AE845" s="54">
        <v>0</v>
      </c>
      <c r="AF845" s="52">
        <f>IFERROR(AE845/AB838,"-")</f>
        <v>0</v>
      </c>
      <c r="AG845" s="54">
        <v>0</v>
      </c>
      <c r="AH845" s="52">
        <f>IFERROR(AG845/AC838,"-")</f>
        <v>0</v>
      </c>
      <c r="AI845" s="53" t="str">
        <f t="shared" si="160"/>
        <v>-</v>
      </c>
      <c r="AJ845" s="311"/>
      <c r="AK845" s="324"/>
      <c r="AL845" s="209" t="s">
        <v>166</v>
      </c>
      <c r="AM845" s="54">
        <f t="shared" si="161"/>
        <v>0</v>
      </c>
      <c r="AN845" s="52">
        <f>IFERROR(AM845/AJ838,"-")</f>
        <v>0</v>
      </c>
      <c r="AO845" s="54">
        <f t="shared" si="155"/>
        <v>0</v>
      </c>
      <c r="AP845" s="52">
        <f>IFERROR(AO845/AK838,"-")</f>
        <v>0</v>
      </c>
      <c r="AQ845" s="53" t="str">
        <f t="shared" si="162"/>
        <v>-</v>
      </c>
      <c r="AW845" s="175"/>
      <c r="AX845" s="175"/>
    </row>
    <row r="846" spans="2:50" s="20" customFormat="1">
      <c r="B846" s="326"/>
      <c r="C846" s="308"/>
      <c r="D846" s="311"/>
      <c r="E846" s="311"/>
      <c r="F846" s="209" t="s">
        <v>157</v>
      </c>
      <c r="G846" s="54">
        <v>314003</v>
      </c>
      <c r="H846" s="52">
        <f>IFERROR(G846/D838,"-")</f>
        <v>3.5732256120037749E-4</v>
      </c>
      <c r="I846" s="54">
        <v>10</v>
      </c>
      <c r="J846" s="52">
        <f>IFERROR(I846/E838,"-")</f>
        <v>6.3451776649746192E-3</v>
      </c>
      <c r="K846" s="53">
        <f t="shared" si="157"/>
        <v>31400.3</v>
      </c>
      <c r="L846" s="311"/>
      <c r="M846" s="311"/>
      <c r="N846" s="209" t="s">
        <v>157</v>
      </c>
      <c r="O846" s="54">
        <v>16661</v>
      </c>
      <c r="P846" s="52">
        <f>IFERROR(O846/L838,"-")</f>
        <v>1.1566818248150149E-4</v>
      </c>
      <c r="Q846" s="54">
        <v>3</v>
      </c>
      <c r="R846" s="52">
        <f>IFERROR(Q846/M838,"-")</f>
        <v>1.2295081967213115E-2</v>
      </c>
      <c r="S846" s="53">
        <f t="shared" si="158"/>
        <v>5553.666666666667</v>
      </c>
      <c r="T846" s="311"/>
      <c r="U846" s="311"/>
      <c r="V846" s="209" t="s">
        <v>157</v>
      </c>
      <c r="W846" s="54">
        <v>15902</v>
      </c>
      <c r="X846" s="52">
        <f>IFERROR(W846/T838,"-")</f>
        <v>1.7394517434497916E-4</v>
      </c>
      <c r="Y846" s="54">
        <v>1</v>
      </c>
      <c r="Z846" s="52">
        <f>IFERROR(Y846/U838,"-")</f>
        <v>7.0921985815602835E-3</v>
      </c>
      <c r="AA846" s="53">
        <f t="shared" si="159"/>
        <v>15902</v>
      </c>
      <c r="AB846" s="311"/>
      <c r="AC846" s="311"/>
      <c r="AD846" s="209" t="s">
        <v>157</v>
      </c>
      <c r="AE846" s="54">
        <v>71754</v>
      </c>
      <c r="AF846" s="52">
        <f>IFERROR(AE846/AB838,"-")</f>
        <v>4.1178028835294313E-4</v>
      </c>
      <c r="AG846" s="54">
        <v>3</v>
      </c>
      <c r="AH846" s="52">
        <f>IFERROR(AG846/AC838,"-")</f>
        <v>1.3574660633484163E-2</v>
      </c>
      <c r="AI846" s="53">
        <f t="shared" si="160"/>
        <v>23918</v>
      </c>
      <c r="AJ846" s="311"/>
      <c r="AK846" s="324"/>
      <c r="AL846" s="209" t="s">
        <v>157</v>
      </c>
      <c r="AM846" s="54">
        <f t="shared" si="161"/>
        <v>418320</v>
      </c>
      <c r="AN846" s="52">
        <f>IFERROR(AM846/AJ838,"-")</f>
        <v>3.2466154119702102E-4</v>
      </c>
      <c r="AO846" s="54">
        <f t="shared" si="155"/>
        <v>17</v>
      </c>
      <c r="AP846" s="52">
        <f>IFERROR(AO846/AK838,"-")</f>
        <v>7.7910174152153984E-3</v>
      </c>
      <c r="AQ846" s="53">
        <f t="shared" si="162"/>
        <v>24607.058823529413</v>
      </c>
      <c r="AW846" s="175"/>
      <c r="AX846" s="175"/>
    </row>
    <row r="847" spans="2:50" s="20" customFormat="1">
      <c r="B847" s="326"/>
      <c r="C847" s="308"/>
      <c r="D847" s="311"/>
      <c r="E847" s="311"/>
      <c r="F847" s="209" t="s">
        <v>158</v>
      </c>
      <c r="G847" s="54">
        <v>407425</v>
      </c>
      <c r="H847" s="52">
        <f>IFERROR(G847/D838,"-")</f>
        <v>4.6363297324249702E-4</v>
      </c>
      <c r="I847" s="54">
        <v>52</v>
      </c>
      <c r="J847" s="52">
        <f>IFERROR(I847/E838,"-")</f>
        <v>3.2994923857868022E-2</v>
      </c>
      <c r="K847" s="53">
        <f t="shared" si="157"/>
        <v>7835.0961538461543</v>
      </c>
      <c r="L847" s="311"/>
      <c r="M847" s="311"/>
      <c r="N847" s="209" t="s">
        <v>158</v>
      </c>
      <c r="O847" s="54">
        <v>152241</v>
      </c>
      <c r="P847" s="52">
        <f>IFERROR(O847/L838,"-")</f>
        <v>1.0569257409018828E-3</v>
      </c>
      <c r="Q847" s="54">
        <v>6</v>
      </c>
      <c r="R847" s="52">
        <f>IFERROR(Q847/M838,"-")</f>
        <v>2.4590163934426229E-2</v>
      </c>
      <c r="S847" s="53">
        <f t="shared" si="158"/>
        <v>25373.5</v>
      </c>
      <c r="T847" s="311"/>
      <c r="U847" s="311"/>
      <c r="V847" s="209" t="s">
        <v>158</v>
      </c>
      <c r="W847" s="54">
        <v>10067</v>
      </c>
      <c r="X847" s="52">
        <f>IFERROR(W847/T838,"-")</f>
        <v>1.1011860584397593E-4</v>
      </c>
      <c r="Y847" s="54">
        <v>7</v>
      </c>
      <c r="Z847" s="52">
        <f>IFERROR(Y847/U838,"-")</f>
        <v>4.9645390070921988E-2</v>
      </c>
      <c r="AA847" s="53">
        <f t="shared" si="159"/>
        <v>1438.1428571428571</v>
      </c>
      <c r="AB847" s="311"/>
      <c r="AC847" s="311"/>
      <c r="AD847" s="209" t="s">
        <v>158</v>
      </c>
      <c r="AE847" s="54">
        <v>76775</v>
      </c>
      <c r="AF847" s="52">
        <f>IFERROR(AE847/AB838,"-")</f>
        <v>4.4059469351251786E-4</v>
      </c>
      <c r="AG847" s="54">
        <v>12</v>
      </c>
      <c r="AH847" s="52">
        <f>IFERROR(AG847/AC838,"-")</f>
        <v>5.4298642533936653E-2</v>
      </c>
      <c r="AI847" s="53">
        <f t="shared" si="160"/>
        <v>6397.916666666667</v>
      </c>
      <c r="AJ847" s="311"/>
      <c r="AK847" s="324"/>
      <c r="AL847" s="209" t="s">
        <v>158</v>
      </c>
      <c r="AM847" s="54">
        <f t="shared" si="161"/>
        <v>646508</v>
      </c>
      <c r="AN847" s="52">
        <f>IFERROR(AM847/AJ838,"-")</f>
        <v>5.0176009675894924E-4</v>
      </c>
      <c r="AO847" s="54">
        <f t="shared" si="155"/>
        <v>77</v>
      </c>
      <c r="AP847" s="52">
        <f>IFERROR(AO847/AK838,"-")</f>
        <v>3.5288725939505043E-2</v>
      </c>
      <c r="AQ847" s="53">
        <f t="shared" si="162"/>
        <v>8396.2077922077915</v>
      </c>
      <c r="AW847" s="175"/>
      <c r="AX847" s="175"/>
    </row>
    <row r="848" spans="2:50" s="20" customFormat="1">
      <c r="B848" s="326"/>
      <c r="C848" s="308"/>
      <c r="D848" s="311"/>
      <c r="E848" s="311"/>
      <c r="F848" s="209" t="s">
        <v>159</v>
      </c>
      <c r="G848" s="54">
        <v>40530</v>
      </c>
      <c r="H848" s="52">
        <f>IFERROR(G848/D838,"-")</f>
        <v>4.6121481022319213E-5</v>
      </c>
      <c r="I848" s="54">
        <v>5</v>
      </c>
      <c r="J848" s="52">
        <f>IFERROR(I848/E838,"-")</f>
        <v>3.1725888324873096E-3</v>
      </c>
      <c r="K848" s="53">
        <f t="shared" si="157"/>
        <v>8106</v>
      </c>
      <c r="L848" s="311"/>
      <c r="M848" s="311"/>
      <c r="N848" s="209" t="s">
        <v>159</v>
      </c>
      <c r="O848" s="54">
        <v>3111</v>
      </c>
      <c r="P848" s="52">
        <f>IFERROR(O848/L838,"-")</f>
        <v>2.1597966250522245E-5</v>
      </c>
      <c r="Q848" s="54">
        <v>1</v>
      </c>
      <c r="R848" s="52">
        <f>IFERROR(Q848/M838,"-")</f>
        <v>4.0983606557377051E-3</v>
      </c>
      <c r="S848" s="53">
        <f t="shared" si="158"/>
        <v>3111</v>
      </c>
      <c r="T848" s="311"/>
      <c r="U848" s="311"/>
      <c r="V848" s="209" t="s">
        <v>159</v>
      </c>
      <c r="W848" s="54">
        <v>6543</v>
      </c>
      <c r="X848" s="52">
        <f>IFERROR(W848/T838,"-")</f>
        <v>7.1571077583901309E-5</v>
      </c>
      <c r="Y848" s="54">
        <v>1</v>
      </c>
      <c r="Z848" s="52">
        <f>IFERROR(Y848/U838,"-")</f>
        <v>7.0921985815602835E-3</v>
      </c>
      <c r="AA848" s="53">
        <f t="shared" si="159"/>
        <v>6543</v>
      </c>
      <c r="AB848" s="311"/>
      <c r="AC848" s="311"/>
      <c r="AD848" s="209" t="s">
        <v>159</v>
      </c>
      <c r="AE848" s="54">
        <v>14236</v>
      </c>
      <c r="AF848" s="52">
        <f>IFERROR(AE848/AB838,"-")</f>
        <v>8.1697245937404164E-5</v>
      </c>
      <c r="AG848" s="54">
        <v>2</v>
      </c>
      <c r="AH848" s="52">
        <f>IFERROR(AG848/AC838,"-")</f>
        <v>9.0497737556561094E-3</v>
      </c>
      <c r="AI848" s="53">
        <f t="shared" si="160"/>
        <v>7118</v>
      </c>
      <c r="AJ848" s="311"/>
      <c r="AK848" s="324"/>
      <c r="AL848" s="209" t="s">
        <v>159</v>
      </c>
      <c r="AM848" s="54">
        <f t="shared" si="161"/>
        <v>64420</v>
      </c>
      <c r="AN848" s="52">
        <f>IFERROR(AM848/AJ838,"-")</f>
        <v>4.9996883925970776E-5</v>
      </c>
      <c r="AO848" s="54">
        <f t="shared" si="155"/>
        <v>9</v>
      </c>
      <c r="AP848" s="52">
        <f>IFERROR(AO848/AK838,"-")</f>
        <v>4.124656278643446E-3</v>
      </c>
      <c r="AQ848" s="53">
        <f t="shared" si="162"/>
        <v>7157.7777777777774</v>
      </c>
      <c r="AW848" s="175"/>
      <c r="AX848" s="175"/>
    </row>
    <row r="849" spans="2:50" s="20" customFormat="1">
      <c r="B849" s="326"/>
      <c r="C849" s="308"/>
      <c r="D849" s="311"/>
      <c r="E849" s="311"/>
      <c r="F849" s="209" t="s">
        <v>160</v>
      </c>
      <c r="G849" s="54">
        <v>1221795</v>
      </c>
      <c r="H849" s="52">
        <f>IFERROR(G849/D838,"-")</f>
        <v>1.3903526993748951E-3</v>
      </c>
      <c r="I849" s="54">
        <v>4</v>
      </c>
      <c r="J849" s="52">
        <f>IFERROR(I849/E838,"-")</f>
        <v>2.5380710659898475E-3</v>
      </c>
      <c r="K849" s="53">
        <f t="shared" si="157"/>
        <v>305448.75</v>
      </c>
      <c r="L849" s="311"/>
      <c r="M849" s="311"/>
      <c r="N849" s="209" t="s">
        <v>160</v>
      </c>
      <c r="O849" s="54">
        <v>16449</v>
      </c>
      <c r="P849" s="52">
        <f>IFERROR(O849/L838,"-")</f>
        <v>1.1419638278844115E-4</v>
      </c>
      <c r="Q849" s="54">
        <v>2</v>
      </c>
      <c r="R849" s="52">
        <f>IFERROR(Q849/M838,"-")</f>
        <v>8.1967213114754103E-3</v>
      </c>
      <c r="S849" s="53">
        <f t="shared" si="158"/>
        <v>8224.5</v>
      </c>
      <c r="T849" s="311"/>
      <c r="U849" s="311"/>
      <c r="V849" s="209" t="s">
        <v>160</v>
      </c>
      <c r="W849" s="54">
        <v>0</v>
      </c>
      <c r="X849" s="52">
        <f>IFERROR(W849/T838,"-")</f>
        <v>0</v>
      </c>
      <c r="Y849" s="54">
        <v>0</v>
      </c>
      <c r="Z849" s="52">
        <f>IFERROR(Y849/U838,"-")</f>
        <v>0</v>
      </c>
      <c r="AA849" s="53" t="str">
        <f t="shared" si="159"/>
        <v>-</v>
      </c>
      <c r="AB849" s="311"/>
      <c r="AC849" s="311"/>
      <c r="AD849" s="209" t="s">
        <v>160</v>
      </c>
      <c r="AE849" s="54">
        <v>292024</v>
      </c>
      <c r="AF849" s="52">
        <f>IFERROR(AE849/AB838,"-")</f>
        <v>1.6758609544552201E-3</v>
      </c>
      <c r="AG849" s="54">
        <v>4</v>
      </c>
      <c r="AH849" s="52">
        <f>IFERROR(AG849/AC838,"-")</f>
        <v>1.8099547511312219E-2</v>
      </c>
      <c r="AI849" s="53">
        <f t="shared" si="160"/>
        <v>73006</v>
      </c>
      <c r="AJ849" s="311"/>
      <c r="AK849" s="324"/>
      <c r="AL849" s="209" t="s">
        <v>160</v>
      </c>
      <c r="AM849" s="54">
        <f t="shared" si="161"/>
        <v>1530268</v>
      </c>
      <c r="AN849" s="52">
        <f>IFERROR(AM849/AJ838,"-")</f>
        <v>1.1876533929156697E-3</v>
      </c>
      <c r="AO849" s="54">
        <f t="shared" si="155"/>
        <v>10</v>
      </c>
      <c r="AP849" s="52">
        <f>IFERROR(AO849/AK838,"-")</f>
        <v>4.5829514207149404E-3</v>
      </c>
      <c r="AQ849" s="53">
        <f t="shared" si="162"/>
        <v>153026.79999999999</v>
      </c>
      <c r="AW849" s="175"/>
      <c r="AX849" s="175"/>
    </row>
    <row r="850" spans="2:50" s="20" customFormat="1">
      <c r="B850" s="326"/>
      <c r="C850" s="308"/>
      <c r="D850" s="311"/>
      <c r="E850" s="311"/>
      <c r="F850" s="209" t="s">
        <v>161</v>
      </c>
      <c r="G850" s="54">
        <v>4058757</v>
      </c>
      <c r="H850" s="52">
        <f>IFERROR(G850/D838,"-")</f>
        <v>4.618699332585869E-3</v>
      </c>
      <c r="I850" s="54">
        <v>160</v>
      </c>
      <c r="J850" s="52">
        <f>IFERROR(I850/E838,"-")</f>
        <v>0.10152284263959391</v>
      </c>
      <c r="K850" s="53">
        <f t="shared" si="157"/>
        <v>25367.231250000001</v>
      </c>
      <c r="L850" s="311"/>
      <c r="M850" s="311"/>
      <c r="N850" s="209" t="s">
        <v>161</v>
      </c>
      <c r="O850" s="54">
        <v>831093</v>
      </c>
      <c r="P850" s="52">
        <f>IFERROR(O850/L838,"-")</f>
        <v>5.7698227467197962E-3</v>
      </c>
      <c r="Q850" s="54">
        <v>29</v>
      </c>
      <c r="R850" s="52">
        <f>IFERROR(Q850/M838,"-")</f>
        <v>0.11885245901639344</v>
      </c>
      <c r="S850" s="53">
        <f t="shared" si="158"/>
        <v>28658.379310344826</v>
      </c>
      <c r="T850" s="311"/>
      <c r="U850" s="311"/>
      <c r="V850" s="209" t="s">
        <v>161</v>
      </c>
      <c r="W850" s="54">
        <v>1060081</v>
      </c>
      <c r="X850" s="52">
        <f>IFERROR(W850/T838,"-")</f>
        <v>1.1595772504389375E-2</v>
      </c>
      <c r="Y850" s="54">
        <v>22</v>
      </c>
      <c r="Z850" s="52">
        <f>IFERROR(Y850/U838,"-")</f>
        <v>0.15602836879432624</v>
      </c>
      <c r="AA850" s="53">
        <f t="shared" si="159"/>
        <v>48185.5</v>
      </c>
      <c r="AB850" s="311"/>
      <c r="AC850" s="311"/>
      <c r="AD850" s="209" t="s">
        <v>161</v>
      </c>
      <c r="AE850" s="54">
        <v>900991</v>
      </c>
      <c r="AF850" s="52">
        <f>IFERROR(AE850/AB838,"-")</f>
        <v>5.170587476425099E-3</v>
      </c>
      <c r="AG850" s="54">
        <v>41</v>
      </c>
      <c r="AH850" s="52">
        <f>IFERROR(AG850/AC838,"-")</f>
        <v>0.18552036199095023</v>
      </c>
      <c r="AI850" s="53">
        <f t="shared" si="160"/>
        <v>21975.390243902439</v>
      </c>
      <c r="AJ850" s="311"/>
      <c r="AK850" s="324"/>
      <c r="AL850" s="209" t="s">
        <v>161</v>
      </c>
      <c r="AM850" s="54">
        <f t="shared" si="161"/>
        <v>6850922</v>
      </c>
      <c r="AN850" s="52">
        <f>IFERROR(AM850/AJ838,"-")</f>
        <v>5.3170560698522131E-3</v>
      </c>
      <c r="AO850" s="54">
        <f t="shared" si="155"/>
        <v>252</v>
      </c>
      <c r="AP850" s="52">
        <f>IFERROR(AO850/AK838,"-")</f>
        <v>0.1154903758020165</v>
      </c>
      <c r="AQ850" s="53">
        <f t="shared" si="162"/>
        <v>27186.198412698413</v>
      </c>
      <c r="AW850" s="175"/>
      <c r="AX850" s="175"/>
    </row>
    <row r="851" spans="2:50" s="20" customFormat="1">
      <c r="B851" s="326"/>
      <c r="C851" s="308"/>
      <c r="D851" s="311"/>
      <c r="E851" s="311"/>
      <c r="F851" s="209" t="s">
        <v>162</v>
      </c>
      <c r="G851" s="54">
        <v>8255043</v>
      </c>
      <c r="H851" s="52">
        <f>IFERROR(G851/D838,"-")</f>
        <v>9.3939010378220836E-3</v>
      </c>
      <c r="I851" s="54">
        <v>96</v>
      </c>
      <c r="J851" s="52">
        <f>IFERROR(I851/E838,"-")</f>
        <v>6.0913705583756347E-2</v>
      </c>
      <c r="K851" s="53">
        <f t="shared" si="157"/>
        <v>85990.03125</v>
      </c>
      <c r="L851" s="311"/>
      <c r="M851" s="311"/>
      <c r="N851" s="209" t="s">
        <v>162</v>
      </c>
      <c r="O851" s="54">
        <v>523525</v>
      </c>
      <c r="P851" s="52">
        <f>IFERROR(O851/L838,"-")</f>
        <v>3.6345468599500671E-3</v>
      </c>
      <c r="Q851" s="54">
        <v>11</v>
      </c>
      <c r="R851" s="52">
        <f>IFERROR(Q851/M838,"-")</f>
        <v>4.5081967213114756E-2</v>
      </c>
      <c r="S851" s="53">
        <f t="shared" si="158"/>
        <v>47593.181818181816</v>
      </c>
      <c r="T851" s="311"/>
      <c r="U851" s="311"/>
      <c r="V851" s="209" t="s">
        <v>162</v>
      </c>
      <c r="W851" s="54">
        <v>531628</v>
      </c>
      <c r="X851" s="52">
        <f>IFERROR(W851/T838,"-")</f>
        <v>5.8152512354843781E-3</v>
      </c>
      <c r="Y851" s="54">
        <v>10</v>
      </c>
      <c r="Z851" s="52">
        <f>IFERROR(Y851/U838,"-")</f>
        <v>7.0921985815602842E-2</v>
      </c>
      <c r="AA851" s="53">
        <f t="shared" si="159"/>
        <v>53162.8</v>
      </c>
      <c r="AB851" s="311"/>
      <c r="AC851" s="311"/>
      <c r="AD851" s="209" t="s">
        <v>162</v>
      </c>
      <c r="AE851" s="54">
        <v>1746266</v>
      </c>
      <c r="AF851" s="52">
        <f>IFERROR(AE851/AB838,"-")</f>
        <v>1.0021433188685517E-2</v>
      </c>
      <c r="AG851" s="54">
        <v>23</v>
      </c>
      <c r="AH851" s="52">
        <f>IFERROR(AG851/AC838,"-")</f>
        <v>0.10407239819004525</v>
      </c>
      <c r="AI851" s="53">
        <f t="shared" si="160"/>
        <v>75924.608695652176</v>
      </c>
      <c r="AJ851" s="311"/>
      <c r="AK851" s="324"/>
      <c r="AL851" s="209" t="s">
        <v>162</v>
      </c>
      <c r="AM851" s="54">
        <f t="shared" si="161"/>
        <v>11056462</v>
      </c>
      <c r="AN851" s="52">
        <f>IFERROR(AM851/AJ838,"-")</f>
        <v>8.5810097368194151E-3</v>
      </c>
      <c r="AO851" s="54">
        <f t="shared" si="155"/>
        <v>140</v>
      </c>
      <c r="AP851" s="52">
        <f>IFERROR(AO851/AK838,"-")</f>
        <v>6.4161319890009172E-2</v>
      </c>
      <c r="AQ851" s="53">
        <f t="shared" si="162"/>
        <v>78974.728571428568</v>
      </c>
      <c r="AW851" s="175"/>
      <c r="AX851" s="175"/>
    </row>
    <row r="852" spans="2:50" s="20" customFormat="1">
      <c r="B852" s="326"/>
      <c r="C852" s="308"/>
      <c r="D852" s="311"/>
      <c r="E852" s="311"/>
      <c r="F852" s="209" t="s">
        <v>163</v>
      </c>
      <c r="G852" s="54">
        <v>3314020</v>
      </c>
      <c r="H852" s="52">
        <f>IFERROR(G852/D838,"-")</f>
        <v>3.771219110229122E-3</v>
      </c>
      <c r="I852" s="54">
        <v>73</v>
      </c>
      <c r="J852" s="52">
        <f>IFERROR(I852/E838,"-")</f>
        <v>4.6319796954314721E-2</v>
      </c>
      <c r="K852" s="53">
        <f t="shared" si="157"/>
        <v>45397.534246575342</v>
      </c>
      <c r="L852" s="311"/>
      <c r="M852" s="311"/>
      <c r="N852" s="209" t="s">
        <v>163</v>
      </c>
      <c r="O852" s="54">
        <v>484233</v>
      </c>
      <c r="P852" s="52">
        <f>IFERROR(O852/L838,"-")</f>
        <v>3.3617640602343745E-3</v>
      </c>
      <c r="Q852" s="54">
        <v>11</v>
      </c>
      <c r="R852" s="52">
        <f>IFERROR(Q852/M838,"-")</f>
        <v>4.5081967213114756E-2</v>
      </c>
      <c r="S852" s="53">
        <f t="shared" si="158"/>
        <v>44021.181818181816</v>
      </c>
      <c r="T852" s="311"/>
      <c r="U852" s="311"/>
      <c r="V852" s="209" t="s">
        <v>163</v>
      </c>
      <c r="W852" s="54">
        <v>899711</v>
      </c>
      <c r="X852" s="52">
        <f>IFERROR(W852/T838,"-")</f>
        <v>9.8415536885357521E-3</v>
      </c>
      <c r="Y852" s="54">
        <v>10</v>
      </c>
      <c r="Z852" s="52">
        <f>IFERROR(Y852/U838,"-")</f>
        <v>7.0921985815602842E-2</v>
      </c>
      <c r="AA852" s="53">
        <f t="shared" si="159"/>
        <v>89971.1</v>
      </c>
      <c r="AB852" s="311"/>
      <c r="AC852" s="311"/>
      <c r="AD852" s="209" t="s">
        <v>163</v>
      </c>
      <c r="AE852" s="54">
        <v>422074</v>
      </c>
      <c r="AF852" s="52">
        <f>IFERROR(AE852/AB838,"-")</f>
        <v>2.4221890546350044E-3</v>
      </c>
      <c r="AG852" s="54">
        <v>18</v>
      </c>
      <c r="AH852" s="52">
        <f>IFERROR(AG852/AC838,"-")</f>
        <v>8.1447963800904979E-2</v>
      </c>
      <c r="AI852" s="53">
        <f t="shared" si="160"/>
        <v>23448.555555555555</v>
      </c>
      <c r="AJ852" s="311"/>
      <c r="AK852" s="324"/>
      <c r="AL852" s="209" t="s">
        <v>163</v>
      </c>
      <c r="AM852" s="54">
        <f t="shared" si="161"/>
        <v>5120038</v>
      </c>
      <c r="AN852" s="52">
        <f>IFERROR(AM852/AJ838,"-")</f>
        <v>3.9737029739608746E-3</v>
      </c>
      <c r="AO852" s="54">
        <f t="shared" si="155"/>
        <v>112</v>
      </c>
      <c r="AP852" s="52">
        <f>IFERROR(AO852/AK838,"-")</f>
        <v>5.1329055912007336E-2</v>
      </c>
      <c r="AQ852" s="53">
        <f t="shared" si="162"/>
        <v>45714.625</v>
      </c>
      <c r="AW852" s="175"/>
      <c r="AX852" s="175"/>
    </row>
    <row r="853" spans="2:50" s="20" customFormat="1">
      <c r="B853" s="326"/>
      <c r="C853" s="308"/>
      <c r="D853" s="311"/>
      <c r="E853" s="311"/>
      <c r="F853" s="210" t="s">
        <v>164</v>
      </c>
      <c r="G853" s="59">
        <v>1519426</v>
      </c>
      <c r="H853" s="57">
        <f>IFERROR(G853/D838,"-")</f>
        <v>1.7290445947154797E-3</v>
      </c>
      <c r="I853" s="59">
        <v>116</v>
      </c>
      <c r="J853" s="57">
        <f>IFERROR(I853/E838,"-")</f>
        <v>7.3604060913705582E-2</v>
      </c>
      <c r="K853" s="58">
        <f t="shared" si="157"/>
        <v>13098.5</v>
      </c>
      <c r="L853" s="311"/>
      <c r="M853" s="311"/>
      <c r="N853" s="210" t="s">
        <v>164</v>
      </c>
      <c r="O853" s="59">
        <v>101533</v>
      </c>
      <c r="P853" s="57">
        <f>IFERROR(O853/L838,"-")</f>
        <v>7.0488791620516725E-4</v>
      </c>
      <c r="Q853" s="59">
        <v>18</v>
      </c>
      <c r="R853" s="57">
        <f>IFERROR(Q853/M838,"-")</f>
        <v>7.3770491803278687E-2</v>
      </c>
      <c r="S853" s="58">
        <f t="shared" si="158"/>
        <v>5640.7222222222226</v>
      </c>
      <c r="T853" s="311"/>
      <c r="U853" s="311"/>
      <c r="V853" s="210" t="s">
        <v>164</v>
      </c>
      <c r="W853" s="59">
        <v>144616</v>
      </c>
      <c r="X853" s="57">
        <f>IFERROR(W853/T838,"-")</f>
        <v>1.5818925501869894E-3</v>
      </c>
      <c r="Y853" s="59">
        <v>13</v>
      </c>
      <c r="Z853" s="57">
        <f>IFERROR(Y853/U838,"-")</f>
        <v>9.2198581560283682E-2</v>
      </c>
      <c r="AA853" s="58">
        <f t="shared" si="159"/>
        <v>11124.307692307691</v>
      </c>
      <c r="AB853" s="311"/>
      <c r="AC853" s="311"/>
      <c r="AD853" s="210" t="s">
        <v>164</v>
      </c>
      <c r="AE853" s="59">
        <v>83077</v>
      </c>
      <c r="AF853" s="57">
        <f>IFERROR(AE853/AB838,"-")</f>
        <v>4.7676047349969974E-4</v>
      </c>
      <c r="AG853" s="59">
        <v>20</v>
      </c>
      <c r="AH853" s="57">
        <f>IFERROR(AG853/AC838,"-")</f>
        <v>9.0497737556561084E-2</v>
      </c>
      <c r="AI853" s="58">
        <f t="shared" si="160"/>
        <v>4153.8500000000004</v>
      </c>
      <c r="AJ853" s="311"/>
      <c r="AK853" s="324"/>
      <c r="AL853" s="210" t="s">
        <v>164</v>
      </c>
      <c r="AM853" s="59">
        <f t="shared" si="161"/>
        <v>1848652</v>
      </c>
      <c r="AN853" s="57">
        <f>IFERROR(AM853/AJ838,"-")</f>
        <v>1.4347537948387725E-3</v>
      </c>
      <c r="AO853" s="59">
        <f t="shared" si="155"/>
        <v>167</v>
      </c>
      <c r="AP853" s="57">
        <f>IFERROR(AO853/AK838,"-")</f>
        <v>7.653528872593951E-2</v>
      </c>
      <c r="AQ853" s="58">
        <f t="shared" si="162"/>
        <v>11069.77245508982</v>
      </c>
      <c r="AW853" s="175"/>
      <c r="AX853" s="175"/>
    </row>
    <row r="854" spans="2:50" s="20" customFormat="1">
      <c r="B854" s="326"/>
      <c r="C854" s="309"/>
      <c r="D854" s="312"/>
      <c r="E854" s="312"/>
      <c r="F854" s="211" t="s">
        <v>86</v>
      </c>
      <c r="G854" s="60">
        <f>SUM(G838:G853)</f>
        <v>175127415</v>
      </c>
      <c r="H854" s="57">
        <f>IFERROR(G854/D838,"-")</f>
        <v>0.19928782993857194</v>
      </c>
      <c r="I854" s="59">
        <v>1174</v>
      </c>
      <c r="J854" s="57">
        <f>IFERROR(I854/E838,"-")</f>
        <v>0.74492385786802029</v>
      </c>
      <c r="K854" s="58">
        <f t="shared" si="157"/>
        <v>149171.56303236797</v>
      </c>
      <c r="L854" s="312"/>
      <c r="M854" s="312"/>
      <c r="N854" s="211" t="s">
        <v>86</v>
      </c>
      <c r="O854" s="60">
        <f>SUM(O838:O853)</f>
        <v>23173348</v>
      </c>
      <c r="P854" s="57">
        <f>IFERROR(O854/L838,"-")</f>
        <v>0.16087984185651147</v>
      </c>
      <c r="Q854" s="59">
        <v>197</v>
      </c>
      <c r="R854" s="57">
        <f>IFERROR(Q854/M838,"-")</f>
        <v>0.80737704918032782</v>
      </c>
      <c r="S854" s="58">
        <f t="shared" si="158"/>
        <v>117631.20812182741</v>
      </c>
      <c r="T854" s="312"/>
      <c r="U854" s="312"/>
      <c r="V854" s="211" t="s">
        <v>86</v>
      </c>
      <c r="W854" s="60">
        <f>SUM(W838:W853)</f>
        <v>22140010</v>
      </c>
      <c r="X854" s="57">
        <f>IFERROR(W854/T838,"-")</f>
        <v>0.24218009680855124</v>
      </c>
      <c r="Y854" s="59">
        <v>116</v>
      </c>
      <c r="Z854" s="57">
        <f>IFERROR(Y854/U838,"-")</f>
        <v>0.82269503546099287</v>
      </c>
      <c r="AA854" s="58">
        <f t="shared" si="159"/>
        <v>190862.1551724138</v>
      </c>
      <c r="AB854" s="312"/>
      <c r="AC854" s="312"/>
      <c r="AD854" s="211" t="s">
        <v>86</v>
      </c>
      <c r="AE854" s="60">
        <f>SUM(AE838:AE853)</f>
        <v>35267483</v>
      </c>
      <c r="AF854" s="57">
        <f>IFERROR(AE854/AB838,"-")</f>
        <v>0.2023922613265117</v>
      </c>
      <c r="AG854" s="59">
        <v>191</v>
      </c>
      <c r="AH854" s="57">
        <f>IFERROR(AG854/AC838,"-")</f>
        <v>0.86425339366515841</v>
      </c>
      <c r="AI854" s="58">
        <f t="shared" si="160"/>
        <v>184646.50785340313</v>
      </c>
      <c r="AJ854" s="312"/>
      <c r="AK854" s="325"/>
      <c r="AL854" s="211" t="s">
        <v>86</v>
      </c>
      <c r="AM854" s="60">
        <f>SUM(AM838:AM853)</f>
        <v>255708256</v>
      </c>
      <c r="AN854" s="57">
        <f>IFERROR(AM854/AJ838,"-")</f>
        <v>0.19845724921056224</v>
      </c>
      <c r="AO854" s="59">
        <f t="shared" si="155"/>
        <v>1678</v>
      </c>
      <c r="AP854" s="57">
        <f>IFERROR(AO854/AK838,"-")</f>
        <v>0.76901924839596703</v>
      </c>
      <c r="AQ854" s="58">
        <f t="shared" si="162"/>
        <v>152388.7103694875</v>
      </c>
      <c r="AW854" s="175"/>
      <c r="AX854" s="175"/>
    </row>
    <row r="855" spans="2:50" s="20" customFormat="1">
      <c r="B855" s="326">
        <v>51</v>
      </c>
      <c r="C855" s="307" t="s">
        <v>48</v>
      </c>
      <c r="D855" s="310">
        <v>1969391100</v>
      </c>
      <c r="E855" s="310">
        <v>3232</v>
      </c>
      <c r="F855" s="207" t="s">
        <v>150</v>
      </c>
      <c r="G855" s="50">
        <v>31108689</v>
      </c>
      <c r="H855" s="48">
        <f>IFERROR(G855/D855,"-")</f>
        <v>1.5796095046839605E-2</v>
      </c>
      <c r="I855" s="50">
        <v>539</v>
      </c>
      <c r="J855" s="48">
        <f>IFERROR(I855/E855,"-")</f>
        <v>0.16676980198019803</v>
      </c>
      <c r="K855" s="49">
        <f t="shared" si="157"/>
        <v>57715.564007421148</v>
      </c>
      <c r="L855" s="310">
        <v>305098300</v>
      </c>
      <c r="M855" s="310">
        <v>476</v>
      </c>
      <c r="N855" s="207" t="s">
        <v>150</v>
      </c>
      <c r="O855" s="50">
        <v>19858141</v>
      </c>
      <c r="P855" s="48">
        <f>IFERROR(O855/L855,"-")</f>
        <v>6.5087681576724621E-2</v>
      </c>
      <c r="Q855" s="50">
        <v>83</v>
      </c>
      <c r="R855" s="48">
        <f>IFERROR(Q855/M855,"-")</f>
        <v>0.17436974789915966</v>
      </c>
      <c r="S855" s="49">
        <f t="shared" si="158"/>
        <v>239254.7108433735</v>
      </c>
      <c r="T855" s="310">
        <v>216290760</v>
      </c>
      <c r="U855" s="310">
        <v>294</v>
      </c>
      <c r="V855" s="207" t="s">
        <v>150</v>
      </c>
      <c r="W855" s="50">
        <v>3203735</v>
      </c>
      <c r="X855" s="48">
        <f>IFERROR(W855/T855,"-")</f>
        <v>1.4812167658017383E-2</v>
      </c>
      <c r="Y855" s="50">
        <v>59</v>
      </c>
      <c r="Z855" s="48">
        <f>IFERROR(Y855/U855,"-")</f>
        <v>0.20068027210884354</v>
      </c>
      <c r="AA855" s="49">
        <f t="shared" si="159"/>
        <v>54300.593220338982</v>
      </c>
      <c r="AB855" s="310">
        <v>458182240</v>
      </c>
      <c r="AC855" s="310">
        <v>543</v>
      </c>
      <c r="AD855" s="207" t="s">
        <v>150</v>
      </c>
      <c r="AE855" s="50">
        <v>18279558</v>
      </c>
      <c r="AF855" s="48">
        <f>IFERROR(AE855/AB855,"-")</f>
        <v>3.9895823984796963E-2</v>
      </c>
      <c r="AG855" s="50">
        <v>135</v>
      </c>
      <c r="AH855" s="48">
        <f>IFERROR(AG855/AC855,"-")</f>
        <v>0.24861878453038674</v>
      </c>
      <c r="AI855" s="49">
        <f t="shared" si="160"/>
        <v>135404.13333333333</v>
      </c>
      <c r="AJ855" s="310">
        <f>SUM(D855,L855,T855,AB855)</f>
        <v>2948962400</v>
      </c>
      <c r="AK855" s="323">
        <f>SUM(E855,M855,U855,AC855)</f>
        <v>4545</v>
      </c>
      <c r="AL855" s="207" t="s">
        <v>150</v>
      </c>
      <c r="AM855" s="50">
        <f t="shared" ref="AM855:AM870" si="163">SUM(G855,O855,W855,AE855)</f>
        <v>72450123</v>
      </c>
      <c r="AN855" s="48">
        <f>IFERROR(AM855/AJ855,"-")</f>
        <v>2.4568005004065158E-2</v>
      </c>
      <c r="AO855" s="50">
        <f t="shared" si="155"/>
        <v>816</v>
      </c>
      <c r="AP855" s="48">
        <f>IFERROR(AO855/AK855,"-")</f>
        <v>0.17953795379537954</v>
      </c>
      <c r="AQ855" s="49">
        <f t="shared" si="162"/>
        <v>88786.915441176476</v>
      </c>
      <c r="AW855" s="175"/>
      <c r="AX855" s="175"/>
    </row>
    <row r="856" spans="2:50" s="20" customFormat="1">
      <c r="B856" s="326"/>
      <c r="C856" s="308"/>
      <c r="D856" s="311"/>
      <c r="E856" s="311"/>
      <c r="F856" s="208" t="s">
        <v>151</v>
      </c>
      <c r="G856" s="54">
        <v>59930091</v>
      </c>
      <c r="H856" s="52">
        <f>IFERROR(G856/D855,"-")</f>
        <v>3.043077172431621E-2</v>
      </c>
      <c r="I856" s="54">
        <v>755</v>
      </c>
      <c r="J856" s="52">
        <f>IFERROR(I856/E855,"-")</f>
        <v>0.23360148514851486</v>
      </c>
      <c r="K856" s="53">
        <f t="shared" si="157"/>
        <v>79377.603973509933</v>
      </c>
      <c r="L856" s="311"/>
      <c r="M856" s="311"/>
      <c r="N856" s="208" t="s">
        <v>151</v>
      </c>
      <c r="O856" s="54">
        <v>10313065</v>
      </c>
      <c r="P856" s="52">
        <f>IFERROR(O856/L855,"-")</f>
        <v>3.3802433510773416E-2</v>
      </c>
      <c r="Q856" s="54">
        <v>117</v>
      </c>
      <c r="R856" s="52">
        <f>IFERROR(Q856/M855,"-")</f>
        <v>0.24579831932773108</v>
      </c>
      <c r="S856" s="53">
        <f t="shared" si="158"/>
        <v>88145.854700854703</v>
      </c>
      <c r="T856" s="311"/>
      <c r="U856" s="311"/>
      <c r="V856" s="208" t="s">
        <v>151</v>
      </c>
      <c r="W856" s="54">
        <v>2849736</v>
      </c>
      <c r="X856" s="52">
        <f>IFERROR(W856/T855,"-")</f>
        <v>1.3175486553378425E-2</v>
      </c>
      <c r="Y856" s="54">
        <v>77</v>
      </c>
      <c r="Z856" s="52">
        <f>IFERROR(Y856/U855,"-")</f>
        <v>0.26190476190476192</v>
      </c>
      <c r="AA856" s="53">
        <f t="shared" si="159"/>
        <v>37009.558441558438</v>
      </c>
      <c r="AB856" s="311"/>
      <c r="AC856" s="311"/>
      <c r="AD856" s="208" t="s">
        <v>151</v>
      </c>
      <c r="AE856" s="54">
        <v>7310035</v>
      </c>
      <c r="AF856" s="52">
        <f>IFERROR(AE856/AB855,"-")</f>
        <v>1.5954426780051535E-2</v>
      </c>
      <c r="AG856" s="54">
        <v>153</v>
      </c>
      <c r="AH856" s="52">
        <f>IFERROR(AG856/AC855,"-")</f>
        <v>0.28176795580110497</v>
      </c>
      <c r="AI856" s="53">
        <f t="shared" si="160"/>
        <v>47778.006535947716</v>
      </c>
      <c r="AJ856" s="311"/>
      <c r="AK856" s="324"/>
      <c r="AL856" s="208" t="s">
        <v>151</v>
      </c>
      <c r="AM856" s="54">
        <f t="shared" si="163"/>
        <v>80402927</v>
      </c>
      <c r="AN856" s="52">
        <f>IFERROR(AM856/AJ855,"-")</f>
        <v>2.7264819314074672E-2</v>
      </c>
      <c r="AO856" s="54">
        <f t="shared" si="155"/>
        <v>1102</v>
      </c>
      <c r="AP856" s="52">
        <f>IFERROR(AO856/AK855,"-")</f>
        <v>0.24246424642464245</v>
      </c>
      <c r="AQ856" s="53">
        <f t="shared" si="162"/>
        <v>72960.913793103449</v>
      </c>
      <c r="AW856" s="175"/>
      <c r="AX856" s="175"/>
    </row>
    <row r="857" spans="2:50" s="20" customFormat="1">
      <c r="B857" s="326"/>
      <c r="C857" s="308"/>
      <c r="D857" s="311"/>
      <c r="E857" s="311"/>
      <c r="F857" s="209" t="s">
        <v>152</v>
      </c>
      <c r="G857" s="54">
        <v>38731859</v>
      </c>
      <c r="H857" s="52">
        <f>IFERROR(G857/D855,"-")</f>
        <v>1.9666920907685629E-2</v>
      </c>
      <c r="I857" s="54">
        <v>804</v>
      </c>
      <c r="J857" s="52">
        <f>IFERROR(I857/E855,"-")</f>
        <v>0.24876237623762376</v>
      </c>
      <c r="K857" s="53">
        <f t="shared" si="157"/>
        <v>48173.953980099504</v>
      </c>
      <c r="L857" s="311"/>
      <c r="M857" s="311"/>
      <c r="N857" s="209" t="s">
        <v>152</v>
      </c>
      <c r="O857" s="54">
        <v>9899254</v>
      </c>
      <c r="P857" s="52">
        <f>IFERROR(O857/L855,"-")</f>
        <v>3.2446113269067704E-2</v>
      </c>
      <c r="Q857" s="54">
        <v>116</v>
      </c>
      <c r="R857" s="52">
        <f>IFERROR(Q857/M855,"-")</f>
        <v>0.24369747899159663</v>
      </c>
      <c r="S857" s="53">
        <f t="shared" si="158"/>
        <v>85338.396551724145</v>
      </c>
      <c r="T857" s="311"/>
      <c r="U857" s="311"/>
      <c r="V857" s="209" t="s">
        <v>152</v>
      </c>
      <c r="W857" s="54">
        <v>2480643</v>
      </c>
      <c r="X857" s="52">
        <f>IFERROR(W857/T855,"-")</f>
        <v>1.1469019758402994E-2</v>
      </c>
      <c r="Y857" s="54">
        <v>85</v>
      </c>
      <c r="Z857" s="52">
        <f>IFERROR(Y857/U855,"-")</f>
        <v>0.28911564625850339</v>
      </c>
      <c r="AA857" s="53">
        <f t="shared" si="159"/>
        <v>29184.035294117646</v>
      </c>
      <c r="AB857" s="311"/>
      <c r="AC857" s="311"/>
      <c r="AD857" s="209" t="s">
        <v>152</v>
      </c>
      <c r="AE857" s="54">
        <v>7523710</v>
      </c>
      <c r="AF857" s="52">
        <f>IFERROR(AE857/AB855,"-")</f>
        <v>1.6420780517376665E-2</v>
      </c>
      <c r="AG857" s="54">
        <v>151</v>
      </c>
      <c r="AH857" s="52">
        <f>IFERROR(AG857/AC855,"-")</f>
        <v>0.27808471454880296</v>
      </c>
      <c r="AI857" s="53">
        <f t="shared" si="160"/>
        <v>49825.894039735096</v>
      </c>
      <c r="AJ857" s="311"/>
      <c r="AK857" s="324"/>
      <c r="AL857" s="209" t="s">
        <v>152</v>
      </c>
      <c r="AM857" s="54">
        <f t="shared" si="163"/>
        <v>58635466</v>
      </c>
      <c r="AN857" s="52">
        <f>IFERROR(AM857/AJ855,"-")</f>
        <v>1.9883422725227015E-2</v>
      </c>
      <c r="AO857" s="54">
        <f t="shared" si="155"/>
        <v>1156</v>
      </c>
      <c r="AP857" s="52">
        <f>IFERROR(AO857/AK855,"-")</f>
        <v>0.25434543454345432</v>
      </c>
      <c r="AQ857" s="53">
        <f t="shared" si="162"/>
        <v>50722.721453287195</v>
      </c>
      <c r="AW857" s="175"/>
      <c r="AX857" s="175"/>
    </row>
    <row r="858" spans="2:50" s="20" customFormat="1">
      <c r="B858" s="326"/>
      <c r="C858" s="308"/>
      <c r="D858" s="311"/>
      <c r="E858" s="311"/>
      <c r="F858" s="209" t="s">
        <v>153</v>
      </c>
      <c r="G858" s="54">
        <v>5090441</v>
      </c>
      <c r="H858" s="52">
        <f>IFERROR(G858/D855,"-")</f>
        <v>2.5847791228466505E-3</v>
      </c>
      <c r="I858" s="54">
        <v>120</v>
      </c>
      <c r="J858" s="52">
        <f>IFERROR(I858/E855,"-")</f>
        <v>3.7128712871287127E-2</v>
      </c>
      <c r="K858" s="53">
        <f t="shared" si="157"/>
        <v>42420.341666666667</v>
      </c>
      <c r="L858" s="311"/>
      <c r="M858" s="311"/>
      <c r="N858" s="209" t="s">
        <v>153</v>
      </c>
      <c r="O858" s="54">
        <v>152192</v>
      </c>
      <c r="P858" s="52">
        <f>IFERROR(O858/L855,"-")</f>
        <v>4.9882939367410439E-4</v>
      </c>
      <c r="Q858" s="54">
        <v>14</v>
      </c>
      <c r="R858" s="52">
        <f>IFERROR(Q858/M855,"-")</f>
        <v>2.9411764705882353E-2</v>
      </c>
      <c r="S858" s="53">
        <f t="shared" si="158"/>
        <v>10870.857142857143</v>
      </c>
      <c r="T858" s="311"/>
      <c r="U858" s="311"/>
      <c r="V858" s="209" t="s">
        <v>153</v>
      </c>
      <c r="W858" s="54">
        <v>1816739</v>
      </c>
      <c r="X858" s="52">
        <f>IFERROR(W858/T855,"-")</f>
        <v>8.3995220137929143E-3</v>
      </c>
      <c r="Y858" s="54">
        <v>10</v>
      </c>
      <c r="Z858" s="52">
        <f>IFERROR(Y858/U855,"-")</f>
        <v>3.4013605442176874E-2</v>
      </c>
      <c r="AA858" s="53">
        <f t="shared" si="159"/>
        <v>181673.9</v>
      </c>
      <c r="AB858" s="311"/>
      <c r="AC858" s="311"/>
      <c r="AD858" s="209" t="s">
        <v>153</v>
      </c>
      <c r="AE858" s="54">
        <v>336294</v>
      </c>
      <c r="AF858" s="52">
        <f>IFERROR(AE858/AB855,"-")</f>
        <v>7.3397432427760626E-4</v>
      </c>
      <c r="AG858" s="54">
        <v>28</v>
      </c>
      <c r="AH858" s="52">
        <f>IFERROR(AG858/AC855,"-")</f>
        <v>5.1565377532228361E-2</v>
      </c>
      <c r="AI858" s="53">
        <f t="shared" si="160"/>
        <v>12010.5</v>
      </c>
      <c r="AJ858" s="311"/>
      <c r="AK858" s="324"/>
      <c r="AL858" s="209" t="s">
        <v>153</v>
      </c>
      <c r="AM858" s="54">
        <f t="shared" si="163"/>
        <v>7395666</v>
      </c>
      <c r="AN858" s="52">
        <f>IFERROR(AM858/AJ855,"-")</f>
        <v>2.5078875200307744E-3</v>
      </c>
      <c r="AO858" s="54">
        <f t="shared" si="155"/>
        <v>172</v>
      </c>
      <c r="AP858" s="52">
        <f>IFERROR(AO858/AK855,"-")</f>
        <v>3.7843784378437842E-2</v>
      </c>
      <c r="AQ858" s="53">
        <f t="shared" si="162"/>
        <v>42998.058139534885</v>
      </c>
      <c r="AW858" s="175"/>
      <c r="AX858" s="175"/>
    </row>
    <row r="859" spans="2:50" s="20" customFormat="1">
      <c r="B859" s="326"/>
      <c r="C859" s="308"/>
      <c r="D859" s="311"/>
      <c r="E859" s="311"/>
      <c r="F859" s="209" t="s">
        <v>154</v>
      </c>
      <c r="G859" s="54">
        <v>36372114</v>
      </c>
      <c r="H859" s="52">
        <f>IFERROR(G859/D855,"-")</f>
        <v>1.8468710455734262E-2</v>
      </c>
      <c r="I859" s="54">
        <v>934</v>
      </c>
      <c r="J859" s="52">
        <f>IFERROR(I859/E855,"-")</f>
        <v>0.28898514851485146</v>
      </c>
      <c r="K859" s="53">
        <f t="shared" si="157"/>
        <v>38942.30620985011</v>
      </c>
      <c r="L859" s="311"/>
      <c r="M859" s="311"/>
      <c r="N859" s="209" t="s">
        <v>154</v>
      </c>
      <c r="O859" s="54">
        <v>5920297</v>
      </c>
      <c r="P859" s="52">
        <f>IFERROR(O859/L855,"-")</f>
        <v>1.9404555843149568E-2</v>
      </c>
      <c r="Q859" s="54">
        <v>144</v>
      </c>
      <c r="R859" s="52">
        <f>IFERROR(Q859/M855,"-")</f>
        <v>0.30252100840336132</v>
      </c>
      <c r="S859" s="53">
        <f t="shared" si="158"/>
        <v>41113.173611111109</v>
      </c>
      <c r="T859" s="311"/>
      <c r="U859" s="311"/>
      <c r="V859" s="209" t="s">
        <v>154</v>
      </c>
      <c r="W859" s="54">
        <v>3151874</v>
      </c>
      <c r="X859" s="52">
        <f>IFERROR(W859/T855,"-")</f>
        <v>1.4572393198858795E-2</v>
      </c>
      <c r="Y859" s="54">
        <v>99</v>
      </c>
      <c r="Z859" s="52">
        <f>IFERROR(Y859/U855,"-")</f>
        <v>0.33673469387755101</v>
      </c>
      <c r="AA859" s="53">
        <f t="shared" si="159"/>
        <v>31837.111111111109</v>
      </c>
      <c r="AB859" s="311"/>
      <c r="AC859" s="311"/>
      <c r="AD859" s="209" t="s">
        <v>154</v>
      </c>
      <c r="AE859" s="54">
        <v>19031053</v>
      </c>
      <c r="AF859" s="52">
        <f>IFERROR(AE859/AB855,"-")</f>
        <v>4.1535990133532895E-2</v>
      </c>
      <c r="AG859" s="54">
        <v>203</v>
      </c>
      <c r="AH859" s="52">
        <f>IFERROR(AG859/AC855,"-")</f>
        <v>0.37384898710865561</v>
      </c>
      <c r="AI859" s="53">
        <f t="shared" si="160"/>
        <v>93749.029556650246</v>
      </c>
      <c r="AJ859" s="311"/>
      <c r="AK859" s="324"/>
      <c r="AL859" s="209" t="s">
        <v>154</v>
      </c>
      <c r="AM859" s="54">
        <f t="shared" si="163"/>
        <v>64475338</v>
      </c>
      <c r="AN859" s="52">
        <f>IFERROR(AM859/AJ855,"-")</f>
        <v>2.1863736885895865E-2</v>
      </c>
      <c r="AO859" s="54">
        <f t="shared" si="155"/>
        <v>1380</v>
      </c>
      <c r="AP859" s="52">
        <f>IFERROR(AO859/AK855,"-")</f>
        <v>0.30363036303630364</v>
      </c>
      <c r="AQ859" s="53">
        <f t="shared" si="162"/>
        <v>46721.259420289854</v>
      </c>
      <c r="AW859" s="175"/>
      <c r="AX859" s="175"/>
    </row>
    <row r="860" spans="2:50" s="20" customFormat="1">
      <c r="B860" s="326"/>
      <c r="C860" s="308"/>
      <c r="D860" s="311"/>
      <c r="E860" s="311"/>
      <c r="F860" s="209" t="s">
        <v>155</v>
      </c>
      <c r="G860" s="54">
        <v>68720231</v>
      </c>
      <c r="H860" s="52">
        <f>IFERROR(G860/D855,"-")</f>
        <v>3.4894151293767904E-2</v>
      </c>
      <c r="I860" s="54">
        <v>1012</v>
      </c>
      <c r="J860" s="52">
        <f>IFERROR(I860/E855,"-")</f>
        <v>0.31311881188118812</v>
      </c>
      <c r="K860" s="53">
        <f t="shared" si="157"/>
        <v>67905.366600790512</v>
      </c>
      <c r="L860" s="311"/>
      <c r="M860" s="311"/>
      <c r="N860" s="209" t="s">
        <v>155</v>
      </c>
      <c r="O860" s="54">
        <v>9725913</v>
      </c>
      <c r="P860" s="52">
        <f>IFERROR(O860/L855,"-")</f>
        <v>3.1877965232844627E-2</v>
      </c>
      <c r="Q860" s="54">
        <v>151</v>
      </c>
      <c r="R860" s="52">
        <f>IFERROR(Q860/M855,"-")</f>
        <v>0.3172268907563025</v>
      </c>
      <c r="S860" s="53">
        <f t="shared" si="158"/>
        <v>64410.019867549672</v>
      </c>
      <c r="T860" s="311"/>
      <c r="U860" s="311"/>
      <c r="V860" s="209" t="s">
        <v>155</v>
      </c>
      <c r="W860" s="54">
        <v>6826617</v>
      </c>
      <c r="X860" s="52">
        <f>IFERROR(W860/T855,"-")</f>
        <v>3.1562222075506137E-2</v>
      </c>
      <c r="Y860" s="54">
        <v>95</v>
      </c>
      <c r="Z860" s="52">
        <f>IFERROR(Y860/U855,"-")</f>
        <v>0.3231292517006803</v>
      </c>
      <c r="AA860" s="53">
        <f t="shared" si="159"/>
        <v>71859.126315789472</v>
      </c>
      <c r="AB860" s="311"/>
      <c r="AC860" s="311"/>
      <c r="AD860" s="209" t="s">
        <v>155</v>
      </c>
      <c r="AE860" s="54">
        <v>14372075</v>
      </c>
      <c r="AF860" s="52">
        <f>IFERROR(AE860/AB855,"-")</f>
        <v>3.1367595129833052E-2</v>
      </c>
      <c r="AG860" s="54">
        <v>208</v>
      </c>
      <c r="AH860" s="52">
        <f>IFERROR(AG860/AC855,"-")</f>
        <v>0.3830570902394107</v>
      </c>
      <c r="AI860" s="53">
        <f t="shared" si="160"/>
        <v>69096.514423076922</v>
      </c>
      <c r="AJ860" s="311"/>
      <c r="AK860" s="324"/>
      <c r="AL860" s="209" t="s">
        <v>155</v>
      </c>
      <c r="AM860" s="54">
        <f t="shared" si="163"/>
        <v>99644836</v>
      </c>
      <c r="AN860" s="52">
        <f>IFERROR(AM860/AJ855,"-")</f>
        <v>3.3789795353104536E-2</v>
      </c>
      <c r="AO860" s="54">
        <f t="shared" si="155"/>
        <v>1466</v>
      </c>
      <c r="AP860" s="52">
        <f>IFERROR(AO860/AK855,"-")</f>
        <v>0.32255225522552256</v>
      </c>
      <c r="AQ860" s="53">
        <f t="shared" si="162"/>
        <v>67970.556616643924</v>
      </c>
      <c r="AW860" s="175"/>
      <c r="AX860" s="175"/>
    </row>
    <row r="861" spans="2:50" s="20" customFormat="1">
      <c r="B861" s="326"/>
      <c r="C861" s="308"/>
      <c r="D861" s="311"/>
      <c r="E861" s="311"/>
      <c r="F861" s="209" t="s">
        <v>156</v>
      </c>
      <c r="G861" s="54">
        <v>38746773</v>
      </c>
      <c r="H861" s="52">
        <f>IFERROR(G861/D855,"-")</f>
        <v>1.9674493806740571E-2</v>
      </c>
      <c r="I861" s="54">
        <v>251</v>
      </c>
      <c r="J861" s="52">
        <f>IFERROR(I861/E855,"-")</f>
        <v>7.766089108910891E-2</v>
      </c>
      <c r="K861" s="53">
        <f t="shared" si="157"/>
        <v>154369.61354581674</v>
      </c>
      <c r="L861" s="311"/>
      <c r="M861" s="311"/>
      <c r="N861" s="209" t="s">
        <v>156</v>
      </c>
      <c r="O861" s="54">
        <v>659474</v>
      </c>
      <c r="P861" s="52">
        <f>IFERROR(O861/L855,"-")</f>
        <v>2.1615131909945092E-3</v>
      </c>
      <c r="Q861" s="54">
        <v>32</v>
      </c>
      <c r="R861" s="52">
        <f>IFERROR(Q861/M855,"-")</f>
        <v>6.7226890756302518E-2</v>
      </c>
      <c r="S861" s="53">
        <f t="shared" si="158"/>
        <v>20608.5625</v>
      </c>
      <c r="T861" s="311"/>
      <c r="U861" s="311"/>
      <c r="V861" s="209" t="s">
        <v>156</v>
      </c>
      <c r="W861" s="54">
        <v>8895364</v>
      </c>
      <c r="X861" s="52">
        <f>IFERROR(W861/T855,"-")</f>
        <v>4.1126879391426611E-2</v>
      </c>
      <c r="Y861" s="54">
        <v>23</v>
      </c>
      <c r="Z861" s="52">
        <f>IFERROR(Y861/U855,"-")</f>
        <v>7.8231292517006806E-2</v>
      </c>
      <c r="AA861" s="53">
        <f t="shared" si="159"/>
        <v>386754.95652173914</v>
      </c>
      <c r="AB861" s="311"/>
      <c r="AC861" s="311"/>
      <c r="AD861" s="209" t="s">
        <v>156</v>
      </c>
      <c r="AE861" s="54">
        <v>9548675</v>
      </c>
      <c r="AF861" s="52">
        <f>IFERROR(AE861/AB855,"-")</f>
        <v>2.0840342916827157E-2</v>
      </c>
      <c r="AG861" s="54">
        <v>58</v>
      </c>
      <c r="AH861" s="52">
        <f>IFERROR(AG861/AC855,"-")</f>
        <v>0.10681399631675875</v>
      </c>
      <c r="AI861" s="53">
        <f t="shared" si="160"/>
        <v>164632.3275862069</v>
      </c>
      <c r="AJ861" s="311"/>
      <c r="AK861" s="324"/>
      <c r="AL861" s="209" t="s">
        <v>156</v>
      </c>
      <c r="AM861" s="54">
        <f t="shared" si="163"/>
        <v>57850286</v>
      </c>
      <c r="AN861" s="52">
        <f>IFERROR(AM861/AJ855,"-")</f>
        <v>1.9617166363328335E-2</v>
      </c>
      <c r="AO861" s="54">
        <f t="shared" si="155"/>
        <v>364</v>
      </c>
      <c r="AP861" s="52">
        <f>IFERROR(AO861/AK855,"-")</f>
        <v>8.0088008800880087E-2</v>
      </c>
      <c r="AQ861" s="53">
        <f t="shared" si="162"/>
        <v>158929.35714285713</v>
      </c>
      <c r="AW861" s="175"/>
      <c r="AX861" s="175"/>
    </row>
    <row r="862" spans="2:50" s="20" customFormat="1">
      <c r="B862" s="326"/>
      <c r="C862" s="308"/>
      <c r="D862" s="311"/>
      <c r="E862" s="311"/>
      <c r="F862" s="209" t="s">
        <v>166</v>
      </c>
      <c r="G862" s="54">
        <v>0</v>
      </c>
      <c r="H862" s="52">
        <f>IFERROR(G862/D855,"-")</f>
        <v>0</v>
      </c>
      <c r="I862" s="54">
        <v>0</v>
      </c>
      <c r="J862" s="52">
        <f>IFERROR(I862/E855,"-")</f>
        <v>0</v>
      </c>
      <c r="K862" s="53" t="str">
        <f t="shared" si="157"/>
        <v>-</v>
      </c>
      <c r="L862" s="311"/>
      <c r="M862" s="311"/>
      <c r="N862" s="209" t="s">
        <v>166</v>
      </c>
      <c r="O862" s="54">
        <v>0</v>
      </c>
      <c r="P862" s="52">
        <f>IFERROR(O862/L855,"-")</f>
        <v>0</v>
      </c>
      <c r="Q862" s="54">
        <v>0</v>
      </c>
      <c r="R862" s="52">
        <f>IFERROR(Q862/M855,"-")</f>
        <v>0</v>
      </c>
      <c r="S862" s="53" t="str">
        <f t="shared" si="158"/>
        <v>-</v>
      </c>
      <c r="T862" s="311"/>
      <c r="U862" s="311"/>
      <c r="V862" s="209" t="s">
        <v>166</v>
      </c>
      <c r="W862" s="54">
        <v>0</v>
      </c>
      <c r="X862" s="52">
        <f>IFERROR(W862/T855,"-")</f>
        <v>0</v>
      </c>
      <c r="Y862" s="54">
        <v>0</v>
      </c>
      <c r="Z862" s="52">
        <f>IFERROR(Y862/U855,"-")</f>
        <v>0</v>
      </c>
      <c r="AA862" s="53" t="str">
        <f t="shared" si="159"/>
        <v>-</v>
      </c>
      <c r="AB862" s="311"/>
      <c r="AC862" s="311"/>
      <c r="AD862" s="209" t="s">
        <v>166</v>
      </c>
      <c r="AE862" s="54">
        <v>0</v>
      </c>
      <c r="AF862" s="52">
        <f>IFERROR(AE862/AB855,"-")</f>
        <v>0</v>
      </c>
      <c r="AG862" s="54">
        <v>0</v>
      </c>
      <c r="AH862" s="52">
        <f>IFERROR(AG862/AC855,"-")</f>
        <v>0</v>
      </c>
      <c r="AI862" s="53" t="str">
        <f t="shared" si="160"/>
        <v>-</v>
      </c>
      <c r="AJ862" s="311"/>
      <c r="AK862" s="324"/>
      <c r="AL862" s="209" t="s">
        <v>166</v>
      </c>
      <c r="AM862" s="54">
        <f t="shared" si="163"/>
        <v>0</v>
      </c>
      <c r="AN862" s="52">
        <f>IFERROR(AM862/AJ855,"-")</f>
        <v>0</v>
      </c>
      <c r="AO862" s="54">
        <f t="shared" si="155"/>
        <v>0</v>
      </c>
      <c r="AP862" s="52">
        <f>IFERROR(AO862/AK855,"-")</f>
        <v>0</v>
      </c>
      <c r="AQ862" s="53" t="str">
        <f t="shared" si="162"/>
        <v>-</v>
      </c>
      <c r="AW862" s="175"/>
      <c r="AX862" s="175"/>
    </row>
    <row r="863" spans="2:50" s="20" customFormat="1">
      <c r="B863" s="326"/>
      <c r="C863" s="308"/>
      <c r="D863" s="311"/>
      <c r="E863" s="311"/>
      <c r="F863" s="209" t="s">
        <v>157</v>
      </c>
      <c r="G863" s="54">
        <v>188788</v>
      </c>
      <c r="H863" s="52">
        <f>IFERROR(G863/D855,"-")</f>
        <v>9.5861101433839121E-5</v>
      </c>
      <c r="I863" s="54">
        <v>11</v>
      </c>
      <c r="J863" s="52">
        <f>IFERROR(I863/E855,"-")</f>
        <v>3.4034653465346535E-3</v>
      </c>
      <c r="K863" s="53">
        <f t="shared" si="157"/>
        <v>17162.545454545456</v>
      </c>
      <c r="L863" s="311"/>
      <c r="M863" s="311"/>
      <c r="N863" s="209" t="s">
        <v>157</v>
      </c>
      <c r="O863" s="54">
        <v>40691</v>
      </c>
      <c r="P863" s="52">
        <f>IFERROR(O863/L855,"-")</f>
        <v>1.3337013021704809E-4</v>
      </c>
      <c r="Q863" s="54">
        <v>4</v>
      </c>
      <c r="R863" s="52">
        <f>IFERROR(Q863/M855,"-")</f>
        <v>8.4033613445378148E-3</v>
      </c>
      <c r="S863" s="53">
        <f t="shared" si="158"/>
        <v>10172.75</v>
      </c>
      <c r="T863" s="311"/>
      <c r="U863" s="311"/>
      <c r="V863" s="209" t="s">
        <v>157</v>
      </c>
      <c r="W863" s="54">
        <v>17699</v>
      </c>
      <c r="X863" s="52">
        <f>IFERROR(W863/T855,"-")</f>
        <v>8.1829662996237099E-5</v>
      </c>
      <c r="Y863" s="54">
        <v>2</v>
      </c>
      <c r="Z863" s="52">
        <f>IFERROR(Y863/U855,"-")</f>
        <v>6.8027210884353739E-3</v>
      </c>
      <c r="AA863" s="53">
        <f t="shared" si="159"/>
        <v>8849.5</v>
      </c>
      <c r="AB863" s="311"/>
      <c r="AC863" s="311"/>
      <c r="AD863" s="209" t="s">
        <v>157</v>
      </c>
      <c r="AE863" s="54">
        <v>77233</v>
      </c>
      <c r="AF863" s="52">
        <f>IFERROR(AE863/AB855,"-")</f>
        <v>1.6856393211574504E-4</v>
      </c>
      <c r="AG863" s="54">
        <v>1</v>
      </c>
      <c r="AH863" s="52">
        <f>IFERROR(AG863/AC855,"-")</f>
        <v>1.841620626151013E-3</v>
      </c>
      <c r="AI863" s="53">
        <f t="shared" si="160"/>
        <v>77233</v>
      </c>
      <c r="AJ863" s="311"/>
      <c r="AK863" s="324"/>
      <c r="AL863" s="209" t="s">
        <v>157</v>
      </c>
      <c r="AM863" s="54">
        <f t="shared" si="163"/>
        <v>324411</v>
      </c>
      <c r="AN863" s="52">
        <f>IFERROR(AM863/AJ855,"-")</f>
        <v>1.1000852367598854E-4</v>
      </c>
      <c r="AO863" s="54">
        <f t="shared" si="155"/>
        <v>18</v>
      </c>
      <c r="AP863" s="52">
        <f>IFERROR(AO863/AK855,"-")</f>
        <v>3.9603960396039604E-3</v>
      </c>
      <c r="AQ863" s="53">
        <f t="shared" si="162"/>
        <v>18022.833333333332</v>
      </c>
      <c r="AW863" s="175"/>
      <c r="AX863" s="175"/>
    </row>
    <row r="864" spans="2:50" s="20" customFormat="1">
      <c r="B864" s="326"/>
      <c r="C864" s="308"/>
      <c r="D864" s="311"/>
      <c r="E864" s="311"/>
      <c r="F864" s="209" t="s">
        <v>158</v>
      </c>
      <c r="G864" s="54">
        <v>988245</v>
      </c>
      <c r="H864" s="52">
        <f>IFERROR(G864/D855,"-")</f>
        <v>5.0180230833784102E-4</v>
      </c>
      <c r="I864" s="54">
        <v>98</v>
      </c>
      <c r="J864" s="52">
        <f>IFERROR(I864/E855,"-")</f>
        <v>3.0321782178217821E-2</v>
      </c>
      <c r="K864" s="53">
        <f t="shared" si="157"/>
        <v>10084.132653061224</v>
      </c>
      <c r="L864" s="311"/>
      <c r="M864" s="311"/>
      <c r="N864" s="209" t="s">
        <v>158</v>
      </c>
      <c r="O864" s="54">
        <v>115538</v>
      </c>
      <c r="P864" s="52">
        <f>IFERROR(O864/L855,"-")</f>
        <v>3.7869106448642944E-4</v>
      </c>
      <c r="Q864" s="54">
        <v>20</v>
      </c>
      <c r="R864" s="52">
        <f>IFERROR(Q864/M855,"-")</f>
        <v>4.2016806722689079E-2</v>
      </c>
      <c r="S864" s="53">
        <f t="shared" si="158"/>
        <v>5776.9</v>
      </c>
      <c r="T864" s="311"/>
      <c r="U864" s="311"/>
      <c r="V864" s="209" t="s">
        <v>158</v>
      </c>
      <c r="W864" s="54">
        <v>83409</v>
      </c>
      <c r="X864" s="52">
        <f>IFERROR(W864/T855,"-")</f>
        <v>3.8563367200707046E-4</v>
      </c>
      <c r="Y864" s="54">
        <v>9</v>
      </c>
      <c r="Z864" s="52">
        <f>IFERROR(Y864/U855,"-")</f>
        <v>3.0612244897959183E-2</v>
      </c>
      <c r="AA864" s="53">
        <f t="shared" si="159"/>
        <v>9267.6666666666661</v>
      </c>
      <c r="AB864" s="311"/>
      <c r="AC864" s="311"/>
      <c r="AD864" s="209" t="s">
        <v>158</v>
      </c>
      <c r="AE864" s="54">
        <v>260781</v>
      </c>
      <c r="AF864" s="52">
        <f>IFERROR(AE864/AB855,"-")</f>
        <v>5.6916435695979835E-4</v>
      </c>
      <c r="AG864" s="54">
        <v>28</v>
      </c>
      <c r="AH864" s="52">
        <f>IFERROR(AG864/AC855,"-")</f>
        <v>5.1565377532228361E-2</v>
      </c>
      <c r="AI864" s="53">
        <f t="shared" si="160"/>
        <v>9313.6071428571431</v>
      </c>
      <c r="AJ864" s="311"/>
      <c r="AK864" s="324"/>
      <c r="AL864" s="209" t="s">
        <v>158</v>
      </c>
      <c r="AM864" s="54">
        <f t="shared" si="163"/>
        <v>1447973</v>
      </c>
      <c r="AN864" s="52">
        <f>IFERROR(AM864/AJ855,"-")</f>
        <v>4.9101100780396523E-4</v>
      </c>
      <c r="AO864" s="54">
        <f t="shared" si="155"/>
        <v>155</v>
      </c>
      <c r="AP864" s="52">
        <f>IFERROR(AO864/AK855,"-")</f>
        <v>3.4103410341034104E-2</v>
      </c>
      <c r="AQ864" s="53">
        <f t="shared" si="162"/>
        <v>9341.76129032258</v>
      </c>
      <c r="AW864" s="175"/>
      <c r="AX864" s="175"/>
    </row>
    <row r="865" spans="2:50" s="20" customFormat="1">
      <c r="B865" s="326"/>
      <c r="C865" s="308"/>
      <c r="D865" s="311"/>
      <c r="E865" s="311"/>
      <c r="F865" s="209" t="s">
        <v>159</v>
      </c>
      <c r="G865" s="54">
        <v>24057</v>
      </c>
      <c r="H865" s="52">
        <f>IFERROR(G865/D855,"-")</f>
        <v>1.2215450755312137E-5</v>
      </c>
      <c r="I865" s="54">
        <v>6</v>
      </c>
      <c r="J865" s="52">
        <f>IFERROR(I865/E855,"-")</f>
        <v>1.8564356435643563E-3</v>
      </c>
      <c r="K865" s="53">
        <f t="shared" si="157"/>
        <v>4009.5</v>
      </c>
      <c r="L865" s="311"/>
      <c r="M865" s="311"/>
      <c r="N865" s="209" t="s">
        <v>159</v>
      </c>
      <c r="O865" s="54">
        <v>0</v>
      </c>
      <c r="P865" s="52">
        <f>IFERROR(O865/L855,"-")</f>
        <v>0</v>
      </c>
      <c r="Q865" s="54">
        <v>0</v>
      </c>
      <c r="R865" s="52">
        <f>IFERROR(Q865/M855,"-")</f>
        <v>0</v>
      </c>
      <c r="S865" s="53" t="str">
        <f t="shared" si="158"/>
        <v>-</v>
      </c>
      <c r="T865" s="311"/>
      <c r="U865" s="311"/>
      <c r="V865" s="209" t="s">
        <v>159</v>
      </c>
      <c r="W865" s="54">
        <v>0</v>
      </c>
      <c r="X865" s="52">
        <f>IFERROR(W865/T855,"-")</f>
        <v>0</v>
      </c>
      <c r="Y865" s="54">
        <v>0</v>
      </c>
      <c r="Z865" s="52">
        <f>IFERROR(Y865/U855,"-")</f>
        <v>0</v>
      </c>
      <c r="AA865" s="53" t="str">
        <f t="shared" si="159"/>
        <v>-</v>
      </c>
      <c r="AB865" s="311"/>
      <c r="AC865" s="311"/>
      <c r="AD865" s="209" t="s">
        <v>159</v>
      </c>
      <c r="AE865" s="54">
        <v>50409</v>
      </c>
      <c r="AF865" s="52">
        <f>IFERROR(AE865/AB855,"-")</f>
        <v>1.1001954156931094E-4</v>
      </c>
      <c r="AG865" s="54">
        <v>8</v>
      </c>
      <c r="AH865" s="52">
        <f>IFERROR(AG865/AC855,"-")</f>
        <v>1.4732965009208104E-2</v>
      </c>
      <c r="AI865" s="53">
        <f t="shared" si="160"/>
        <v>6301.125</v>
      </c>
      <c r="AJ865" s="311"/>
      <c r="AK865" s="324"/>
      <c r="AL865" s="209" t="s">
        <v>159</v>
      </c>
      <c r="AM865" s="54">
        <f t="shared" si="163"/>
        <v>74466</v>
      </c>
      <c r="AN865" s="52">
        <f>IFERROR(AM865/AJ855,"-")</f>
        <v>2.525159357745626E-5</v>
      </c>
      <c r="AO865" s="54">
        <f t="shared" si="155"/>
        <v>14</v>
      </c>
      <c r="AP865" s="52">
        <f>IFERROR(AO865/AK855,"-")</f>
        <v>3.0803080308030805E-3</v>
      </c>
      <c r="AQ865" s="53">
        <f t="shared" si="162"/>
        <v>5319</v>
      </c>
      <c r="AW865" s="175"/>
      <c r="AX865" s="175"/>
    </row>
    <row r="866" spans="2:50" s="20" customFormat="1">
      <c r="B866" s="326"/>
      <c r="C866" s="308"/>
      <c r="D866" s="311"/>
      <c r="E866" s="311"/>
      <c r="F866" s="209" t="s">
        <v>160</v>
      </c>
      <c r="G866" s="54">
        <v>1037969</v>
      </c>
      <c r="H866" s="52">
        <f>IFERROR(G866/D855,"-")</f>
        <v>5.2705072141333428E-4</v>
      </c>
      <c r="I866" s="54">
        <v>10</v>
      </c>
      <c r="J866" s="52">
        <f>IFERROR(I866/E855,"-")</f>
        <v>3.0940594059405942E-3</v>
      </c>
      <c r="K866" s="53">
        <f t="shared" si="157"/>
        <v>103796.9</v>
      </c>
      <c r="L866" s="311"/>
      <c r="M866" s="311"/>
      <c r="N866" s="209" t="s">
        <v>160</v>
      </c>
      <c r="O866" s="54">
        <v>1539</v>
      </c>
      <c r="P866" s="52">
        <f>IFERROR(O866/L855,"-")</f>
        <v>5.0442758940315301E-6</v>
      </c>
      <c r="Q866" s="54">
        <v>1</v>
      </c>
      <c r="R866" s="52">
        <f>IFERROR(Q866/M855,"-")</f>
        <v>2.1008403361344537E-3</v>
      </c>
      <c r="S866" s="53">
        <f t="shared" si="158"/>
        <v>1539</v>
      </c>
      <c r="T866" s="311"/>
      <c r="U866" s="311"/>
      <c r="V866" s="209" t="s">
        <v>160</v>
      </c>
      <c r="W866" s="54">
        <v>6242</v>
      </c>
      <c r="X866" s="52">
        <f>IFERROR(W866/T855,"-")</f>
        <v>2.8859300323324029E-5</v>
      </c>
      <c r="Y866" s="54">
        <v>1</v>
      </c>
      <c r="Z866" s="52">
        <f>IFERROR(Y866/U855,"-")</f>
        <v>3.4013605442176869E-3</v>
      </c>
      <c r="AA866" s="53">
        <f t="shared" si="159"/>
        <v>6242</v>
      </c>
      <c r="AB866" s="311"/>
      <c r="AC866" s="311"/>
      <c r="AD866" s="209" t="s">
        <v>160</v>
      </c>
      <c r="AE866" s="54">
        <v>487901</v>
      </c>
      <c r="AF866" s="52">
        <f>IFERROR(AE866/AB855,"-")</f>
        <v>1.0648623133013623E-3</v>
      </c>
      <c r="AG866" s="54">
        <v>7</v>
      </c>
      <c r="AH866" s="52">
        <f>IFERROR(AG866/AC855,"-")</f>
        <v>1.289134438305709E-2</v>
      </c>
      <c r="AI866" s="53">
        <f t="shared" si="160"/>
        <v>69700.142857142855</v>
      </c>
      <c r="AJ866" s="311"/>
      <c r="AK866" s="324"/>
      <c r="AL866" s="209" t="s">
        <v>160</v>
      </c>
      <c r="AM866" s="54">
        <f t="shared" si="163"/>
        <v>1533651</v>
      </c>
      <c r="AN866" s="52">
        <f>IFERROR(AM866/AJ855,"-")</f>
        <v>5.2006461662583426E-4</v>
      </c>
      <c r="AO866" s="54">
        <f t="shared" si="155"/>
        <v>19</v>
      </c>
      <c r="AP866" s="52">
        <f>IFERROR(AO866/AK855,"-")</f>
        <v>4.1804180418041808E-3</v>
      </c>
      <c r="AQ866" s="53">
        <f t="shared" si="162"/>
        <v>80718.473684210519</v>
      </c>
      <c r="AW866" s="175"/>
      <c r="AX866" s="175"/>
    </row>
    <row r="867" spans="2:50" s="20" customFormat="1">
      <c r="B867" s="326"/>
      <c r="C867" s="308"/>
      <c r="D867" s="311"/>
      <c r="E867" s="311"/>
      <c r="F867" s="209" t="s">
        <v>161</v>
      </c>
      <c r="G867" s="54">
        <v>8952213</v>
      </c>
      <c r="H867" s="52">
        <f>IFERROR(G867/D855,"-")</f>
        <v>4.545675564391451E-3</v>
      </c>
      <c r="I867" s="54">
        <v>300</v>
      </c>
      <c r="J867" s="52">
        <f>IFERROR(I867/E855,"-")</f>
        <v>9.2821782178217821E-2</v>
      </c>
      <c r="K867" s="53">
        <f t="shared" si="157"/>
        <v>29840.71</v>
      </c>
      <c r="L867" s="311"/>
      <c r="M867" s="311"/>
      <c r="N867" s="209" t="s">
        <v>161</v>
      </c>
      <c r="O867" s="54">
        <v>1990096</v>
      </c>
      <c r="P867" s="52">
        <f>IFERROR(O867/L855,"-")</f>
        <v>6.5228026508177854E-3</v>
      </c>
      <c r="Q867" s="54">
        <v>61</v>
      </c>
      <c r="R867" s="52">
        <f>IFERROR(Q867/M855,"-")</f>
        <v>0.12815126050420167</v>
      </c>
      <c r="S867" s="53">
        <f t="shared" si="158"/>
        <v>32624.524590163935</v>
      </c>
      <c r="T867" s="311"/>
      <c r="U867" s="311"/>
      <c r="V867" s="209" t="s">
        <v>161</v>
      </c>
      <c r="W867" s="54">
        <v>2216287</v>
      </c>
      <c r="X867" s="52">
        <f>IFERROR(W867/T855,"-")</f>
        <v>1.0246794638846339E-2</v>
      </c>
      <c r="Y867" s="54">
        <v>29</v>
      </c>
      <c r="Z867" s="52">
        <f>IFERROR(Y867/U855,"-")</f>
        <v>9.8639455782312924E-2</v>
      </c>
      <c r="AA867" s="53">
        <f t="shared" si="159"/>
        <v>76423.68965517242</v>
      </c>
      <c r="AB867" s="311"/>
      <c r="AC867" s="311"/>
      <c r="AD867" s="209" t="s">
        <v>161</v>
      </c>
      <c r="AE867" s="54">
        <v>6170341</v>
      </c>
      <c r="AF867" s="52">
        <f>IFERROR(AE867/AB855,"-")</f>
        <v>1.3467001689109557E-2</v>
      </c>
      <c r="AG867" s="54">
        <v>80</v>
      </c>
      <c r="AH867" s="52">
        <f>IFERROR(AG867/AC855,"-")</f>
        <v>0.14732965009208104</v>
      </c>
      <c r="AI867" s="53">
        <f t="shared" si="160"/>
        <v>77129.262499999997</v>
      </c>
      <c r="AJ867" s="311"/>
      <c r="AK867" s="324"/>
      <c r="AL867" s="209" t="s">
        <v>161</v>
      </c>
      <c r="AM867" s="54">
        <f t="shared" si="163"/>
        <v>19328937</v>
      </c>
      <c r="AN867" s="52">
        <f>IFERROR(AM867/AJ855,"-")</f>
        <v>6.5544874359876543E-3</v>
      </c>
      <c r="AO867" s="54">
        <f t="shared" si="155"/>
        <v>470</v>
      </c>
      <c r="AP867" s="52">
        <f>IFERROR(AO867/AK855,"-")</f>
        <v>0.1034103410341034</v>
      </c>
      <c r="AQ867" s="53">
        <f t="shared" si="162"/>
        <v>41125.397872340429</v>
      </c>
      <c r="AW867" s="175"/>
      <c r="AX867" s="175"/>
    </row>
    <row r="868" spans="2:50" s="20" customFormat="1">
      <c r="B868" s="326"/>
      <c r="C868" s="308"/>
      <c r="D868" s="311"/>
      <c r="E868" s="311"/>
      <c r="F868" s="209" t="s">
        <v>162</v>
      </c>
      <c r="G868" s="54">
        <v>21454928</v>
      </c>
      <c r="H868" s="52">
        <f>IFERROR(G868/D855,"-")</f>
        <v>1.0894193641882509E-2</v>
      </c>
      <c r="I868" s="54">
        <v>206</v>
      </c>
      <c r="J868" s="52">
        <f>IFERROR(I868/E855,"-")</f>
        <v>6.3737623762376239E-2</v>
      </c>
      <c r="K868" s="53">
        <f t="shared" si="157"/>
        <v>104150.1359223301</v>
      </c>
      <c r="L868" s="311"/>
      <c r="M868" s="311"/>
      <c r="N868" s="209" t="s">
        <v>162</v>
      </c>
      <c r="O868" s="54">
        <v>2073933</v>
      </c>
      <c r="P868" s="52">
        <f>IFERROR(O868/L855,"-")</f>
        <v>6.797589498204349E-3</v>
      </c>
      <c r="Q868" s="54">
        <v>29</v>
      </c>
      <c r="R868" s="52">
        <f>IFERROR(Q868/M855,"-")</f>
        <v>6.0924369747899158E-2</v>
      </c>
      <c r="S868" s="53">
        <f t="shared" si="158"/>
        <v>71514.931034482754</v>
      </c>
      <c r="T868" s="311"/>
      <c r="U868" s="311"/>
      <c r="V868" s="209" t="s">
        <v>162</v>
      </c>
      <c r="W868" s="54">
        <v>2694486</v>
      </c>
      <c r="X868" s="52">
        <f>IFERROR(W868/T855,"-")</f>
        <v>1.2457702770104466E-2</v>
      </c>
      <c r="Y868" s="54">
        <v>20</v>
      </c>
      <c r="Z868" s="52">
        <f>IFERROR(Y868/U855,"-")</f>
        <v>6.8027210884353748E-2</v>
      </c>
      <c r="AA868" s="53">
        <f t="shared" si="159"/>
        <v>134724.29999999999</v>
      </c>
      <c r="AB868" s="311"/>
      <c r="AC868" s="311"/>
      <c r="AD868" s="209" t="s">
        <v>162</v>
      </c>
      <c r="AE868" s="54">
        <v>7347751</v>
      </c>
      <c r="AF868" s="52">
        <f>IFERROR(AE868/AB855,"-")</f>
        <v>1.6036743370934674E-2</v>
      </c>
      <c r="AG868" s="54">
        <v>54</v>
      </c>
      <c r="AH868" s="52">
        <f>IFERROR(AG868/AC855,"-")</f>
        <v>9.9447513812154692E-2</v>
      </c>
      <c r="AI868" s="53">
        <f t="shared" si="160"/>
        <v>136069.46296296295</v>
      </c>
      <c r="AJ868" s="311"/>
      <c r="AK868" s="324"/>
      <c r="AL868" s="209" t="s">
        <v>162</v>
      </c>
      <c r="AM868" s="54">
        <f t="shared" si="163"/>
        <v>33571098</v>
      </c>
      <c r="AN868" s="52">
        <f>IFERROR(AM868/AJ855,"-")</f>
        <v>1.1384037314277048E-2</v>
      </c>
      <c r="AO868" s="54">
        <f t="shared" si="155"/>
        <v>309</v>
      </c>
      <c r="AP868" s="52">
        <f>IFERROR(AO868/AK855,"-")</f>
        <v>6.7986798679867982E-2</v>
      </c>
      <c r="AQ868" s="53">
        <f t="shared" si="162"/>
        <v>108644.33009708738</v>
      </c>
      <c r="AW868" s="175"/>
      <c r="AX868" s="175"/>
    </row>
    <row r="869" spans="2:50" s="20" customFormat="1">
      <c r="B869" s="326"/>
      <c r="C869" s="308"/>
      <c r="D869" s="311"/>
      <c r="E869" s="311"/>
      <c r="F869" s="209" t="s">
        <v>163</v>
      </c>
      <c r="G869" s="54">
        <v>6148713</v>
      </c>
      <c r="H869" s="52">
        <f>IFERROR(G869/D855,"-")</f>
        <v>3.1221391220870249E-3</v>
      </c>
      <c r="I869" s="54">
        <v>135</v>
      </c>
      <c r="J869" s="52">
        <f>IFERROR(I869/E855,"-")</f>
        <v>4.1769801980198022E-2</v>
      </c>
      <c r="K869" s="53">
        <f t="shared" si="157"/>
        <v>45546.022222222222</v>
      </c>
      <c r="L869" s="311"/>
      <c r="M869" s="311"/>
      <c r="N869" s="209" t="s">
        <v>163</v>
      </c>
      <c r="O869" s="54">
        <v>2579824</v>
      </c>
      <c r="P869" s="52">
        <f>IFERROR(O869/L855,"-")</f>
        <v>8.455714109190382E-3</v>
      </c>
      <c r="Q869" s="54">
        <v>24</v>
      </c>
      <c r="R869" s="52">
        <f>IFERROR(Q869/M855,"-")</f>
        <v>5.0420168067226892E-2</v>
      </c>
      <c r="S869" s="53">
        <f t="shared" si="158"/>
        <v>107492.66666666667</v>
      </c>
      <c r="T869" s="311"/>
      <c r="U869" s="311"/>
      <c r="V869" s="209" t="s">
        <v>163</v>
      </c>
      <c r="W869" s="54">
        <v>1552256</v>
      </c>
      <c r="X869" s="52">
        <f>IFERROR(W869/T855,"-")</f>
        <v>7.1767097216728073E-3</v>
      </c>
      <c r="Y869" s="54">
        <v>20</v>
      </c>
      <c r="Z869" s="52">
        <f>IFERROR(Y869/U855,"-")</f>
        <v>6.8027210884353748E-2</v>
      </c>
      <c r="AA869" s="53">
        <f t="shared" si="159"/>
        <v>77612.800000000003</v>
      </c>
      <c r="AB869" s="311"/>
      <c r="AC869" s="311"/>
      <c r="AD869" s="209" t="s">
        <v>163</v>
      </c>
      <c r="AE869" s="54">
        <v>1912242</v>
      </c>
      <c r="AF869" s="52">
        <f>IFERROR(AE869/AB855,"-")</f>
        <v>4.1735402053121916E-3</v>
      </c>
      <c r="AG869" s="54">
        <v>32</v>
      </c>
      <c r="AH869" s="52">
        <f>IFERROR(AG869/AC855,"-")</f>
        <v>5.8931860036832415E-2</v>
      </c>
      <c r="AI869" s="53">
        <f t="shared" si="160"/>
        <v>59757.5625</v>
      </c>
      <c r="AJ869" s="311"/>
      <c r="AK869" s="324"/>
      <c r="AL869" s="209" t="s">
        <v>163</v>
      </c>
      <c r="AM869" s="54">
        <f t="shared" si="163"/>
        <v>12193035</v>
      </c>
      <c r="AN869" s="52">
        <f>IFERROR(AM869/AJ855,"-")</f>
        <v>4.1346864917640187E-3</v>
      </c>
      <c r="AO869" s="54">
        <f t="shared" si="155"/>
        <v>211</v>
      </c>
      <c r="AP869" s="52">
        <f>IFERROR(AO869/AK855,"-")</f>
        <v>4.6424642464246428E-2</v>
      </c>
      <c r="AQ869" s="53">
        <f t="shared" si="162"/>
        <v>57786.895734597158</v>
      </c>
      <c r="AW869" s="175"/>
      <c r="AX869" s="175"/>
    </row>
    <row r="870" spans="2:50" s="20" customFormat="1">
      <c r="B870" s="326"/>
      <c r="C870" s="308"/>
      <c r="D870" s="311"/>
      <c r="E870" s="311"/>
      <c r="F870" s="210" t="s">
        <v>164</v>
      </c>
      <c r="G870" s="59">
        <v>1977602</v>
      </c>
      <c r="H870" s="57">
        <f>IFERROR(G870/D855,"-")</f>
        <v>1.0041692582037159E-3</v>
      </c>
      <c r="I870" s="59">
        <v>185</v>
      </c>
      <c r="J870" s="57">
        <f>IFERROR(I870/E855,"-")</f>
        <v>5.7240099009900992E-2</v>
      </c>
      <c r="K870" s="58">
        <f t="shared" si="157"/>
        <v>10689.740540540541</v>
      </c>
      <c r="L870" s="311"/>
      <c r="M870" s="311"/>
      <c r="N870" s="210" t="s">
        <v>164</v>
      </c>
      <c r="O870" s="59">
        <v>187608</v>
      </c>
      <c r="P870" s="57">
        <f>IFERROR(O870/L855,"-")</f>
        <v>6.1491001424786697E-4</v>
      </c>
      <c r="Q870" s="59">
        <v>28</v>
      </c>
      <c r="R870" s="57">
        <f>IFERROR(Q870/M855,"-")</f>
        <v>5.8823529411764705E-2</v>
      </c>
      <c r="S870" s="58">
        <f t="shared" si="158"/>
        <v>6700.2857142857147</v>
      </c>
      <c r="T870" s="311"/>
      <c r="U870" s="311"/>
      <c r="V870" s="210" t="s">
        <v>164</v>
      </c>
      <c r="W870" s="59">
        <v>207736</v>
      </c>
      <c r="X870" s="57">
        <f>IFERROR(W870/T855,"-")</f>
        <v>9.6044787118968931E-4</v>
      </c>
      <c r="Y870" s="59">
        <v>20</v>
      </c>
      <c r="Z870" s="57">
        <f>IFERROR(Y870/U855,"-")</f>
        <v>6.8027210884353748E-2</v>
      </c>
      <c r="AA870" s="58">
        <f t="shared" si="159"/>
        <v>10386.799999999999</v>
      </c>
      <c r="AB870" s="311"/>
      <c r="AC870" s="311"/>
      <c r="AD870" s="210" t="s">
        <v>164</v>
      </c>
      <c r="AE870" s="59">
        <v>790563</v>
      </c>
      <c r="AF870" s="57">
        <f>IFERROR(AE870/AB855,"-")</f>
        <v>1.7254335305532575E-3</v>
      </c>
      <c r="AG870" s="59">
        <v>51</v>
      </c>
      <c r="AH870" s="57">
        <f>IFERROR(AG870/AC855,"-")</f>
        <v>9.3922651933701654E-2</v>
      </c>
      <c r="AI870" s="58">
        <f t="shared" si="160"/>
        <v>15501.235294117647</v>
      </c>
      <c r="AJ870" s="311"/>
      <c r="AK870" s="324"/>
      <c r="AL870" s="210" t="s">
        <v>164</v>
      </c>
      <c r="AM870" s="59">
        <f t="shared" si="163"/>
        <v>3163509</v>
      </c>
      <c r="AN870" s="57">
        <f>IFERROR(AM870/AJ855,"-")</f>
        <v>1.0727532504314059E-3</v>
      </c>
      <c r="AO870" s="59">
        <f t="shared" si="155"/>
        <v>284</v>
      </c>
      <c r="AP870" s="57">
        <f>IFERROR(AO870/AK855,"-")</f>
        <v>6.2486248624862489E-2</v>
      </c>
      <c r="AQ870" s="58">
        <f t="shared" si="162"/>
        <v>11139.116197183099</v>
      </c>
      <c r="AW870" s="175"/>
      <c r="AX870" s="175"/>
    </row>
    <row r="871" spans="2:50" s="20" customFormat="1">
      <c r="B871" s="326"/>
      <c r="C871" s="309"/>
      <c r="D871" s="312"/>
      <c r="E871" s="312"/>
      <c r="F871" s="211" t="s">
        <v>86</v>
      </c>
      <c r="G871" s="60">
        <f>SUM(G855:G870)</f>
        <v>319472713</v>
      </c>
      <c r="H871" s="57">
        <f>IFERROR(G871/D855,"-")</f>
        <v>0.16221902952643585</v>
      </c>
      <c r="I871" s="59">
        <v>2361</v>
      </c>
      <c r="J871" s="57">
        <f>IFERROR(I871/E855,"-")</f>
        <v>0.73050742574257421</v>
      </c>
      <c r="K871" s="58">
        <f t="shared" si="157"/>
        <v>135312.45785684031</v>
      </c>
      <c r="L871" s="312"/>
      <c r="M871" s="312"/>
      <c r="N871" s="211" t="s">
        <v>86</v>
      </c>
      <c r="O871" s="60">
        <f>SUM(O855:O870)</f>
        <v>63517565</v>
      </c>
      <c r="P871" s="57">
        <f>IFERROR(O871/L855,"-")</f>
        <v>0.20818721376028643</v>
      </c>
      <c r="Q871" s="59">
        <v>356</v>
      </c>
      <c r="R871" s="57">
        <f>IFERROR(Q871/M855,"-")</f>
        <v>0.74789915966386555</v>
      </c>
      <c r="S871" s="58">
        <f t="shared" si="158"/>
        <v>178420.1264044944</v>
      </c>
      <c r="T871" s="312"/>
      <c r="U871" s="312"/>
      <c r="V871" s="211" t="s">
        <v>86</v>
      </c>
      <c r="W871" s="60">
        <f>SUM(W855:W870)</f>
        <v>36002823</v>
      </c>
      <c r="X871" s="57">
        <f>IFERROR(W871/T855,"-")</f>
        <v>0.1664556682865232</v>
      </c>
      <c r="Y871" s="59">
        <v>227</v>
      </c>
      <c r="Z871" s="57">
        <f>IFERROR(Y871/U855,"-")</f>
        <v>0.77210884353741494</v>
      </c>
      <c r="AA871" s="58">
        <f t="shared" si="159"/>
        <v>158602.74449339206</v>
      </c>
      <c r="AB871" s="312"/>
      <c r="AC871" s="312"/>
      <c r="AD871" s="211" t="s">
        <v>86</v>
      </c>
      <c r="AE871" s="60">
        <f>SUM(AE855:AE870)</f>
        <v>93498621</v>
      </c>
      <c r="AF871" s="57">
        <f>IFERROR(AE871/AB855,"-")</f>
        <v>0.20406426272655179</v>
      </c>
      <c r="AG871" s="59">
        <v>432</v>
      </c>
      <c r="AH871" s="57">
        <f>IFERROR(AG871/AC855,"-")</f>
        <v>0.79558011049723754</v>
      </c>
      <c r="AI871" s="58">
        <f t="shared" si="160"/>
        <v>216431.99305555556</v>
      </c>
      <c r="AJ871" s="312"/>
      <c r="AK871" s="325"/>
      <c r="AL871" s="211" t="s">
        <v>86</v>
      </c>
      <c r="AM871" s="60">
        <f>SUM(AM855:AM870)</f>
        <v>512491722</v>
      </c>
      <c r="AN871" s="57">
        <f>IFERROR(AM871/AJ855,"-")</f>
        <v>0.17378713339986973</v>
      </c>
      <c r="AO871" s="59">
        <f t="shared" si="155"/>
        <v>3376</v>
      </c>
      <c r="AP871" s="57">
        <f>IFERROR(AO871/AK855,"-")</f>
        <v>0.74279427942794285</v>
      </c>
      <c r="AQ871" s="58">
        <f t="shared" si="162"/>
        <v>151804.42002369667</v>
      </c>
      <c r="AW871" s="175"/>
      <c r="AX871" s="175"/>
    </row>
    <row r="872" spans="2:50" s="20" customFormat="1">
      <c r="B872" s="326">
        <v>52</v>
      </c>
      <c r="C872" s="307" t="s">
        <v>4</v>
      </c>
      <c r="D872" s="310">
        <v>1606017500</v>
      </c>
      <c r="E872" s="310">
        <v>2989</v>
      </c>
      <c r="F872" s="207" t="s">
        <v>150</v>
      </c>
      <c r="G872" s="50">
        <v>49486547</v>
      </c>
      <c r="H872" s="48">
        <f>IFERROR(G872/D872,"-")</f>
        <v>3.08132053355583E-2</v>
      </c>
      <c r="I872" s="50">
        <v>466</v>
      </c>
      <c r="J872" s="48">
        <f>IFERROR(I872/E872,"-")</f>
        <v>0.1559049849447976</v>
      </c>
      <c r="K872" s="49">
        <f t="shared" si="157"/>
        <v>106194.30686695279</v>
      </c>
      <c r="L872" s="310">
        <v>331515060</v>
      </c>
      <c r="M872" s="310">
        <v>497</v>
      </c>
      <c r="N872" s="207" t="s">
        <v>150</v>
      </c>
      <c r="O872" s="50">
        <v>10009408</v>
      </c>
      <c r="P872" s="48">
        <f>IFERROR(O872/L872,"-")</f>
        <v>3.0192920949051304E-2</v>
      </c>
      <c r="Q872" s="50">
        <v>88</v>
      </c>
      <c r="R872" s="48">
        <f>IFERROR(Q872/M872,"-")</f>
        <v>0.17706237424547283</v>
      </c>
      <c r="S872" s="49">
        <f t="shared" si="158"/>
        <v>113743.27272727272</v>
      </c>
      <c r="T872" s="310">
        <v>200692590</v>
      </c>
      <c r="U872" s="310">
        <v>244</v>
      </c>
      <c r="V872" s="207" t="s">
        <v>150</v>
      </c>
      <c r="W872" s="50">
        <v>3324797</v>
      </c>
      <c r="X872" s="48">
        <f>IFERROR(W872/T872,"-")</f>
        <v>1.6566615638375089E-2</v>
      </c>
      <c r="Y872" s="50">
        <v>55</v>
      </c>
      <c r="Z872" s="48">
        <f>IFERROR(Y872/U872,"-")</f>
        <v>0.22540983606557377</v>
      </c>
      <c r="AA872" s="49">
        <f t="shared" si="159"/>
        <v>60450.854545454546</v>
      </c>
      <c r="AB872" s="310">
        <v>348420910</v>
      </c>
      <c r="AC872" s="310">
        <v>474</v>
      </c>
      <c r="AD872" s="207" t="s">
        <v>150</v>
      </c>
      <c r="AE872" s="50">
        <v>4326603</v>
      </c>
      <c r="AF872" s="48">
        <f>IFERROR(AE872/AB872,"-")</f>
        <v>1.2417747832642994E-2</v>
      </c>
      <c r="AG872" s="50">
        <v>122</v>
      </c>
      <c r="AH872" s="48">
        <f>IFERROR(AG872/AC872,"-")</f>
        <v>0.25738396624472576</v>
      </c>
      <c r="AI872" s="49">
        <f t="shared" si="160"/>
        <v>35463.959016393441</v>
      </c>
      <c r="AJ872" s="310">
        <f>SUM(D872,L872,T872,AB872)</f>
        <v>2486646060</v>
      </c>
      <c r="AK872" s="323">
        <f>SUM(E872,M872,U872,AC872)</f>
        <v>4204</v>
      </c>
      <c r="AL872" s="207" t="s">
        <v>150</v>
      </c>
      <c r="AM872" s="50">
        <f t="shared" ref="AM872:AM887" si="164">SUM(G872,O872,W872,AE872)</f>
        <v>67147355</v>
      </c>
      <c r="AN872" s="48">
        <f>IFERROR(AM872/AJ872,"-")</f>
        <v>2.7003181546472278E-2</v>
      </c>
      <c r="AO872" s="50">
        <f t="shared" si="155"/>
        <v>731</v>
      </c>
      <c r="AP872" s="48">
        <f>IFERROR(AO872/AK872,"-")</f>
        <v>0.17388201712654613</v>
      </c>
      <c r="AQ872" s="49">
        <f t="shared" si="162"/>
        <v>91856.846785225716</v>
      </c>
      <c r="AW872" s="175"/>
      <c r="AX872" s="175"/>
    </row>
    <row r="873" spans="2:50" s="20" customFormat="1">
      <c r="B873" s="326"/>
      <c r="C873" s="308"/>
      <c r="D873" s="311"/>
      <c r="E873" s="311"/>
      <c r="F873" s="208" t="s">
        <v>151</v>
      </c>
      <c r="G873" s="54">
        <v>38524105</v>
      </c>
      <c r="H873" s="52">
        <f>IFERROR(G873/D872,"-")</f>
        <v>2.3987350698233365E-2</v>
      </c>
      <c r="I873" s="54">
        <v>671</v>
      </c>
      <c r="J873" s="52">
        <f>IFERROR(I873/E872,"-")</f>
        <v>0.22448979591836735</v>
      </c>
      <c r="K873" s="53">
        <f t="shared" si="157"/>
        <v>57412.97317436662</v>
      </c>
      <c r="L873" s="311"/>
      <c r="M873" s="311"/>
      <c r="N873" s="208" t="s">
        <v>151</v>
      </c>
      <c r="O873" s="54">
        <v>9542734</v>
      </c>
      <c r="P873" s="52">
        <f>IFERROR(O873/L872,"-")</f>
        <v>2.8785220194823127E-2</v>
      </c>
      <c r="Q873" s="54">
        <v>137</v>
      </c>
      <c r="R873" s="52">
        <f>IFERROR(Q873/M872,"-")</f>
        <v>0.27565392354124746</v>
      </c>
      <c r="S873" s="53">
        <f t="shared" si="158"/>
        <v>69654.992700729927</v>
      </c>
      <c r="T873" s="311"/>
      <c r="U873" s="311"/>
      <c r="V873" s="208" t="s">
        <v>151</v>
      </c>
      <c r="W873" s="54">
        <v>8445923</v>
      </c>
      <c r="X873" s="52">
        <f>IFERROR(W873/T872,"-")</f>
        <v>4.208388062558762E-2</v>
      </c>
      <c r="Y873" s="54">
        <v>66</v>
      </c>
      <c r="Z873" s="52">
        <f>IFERROR(Y873/U872,"-")</f>
        <v>0.27049180327868855</v>
      </c>
      <c r="AA873" s="53">
        <f t="shared" si="159"/>
        <v>127968.5303030303</v>
      </c>
      <c r="AB873" s="311"/>
      <c r="AC873" s="311"/>
      <c r="AD873" s="208" t="s">
        <v>151</v>
      </c>
      <c r="AE873" s="54">
        <v>11886055</v>
      </c>
      <c r="AF873" s="52">
        <f>IFERROR(AE873/AB872,"-")</f>
        <v>3.4114069101076623E-2</v>
      </c>
      <c r="AG873" s="54">
        <v>158</v>
      </c>
      <c r="AH873" s="52">
        <f>IFERROR(AG873/AC872,"-")</f>
        <v>0.33333333333333331</v>
      </c>
      <c r="AI873" s="53">
        <f t="shared" si="160"/>
        <v>75228.196202531646</v>
      </c>
      <c r="AJ873" s="311"/>
      <c r="AK873" s="324"/>
      <c r="AL873" s="208" t="s">
        <v>151</v>
      </c>
      <c r="AM873" s="54">
        <f t="shared" si="164"/>
        <v>68398817</v>
      </c>
      <c r="AN873" s="52">
        <f>IFERROR(AM873/AJ872,"-")</f>
        <v>2.7506454617831699E-2</v>
      </c>
      <c r="AO873" s="54">
        <f t="shared" si="155"/>
        <v>1032</v>
      </c>
      <c r="AP873" s="52">
        <f>IFERROR(AO873/AK872,"-")</f>
        <v>0.24548049476688868</v>
      </c>
      <c r="AQ873" s="53">
        <f t="shared" si="162"/>
        <v>66277.923449612397</v>
      </c>
      <c r="AW873" s="175"/>
      <c r="AX873" s="175"/>
    </row>
    <row r="874" spans="2:50" s="20" customFormat="1">
      <c r="B874" s="326"/>
      <c r="C874" s="308"/>
      <c r="D874" s="311"/>
      <c r="E874" s="311"/>
      <c r="F874" s="209" t="s">
        <v>152</v>
      </c>
      <c r="G874" s="54">
        <v>39976970</v>
      </c>
      <c r="H874" s="52">
        <f>IFERROR(G874/D872,"-")</f>
        <v>2.4891989034988724E-2</v>
      </c>
      <c r="I874" s="54">
        <v>745</v>
      </c>
      <c r="J874" s="52">
        <f>IFERROR(I874/E872,"-")</f>
        <v>0.24924723987955838</v>
      </c>
      <c r="K874" s="53">
        <f t="shared" si="157"/>
        <v>53660.362416107382</v>
      </c>
      <c r="L874" s="311"/>
      <c r="M874" s="311"/>
      <c r="N874" s="209" t="s">
        <v>152</v>
      </c>
      <c r="O874" s="54">
        <v>2925748</v>
      </c>
      <c r="P874" s="52">
        <f>IFERROR(O874/L872,"-")</f>
        <v>8.8253848859837624E-3</v>
      </c>
      <c r="Q874" s="54">
        <v>130</v>
      </c>
      <c r="R874" s="52">
        <f>IFERROR(Q874/M872,"-")</f>
        <v>0.26156941649899396</v>
      </c>
      <c r="S874" s="53">
        <f t="shared" si="158"/>
        <v>22505.753846153846</v>
      </c>
      <c r="T874" s="311"/>
      <c r="U874" s="311"/>
      <c r="V874" s="209" t="s">
        <v>152</v>
      </c>
      <c r="W874" s="54">
        <v>2283644</v>
      </c>
      <c r="X874" s="52">
        <f>IFERROR(W874/T872,"-")</f>
        <v>1.1378815730067562E-2</v>
      </c>
      <c r="Y874" s="54">
        <v>75</v>
      </c>
      <c r="Z874" s="52">
        <f>IFERROR(Y874/U872,"-")</f>
        <v>0.30737704918032788</v>
      </c>
      <c r="AA874" s="53">
        <f t="shared" si="159"/>
        <v>30448.586666666666</v>
      </c>
      <c r="AB874" s="311"/>
      <c r="AC874" s="311"/>
      <c r="AD874" s="209" t="s">
        <v>152</v>
      </c>
      <c r="AE874" s="54">
        <v>12253727</v>
      </c>
      <c r="AF874" s="52">
        <f>IFERROR(AE874/AB872,"-")</f>
        <v>3.5169321496806835E-2</v>
      </c>
      <c r="AG874" s="54">
        <v>127</v>
      </c>
      <c r="AH874" s="52">
        <f>IFERROR(AG874/AC872,"-")</f>
        <v>0.2679324894514768</v>
      </c>
      <c r="AI874" s="53">
        <f t="shared" si="160"/>
        <v>96486.039370078739</v>
      </c>
      <c r="AJ874" s="311"/>
      <c r="AK874" s="324"/>
      <c r="AL874" s="209" t="s">
        <v>152</v>
      </c>
      <c r="AM874" s="54">
        <f t="shared" si="164"/>
        <v>57440089</v>
      </c>
      <c r="AN874" s="52">
        <f>IFERROR(AM874/AJ872,"-")</f>
        <v>2.3099422923099879E-2</v>
      </c>
      <c r="AO874" s="54">
        <f t="shared" si="155"/>
        <v>1077</v>
      </c>
      <c r="AP874" s="52">
        <f>IFERROR(AO874/AK872,"-")</f>
        <v>0.25618458610846812</v>
      </c>
      <c r="AQ874" s="53">
        <f t="shared" si="162"/>
        <v>53333.415970287839</v>
      </c>
      <c r="AW874" s="175"/>
      <c r="AX874" s="175"/>
    </row>
    <row r="875" spans="2:50" s="20" customFormat="1">
      <c r="B875" s="326"/>
      <c r="C875" s="308"/>
      <c r="D875" s="311"/>
      <c r="E875" s="311"/>
      <c r="F875" s="209" t="s">
        <v>153</v>
      </c>
      <c r="G875" s="54">
        <v>4859569</v>
      </c>
      <c r="H875" s="52">
        <f>IFERROR(G875/D872,"-")</f>
        <v>3.025850590046497E-3</v>
      </c>
      <c r="I875" s="54">
        <v>93</v>
      </c>
      <c r="J875" s="52">
        <f>IFERROR(I875/E872,"-")</f>
        <v>3.1114084978253596E-2</v>
      </c>
      <c r="K875" s="53">
        <f t="shared" si="157"/>
        <v>52253.430107526881</v>
      </c>
      <c r="L875" s="311"/>
      <c r="M875" s="311"/>
      <c r="N875" s="209" t="s">
        <v>153</v>
      </c>
      <c r="O875" s="54">
        <v>2320813</v>
      </c>
      <c r="P875" s="52">
        <f>IFERROR(O875/L872,"-")</f>
        <v>7.0006261555659042E-3</v>
      </c>
      <c r="Q875" s="54">
        <v>13</v>
      </c>
      <c r="R875" s="52">
        <f>IFERROR(Q875/M872,"-")</f>
        <v>2.6156941649899398E-2</v>
      </c>
      <c r="S875" s="53">
        <f t="shared" si="158"/>
        <v>178524.07692307694</v>
      </c>
      <c r="T875" s="311"/>
      <c r="U875" s="311"/>
      <c r="V875" s="209" t="s">
        <v>153</v>
      </c>
      <c r="W875" s="54">
        <v>1942239</v>
      </c>
      <c r="X875" s="52">
        <f>IFERROR(W875/T872,"-")</f>
        <v>9.6776816722530714E-3</v>
      </c>
      <c r="Y875" s="54">
        <v>12</v>
      </c>
      <c r="Z875" s="52">
        <f>IFERROR(Y875/U872,"-")</f>
        <v>4.9180327868852458E-2</v>
      </c>
      <c r="AA875" s="53">
        <f t="shared" si="159"/>
        <v>161853.25</v>
      </c>
      <c r="AB875" s="311"/>
      <c r="AC875" s="311"/>
      <c r="AD875" s="209" t="s">
        <v>153</v>
      </c>
      <c r="AE875" s="54">
        <v>206218</v>
      </c>
      <c r="AF875" s="52">
        <f>IFERROR(AE875/AB872,"-")</f>
        <v>5.9186459274215202E-4</v>
      </c>
      <c r="AG875" s="54">
        <v>13</v>
      </c>
      <c r="AH875" s="52">
        <f>IFERROR(AG875/AC872,"-")</f>
        <v>2.7426160337552744E-2</v>
      </c>
      <c r="AI875" s="53">
        <f t="shared" si="160"/>
        <v>15862.923076923076</v>
      </c>
      <c r="AJ875" s="311"/>
      <c r="AK875" s="324"/>
      <c r="AL875" s="209" t="s">
        <v>153</v>
      </c>
      <c r="AM875" s="54">
        <f t="shared" si="164"/>
        <v>9328839</v>
      </c>
      <c r="AN875" s="52">
        <f>IFERROR(AM875/AJ872,"-")</f>
        <v>3.7515749225685941E-3</v>
      </c>
      <c r="AO875" s="54">
        <f t="shared" si="155"/>
        <v>131</v>
      </c>
      <c r="AP875" s="52">
        <f>IFERROR(AO875/AK872,"-")</f>
        <v>3.1160799238820171E-2</v>
      </c>
      <c r="AQ875" s="53">
        <f t="shared" si="162"/>
        <v>71212.511450381673</v>
      </c>
      <c r="AW875" s="175"/>
      <c r="AX875" s="175"/>
    </row>
    <row r="876" spans="2:50" s="20" customFormat="1">
      <c r="B876" s="326"/>
      <c r="C876" s="308"/>
      <c r="D876" s="311"/>
      <c r="E876" s="311"/>
      <c r="F876" s="209" t="s">
        <v>154</v>
      </c>
      <c r="G876" s="54">
        <v>38325983</v>
      </c>
      <c r="H876" s="52">
        <f>IFERROR(G876/D872,"-")</f>
        <v>2.3863988406103917E-2</v>
      </c>
      <c r="I876" s="54">
        <v>841</v>
      </c>
      <c r="J876" s="52">
        <f>IFERROR(I876/E872,"-")</f>
        <v>0.28136500501840078</v>
      </c>
      <c r="K876" s="53">
        <f t="shared" si="157"/>
        <v>45571.917954815697</v>
      </c>
      <c r="L876" s="311"/>
      <c r="M876" s="311"/>
      <c r="N876" s="209" t="s">
        <v>154</v>
      </c>
      <c r="O876" s="54">
        <v>3461381</v>
      </c>
      <c r="P876" s="52">
        <f>IFERROR(O876/L872,"-")</f>
        <v>1.0441097306408945E-2</v>
      </c>
      <c r="Q876" s="54">
        <v>150</v>
      </c>
      <c r="R876" s="52">
        <f>IFERROR(Q876/M872,"-")</f>
        <v>0.30181086519114686</v>
      </c>
      <c r="S876" s="53">
        <f t="shared" si="158"/>
        <v>23075.873333333333</v>
      </c>
      <c r="T876" s="311"/>
      <c r="U876" s="311"/>
      <c r="V876" s="209" t="s">
        <v>154</v>
      </c>
      <c r="W876" s="54">
        <v>2146365</v>
      </c>
      <c r="X876" s="52">
        <f>IFERROR(W876/T872,"-")</f>
        <v>1.0694789478774478E-2</v>
      </c>
      <c r="Y876" s="54">
        <v>78</v>
      </c>
      <c r="Z876" s="52">
        <f>IFERROR(Y876/U872,"-")</f>
        <v>0.31967213114754101</v>
      </c>
      <c r="AA876" s="53">
        <f t="shared" si="159"/>
        <v>27517.5</v>
      </c>
      <c r="AB876" s="311"/>
      <c r="AC876" s="311"/>
      <c r="AD876" s="209" t="s">
        <v>154</v>
      </c>
      <c r="AE876" s="54">
        <v>8733462</v>
      </c>
      <c r="AF876" s="52">
        <f>IFERROR(AE876/AB872,"-")</f>
        <v>2.5065837753537813E-2</v>
      </c>
      <c r="AG876" s="54">
        <v>157</v>
      </c>
      <c r="AH876" s="52">
        <f>IFERROR(AG876/AC872,"-")</f>
        <v>0.33122362869198313</v>
      </c>
      <c r="AI876" s="53">
        <f t="shared" si="160"/>
        <v>55627.146496815287</v>
      </c>
      <c r="AJ876" s="311"/>
      <c r="AK876" s="324"/>
      <c r="AL876" s="209" t="s">
        <v>154</v>
      </c>
      <c r="AM876" s="54">
        <f t="shared" si="164"/>
        <v>52667191</v>
      </c>
      <c r="AN876" s="52">
        <f>IFERROR(AM876/AJ872,"-")</f>
        <v>2.1180011038643753E-2</v>
      </c>
      <c r="AO876" s="54">
        <f t="shared" si="155"/>
        <v>1226</v>
      </c>
      <c r="AP876" s="52">
        <f>IFERROR(AO876/AK872,"-")</f>
        <v>0.29162702188392009</v>
      </c>
      <c r="AQ876" s="53">
        <f t="shared" si="162"/>
        <v>42958.557096247961</v>
      </c>
      <c r="AW876" s="175"/>
      <c r="AX876" s="175"/>
    </row>
    <row r="877" spans="2:50" s="20" customFormat="1">
      <c r="B877" s="326"/>
      <c r="C877" s="308"/>
      <c r="D877" s="311"/>
      <c r="E877" s="311"/>
      <c r="F877" s="209" t="s">
        <v>155</v>
      </c>
      <c r="G877" s="54">
        <v>60277913</v>
      </c>
      <c r="H877" s="52">
        <f>IFERROR(G877/D872,"-")</f>
        <v>3.7532538095008304E-2</v>
      </c>
      <c r="I877" s="54">
        <v>863</v>
      </c>
      <c r="J877" s="52">
        <f>IFERROR(I877/E872,"-")</f>
        <v>0.28872532619605218</v>
      </c>
      <c r="K877" s="53">
        <f t="shared" si="157"/>
        <v>69846.94438006953</v>
      </c>
      <c r="L877" s="311"/>
      <c r="M877" s="311"/>
      <c r="N877" s="209" t="s">
        <v>155</v>
      </c>
      <c r="O877" s="54">
        <v>8856785</v>
      </c>
      <c r="P877" s="52">
        <f>IFERROR(O877/L872,"-")</f>
        <v>2.6716086442649091E-2</v>
      </c>
      <c r="Q877" s="54">
        <v>159</v>
      </c>
      <c r="R877" s="52">
        <f>IFERROR(Q877/M872,"-")</f>
        <v>0.31991951710261568</v>
      </c>
      <c r="S877" s="53">
        <f t="shared" si="158"/>
        <v>55703.050314465407</v>
      </c>
      <c r="T877" s="311"/>
      <c r="U877" s="311"/>
      <c r="V877" s="209" t="s">
        <v>155</v>
      </c>
      <c r="W877" s="54">
        <v>6046003</v>
      </c>
      <c r="X877" s="52">
        <f>IFERROR(W877/T872,"-")</f>
        <v>3.0125691237529E-2</v>
      </c>
      <c r="Y877" s="54">
        <v>96</v>
      </c>
      <c r="Z877" s="52">
        <f>IFERROR(Y877/U872,"-")</f>
        <v>0.39344262295081966</v>
      </c>
      <c r="AA877" s="53">
        <f t="shared" si="159"/>
        <v>62979.197916666664</v>
      </c>
      <c r="AB877" s="311"/>
      <c r="AC877" s="311"/>
      <c r="AD877" s="209" t="s">
        <v>155</v>
      </c>
      <c r="AE877" s="54">
        <v>10299457</v>
      </c>
      <c r="AF877" s="52">
        <f>IFERROR(AE877/AB872,"-")</f>
        <v>2.9560387176533118E-2</v>
      </c>
      <c r="AG877" s="54">
        <v>165</v>
      </c>
      <c r="AH877" s="52">
        <f>IFERROR(AG877/AC872,"-")</f>
        <v>0.34810126582278483</v>
      </c>
      <c r="AI877" s="53">
        <f t="shared" si="160"/>
        <v>62420.951515151515</v>
      </c>
      <c r="AJ877" s="311"/>
      <c r="AK877" s="324"/>
      <c r="AL877" s="209" t="s">
        <v>155</v>
      </c>
      <c r="AM877" s="54">
        <f t="shared" si="164"/>
        <v>85480158</v>
      </c>
      <c r="AN877" s="52">
        <f>IFERROR(AM877/AJ872,"-")</f>
        <v>3.4375683526106648E-2</v>
      </c>
      <c r="AO877" s="54">
        <f t="shared" si="155"/>
        <v>1283</v>
      </c>
      <c r="AP877" s="52">
        <f>IFERROR(AO877/AK872,"-")</f>
        <v>0.30518553758325406</v>
      </c>
      <c r="AQ877" s="53">
        <f t="shared" si="162"/>
        <v>66625.220576773194</v>
      </c>
      <c r="AW877" s="175"/>
      <c r="AX877" s="175"/>
    </row>
    <row r="878" spans="2:50" s="20" customFormat="1">
      <c r="B878" s="326"/>
      <c r="C878" s="308"/>
      <c r="D878" s="311"/>
      <c r="E878" s="311"/>
      <c r="F878" s="209" t="s">
        <v>156</v>
      </c>
      <c r="G878" s="54">
        <v>32904365</v>
      </c>
      <c r="H878" s="52">
        <f>IFERROR(G878/D872,"-")</f>
        <v>2.0488173385408315E-2</v>
      </c>
      <c r="I878" s="54">
        <v>221</v>
      </c>
      <c r="J878" s="52">
        <f>IFERROR(I878/E872,"-")</f>
        <v>7.3937771830043492E-2</v>
      </c>
      <c r="K878" s="53">
        <f t="shared" si="157"/>
        <v>148888.5294117647</v>
      </c>
      <c r="L878" s="311"/>
      <c r="M878" s="311"/>
      <c r="N878" s="209" t="s">
        <v>156</v>
      </c>
      <c r="O878" s="54">
        <v>6601921</v>
      </c>
      <c r="P878" s="52">
        <f>IFERROR(O878/L872,"-")</f>
        <v>1.9914392426093705E-2</v>
      </c>
      <c r="Q878" s="54">
        <v>42</v>
      </c>
      <c r="R878" s="52">
        <f>IFERROR(Q878/M872,"-")</f>
        <v>8.4507042253521125E-2</v>
      </c>
      <c r="S878" s="53">
        <f t="shared" si="158"/>
        <v>157188.59523809524</v>
      </c>
      <c r="T878" s="311"/>
      <c r="U878" s="311"/>
      <c r="V878" s="209" t="s">
        <v>156</v>
      </c>
      <c r="W878" s="54">
        <v>2302354</v>
      </c>
      <c r="X878" s="52">
        <f>IFERROR(W878/T872,"-")</f>
        <v>1.147204288907727E-2</v>
      </c>
      <c r="Y878" s="54">
        <v>26</v>
      </c>
      <c r="Z878" s="52">
        <f>IFERROR(Y878/U872,"-")</f>
        <v>0.10655737704918032</v>
      </c>
      <c r="AA878" s="53">
        <f t="shared" si="159"/>
        <v>88552.076923076922</v>
      </c>
      <c r="AB878" s="311"/>
      <c r="AC878" s="311"/>
      <c r="AD878" s="209" t="s">
        <v>156</v>
      </c>
      <c r="AE878" s="54">
        <v>7740420</v>
      </c>
      <c r="AF878" s="52">
        <f>IFERROR(AE878/AB872,"-")</f>
        <v>2.2215716042989497E-2</v>
      </c>
      <c r="AG878" s="54">
        <v>67</v>
      </c>
      <c r="AH878" s="52">
        <f>IFERROR(AG878/AC872,"-")</f>
        <v>0.14135021097046413</v>
      </c>
      <c r="AI878" s="53">
        <f t="shared" si="160"/>
        <v>115528.65671641791</v>
      </c>
      <c r="AJ878" s="311"/>
      <c r="AK878" s="324"/>
      <c r="AL878" s="209" t="s">
        <v>156</v>
      </c>
      <c r="AM878" s="54">
        <f t="shared" si="164"/>
        <v>49549060</v>
      </c>
      <c r="AN878" s="52">
        <f>IFERROR(AM878/AJ872,"-")</f>
        <v>1.9926060566898694E-2</v>
      </c>
      <c r="AO878" s="54">
        <f t="shared" si="155"/>
        <v>356</v>
      </c>
      <c r="AP878" s="52">
        <f>IFERROR(AO878/AK872,"-")</f>
        <v>8.468125594671741E-2</v>
      </c>
      <c r="AQ878" s="53">
        <f t="shared" si="162"/>
        <v>139182.75280898876</v>
      </c>
      <c r="AW878" s="175"/>
      <c r="AX878" s="175"/>
    </row>
    <row r="879" spans="2:50" s="20" customFormat="1">
      <c r="B879" s="326"/>
      <c r="C879" s="308"/>
      <c r="D879" s="311"/>
      <c r="E879" s="311"/>
      <c r="F879" s="209" t="s">
        <v>166</v>
      </c>
      <c r="G879" s="54">
        <v>1958</v>
      </c>
      <c r="H879" s="52">
        <f>IFERROR(G879/D872,"-")</f>
        <v>1.219164797394798E-6</v>
      </c>
      <c r="I879" s="54">
        <v>1</v>
      </c>
      <c r="J879" s="52">
        <f>IFERROR(I879/E872,"-")</f>
        <v>3.3456005352960856E-4</v>
      </c>
      <c r="K879" s="53">
        <f t="shared" si="157"/>
        <v>1958</v>
      </c>
      <c r="L879" s="311"/>
      <c r="M879" s="311"/>
      <c r="N879" s="209" t="s">
        <v>166</v>
      </c>
      <c r="O879" s="54">
        <v>0</v>
      </c>
      <c r="P879" s="52">
        <f>IFERROR(O879/L872,"-")</f>
        <v>0</v>
      </c>
      <c r="Q879" s="54">
        <v>0</v>
      </c>
      <c r="R879" s="52">
        <f>IFERROR(Q879/M872,"-")</f>
        <v>0</v>
      </c>
      <c r="S879" s="53" t="str">
        <f t="shared" si="158"/>
        <v>-</v>
      </c>
      <c r="T879" s="311"/>
      <c r="U879" s="311"/>
      <c r="V879" s="209" t="s">
        <v>166</v>
      </c>
      <c r="W879" s="54">
        <v>0</v>
      </c>
      <c r="X879" s="52">
        <f>IFERROR(W879/T872,"-")</f>
        <v>0</v>
      </c>
      <c r="Y879" s="54">
        <v>0</v>
      </c>
      <c r="Z879" s="52">
        <f>IFERROR(Y879/U872,"-")</f>
        <v>0</v>
      </c>
      <c r="AA879" s="53" t="str">
        <f t="shared" si="159"/>
        <v>-</v>
      </c>
      <c r="AB879" s="311"/>
      <c r="AC879" s="311"/>
      <c r="AD879" s="209" t="s">
        <v>166</v>
      </c>
      <c r="AE879" s="54">
        <v>0</v>
      </c>
      <c r="AF879" s="52">
        <f>IFERROR(AE879/AB872,"-")</f>
        <v>0</v>
      </c>
      <c r="AG879" s="54">
        <v>0</v>
      </c>
      <c r="AH879" s="52">
        <f>IFERROR(AG879/AC872,"-")</f>
        <v>0</v>
      </c>
      <c r="AI879" s="53" t="str">
        <f t="shared" si="160"/>
        <v>-</v>
      </c>
      <c r="AJ879" s="311"/>
      <c r="AK879" s="324"/>
      <c r="AL879" s="209" t="s">
        <v>166</v>
      </c>
      <c r="AM879" s="54">
        <f t="shared" si="164"/>
        <v>1958</v>
      </c>
      <c r="AN879" s="52">
        <f>IFERROR(AM879/AJ872,"-")</f>
        <v>7.8740598893273943E-7</v>
      </c>
      <c r="AO879" s="54">
        <f t="shared" si="155"/>
        <v>1</v>
      </c>
      <c r="AP879" s="52">
        <f>IFERROR(AO879/AK872,"-")</f>
        <v>2.378686964795433E-4</v>
      </c>
      <c r="AQ879" s="53">
        <f t="shared" si="162"/>
        <v>1958</v>
      </c>
      <c r="AW879" s="175"/>
      <c r="AX879" s="175"/>
    </row>
    <row r="880" spans="2:50" s="20" customFormat="1">
      <c r="B880" s="326"/>
      <c r="C880" s="308"/>
      <c r="D880" s="311"/>
      <c r="E880" s="311"/>
      <c r="F880" s="209" t="s">
        <v>157</v>
      </c>
      <c r="G880" s="54">
        <v>637184</v>
      </c>
      <c r="H880" s="52">
        <f>IFERROR(G880/D872,"-")</f>
        <v>3.9674785610991161E-4</v>
      </c>
      <c r="I880" s="54">
        <v>23</v>
      </c>
      <c r="J880" s="52">
        <f>IFERROR(I880/E872,"-")</f>
        <v>7.6948812311809969E-3</v>
      </c>
      <c r="K880" s="53">
        <f t="shared" si="157"/>
        <v>27703.652173913044</v>
      </c>
      <c r="L880" s="311"/>
      <c r="M880" s="311"/>
      <c r="N880" s="209" t="s">
        <v>157</v>
      </c>
      <c r="O880" s="54">
        <v>165267</v>
      </c>
      <c r="P880" s="52">
        <f>IFERROR(O880/L872,"-")</f>
        <v>4.9852033871402408E-4</v>
      </c>
      <c r="Q880" s="54">
        <v>8</v>
      </c>
      <c r="R880" s="52">
        <f>IFERROR(Q880/M872,"-")</f>
        <v>1.6096579476861168E-2</v>
      </c>
      <c r="S880" s="53">
        <f t="shared" si="158"/>
        <v>20658.375</v>
      </c>
      <c r="T880" s="311"/>
      <c r="U880" s="311"/>
      <c r="V880" s="209" t="s">
        <v>157</v>
      </c>
      <c r="W880" s="54">
        <v>66389</v>
      </c>
      <c r="X880" s="52">
        <f>IFERROR(W880/T872,"-")</f>
        <v>3.307994580168605E-4</v>
      </c>
      <c r="Y880" s="54">
        <v>1</v>
      </c>
      <c r="Z880" s="52">
        <f>IFERROR(Y880/U872,"-")</f>
        <v>4.0983606557377051E-3</v>
      </c>
      <c r="AA880" s="53">
        <f t="shared" si="159"/>
        <v>66389</v>
      </c>
      <c r="AB880" s="311"/>
      <c r="AC880" s="311"/>
      <c r="AD880" s="209" t="s">
        <v>157</v>
      </c>
      <c r="AE880" s="54">
        <v>204320</v>
      </c>
      <c r="AF880" s="52">
        <f>IFERROR(AE880/AB872,"-")</f>
        <v>5.8641715848799084E-4</v>
      </c>
      <c r="AG880" s="54">
        <v>7</v>
      </c>
      <c r="AH880" s="52">
        <f>IFERROR(AG880/AC872,"-")</f>
        <v>1.4767932489451477E-2</v>
      </c>
      <c r="AI880" s="53">
        <f t="shared" si="160"/>
        <v>29188.571428571428</v>
      </c>
      <c r="AJ880" s="311"/>
      <c r="AK880" s="324"/>
      <c r="AL880" s="209" t="s">
        <v>157</v>
      </c>
      <c r="AM880" s="54">
        <f t="shared" si="164"/>
        <v>1073160</v>
      </c>
      <c r="AN880" s="52">
        <f>IFERROR(AM880/AJ872,"-")</f>
        <v>4.3156926000156208E-4</v>
      </c>
      <c r="AO880" s="54">
        <f t="shared" si="155"/>
        <v>39</v>
      </c>
      <c r="AP880" s="52">
        <f>IFERROR(AO880/AK872,"-")</f>
        <v>9.2768791627021886E-3</v>
      </c>
      <c r="AQ880" s="53">
        <f t="shared" si="162"/>
        <v>27516.923076923078</v>
      </c>
      <c r="AW880" s="175"/>
      <c r="AX880" s="175"/>
    </row>
    <row r="881" spans="2:50" s="20" customFormat="1">
      <c r="B881" s="326"/>
      <c r="C881" s="308"/>
      <c r="D881" s="311"/>
      <c r="E881" s="311"/>
      <c r="F881" s="209" t="s">
        <v>158</v>
      </c>
      <c r="G881" s="54">
        <v>570090</v>
      </c>
      <c r="H881" s="52">
        <f>IFERROR(G881/D872,"-")</f>
        <v>3.5497122540694608E-4</v>
      </c>
      <c r="I881" s="54">
        <v>57</v>
      </c>
      <c r="J881" s="52">
        <f>IFERROR(I881/E872,"-")</f>
        <v>1.9069923051187689E-2</v>
      </c>
      <c r="K881" s="53">
        <f t="shared" si="157"/>
        <v>10001.578947368422</v>
      </c>
      <c r="L881" s="311"/>
      <c r="M881" s="311"/>
      <c r="N881" s="209" t="s">
        <v>158</v>
      </c>
      <c r="O881" s="54">
        <v>132924</v>
      </c>
      <c r="P881" s="52">
        <f>IFERROR(O881/L872,"-")</f>
        <v>4.0095916004539886E-4</v>
      </c>
      <c r="Q881" s="54">
        <v>15</v>
      </c>
      <c r="R881" s="52">
        <f>IFERROR(Q881/M872,"-")</f>
        <v>3.0181086519114688E-2</v>
      </c>
      <c r="S881" s="53">
        <f t="shared" si="158"/>
        <v>8861.6</v>
      </c>
      <c r="T881" s="311"/>
      <c r="U881" s="311"/>
      <c r="V881" s="209" t="s">
        <v>158</v>
      </c>
      <c r="W881" s="54">
        <v>182184</v>
      </c>
      <c r="X881" s="52">
        <f>IFERROR(W881/T872,"-")</f>
        <v>9.0777641566138541E-4</v>
      </c>
      <c r="Y881" s="54">
        <v>9</v>
      </c>
      <c r="Z881" s="52">
        <f>IFERROR(Y881/U872,"-")</f>
        <v>3.6885245901639344E-2</v>
      </c>
      <c r="AA881" s="53">
        <f t="shared" si="159"/>
        <v>20242.666666666668</v>
      </c>
      <c r="AB881" s="311"/>
      <c r="AC881" s="311"/>
      <c r="AD881" s="209" t="s">
        <v>158</v>
      </c>
      <c r="AE881" s="54">
        <v>264134</v>
      </c>
      <c r="AF881" s="52">
        <f>IFERROR(AE881/AB872,"-")</f>
        <v>7.5808882997291979E-4</v>
      </c>
      <c r="AG881" s="54">
        <v>23</v>
      </c>
      <c r="AH881" s="52">
        <f>IFERROR(AG881/AC872,"-")</f>
        <v>4.852320675105485E-2</v>
      </c>
      <c r="AI881" s="53">
        <f t="shared" si="160"/>
        <v>11484.08695652174</v>
      </c>
      <c r="AJ881" s="311"/>
      <c r="AK881" s="324"/>
      <c r="AL881" s="209" t="s">
        <v>158</v>
      </c>
      <c r="AM881" s="54">
        <f t="shared" si="164"/>
        <v>1149332</v>
      </c>
      <c r="AN881" s="52">
        <f>IFERROR(AM881/AJ872,"-")</f>
        <v>4.622016854300527E-4</v>
      </c>
      <c r="AO881" s="54">
        <f t="shared" si="155"/>
        <v>104</v>
      </c>
      <c r="AP881" s="52">
        <f>IFERROR(AO881/AK872,"-")</f>
        <v>2.4738344433872503E-2</v>
      </c>
      <c r="AQ881" s="53">
        <f t="shared" si="162"/>
        <v>11051.26923076923</v>
      </c>
      <c r="AW881" s="175"/>
      <c r="AX881" s="175"/>
    </row>
    <row r="882" spans="2:50" s="20" customFormat="1">
      <c r="B882" s="326"/>
      <c r="C882" s="308"/>
      <c r="D882" s="311"/>
      <c r="E882" s="311"/>
      <c r="F882" s="209" t="s">
        <v>159</v>
      </c>
      <c r="G882" s="54">
        <v>100240</v>
      </c>
      <c r="H882" s="52">
        <f>IFERROR(G882/D872,"-")</f>
        <v>6.2415260107688742E-5</v>
      </c>
      <c r="I882" s="54">
        <v>8</v>
      </c>
      <c r="J882" s="52">
        <f>IFERROR(I882/E872,"-")</f>
        <v>2.6764804282368685E-3</v>
      </c>
      <c r="K882" s="53">
        <f t="shared" si="157"/>
        <v>12530</v>
      </c>
      <c r="L882" s="311"/>
      <c r="M882" s="311"/>
      <c r="N882" s="209" t="s">
        <v>159</v>
      </c>
      <c r="O882" s="54">
        <v>27425</v>
      </c>
      <c r="P882" s="52">
        <f>IFERROR(O882/L872,"-")</f>
        <v>8.272625684033781E-5</v>
      </c>
      <c r="Q882" s="54">
        <v>4</v>
      </c>
      <c r="R882" s="52">
        <f>IFERROR(Q882/M872,"-")</f>
        <v>8.0482897384305842E-3</v>
      </c>
      <c r="S882" s="53">
        <f t="shared" si="158"/>
        <v>6856.25</v>
      </c>
      <c r="T882" s="311"/>
      <c r="U882" s="311"/>
      <c r="V882" s="209" t="s">
        <v>159</v>
      </c>
      <c r="W882" s="54">
        <v>197591</v>
      </c>
      <c r="X882" s="52">
        <f>IFERROR(W882/T872,"-")</f>
        <v>9.8454556792555215E-4</v>
      </c>
      <c r="Y882" s="54">
        <v>4</v>
      </c>
      <c r="Z882" s="52">
        <f>IFERROR(Y882/U872,"-")</f>
        <v>1.6393442622950821E-2</v>
      </c>
      <c r="AA882" s="53">
        <f t="shared" si="159"/>
        <v>49397.75</v>
      </c>
      <c r="AB882" s="311"/>
      <c r="AC882" s="311"/>
      <c r="AD882" s="209" t="s">
        <v>159</v>
      </c>
      <c r="AE882" s="54">
        <v>81225</v>
      </c>
      <c r="AF882" s="52">
        <f>IFERROR(AE882/AB872,"-")</f>
        <v>2.3312320721508936E-4</v>
      </c>
      <c r="AG882" s="54">
        <v>10</v>
      </c>
      <c r="AH882" s="52">
        <f>IFERROR(AG882/AC872,"-")</f>
        <v>2.1097046413502109E-2</v>
      </c>
      <c r="AI882" s="53">
        <f t="shared" si="160"/>
        <v>8122.5</v>
      </c>
      <c r="AJ882" s="311"/>
      <c r="AK882" s="324"/>
      <c r="AL882" s="209" t="s">
        <v>159</v>
      </c>
      <c r="AM882" s="54">
        <f t="shared" si="164"/>
        <v>406481</v>
      </c>
      <c r="AN882" s="52">
        <f>IFERROR(AM882/AJ872,"-")</f>
        <v>1.6346556373205762E-4</v>
      </c>
      <c r="AO882" s="54">
        <f t="shared" ref="AO882:AO945" si="165">SUM(I882,Q882,Y882,AG882)</f>
        <v>26</v>
      </c>
      <c r="AP882" s="52">
        <f>IFERROR(AO882/AK872,"-")</f>
        <v>6.1845861084681257E-3</v>
      </c>
      <c r="AQ882" s="53">
        <f t="shared" si="162"/>
        <v>15633.884615384615</v>
      </c>
      <c r="AW882" s="175"/>
      <c r="AX882" s="175"/>
    </row>
    <row r="883" spans="2:50" s="20" customFormat="1">
      <c r="B883" s="326"/>
      <c r="C883" s="308"/>
      <c r="D883" s="311"/>
      <c r="E883" s="311"/>
      <c r="F883" s="209" t="s">
        <v>160</v>
      </c>
      <c r="G883" s="54">
        <v>939919</v>
      </c>
      <c r="H883" s="52">
        <f>IFERROR(G883/D872,"-")</f>
        <v>5.8524829274898935E-4</v>
      </c>
      <c r="I883" s="54">
        <v>10</v>
      </c>
      <c r="J883" s="52">
        <f>IFERROR(I883/E872,"-")</f>
        <v>3.3456005352960855E-3</v>
      </c>
      <c r="K883" s="53">
        <f t="shared" si="157"/>
        <v>93991.9</v>
      </c>
      <c r="L883" s="311"/>
      <c r="M883" s="311"/>
      <c r="N883" s="209" t="s">
        <v>160</v>
      </c>
      <c r="O883" s="54">
        <v>1166516</v>
      </c>
      <c r="P883" s="52">
        <f>IFERROR(O883/L872,"-")</f>
        <v>3.5187421048081496E-3</v>
      </c>
      <c r="Q883" s="54">
        <v>3</v>
      </c>
      <c r="R883" s="52">
        <f>IFERROR(Q883/M872,"-")</f>
        <v>6.0362173038229373E-3</v>
      </c>
      <c r="S883" s="53">
        <f t="shared" si="158"/>
        <v>388838.66666666669</v>
      </c>
      <c r="T883" s="311"/>
      <c r="U883" s="311"/>
      <c r="V883" s="209" t="s">
        <v>160</v>
      </c>
      <c r="W883" s="54">
        <v>282</v>
      </c>
      <c r="X883" s="52">
        <f>IFERROR(W883/T872,"-")</f>
        <v>1.4051340908999182E-6</v>
      </c>
      <c r="Y883" s="54">
        <v>1</v>
      </c>
      <c r="Z883" s="52">
        <f>IFERROR(Y883/U872,"-")</f>
        <v>4.0983606557377051E-3</v>
      </c>
      <c r="AA883" s="53">
        <f t="shared" si="159"/>
        <v>282</v>
      </c>
      <c r="AB883" s="311"/>
      <c r="AC883" s="311"/>
      <c r="AD883" s="209" t="s">
        <v>160</v>
      </c>
      <c r="AE883" s="54">
        <v>4459906</v>
      </c>
      <c r="AF883" s="52">
        <f>IFERROR(AE883/AB872,"-")</f>
        <v>1.2800339681105822E-2</v>
      </c>
      <c r="AG883" s="54">
        <v>8</v>
      </c>
      <c r="AH883" s="52">
        <f>IFERROR(AG883/AC872,"-")</f>
        <v>1.6877637130801686E-2</v>
      </c>
      <c r="AI883" s="53">
        <f t="shared" si="160"/>
        <v>557488.25</v>
      </c>
      <c r="AJ883" s="311"/>
      <c r="AK883" s="324"/>
      <c r="AL883" s="209" t="s">
        <v>160</v>
      </c>
      <c r="AM883" s="54">
        <f t="shared" si="164"/>
        <v>6566623</v>
      </c>
      <c r="AN883" s="52">
        <f>IFERROR(AM883/AJ872,"-")</f>
        <v>2.6407549934951337E-3</v>
      </c>
      <c r="AO883" s="54">
        <f t="shared" si="165"/>
        <v>22</v>
      </c>
      <c r="AP883" s="52">
        <f>IFERROR(AO883/AK872,"-")</f>
        <v>5.2331113225499524E-3</v>
      </c>
      <c r="AQ883" s="53">
        <f t="shared" si="162"/>
        <v>298482.86363636365</v>
      </c>
      <c r="AW883" s="175"/>
      <c r="AX883" s="175"/>
    </row>
    <row r="884" spans="2:50" s="20" customFormat="1">
      <c r="B884" s="326"/>
      <c r="C884" s="308"/>
      <c r="D884" s="311"/>
      <c r="E884" s="311"/>
      <c r="F884" s="209" t="s">
        <v>161</v>
      </c>
      <c r="G884" s="54">
        <v>6232521</v>
      </c>
      <c r="H884" s="52">
        <f>IFERROR(G884/D872,"-")</f>
        <v>3.8807304403594605E-3</v>
      </c>
      <c r="I884" s="54">
        <v>193</v>
      </c>
      <c r="J884" s="52">
        <f>IFERROR(I884/E872,"-")</f>
        <v>6.4570090331214455E-2</v>
      </c>
      <c r="K884" s="53">
        <f t="shared" si="157"/>
        <v>32292.854922279792</v>
      </c>
      <c r="L884" s="311"/>
      <c r="M884" s="311"/>
      <c r="N884" s="209" t="s">
        <v>161</v>
      </c>
      <c r="O884" s="54">
        <v>2640544</v>
      </c>
      <c r="P884" s="52">
        <f>IFERROR(O884/L872,"-")</f>
        <v>7.9650800781116849E-3</v>
      </c>
      <c r="Q884" s="54">
        <v>47</v>
      </c>
      <c r="R884" s="52">
        <f>IFERROR(Q884/M872,"-")</f>
        <v>9.4567404426559351E-2</v>
      </c>
      <c r="S884" s="53">
        <f t="shared" si="158"/>
        <v>56181.787234042553</v>
      </c>
      <c r="T884" s="311"/>
      <c r="U884" s="311"/>
      <c r="V884" s="209" t="s">
        <v>161</v>
      </c>
      <c r="W884" s="54">
        <v>2027516</v>
      </c>
      <c r="X884" s="52">
        <f>IFERROR(W884/T872,"-")</f>
        <v>1.0102595217890207E-2</v>
      </c>
      <c r="Y884" s="54">
        <v>31</v>
      </c>
      <c r="Z884" s="52">
        <f>IFERROR(Y884/U872,"-")</f>
        <v>0.12704918032786885</v>
      </c>
      <c r="AA884" s="53">
        <f t="shared" si="159"/>
        <v>65403.741935483871</v>
      </c>
      <c r="AB884" s="311"/>
      <c r="AC884" s="311"/>
      <c r="AD884" s="209" t="s">
        <v>161</v>
      </c>
      <c r="AE884" s="54">
        <v>1273557</v>
      </c>
      <c r="AF884" s="52">
        <f>IFERROR(AE884/AB872,"-")</f>
        <v>3.6552255144503237E-3</v>
      </c>
      <c r="AG884" s="54">
        <v>66</v>
      </c>
      <c r="AH884" s="52">
        <f>IFERROR(AG884/AC872,"-")</f>
        <v>0.13924050632911392</v>
      </c>
      <c r="AI884" s="53">
        <f t="shared" si="160"/>
        <v>19296.31818181818</v>
      </c>
      <c r="AJ884" s="311"/>
      <c r="AK884" s="324"/>
      <c r="AL884" s="209" t="s">
        <v>161</v>
      </c>
      <c r="AM884" s="54">
        <f t="shared" si="164"/>
        <v>12174138</v>
      </c>
      <c r="AN884" s="52">
        <f>IFERROR(AM884/AJ872,"-")</f>
        <v>4.8958065226218806E-3</v>
      </c>
      <c r="AO884" s="54">
        <f t="shared" si="165"/>
        <v>337</v>
      </c>
      <c r="AP884" s="52">
        <f>IFERROR(AO884/AK872,"-")</f>
        <v>8.0161750713606095E-2</v>
      </c>
      <c r="AQ884" s="53">
        <f t="shared" si="162"/>
        <v>36125.038575667655</v>
      </c>
      <c r="AW884" s="175"/>
      <c r="AX884" s="175"/>
    </row>
    <row r="885" spans="2:50" s="20" customFormat="1">
      <c r="B885" s="326"/>
      <c r="C885" s="308"/>
      <c r="D885" s="311"/>
      <c r="E885" s="311"/>
      <c r="F885" s="209" t="s">
        <v>162</v>
      </c>
      <c r="G885" s="54">
        <v>17543626</v>
      </c>
      <c r="H885" s="52">
        <f>IFERROR(G885/D872,"-")</f>
        <v>1.0923682961113438E-2</v>
      </c>
      <c r="I885" s="54">
        <v>216</v>
      </c>
      <c r="J885" s="52">
        <f>IFERROR(I885/E872,"-")</f>
        <v>7.2264971562395447E-2</v>
      </c>
      <c r="K885" s="53">
        <f t="shared" si="157"/>
        <v>81220.490740740745</v>
      </c>
      <c r="L885" s="311"/>
      <c r="M885" s="311"/>
      <c r="N885" s="209" t="s">
        <v>162</v>
      </c>
      <c r="O885" s="54">
        <v>2569763</v>
      </c>
      <c r="P885" s="52">
        <f>IFERROR(O885/L872,"-")</f>
        <v>7.7515724323353515E-3</v>
      </c>
      <c r="Q885" s="54">
        <v>30</v>
      </c>
      <c r="R885" s="52">
        <f>IFERROR(Q885/M872,"-")</f>
        <v>6.0362173038229376E-2</v>
      </c>
      <c r="S885" s="53">
        <f t="shared" si="158"/>
        <v>85658.766666666663</v>
      </c>
      <c r="T885" s="311"/>
      <c r="U885" s="311"/>
      <c r="V885" s="209" t="s">
        <v>162</v>
      </c>
      <c r="W885" s="54">
        <v>807926</v>
      </c>
      <c r="X885" s="52">
        <f>IFERROR(W885/T872,"-")</f>
        <v>4.0256892394482527E-3</v>
      </c>
      <c r="Y885" s="54">
        <v>15</v>
      </c>
      <c r="Z885" s="52">
        <f>IFERROR(Y885/U872,"-")</f>
        <v>6.1475409836065573E-2</v>
      </c>
      <c r="AA885" s="53">
        <f t="shared" si="159"/>
        <v>53861.73333333333</v>
      </c>
      <c r="AB885" s="311"/>
      <c r="AC885" s="311"/>
      <c r="AD885" s="209" t="s">
        <v>162</v>
      </c>
      <c r="AE885" s="54">
        <v>8004077</v>
      </c>
      <c r="AF885" s="52">
        <f>IFERROR(AE885/AB872,"-")</f>
        <v>2.2972435839169355E-2</v>
      </c>
      <c r="AG885" s="54">
        <v>64</v>
      </c>
      <c r="AH885" s="52">
        <f>IFERROR(AG885/AC872,"-")</f>
        <v>0.13502109704641349</v>
      </c>
      <c r="AI885" s="53">
        <f t="shared" si="160"/>
        <v>125063.703125</v>
      </c>
      <c r="AJ885" s="311"/>
      <c r="AK885" s="324"/>
      <c r="AL885" s="209" t="s">
        <v>162</v>
      </c>
      <c r="AM885" s="54">
        <f t="shared" si="164"/>
        <v>28925392</v>
      </c>
      <c r="AN885" s="52">
        <f>IFERROR(AM885/AJ872,"-")</f>
        <v>1.1632291569472496E-2</v>
      </c>
      <c r="AO885" s="54">
        <f t="shared" si="165"/>
        <v>325</v>
      </c>
      <c r="AP885" s="52">
        <f>IFERROR(AO885/AK872,"-")</f>
        <v>7.7307326355851566E-2</v>
      </c>
      <c r="AQ885" s="53">
        <f t="shared" si="162"/>
        <v>89001.206153846157</v>
      </c>
      <c r="AW885" s="175"/>
      <c r="AX885" s="175"/>
    </row>
    <row r="886" spans="2:50" s="20" customFormat="1">
      <c r="B886" s="326"/>
      <c r="C886" s="308"/>
      <c r="D886" s="311"/>
      <c r="E886" s="311"/>
      <c r="F886" s="209" t="s">
        <v>163</v>
      </c>
      <c r="G886" s="54">
        <v>9754961</v>
      </c>
      <c r="H886" s="52">
        <f>IFERROR(G886/D872,"-")</f>
        <v>6.0740066655562593E-3</v>
      </c>
      <c r="I886" s="54">
        <v>136</v>
      </c>
      <c r="J886" s="52">
        <f>IFERROR(I886/E872,"-")</f>
        <v>4.5500167280026767E-2</v>
      </c>
      <c r="K886" s="53">
        <f t="shared" si="157"/>
        <v>71727.654411764699</v>
      </c>
      <c r="L886" s="311"/>
      <c r="M886" s="311"/>
      <c r="N886" s="209" t="s">
        <v>163</v>
      </c>
      <c r="O886" s="54">
        <v>1163525</v>
      </c>
      <c r="P886" s="52">
        <f>IFERROR(O886/L872,"-")</f>
        <v>3.5097198902517431E-3</v>
      </c>
      <c r="Q886" s="54">
        <v>24</v>
      </c>
      <c r="R886" s="52">
        <f>IFERROR(Q886/M872,"-")</f>
        <v>4.8289738430583498E-2</v>
      </c>
      <c r="S886" s="53">
        <f t="shared" si="158"/>
        <v>48480.208333333336</v>
      </c>
      <c r="T886" s="311"/>
      <c r="U886" s="311"/>
      <c r="V886" s="209" t="s">
        <v>163</v>
      </c>
      <c r="W886" s="54">
        <v>1014900</v>
      </c>
      <c r="X886" s="52">
        <f>IFERROR(W886/T872,"-")</f>
        <v>5.0569879037387477E-3</v>
      </c>
      <c r="Y886" s="54">
        <v>15</v>
      </c>
      <c r="Z886" s="52">
        <f>IFERROR(Y886/U872,"-")</f>
        <v>6.1475409836065573E-2</v>
      </c>
      <c r="AA886" s="53">
        <f t="shared" si="159"/>
        <v>67660</v>
      </c>
      <c r="AB886" s="311"/>
      <c r="AC886" s="311"/>
      <c r="AD886" s="209" t="s">
        <v>163</v>
      </c>
      <c r="AE886" s="54">
        <v>1944276</v>
      </c>
      <c r="AF886" s="52">
        <f>IFERROR(AE886/AB872,"-")</f>
        <v>5.5802506227309954E-3</v>
      </c>
      <c r="AG886" s="54">
        <v>37</v>
      </c>
      <c r="AH886" s="52">
        <f>IFERROR(AG886/AC872,"-")</f>
        <v>7.805907172995781E-2</v>
      </c>
      <c r="AI886" s="53">
        <f t="shared" si="160"/>
        <v>52548</v>
      </c>
      <c r="AJ886" s="311"/>
      <c r="AK886" s="324"/>
      <c r="AL886" s="209" t="s">
        <v>163</v>
      </c>
      <c r="AM886" s="54">
        <f t="shared" si="164"/>
        <v>13877662</v>
      </c>
      <c r="AN886" s="52">
        <f>IFERROR(AM886/AJ872,"-")</f>
        <v>5.5808754704720622E-3</v>
      </c>
      <c r="AO886" s="54">
        <f t="shared" si="165"/>
        <v>212</v>
      </c>
      <c r="AP886" s="52">
        <f>IFERROR(AO886/AK872,"-")</f>
        <v>5.0428163653663177E-2</v>
      </c>
      <c r="AQ886" s="53">
        <f t="shared" si="162"/>
        <v>65460.669811320753</v>
      </c>
      <c r="AW886" s="175"/>
      <c r="AX886" s="175"/>
    </row>
    <row r="887" spans="2:50" s="20" customFormat="1">
      <c r="B887" s="326"/>
      <c r="C887" s="308"/>
      <c r="D887" s="311"/>
      <c r="E887" s="311"/>
      <c r="F887" s="210" t="s">
        <v>164</v>
      </c>
      <c r="G887" s="59">
        <v>3030746</v>
      </c>
      <c r="H887" s="57">
        <f>IFERROR(G887/D872,"-")</f>
        <v>1.887118913710467E-3</v>
      </c>
      <c r="I887" s="59">
        <v>181</v>
      </c>
      <c r="J887" s="57">
        <f>IFERROR(I887/E872,"-")</f>
        <v>6.0555369688859148E-2</v>
      </c>
      <c r="K887" s="58">
        <f t="shared" si="157"/>
        <v>16744.453038674033</v>
      </c>
      <c r="L887" s="311"/>
      <c r="M887" s="311"/>
      <c r="N887" s="210" t="s">
        <v>164</v>
      </c>
      <c r="O887" s="59">
        <v>1013430</v>
      </c>
      <c r="P887" s="57">
        <f>IFERROR(O887/L872,"-")</f>
        <v>3.0569651948843591E-3</v>
      </c>
      <c r="Q887" s="59">
        <v>27</v>
      </c>
      <c r="R887" s="57">
        <f>IFERROR(Q887/M872,"-")</f>
        <v>5.4325955734406441E-2</v>
      </c>
      <c r="S887" s="58">
        <f t="shared" si="158"/>
        <v>37534.444444444445</v>
      </c>
      <c r="T887" s="311"/>
      <c r="U887" s="311"/>
      <c r="V887" s="210" t="s">
        <v>164</v>
      </c>
      <c r="W887" s="59">
        <v>415024</v>
      </c>
      <c r="X887" s="57">
        <f>IFERROR(W887/T872,"-")</f>
        <v>2.0679587622044241E-3</v>
      </c>
      <c r="Y887" s="59">
        <v>23</v>
      </c>
      <c r="Z887" s="57">
        <f>IFERROR(Y887/U872,"-")</f>
        <v>9.4262295081967207E-2</v>
      </c>
      <c r="AA887" s="58">
        <f t="shared" si="159"/>
        <v>18044.521739130436</v>
      </c>
      <c r="AB887" s="311"/>
      <c r="AC887" s="311"/>
      <c r="AD887" s="210" t="s">
        <v>164</v>
      </c>
      <c r="AE887" s="59">
        <v>477345</v>
      </c>
      <c r="AF887" s="57">
        <f>IFERROR(AE887/AB872,"-")</f>
        <v>1.3700239747379112E-3</v>
      </c>
      <c r="AG887" s="59">
        <v>56</v>
      </c>
      <c r="AH887" s="57">
        <f>IFERROR(AG887/AC872,"-")</f>
        <v>0.11814345991561181</v>
      </c>
      <c r="AI887" s="58">
        <f t="shared" si="160"/>
        <v>8524.0178571428569</v>
      </c>
      <c r="AJ887" s="311"/>
      <c r="AK887" s="324"/>
      <c r="AL887" s="210" t="s">
        <v>164</v>
      </c>
      <c r="AM887" s="59">
        <f t="shared" si="164"/>
        <v>4936545</v>
      </c>
      <c r="AN887" s="57">
        <f>IFERROR(AM887/AJ872,"-")</f>
        <v>1.9852222153401277E-3</v>
      </c>
      <c r="AO887" s="59">
        <f t="shared" si="165"/>
        <v>287</v>
      </c>
      <c r="AP887" s="57">
        <f>IFERROR(AO887/AK872,"-")</f>
        <v>6.8268315889628922E-2</v>
      </c>
      <c r="AQ887" s="58">
        <f t="shared" si="162"/>
        <v>17200.505226480836</v>
      </c>
      <c r="AW887" s="175"/>
      <c r="AX887" s="175"/>
    </row>
    <row r="888" spans="2:50" s="20" customFormat="1">
      <c r="B888" s="326"/>
      <c r="C888" s="309"/>
      <c r="D888" s="312"/>
      <c r="E888" s="312"/>
      <c r="F888" s="211" t="s">
        <v>86</v>
      </c>
      <c r="G888" s="60">
        <f>SUM(G872:G887)</f>
        <v>303166697</v>
      </c>
      <c r="H888" s="57">
        <f>IFERROR(G888/D872,"-")</f>
        <v>0.18876923632525797</v>
      </c>
      <c r="I888" s="59">
        <v>2148</v>
      </c>
      <c r="J888" s="57">
        <f>IFERROR(I888/E872,"-")</f>
        <v>0.71863499498159922</v>
      </c>
      <c r="K888" s="58">
        <f t="shared" si="157"/>
        <v>141139.05819366852</v>
      </c>
      <c r="L888" s="312"/>
      <c r="M888" s="312"/>
      <c r="N888" s="211" t="s">
        <v>86</v>
      </c>
      <c r="O888" s="60">
        <f>SUM(O872:O887)</f>
        <v>52598184</v>
      </c>
      <c r="P888" s="57">
        <f>IFERROR(O888/L872,"-")</f>
        <v>0.15866001381656689</v>
      </c>
      <c r="Q888" s="59">
        <v>367</v>
      </c>
      <c r="R888" s="57">
        <f>IFERROR(Q888/M872,"-")</f>
        <v>0.73843058350100599</v>
      </c>
      <c r="S888" s="58">
        <f t="shared" si="158"/>
        <v>143319.30245231607</v>
      </c>
      <c r="T888" s="312"/>
      <c r="U888" s="312"/>
      <c r="V888" s="211" t="s">
        <v>86</v>
      </c>
      <c r="W888" s="60">
        <f>SUM(W872:W887)</f>
        <v>31203137</v>
      </c>
      <c r="X888" s="57">
        <f>IFERROR(W888/T872,"-")</f>
        <v>0.15547727497064043</v>
      </c>
      <c r="Y888" s="59">
        <v>196</v>
      </c>
      <c r="Z888" s="57">
        <f>IFERROR(Y888/U872,"-")</f>
        <v>0.80327868852459017</v>
      </c>
      <c r="AA888" s="58">
        <f t="shared" si="159"/>
        <v>159199.67857142858</v>
      </c>
      <c r="AB888" s="312"/>
      <c r="AC888" s="312"/>
      <c r="AD888" s="211" t="s">
        <v>86</v>
      </c>
      <c r="AE888" s="60">
        <f>SUM(AE872:AE887)</f>
        <v>72154782</v>
      </c>
      <c r="AF888" s="57">
        <f>IFERROR(AE888/AB872,"-")</f>
        <v>0.20709084882419945</v>
      </c>
      <c r="AG888" s="59">
        <v>405</v>
      </c>
      <c r="AH888" s="57">
        <f>IFERROR(AG888/AC872,"-")</f>
        <v>0.85443037974683544</v>
      </c>
      <c r="AI888" s="58">
        <f t="shared" si="160"/>
        <v>178159.95555555556</v>
      </c>
      <c r="AJ888" s="312"/>
      <c r="AK888" s="325"/>
      <c r="AL888" s="211" t="s">
        <v>86</v>
      </c>
      <c r="AM888" s="60">
        <f>SUM(AM872:AM887)</f>
        <v>459122800</v>
      </c>
      <c r="AN888" s="57">
        <f>IFERROR(AM888/AJ872,"-")</f>
        <v>0.18463536382817586</v>
      </c>
      <c r="AO888" s="59">
        <f t="shared" si="165"/>
        <v>3116</v>
      </c>
      <c r="AP888" s="57">
        <f>IFERROR(AO888/AK872,"-")</f>
        <v>0.74119885823025689</v>
      </c>
      <c r="AQ888" s="58">
        <f t="shared" si="162"/>
        <v>147343.64569961489</v>
      </c>
      <c r="AW888" s="175"/>
      <c r="AX888" s="175"/>
    </row>
    <row r="889" spans="2:50" s="20" customFormat="1">
      <c r="B889" s="326">
        <v>53</v>
      </c>
      <c r="C889" s="307" t="s">
        <v>22</v>
      </c>
      <c r="D889" s="310">
        <v>812942980</v>
      </c>
      <c r="E889" s="310">
        <v>1350</v>
      </c>
      <c r="F889" s="207" t="s">
        <v>150</v>
      </c>
      <c r="G889" s="50">
        <v>13286445</v>
      </c>
      <c r="H889" s="48">
        <f>IFERROR(G889/D889,"-")</f>
        <v>1.6343637040816809E-2</v>
      </c>
      <c r="I889" s="50">
        <v>238</v>
      </c>
      <c r="J889" s="48">
        <f>IFERROR(I889/E889,"-")</f>
        <v>0.17629629629629628</v>
      </c>
      <c r="K889" s="49">
        <f t="shared" si="157"/>
        <v>55825.399159663866</v>
      </c>
      <c r="L889" s="310">
        <v>132426290</v>
      </c>
      <c r="M889" s="310">
        <v>209</v>
      </c>
      <c r="N889" s="207" t="s">
        <v>150</v>
      </c>
      <c r="O889" s="50">
        <v>1223620</v>
      </c>
      <c r="P889" s="48">
        <f>IFERROR(O889/L889,"-")</f>
        <v>9.240008158500854E-3</v>
      </c>
      <c r="Q889" s="50">
        <v>51</v>
      </c>
      <c r="R889" s="48">
        <f>IFERROR(Q889/M889,"-")</f>
        <v>0.24401913875598086</v>
      </c>
      <c r="S889" s="49">
        <f t="shared" si="158"/>
        <v>23992.549019607843</v>
      </c>
      <c r="T889" s="310">
        <v>85212730</v>
      </c>
      <c r="U889" s="310">
        <v>127</v>
      </c>
      <c r="V889" s="207" t="s">
        <v>150</v>
      </c>
      <c r="W889" s="50">
        <v>715136</v>
      </c>
      <c r="X889" s="48">
        <f>IFERROR(W889/T889,"-")</f>
        <v>8.3923610944045563E-3</v>
      </c>
      <c r="Y889" s="50">
        <v>27</v>
      </c>
      <c r="Z889" s="48">
        <f>IFERROR(Y889/U889,"-")</f>
        <v>0.2125984251968504</v>
      </c>
      <c r="AA889" s="49">
        <f t="shared" si="159"/>
        <v>26486.518518518518</v>
      </c>
      <c r="AB889" s="310">
        <v>257641270</v>
      </c>
      <c r="AC889" s="310">
        <v>253</v>
      </c>
      <c r="AD889" s="207" t="s">
        <v>150</v>
      </c>
      <c r="AE889" s="50">
        <v>6930662</v>
      </c>
      <c r="AF889" s="48">
        <f>IFERROR(AE889/AB889,"-")</f>
        <v>2.6900434080300878E-2</v>
      </c>
      <c r="AG889" s="50">
        <v>76</v>
      </c>
      <c r="AH889" s="48">
        <f>IFERROR(AG889/AC889,"-")</f>
        <v>0.30039525691699603</v>
      </c>
      <c r="AI889" s="49">
        <f t="shared" si="160"/>
        <v>91192.921052631573</v>
      </c>
      <c r="AJ889" s="310">
        <f>SUM(D889,L889,T889,AB889)</f>
        <v>1288223270</v>
      </c>
      <c r="AK889" s="323">
        <f>SUM(E889,M889,U889,AC889)</f>
        <v>1939</v>
      </c>
      <c r="AL889" s="207" t="s">
        <v>150</v>
      </c>
      <c r="AM889" s="50">
        <f t="shared" ref="AM889:AM904" si="166">SUM(G889,O889,W889,AE889)</f>
        <v>22155863</v>
      </c>
      <c r="AN889" s="48">
        <f>IFERROR(AM889/AJ889,"-")</f>
        <v>1.7198775643914584E-2</v>
      </c>
      <c r="AO889" s="50">
        <f t="shared" si="165"/>
        <v>392</v>
      </c>
      <c r="AP889" s="48">
        <f>IFERROR(AO889/AK889,"-")</f>
        <v>0.20216606498194944</v>
      </c>
      <c r="AQ889" s="49">
        <f t="shared" si="162"/>
        <v>56520.058673469386</v>
      </c>
      <c r="AW889" s="175"/>
      <c r="AX889" s="175"/>
    </row>
    <row r="890" spans="2:50" s="20" customFormat="1">
      <c r="B890" s="326"/>
      <c r="C890" s="308"/>
      <c r="D890" s="311"/>
      <c r="E890" s="311"/>
      <c r="F890" s="208" t="s">
        <v>151</v>
      </c>
      <c r="G890" s="54">
        <v>20057696</v>
      </c>
      <c r="H890" s="52">
        <f>IFERROR(G890/D889,"-")</f>
        <v>2.4672943236437074E-2</v>
      </c>
      <c r="I890" s="54">
        <v>299</v>
      </c>
      <c r="J890" s="52">
        <f>IFERROR(I890/E889,"-")</f>
        <v>0.22148148148148147</v>
      </c>
      <c r="K890" s="53">
        <f t="shared" si="157"/>
        <v>67082.595317725747</v>
      </c>
      <c r="L890" s="311"/>
      <c r="M890" s="311"/>
      <c r="N890" s="208" t="s">
        <v>151</v>
      </c>
      <c r="O890" s="54">
        <v>1710453</v>
      </c>
      <c r="P890" s="52">
        <f>IFERROR(O890/L889,"-")</f>
        <v>1.2916264587643436E-2</v>
      </c>
      <c r="Q890" s="54">
        <v>49</v>
      </c>
      <c r="R890" s="52">
        <f>IFERROR(Q890/M889,"-")</f>
        <v>0.23444976076555024</v>
      </c>
      <c r="S890" s="53">
        <f t="shared" si="158"/>
        <v>34907.204081632655</v>
      </c>
      <c r="T890" s="311"/>
      <c r="U890" s="311"/>
      <c r="V890" s="208" t="s">
        <v>151</v>
      </c>
      <c r="W890" s="54">
        <v>1924056</v>
      </c>
      <c r="X890" s="52">
        <f>IFERROR(W890/T889,"-")</f>
        <v>2.2579443235770054E-2</v>
      </c>
      <c r="Y890" s="54">
        <v>35</v>
      </c>
      <c r="Z890" s="52">
        <f>IFERROR(Y890/U889,"-")</f>
        <v>0.27559055118110237</v>
      </c>
      <c r="AA890" s="53">
        <f t="shared" si="159"/>
        <v>54973.028571428571</v>
      </c>
      <c r="AB890" s="311"/>
      <c r="AC890" s="311"/>
      <c r="AD890" s="208" t="s">
        <v>151</v>
      </c>
      <c r="AE890" s="54">
        <v>5823384</v>
      </c>
      <c r="AF890" s="52">
        <f>IFERROR(AE890/AB889,"-")</f>
        <v>2.2602683180377118E-2</v>
      </c>
      <c r="AG890" s="54">
        <v>73</v>
      </c>
      <c r="AH890" s="52">
        <f>IFERROR(AG890/AC889,"-")</f>
        <v>0.28853754940711462</v>
      </c>
      <c r="AI890" s="53">
        <f t="shared" si="160"/>
        <v>79772.38356164383</v>
      </c>
      <c r="AJ890" s="311"/>
      <c r="AK890" s="324"/>
      <c r="AL890" s="208" t="s">
        <v>151</v>
      </c>
      <c r="AM890" s="54">
        <f t="shared" si="166"/>
        <v>29515589</v>
      </c>
      <c r="AN890" s="52">
        <f>IFERROR(AM890/AJ889,"-")</f>
        <v>2.2911858283696428E-2</v>
      </c>
      <c r="AO890" s="54">
        <f t="shared" si="165"/>
        <v>456</v>
      </c>
      <c r="AP890" s="52">
        <f>IFERROR(AO890/AK889,"-")</f>
        <v>0.23517276946879834</v>
      </c>
      <c r="AQ890" s="53">
        <f t="shared" si="162"/>
        <v>64727.168859649122</v>
      </c>
      <c r="AW890" s="175"/>
      <c r="AX890" s="175"/>
    </row>
    <row r="891" spans="2:50" s="20" customFormat="1">
      <c r="B891" s="326"/>
      <c r="C891" s="308"/>
      <c r="D891" s="311"/>
      <c r="E891" s="311"/>
      <c r="F891" s="209" t="s">
        <v>152</v>
      </c>
      <c r="G891" s="54">
        <v>13382785</v>
      </c>
      <c r="H891" s="52">
        <f>IFERROR(G891/D889,"-")</f>
        <v>1.6462144737383673E-2</v>
      </c>
      <c r="I891" s="54">
        <v>440</v>
      </c>
      <c r="J891" s="52">
        <f>IFERROR(I891/E889,"-")</f>
        <v>0.32592592592592595</v>
      </c>
      <c r="K891" s="53">
        <f t="shared" si="157"/>
        <v>30415.420454545456</v>
      </c>
      <c r="L891" s="311"/>
      <c r="M891" s="311"/>
      <c r="N891" s="209" t="s">
        <v>152</v>
      </c>
      <c r="O891" s="54">
        <v>1912226</v>
      </c>
      <c r="P891" s="52">
        <f>IFERROR(O891/L889,"-")</f>
        <v>1.44399272984239E-2</v>
      </c>
      <c r="Q891" s="54">
        <v>77</v>
      </c>
      <c r="R891" s="52">
        <f>IFERROR(Q891/M889,"-")</f>
        <v>0.36842105263157893</v>
      </c>
      <c r="S891" s="53">
        <f t="shared" si="158"/>
        <v>24834.103896103898</v>
      </c>
      <c r="T891" s="311"/>
      <c r="U891" s="311"/>
      <c r="V891" s="209" t="s">
        <v>152</v>
      </c>
      <c r="W891" s="54">
        <v>2825752</v>
      </c>
      <c r="X891" s="52">
        <f>IFERROR(W891/T889,"-")</f>
        <v>3.316114857486669E-2</v>
      </c>
      <c r="Y891" s="54">
        <v>40</v>
      </c>
      <c r="Z891" s="52">
        <f>IFERROR(Y891/U889,"-")</f>
        <v>0.31496062992125984</v>
      </c>
      <c r="AA891" s="53">
        <f t="shared" si="159"/>
        <v>70643.8</v>
      </c>
      <c r="AB891" s="311"/>
      <c r="AC891" s="311"/>
      <c r="AD891" s="209" t="s">
        <v>152</v>
      </c>
      <c r="AE891" s="54">
        <v>2359372</v>
      </c>
      <c r="AF891" s="52">
        <f>IFERROR(AE891/AB889,"-")</f>
        <v>9.1575856616449691E-3</v>
      </c>
      <c r="AG891" s="54">
        <v>81</v>
      </c>
      <c r="AH891" s="52">
        <f>IFERROR(AG891/AC889,"-")</f>
        <v>0.3201581027667984</v>
      </c>
      <c r="AI891" s="53">
        <f t="shared" si="160"/>
        <v>29128.04938271605</v>
      </c>
      <c r="AJ891" s="311"/>
      <c r="AK891" s="324"/>
      <c r="AL891" s="209" t="s">
        <v>152</v>
      </c>
      <c r="AM891" s="54">
        <f t="shared" si="166"/>
        <v>20480135</v>
      </c>
      <c r="AN891" s="52">
        <f>IFERROR(AM891/AJ889,"-")</f>
        <v>1.5897970077811123E-2</v>
      </c>
      <c r="AO891" s="54">
        <f t="shared" si="165"/>
        <v>638</v>
      </c>
      <c r="AP891" s="52">
        <f>IFERROR(AO891/AK889,"-")</f>
        <v>0.32903558535327487</v>
      </c>
      <c r="AQ891" s="53">
        <f t="shared" si="162"/>
        <v>32100.525078369905</v>
      </c>
      <c r="AW891" s="175"/>
      <c r="AX891" s="175"/>
    </row>
    <row r="892" spans="2:50" s="20" customFormat="1">
      <c r="B892" s="326"/>
      <c r="C892" s="308"/>
      <c r="D892" s="311"/>
      <c r="E892" s="311"/>
      <c r="F892" s="209" t="s">
        <v>153</v>
      </c>
      <c r="G892" s="54">
        <v>1244799</v>
      </c>
      <c r="H892" s="52">
        <f>IFERROR(G892/D889,"-")</f>
        <v>1.5312254741408802E-3</v>
      </c>
      <c r="I892" s="54">
        <v>55</v>
      </c>
      <c r="J892" s="52">
        <f>IFERROR(I892/E889,"-")</f>
        <v>4.0740740740740744E-2</v>
      </c>
      <c r="K892" s="53">
        <f t="shared" si="157"/>
        <v>22632.709090909091</v>
      </c>
      <c r="L892" s="311"/>
      <c r="M892" s="311"/>
      <c r="N892" s="209" t="s">
        <v>153</v>
      </c>
      <c r="O892" s="54">
        <v>98444</v>
      </c>
      <c r="P892" s="52">
        <f>IFERROR(O892/L889,"-")</f>
        <v>7.433871325701264E-4</v>
      </c>
      <c r="Q892" s="54">
        <v>4</v>
      </c>
      <c r="R892" s="52">
        <f>IFERROR(Q892/M889,"-")</f>
        <v>1.9138755980861243E-2</v>
      </c>
      <c r="S892" s="53">
        <f t="shared" si="158"/>
        <v>24611</v>
      </c>
      <c r="T892" s="311"/>
      <c r="U892" s="311"/>
      <c r="V892" s="209" t="s">
        <v>153</v>
      </c>
      <c r="W892" s="54">
        <v>10318</v>
      </c>
      <c r="X892" s="52">
        <f>IFERROR(W892/T889,"-")</f>
        <v>1.2108519466516329E-4</v>
      </c>
      <c r="Y892" s="54">
        <v>1</v>
      </c>
      <c r="Z892" s="52">
        <f>IFERROR(Y892/U889,"-")</f>
        <v>7.874015748031496E-3</v>
      </c>
      <c r="AA892" s="53">
        <f t="shared" si="159"/>
        <v>10318</v>
      </c>
      <c r="AB892" s="311"/>
      <c r="AC892" s="311"/>
      <c r="AD892" s="209" t="s">
        <v>153</v>
      </c>
      <c r="AE892" s="54">
        <v>35778</v>
      </c>
      <c r="AF892" s="52">
        <f>IFERROR(AE892/AB889,"-")</f>
        <v>1.3886750364178844E-4</v>
      </c>
      <c r="AG892" s="54">
        <v>7</v>
      </c>
      <c r="AH892" s="52">
        <f>IFERROR(AG892/AC889,"-")</f>
        <v>2.766798418972332E-2</v>
      </c>
      <c r="AI892" s="53">
        <f t="shared" si="160"/>
        <v>5111.1428571428569</v>
      </c>
      <c r="AJ892" s="311"/>
      <c r="AK892" s="324"/>
      <c r="AL892" s="209" t="s">
        <v>153</v>
      </c>
      <c r="AM892" s="54">
        <f t="shared" si="166"/>
        <v>1389339</v>
      </c>
      <c r="AN892" s="52">
        <f>IFERROR(AM892/AJ889,"-")</f>
        <v>1.0784923951886072E-3</v>
      </c>
      <c r="AO892" s="54">
        <f t="shared" si="165"/>
        <v>67</v>
      </c>
      <c r="AP892" s="52">
        <f>IFERROR(AO892/AK889,"-")</f>
        <v>3.4553893759669933E-2</v>
      </c>
      <c r="AQ892" s="53">
        <f t="shared" si="162"/>
        <v>20736.402985074626</v>
      </c>
      <c r="AW892" s="175"/>
      <c r="AX892" s="175"/>
    </row>
    <row r="893" spans="2:50" s="20" customFormat="1">
      <c r="B893" s="326"/>
      <c r="C893" s="308"/>
      <c r="D893" s="311"/>
      <c r="E893" s="311"/>
      <c r="F893" s="209" t="s">
        <v>154</v>
      </c>
      <c r="G893" s="54">
        <v>18792420</v>
      </c>
      <c r="H893" s="52">
        <f>IFERROR(G893/D889,"-")</f>
        <v>2.3116529033807513E-2</v>
      </c>
      <c r="I893" s="54">
        <v>469</v>
      </c>
      <c r="J893" s="52">
        <f>IFERROR(I893/E889,"-")</f>
        <v>0.34740740740740739</v>
      </c>
      <c r="K893" s="53">
        <f t="shared" si="157"/>
        <v>40069.125799573558</v>
      </c>
      <c r="L893" s="311"/>
      <c r="M893" s="311"/>
      <c r="N893" s="209" t="s">
        <v>154</v>
      </c>
      <c r="O893" s="54">
        <v>3161406</v>
      </c>
      <c r="P893" s="52">
        <f>IFERROR(O893/L889,"-")</f>
        <v>2.3872948490817041E-2</v>
      </c>
      <c r="Q893" s="54">
        <v>88</v>
      </c>
      <c r="R893" s="52">
        <f>IFERROR(Q893/M889,"-")</f>
        <v>0.42105263157894735</v>
      </c>
      <c r="S893" s="53">
        <f t="shared" si="158"/>
        <v>35925.068181818184</v>
      </c>
      <c r="T893" s="311"/>
      <c r="U893" s="311"/>
      <c r="V893" s="209" t="s">
        <v>154</v>
      </c>
      <c r="W893" s="54">
        <v>3789564</v>
      </c>
      <c r="X893" s="52">
        <f>IFERROR(W893/T889,"-")</f>
        <v>4.4471806031798303E-2</v>
      </c>
      <c r="Y893" s="54">
        <v>50</v>
      </c>
      <c r="Z893" s="52">
        <f>IFERROR(Y893/U889,"-")</f>
        <v>0.39370078740157483</v>
      </c>
      <c r="AA893" s="53">
        <f t="shared" si="159"/>
        <v>75791.28</v>
      </c>
      <c r="AB893" s="311"/>
      <c r="AC893" s="311"/>
      <c r="AD893" s="209" t="s">
        <v>154</v>
      </c>
      <c r="AE893" s="54">
        <v>4574028</v>
      </c>
      <c r="AF893" s="52">
        <f>IFERROR(AE893/AB889,"-")</f>
        <v>1.7753475598067035E-2</v>
      </c>
      <c r="AG893" s="54">
        <v>111</v>
      </c>
      <c r="AH893" s="52">
        <f>IFERROR(AG893/AC889,"-")</f>
        <v>0.43873517786561267</v>
      </c>
      <c r="AI893" s="53">
        <f t="shared" si="160"/>
        <v>41207.45945945946</v>
      </c>
      <c r="AJ893" s="311"/>
      <c r="AK893" s="324"/>
      <c r="AL893" s="209" t="s">
        <v>154</v>
      </c>
      <c r="AM893" s="54">
        <f t="shared" si="166"/>
        <v>30317418</v>
      </c>
      <c r="AN893" s="52">
        <f>IFERROR(AM893/AJ889,"-")</f>
        <v>2.3534288431228231E-2</v>
      </c>
      <c r="AO893" s="54">
        <f t="shared" si="165"/>
        <v>718</v>
      </c>
      <c r="AP893" s="52">
        <f>IFERROR(AO893/AK889,"-")</f>
        <v>0.370293965961836</v>
      </c>
      <c r="AQ893" s="53">
        <f t="shared" si="162"/>
        <v>42224.816155988861</v>
      </c>
      <c r="AW893" s="175"/>
      <c r="AX893" s="175"/>
    </row>
    <row r="894" spans="2:50" s="20" customFormat="1">
      <c r="B894" s="326"/>
      <c r="C894" s="308"/>
      <c r="D894" s="311"/>
      <c r="E894" s="311"/>
      <c r="F894" s="209" t="s">
        <v>155</v>
      </c>
      <c r="G894" s="54">
        <v>30431307</v>
      </c>
      <c r="H894" s="52">
        <f>IFERROR(G894/D889,"-")</f>
        <v>3.7433507329136417E-2</v>
      </c>
      <c r="I894" s="54">
        <v>493</v>
      </c>
      <c r="J894" s="52">
        <f>IFERROR(I894/E889,"-")</f>
        <v>0.36518518518518517</v>
      </c>
      <c r="K894" s="53">
        <f t="shared" si="157"/>
        <v>61726.789046653146</v>
      </c>
      <c r="L894" s="311"/>
      <c r="M894" s="311"/>
      <c r="N894" s="209" t="s">
        <v>155</v>
      </c>
      <c r="O894" s="54">
        <v>8558034</v>
      </c>
      <c r="P894" s="52">
        <f>IFERROR(O894/L889,"-")</f>
        <v>6.4624886795514702E-2</v>
      </c>
      <c r="Q894" s="54">
        <v>95</v>
      </c>
      <c r="R894" s="52">
        <f>IFERROR(Q894/M889,"-")</f>
        <v>0.45454545454545453</v>
      </c>
      <c r="S894" s="53">
        <f t="shared" si="158"/>
        <v>90084.568421052638</v>
      </c>
      <c r="T894" s="311"/>
      <c r="U894" s="311"/>
      <c r="V894" s="209" t="s">
        <v>155</v>
      </c>
      <c r="W894" s="54">
        <v>2952898</v>
      </c>
      <c r="X894" s="52">
        <f>IFERROR(W894/T889,"-")</f>
        <v>3.4653249579024166E-2</v>
      </c>
      <c r="Y894" s="54">
        <v>43</v>
      </c>
      <c r="Z894" s="52">
        <f>IFERROR(Y894/U889,"-")</f>
        <v>0.33858267716535434</v>
      </c>
      <c r="AA894" s="53">
        <f t="shared" si="159"/>
        <v>68672.046511627908</v>
      </c>
      <c r="AB894" s="311"/>
      <c r="AC894" s="311"/>
      <c r="AD894" s="209" t="s">
        <v>155</v>
      </c>
      <c r="AE894" s="54">
        <v>7705945</v>
      </c>
      <c r="AF894" s="52">
        <f>IFERROR(AE894/AB889,"-")</f>
        <v>2.9909590959553957E-2</v>
      </c>
      <c r="AG894" s="54">
        <v>98</v>
      </c>
      <c r="AH894" s="52">
        <f>IFERROR(AG894/AC889,"-")</f>
        <v>0.38735177865612647</v>
      </c>
      <c r="AI894" s="53">
        <f t="shared" si="160"/>
        <v>78632.091836734689</v>
      </c>
      <c r="AJ894" s="311"/>
      <c r="AK894" s="324"/>
      <c r="AL894" s="209" t="s">
        <v>155</v>
      </c>
      <c r="AM894" s="54">
        <f t="shared" si="166"/>
        <v>49648184</v>
      </c>
      <c r="AN894" s="52">
        <f>IFERROR(AM894/AJ889,"-")</f>
        <v>3.8540045934739246E-2</v>
      </c>
      <c r="AO894" s="54">
        <f t="shared" si="165"/>
        <v>729</v>
      </c>
      <c r="AP894" s="52">
        <f>IFERROR(AO894/AK889,"-")</f>
        <v>0.37596699329551314</v>
      </c>
      <c r="AQ894" s="53">
        <f t="shared" si="162"/>
        <v>68104.504801097399</v>
      </c>
      <c r="AW894" s="175"/>
      <c r="AX894" s="175"/>
    </row>
    <row r="895" spans="2:50" s="20" customFormat="1">
      <c r="B895" s="326"/>
      <c r="C895" s="308"/>
      <c r="D895" s="311"/>
      <c r="E895" s="311"/>
      <c r="F895" s="209" t="s">
        <v>156</v>
      </c>
      <c r="G895" s="54">
        <v>16481926</v>
      </c>
      <c r="H895" s="52">
        <f>IFERROR(G895/D889,"-")</f>
        <v>2.0274393660426222E-2</v>
      </c>
      <c r="I895" s="54">
        <v>127</v>
      </c>
      <c r="J895" s="52">
        <f>IFERROR(I895/E889,"-")</f>
        <v>9.4074074074074074E-2</v>
      </c>
      <c r="K895" s="53">
        <f t="shared" si="157"/>
        <v>129778.94488188977</v>
      </c>
      <c r="L895" s="311"/>
      <c r="M895" s="311"/>
      <c r="N895" s="209" t="s">
        <v>156</v>
      </c>
      <c r="O895" s="54">
        <v>1320370</v>
      </c>
      <c r="P895" s="52">
        <f>IFERROR(O895/L889,"-")</f>
        <v>9.9706032691846917E-3</v>
      </c>
      <c r="Q895" s="54">
        <v>26</v>
      </c>
      <c r="R895" s="52">
        <f>IFERROR(Q895/M889,"-")</f>
        <v>0.12440191387559808</v>
      </c>
      <c r="S895" s="53">
        <f t="shared" si="158"/>
        <v>50783.461538461539</v>
      </c>
      <c r="T895" s="311"/>
      <c r="U895" s="311"/>
      <c r="V895" s="209" t="s">
        <v>156</v>
      </c>
      <c r="W895" s="54">
        <v>212163</v>
      </c>
      <c r="X895" s="52">
        <f>IFERROR(W895/T889,"-")</f>
        <v>2.4898040468836055E-3</v>
      </c>
      <c r="Y895" s="54">
        <v>12</v>
      </c>
      <c r="Z895" s="52">
        <f>IFERROR(Y895/U889,"-")</f>
        <v>9.4488188976377951E-2</v>
      </c>
      <c r="AA895" s="53">
        <f t="shared" si="159"/>
        <v>17680.25</v>
      </c>
      <c r="AB895" s="311"/>
      <c r="AC895" s="311"/>
      <c r="AD895" s="209" t="s">
        <v>156</v>
      </c>
      <c r="AE895" s="54">
        <v>3906558</v>
      </c>
      <c r="AF895" s="52">
        <f>IFERROR(AE895/AB889,"-")</f>
        <v>1.5162780403931405E-2</v>
      </c>
      <c r="AG895" s="54">
        <v>31</v>
      </c>
      <c r="AH895" s="52">
        <f>IFERROR(AG895/AC889,"-")</f>
        <v>0.1225296442687747</v>
      </c>
      <c r="AI895" s="53">
        <f t="shared" si="160"/>
        <v>126018</v>
      </c>
      <c r="AJ895" s="311"/>
      <c r="AK895" s="324"/>
      <c r="AL895" s="209" t="s">
        <v>156</v>
      </c>
      <c r="AM895" s="54">
        <f t="shared" si="166"/>
        <v>21921017</v>
      </c>
      <c r="AN895" s="52">
        <f>IFERROR(AM895/AJ889,"-")</f>
        <v>1.7016473394398473E-2</v>
      </c>
      <c r="AO895" s="54">
        <f t="shared" si="165"/>
        <v>196</v>
      </c>
      <c r="AP895" s="52">
        <f>IFERROR(AO895/AK889,"-")</f>
        <v>0.10108303249097472</v>
      </c>
      <c r="AQ895" s="53">
        <f t="shared" si="162"/>
        <v>111841.92346938775</v>
      </c>
      <c r="AW895" s="175"/>
      <c r="AX895" s="175"/>
    </row>
    <row r="896" spans="2:50" s="20" customFormat="1">
      <c r="B896" s="326"/>
      <c r="C896" s="308"/>
      <c r="D896" s="311"/>
      <c r="E896" s="311"/>
      <c r="F896" s="209" t="s">
        <v>166</v>
      </c>
      <c r="G896" s="54">
        <v>0</v>
      </c>
      <c r="H896" s="52">
        <f>IFERROR(G896/D889,"-")</f>
        <v>0</v>
      </c>
      <c r="I896" s="54">
        <v>0</v>
      </c>
      <c r="J896" s="52">
        <f>IFERROR(I896/E889,"-")</f>
        <v>0</v>
      </c>
      <c r="K896" s="53" t="str">
        <f t="shared" si="157"/>
        <v>-</v>
      </c>
      <c r="L896" s="311"/>
      <c r="M896" s="311"/>
      <c r="N896" s="209" t="s">
        <v>166</v>
      </c>
      <c r="O896" s="54">
        <v>0</v>
      </c>
      <c r="P896" s="52">
        <f>IFERROR(O896/L889,"-")</f>
        <v>0</v>
      </c>
      <c r="Q896" s="54">
        <v>0</v>
      </c>
      <c r="R896" s="52">
        <f>IFERROR(Q896/M889,"-")</f>
        <v>0</v>
      </c>
      <c r="S896" s="53" t="str">
        <f t="shared" si="158"/>
        <v>-</v>
      </c>
      <c r="T896" s="311"/>
      <c r="U896" s="311"/>
      <c r="V896" s="209" t="s">
        <v>166</v>
      </c>
      <c r="W896" s="54">
        <v>2820</v>
      </c>
      <c r="X896" s="52">
        <f>IFERROR(W896/T889,"-")</f>
        <v>3.3093646923411558E-5</v>
      </c>
      <c r="Y896" s="54">
        <v>1</v>
      </c>
      <c r="Z896" s="52">
        <f>IFERROR(Y896/U889,"-")</f>
        <v>7.874015748031496E-3</v>
      </c>
      <c r="AA896" s="53">
        <f t="shared" si="159"/>
        <v>2820</v>
      </c>
      <c r="AB896" s="311"/>
      <c r="AC896" s="311"/>
      <c r="AD896" s="209" t="s">
        <v>166</v>
      </c>
      <c r="AE896" s="54">
        <v>0</v>
      </c>
      <c r="AF896" s="52">
        <f>IFERROR(AE896/AB889,"-")</f>
        <v>0</v>
      </c>
      <c r="AG896" s="54">
        <v>0</v>
      </c>
      <c r="AH896" s="52">
        <f>IFERROR(AG896/AC889,"-")</f>
        <v>0</v>
      </c>
      <c r="AI896" s="53" t="str">
        <f t="shared" si="160"/>
        <v>-</v>
      </c>
      <c r="AJ896" s="311"/>
      <c r="AK896" s="324"/>
      <c r="AL896" s="209" t="s">
        <v>166</v>
      </c>
      <c r="AM896" s="54">
        <f t="shared" si="166"/>
        <v>2820</v>
      </c>
      <c r="AN896" s="52">
        <f>IFERROR(AM896/AJ889,"-")</f>
        <v>2.1890615281309116E-6</v>
      </c>
      <c r="AO896" s="54">
        <f t="shared" si="165"/>
        <v>1</v>
      </c>
      <c r="AP896" s="52">
        <f>IFERROR(AO896/AK889,"-")</f>
        <v>5.1572975760701394E-4</v>
      </c>
      <c r="AQ896" s="53">
        <f t="shared" si="162"/>
        <v>2820</v>
      </c>
      <c r="AW896" s="175"/>
      <c r="AX896" s="175"/>
    </row>
    <row r="897" spans="2:50" s="20" customFormat="1">
      <c r="B897" s="326"/>
      <c r="C897" s="308"/>
      <c r="D897" s="311"/>
      <c r="E897" s="311"/>
      <c r="F897" s="209" t="s">
        <v>157</v>
      </c>
      <c r="G897" s="54">
        <v>38381</v>
      </c>
      <c r="H897" s="52">
        <f>IFERROR(G897/D889,"-")</f>
        <v>4.7212413347858669E-5</v>
      </c>
      <c r="I897" s="54">
        <v>3</v>
      </c>
      <c r="J897" s="52">
        <f>IFERROR(I897/E889,"-")</f>
        <v>2.2222222222222222E-3</v>
      </c>
      <c r="K897" s="53">
        <f t="shared" si="157"/>
        <v>12793.666666666666</v>
      </c>
      <c r="L897" s="311"/>
      <c r="M897" s="311"/>
      <c r="N897" s="209" t="s">
        <v>157</v>
      </c>
      <c r="O897" s="54">
        <v>0</v>
      </c>
      <c r="P897" s="52">
        <f>IFERROR(O897/L889,"-")</f>
        <v>0</v>
      </c>
      <c r="Q897" s="54">
        <v>0</v>
      </c>
      <c r="R897" s="52">
        <f>IFERROR(Q897/M889,"-")</f>
        <v>0</v>
      </c>
      <c r="S897" s="53" t="str">
        <f t="shared" si="158"/>
        <v>-</v>
      </c>
      <c r="T897" s="311"/>
      <c r="U897" s="311"/>
      <c r="V897" s="209" t="s">
        <v>157</v>
      </c>
      <c r="W897" s="54">
        <v>48594</v>
      </c>
      <c r="X897" s="52">
        <f>IFERROR(W897/T889,"-")</f>
        <v>5.7026690730363884E-4</v>
      </c>
      <c r="Y897" s="54">
        <v>1</v>
      </c>
      <c r="Z897" s="52">
        <f>IFERROR(Y897/U889,"-")</f>
        <v>7.874015748031496E-3</v>
      </c>
      <c r="AA897" s="53">
        <f t="shared" si="159"/>
        <v>48594</v>
      </c>
      <c r="AB897" s="311"/>
      <c r="AC897" s="311"/>
      <c r="AD897" s="209" t="s">
        <v>157</v>
      </c>
      <c r="AE897" s="54">
        <v>75437</v>
      </c>
      <c r="AF897" s="52">
        <f>IFERROR(AE897/AB889,"-")</f>
        <v>2.9279858774178529E-4</v>
      </c>
      <c r="AG897" s="54">
        <v>3</v>
      </c>
      <c r="AH897" s="52">
        <f>IFERROR(AG897/AC889,"-")</f>
        <v>1.1857707509881422E-2</v>
      </c>
      <c r="AI897" s="53">
        <f t="shared" si="160"/>
        <v>25145.666666666668</v>
      </c>
      <c r="AJ897" s="311"/>
      <c r="AK897" s="324"/>
      <c r="AL897" s="209" t="s">
        <v>157</v>
      </c>
      <c r="AM897" s="54">
        <f t="shared" si="166"/>
        <v>162412</v>
      </c>
      <c r="AN897" s="52">
        <f>IFERROR(AM897/AJ889,"-")</f>
        <v>1.2607441876127576E-4</v>
      </c>
      <c r="AO897" s="54">
        <f t="shared" si="165"/>
        <v>7</v>
      </c>
      <c r="AP897" s="52">
        <f>IFERROR(AO897/AK889,"-")</f>
        <v>3.6101083032490976E-3</v>
      </c>
      <c r="AQ897" s="53">
        <f t="shared" si="162"/>
        <v>23201.714285714286</v>
      </c>
      <c r="AW897" s="175"/>
      <c r="AX897" s="175"/>
    </row>
    <row r="898" spans="2:50" s="20" customFormat="1">
      <c r="B898" s="326"/>
      <c r="C898" s="308"/>
      <c r="D898" s="311"/>
      <c r="E898" s="311"/>
      <c r="F898" s="209" t="s">
        <v>158</v>
      </c>
      <c r="G898" s="54">
        <v>413191</v>
      </c>
      <c r="H898" s="52">
        <f>IFERROR(G898/D889,"-")</f>
        <v>5.0826565966533097E-4</v>
      </c>
      <c r="I898" s="54">
        <v>49</v>
      </c>
      <c r="J898" s="52">
        <f>IFERROR(I898/E889,"-")</f>
        <v>3.6296296296296299E-2</v>
      </c>
      <c r="K898" s="53">
        <f t="shared" si="157"/>
        <v>8432.4693877551017</v>
      </c>
      <c r="L898" s="311"/>
      <c r="M898" s="311"/>
      <c r="N898" s="209" t="s">
        <v>158</v>
      </c>
      <c r="O898" s="54">
        <v>85753</v>
      </c>
      <c r="P898" s="52">
        <f>IFERROR(O898/L889,"-")</f>
        <v>6.4755268761210487E-4</v>
      </c>
      <c r="Q898" s="54">
        <v>10</v>
      </c>
      <c r="R898" s="52">
        <f>IFERROR(Q898/M889,"-")</f>
        <v>4.784688995215311E-2</v>
      </c>
      <c r="S898" s="53">
        <f t="shared" si="158"/>
        <v>8575.2999999999993</v>
      </c>
      <c r="T898" s="311"/>
      <c r="U898" s="311"/>
      <c r="V898" s="209" t="s">
        <v>158</v>
      </c>
      <c r="W898" s="54">
        <v>56286</v>
      </c>
      <c r="X898" s="52">
        <f>IFERROR(W898/T889,"-")</f>
        <v>6.6053511018834864E-4</v>
      </c>
      <c r="Y898" s="54">
        <v>8</v>
      </c>
      <c r="Z898" s="52">
        <f>IFERROR(Y898/U889,"-")</f>
        <v>6.2992125984251968E-2</v>
      </c>
      <c r="AA898" s="53">
        <f t="shared" si="159"/>
        <v>7035.75</v>
      </c>
      <c r="AB898" s="311"/>
      <c r="AC898" s="311"/>
      <c r="AD898" s="209" t="s">
        <v>158</v>
      </c>
      <c r="AE898" s="54">
        <v>224524</v>
      </c>
      <c r="AF898" s="52">
        <f>IFERROR(AE898/AB889,"-")</f>
        <v>8.7145976263818296E-4</v>
      </c>
      <c r="AG898" s="54">
        <v>13</v>
      </c>
      <c r="AH898" s="52">
        <f>IFERROR(AG898/AC889,"-")</f>
        <v>5.1383399209486168E-2</v>
      </c>
      <c r="AI898" s="53">
        <f t="shared" si="160"/>
        <v>17271.076923076922</v>
      </c>
      <c r="AJ898" s="311"/>
      <c r="AK898" s="324"/>
      <c r="AL898" s="209" t="s">
        <v>158</v>
      </c>
      <c r="AM898" s="54">
        <f t="shared" si="166"/>
        <v>779754</v>
      </c>
      <c r="AN898" s="52">
        <f>IFERROR(AM898/AJ889,"-")</f>
        <v>6.0529414283907481E-4</v>
      </c>
      <c r="AO898" s="54">
        <f t="shared" si="165"/>
        <v>80</v>
      </c>
      <c r="AP898" s="52">
        <f>IFERROR(AO898/AK889,"-")</f>
        <v>4.1258380608561115E-2</v>
      </c>
      <c r="AQ898" s="53">
        <f t="shared" si="162"/>
        <v>9746.9249999999993</v>
      </c>
      <c r="AW898" s="175"/>
      <c r="AX898" s="175"/>
    </row>
    <row r="899" spans="2:50" s="20" customFormat="1">
      <c r="B899" s="326"/>
      <c r="C899" s="308"/>
      <c r="D899" s="311"/>
      <c r="E899" s="311"/>
      <c r="F899" s="209" t="s">
        <v>159</v>
      </c>
      <c r="G899" s="54">
        <v>394159</v>
      </c>
      <c r="H899" s="52">
        <f>IFERROR(G899/D889,"-")</f>
        <v>4.8485442361529465E-4</v>
      </c>
      <c r="I899" s="54">
        <v>3</v>
      </c>
      <c r="J899" s="52">
        <f>IFERROR(I899/E889,"-")</f>
        <v>2.2222222222222222E-3</v>
      </c>
      <c r="K899" s="53">
        <f t="shared" si="157"/>
        <v>131386.33333333334</v>
      </c>
      <c r="L899" s="311"/>
      <c r="M899" s="311"/>
      <c r="N899" s="209" t="s">
        <v>159</v>
      </c>
      <c r="O899" s="54">
        <v>11883</v>
      </c>
      <c r="P899" s="52">
        <f>IFERROR(O899/L889,"-")</f>
        <v>8.9732937470346713E-5</v>
      </c>
      <c r="Q899" s="54">
        <v>1</v>
      </c>
      <c r="R899" s="52">
        <f>IFERROR(Q899/M889,"-")</f>
        <v>4.7846889952153108E-3</v>
      </c>
      <c r="S899" s="53">
        <f t="shared" si="158"/>
        <v>11883</v>
      </c>
      <c r="T899" s="311"/>
      <c r="U899" s="311"/>
      <c r="V899" s="209" t="s">
        <v>159</v>
      </c>
      <c r="W899" s="54">
        <v>0</v>
      </c>
      <c r="X899" s="52">
        <f>IFERROR(W899/T889,"-")</f>
        <v>0</v>
      </c>
      <c r="Y899" s="54">
        <v>0</v>
      </c>
      <c r="Z899" s="52">
        <f>IFERROR(Y899/U889,"-")</f>
        <v>0</v>
      </c>
      <c r="AA899" s="53" t="str">
        <f t="shared" si="159"/>
        <v>-</v>
      </c>
      <c r="AB899" s="311"/>
      <c r="AC899" s="311"/>
      <c r="AD899" s="209" t="s">
        <v>159</v>
      </c>
      <c r="AE899" s="54">
        <v>29083</v>
      </c>
      <c r="AF899" s="52">
        <f>IFERROR(AE899/AB889,"-")</f>
        <v>1.128817599757989E-4</v>
      </c>
      <c r="AG899" s="54">
        <v>3</v>
      </c>
      <c r="AH899" s="52">
        <f>IFERROR(AG899/AC889,"-")</f>
        <v>1.1857707509881422E-2</v>
      </c>
      <c r="AI899" s="53">
        <f t="shared" si="160"/>
        <v>9694.3333333333339</v>
      </c>
      <c r="AJ899" s="311"/>
      <c r="AK899" s="324"/>
      <c r="AL899" s="209" t="s">
        <v>159</v>
      </c>
      <c r="AM899" s="54">
        <f t="shared" si="166"/>
        <v>435125</v>
      </c>
      <c r="AN899" s="52">
        <f>IFERROR(AM899/AJ889,"-")</f>
        <v>3.3777141752764641E-4</v>
      </c>
      <c r="AO899" s="54">
        <f t="shared" si="165"/>
        <v>7</v>
      </c>
      <c r="AP899" s="52">
        <f>IFERROR(AO899/AK889,"-")</f>
        <v>3.6101083032490976E-3</v>
      </c>
      <c r="AQ899" s="53">
        <f t="shared" si="162"/>
        <v>62160.714285714283</v>
      </c>
      <c r="AW899" s="175"/>
      <c r="AX899" s="175"/>
    </row>
    <row r="900" spans="2:50" s="20" customFormat="1">
      <c r="B900" s="326"/>
      <c r="C900" s="308"/>
      <c r="D900" s="311"/>
      <c r="E900" s="311"/>
      <c r="F900" s="209" t="s">
        <v>160</v>
      </c>
      <c r="G900" s="54">
        <v>4312866</v>
      </c>
      <c r="H900" s="52">
        <f>IFERROR(G900/D889,"-")</f>
        <v>5.3052503141118208E-3</v>
      </c>
      <c r="I900" s="54">
        <v>6</v>
      </c>
      <c r="J900" s="52">
        <f>IFERROR(I900/E889,"-")</f>
        <v>4.4444444444444444E-3</v>
      </c>
      <c r="K900" s="53">
        <f t="shared" si="157"/>
        <v>718811</v>
      </c>
      <c r="L900" s="311"/>
      <c r="M900" s="311"/>
      <c r="N900" s="209" t="s">
        <v>160</v>
      </c>
      <c r="O900" s="54">
        <v>14629</v>
      </c>
      <c r="P900" s="52">
        <f>IFERROR(O900/L889,"-")</f>
        <v>1.104690012836575E-4</v>
      </c>
      <c r="Q900" s="54">
        <v>1</v>
      </c>
      <c r="R900" s="52">
        <f>IFERROR(Q900/M889,"-")</f>
        <v>4.7846889952153108E-3</v>
      </c>
      <c r="S900" s="53">
        <f t="shared" si="158"/>
        <v>14629</v>
      </c>
      <c r="T900" s="311"/>
      <c r="U900" s="311"/>
      <c r="V900" s="209" t="s">
        <v>160</v>
      </c>
      <c r="W900" s="54">
        <v>13888</v>
      </c>
      <c r="X900" s="52">
        <f>IFERROR(W900/T889,"-")</f>
        <v>1.6298034342990771E-4</v>
      </c>
      <c r="Y900" s="54">
        <v>1</v>
      </c>
      <c r="Z900" s="52">
        <f>IFERROR(Y900/U889,"-")</f>
        <v>7.874015748031496E-3</v>
      </c>
      <c r="AA900" s="53">
        <f t="shared" si="159"/>
        <v>13888</v>
      </c>
      <c r="AB900" s="311"/>
      <c r="AC900" s="311"/>
      <c r="AD900" s="209" t="s">
        <v>160</v>
      </c>
      <c r="AE900" s="54">
        <v>3857909</v>
      </c>
      <c r="AF900" s="52">
        <f>IFERROR(AE900/AB889,"-")</f>
        <v>1.4973955841779541E-2</v>
      </c>
      <c r="AG900" s="54">
        <v>4</v>
      </c>
      <c r="AH900" s="52">
        <f>IFERROR(AG900/AC889,"-")</f>
        <v>1.5810276679841896E-2</v>
      </c>
      <c r="AI900" s="53">
        <f t="shared" si="160"/>
        <v>964477.25</v>
      </c>
      <c r="AJ900" s="311"/>
      <c r="AK900" s="324"/>
      <c r="AL900" s="209" t="s">
        <v>160</v>
      </c>
      <c r="AM900" s="54">
        <f t="shared" si="166"/>
        <v>8199292</v>
      </c>
      <c r="AN900" s="52">
        <f>IFERROR(AM900/AJ889,"-")</f>
        <v>6.3648066223799859E-3</v>
      </c>
      <c r="AO900" s="54">
        <f t="shared" si="165"/>
        <v>12</v>
      </c>
      <c r="AP900" s="52">
        <f>IFERROR(AO900/AK889,"-")</f>
        <v>6.1887570912841673E-3</v>
      </c>
      <c r="AQ900" s="53">
        <f t="shared" si="162"/>
        <v>683274.33333333337</v>
      </c>
      <c r="AW900" s="175"/>
      <c r="AX900" s="175"/>
    </row>
    <row r="901" spans="2:50" s="20" customFormat="1">
      <c r="B901" s="326"/>
      <c r="C901" s="308"/>
      <c r="D901" s="311"/>
      <c r="E901" s="311"/>
      <c r="F901" s="209" t="s">
        <v>161</v>
      </c>
      <c r="G901" s="54">
        <v>4406549</v>
      </c>
      <c r="H901" s="52">
        <f>IFERROR(G901/D889,"-")</f>
        <v>5.420489638769007E-3</v>
      </c>
      <c r="I901" s="54">
        <v>116</v>
      </c>
      <c r="J901" s="52">
        <f>IFERROR(I901/E889,"-")</f>
        <v>8.5925925925925919E-2</v>
      </c>
      <c r="K901" s="53">
        <f t="shared" si="157"/>
        <v>37987.491379310348</v>
      </c>
      <c r="L901" s="311"/>
      <c r="M901" s="311"/>
      <c r="N901" s="209" t="s">
        <v>161</v>
      </c>
      <c r="O901" s="54">
        <v>503215</v>
      </c>
      <c r="P901" s="52">
        <f>IFERROR(O901/L889,"-")</f>
        <v>3.7999629831810587E-3</v>
      </c>
      <c r="Q901" s="54">
        <v>24</v>
      </c>
      <c r="R901" s="52">
        <f>IFERROR(Q901/M889,"-")</f>
        <v>0.11483253588516747</v>
      </c>
      <c r="S901" s="53">
        <f t="shared" si="158"/>
        <v>20967.291666666668</v>
      </c>
      <c r="T901" s="311"/>
      <c r="U901" s="311"/>
      <c r="V901" s="209" t="s">
        <v>161</v>
      </c>
      <c r="W901" s="54">
        <v>1432609</v>
      </c>
      <c r="X901" s="52">
        <f>IFERROR(W901/T889,"-")</f>
        <v>1.6812147668546707E-2</v>
      </c>
      <c r="Y901" s="54">
        <v>19</v>
      </c>
      <c r="Z901" s="52">
        <f>IFERROR(Y901/U889,"-")</f>
        <v>0.14960629921259844</v>
      </c>
      <c r="AA901" s="53">
        <f t="shared" si="159"/>
        <v>75400.473684210519</v>
      </c>
      <c r="AB901" s="311"/>
      <c r="AC901" s="311"/>
      <c r="AD901" s="209" t="s">
        <v>161</v>
      </c>
      <c r="AE901" s="54">
        <v>2027866</v>
      </c>
      <c r="AF901" s="52">
        <f>IFERROR(AE901/AB889,"-")</f>
        <v>7.8708896288238288E-3</v>
      </c>
      <c r="AG901" s="54">
        <v>37</v>
      </c>
      <c r="AH901" s="52">
        <f>IFERROR(AG901/AC889,"-")</f>
        <v>0.14624505928853754</v>
      </c>
      <c r="AI901" s="53">
        <f t="shared" si="160"/>
        <v>54807.189189189186</v>
      </c>
      <c r="AJ901" s="311"/>
      <c r="AK901" s="324"/>
      <c r="AL901" s="209" t="s">
        <v>161</v>
      </c>
      <c r="AM901" s="54">
        <f t="shared" si="166"/>
        <v>8370239</v>
      </c>
      <c r="AN901" s="52">
        <f>IFERROR(AM901/AJ889,"-")</f>
        <v>6.4975064454471472E-3</v>
      </c>
      <c r="AO901" s="54">
        <f t="shared" si="165"/>
        <v>196</v>
      </c>
      <c r="AP901" s="52">
        <f>IFERROR(AO901/AK889,"-")</f>
        <v>0.10108303249097472</v>
      </c>
      <c r="AQ901" s="53">
        <f t="shared" si="162"/>
        <v>42705.301020408166</v>
      </c>
      <c r="AW901" s="175"/>
      <c r="AX901" s="175"/>
    </row>
    <row r="902" spans="2:50" s="20" customFormat="1">
      <c r="B902" s="326"/>
      <c r="C902" s="308"/>
      <c r="D902" s="311"/>
      <c r="E902" s="311"/>
      <c r="F902" s="209" t="s">
        <v>162</v>
      </c>
      <c r="G902" s="54">
        <v>9331180</v>
      </c>
      <c r="H902" s="52">
        <f>IFERROR(G902/D889,"-")</f>
        <v>1.1478271206671838E-2</v>
      </c>
      <c r="I902" s="54">
        <v>100</v>
      </c>
      <c r="J902" s="52">
        <f>IFERROR(I902/E889,"-")</f>
        <v>7.407407407407407E-2</v>
      </c>
      <c r="K902" s="53">
        <f t="shared" ref="K902:K965" si="167">IFERROR(G902/I902,"-")</f>
        <v>93311.8</v>
      </c>
      <c r="L902" s="311"/>
      <c r="M902" s="311"/>
      <c r="N902" s="209" t="s">
        <v>162</v>
      </c>
      <c r="O902" s="54">
        <v>1413664</v>
      </c>
      <c r="P902" s="52">
        <f>IFERROR(O902/L889,"-")</f>
        <v>1.0675100842891543E-2</v>
      </c>
      <c r="Q902" s="54">
        <v>8</v>
      </c>
      <c r="R902" s="52">
        <f>IFERROR(Q902/M889,"-")</f>
        <v>3.8277511961722487E-2</v>
      </c>
      <c r="S902" s="53">
        <f t="shared" ref="S902:S965" si="168">IFERROR(O902/Q902,"-")</f>
        <v>176708</v>
      </c>
      <c r="T902" s="311"/>
      <c r="U902" s="311"/>
      <c r="V902" s="209" t="s">
        <v>162</v>
      </c>
      <c r="W902" s="54">
        <v>1174399</v>
      </c>
      <c r="X902" s="52">
        <f>IFERROR(W902/T889,"-")</f>
        <v>1.378196661461263E-2</v>
      </c>
      <c r="Y902" s="54">
        <v>13</v>
      </c>
      <c r="Z902" s="52">
        <f>IFERROR(Y902/U889,"-")</f>
        <v>0.10236220472440945</v>
      </c>
      <c r="AA902" s="53">
        <f t="shared" ref="AA902:AA965" si="169">IFERROR(W902/Y902,"-")</f>
        <v>90338.38461538461</v>
      </c>
      <c r="AB902" s="311"/>
      <c r="AC902" s="311"/>
      <c r="AD902" s="209" t="s">
        <v>162</v>
      </c>
      <c r="AE902" s="54">
        <v>3039573</v>
      </c>
      <c r="AF902" s="52">
        <f>IFERROR(AE902/AB889,"-")</f>
        <v>1.1797694523086304E-2</v>
      </c>
      <c r="AG902" s="54">
        <v>27</v>
      </c>
      <c r="AH902" s="52">
        <f>IFERROR(AG902/AC889,"-")</f>
        <v>0.1067193675889328</v>
      </c>
      <c r="AI902" s="53">
        <f t="shared" ref="AI902:AI965" si="170">IFERROR(AE902/AG902,"-")</f>
        <v>112576.77777777778</v>
      </c>
      <c r="AJ902" s="311"/>
      <c r="AK902" s="324"/>
      <c r="AL902" s="209" t="s">
        <v>162</v>
      </c>
      <c r="AM902" s="54">
        <f t="shared" si="166"/>
        <v>14958816</v>
      </c>
      <c r="AN902" s="52">
        <f>IFERROR(AM902/AJ889,"-")</f>
        <v>1.1611974685102529E-2</v>
      </c>
      <c r="AO902" s="54">
        <f t="shared" si="165"/>
        <v>148</v>
      </c>
      <c r="AP902" s="52">
        <f>IFERROR(AO902/AK889,"-")</f>
        <v>7.6328004125838067E-2</v>
      </c>
      <c r="AQ902" s="53">
        <f t="shared" ref="AQ902:AQ965" si="171">IFERROR(AM902/AO902,"-")</f>
        <v>101073.08108108108</v>
      </c>
      <c r="AW902" s="175"/>
      <c r="AX902" s="175"/>
    </row>
    <row r="903" spans="2:50" s="20" customFormat="1">
      <c r="B903" s="326"/>
      <c r="C903" s="308"/>
      <c r="D903" s="311"/>
      <c r="E903" s="311"/>
      <c r="F903" s="209" t="s">
        <v>163</v>
      </c>
      <c r="G903" s="54">
        <v>6460014</v>
      </c>
      <c r="H903" s="52">
        <f>IFERROR(G903/D889,"-")</f>
        <v>7.9464540059131818E-3</v>
      </c>
      <c r="I903" s="54">
        <v>89</v>
      </c>
      <c r="J903" s="52">
        <f>IFERROR(I903/E889,"-")</f>
        <v>6.5925925925925929E-2</v>
      </c>
      <c r="K903" s="53">
        <f t="shared" si="167"/>
        <v>72584.426966292129</v>
      </c>
      <c r="L903" s="311"/>
      <c r="M903" s="311"/>
      <c r="N903" s="209" t="s">
        <v>163</v>
      </c>
      <c r="O903" s="54">
        <v>354286</v>
      </c>
      <c r="P903" s="52">
        <f>IFERROR(O903/L889,"-")</f>
        <v>2.6753449031910507E-3</v>
      </c>
      <c r="Q903" s="54">
        <v>13</v>
      </c>
      <c r="R903" s="52">
        <f>IFERROR(Q903/M889,"-")</f>
        <v>6.2200956937799042E-2</v>
      </c>
      <c r="S903" s="53">
        <f t="shared" si="168"/>
        <v>27252.76923076923</v>
      </c>
      <c r="T903" s="311"/>
      <c r="U903" s="311"/>
      <c r="V903" s="209" t="s">
        <v>163</v>
      </c>
      <c r="W903" s="54">
        <v>326954</v>
      </c>
      <c r="X903" s="52">
        <f>IFERROR(W903/T889,"-")</f>
        <v>3.8369149773748593E-3</v>
      </c>
      <c r="Y903" s="54">
        <v>10</v>
      </c>
      <c r="Z903" s="52">
        <f>IFERROR(Y903/U889,"-")</f>
        <v>7.874015748031496E-2</v>
      </c>
      <c r="AA903" s="53">
        <f t="shared" si="169"/>
        <v>32695.4</v>
      </c>
      <c r="AB903" s="311"/>
      <c r="AC903" s="311"/>
      <c r="AD903" s="209" t="s">
        <v>163</v>
      </c>
      <c r="AE903" s="54">
        <v>1652102</v>
      </c>
      <c r="AF903" s="52">
        <f>IFERROR(AE903/AB889,"-")</f>
        <v>6.4124121108392303E-3</v>
      </c>
      <c r="AG903" s="54">
        <v>32</v>
      </c>
      <c r="AH903" s="52">
        <f>IFERROR(AG903/AC889,"-")</f>
        <v>0.12648221343873517</v>
      </c>
      <c r="AI903" s="53">
        <f t="shared" si="170"/>
        <v>51628.1875</v>
      </c>
      <c r="AJ903" s="311"/>
      <c r="AK903" s="324"/>
      <c r="AL903" s="209" t="s">
        <v>163</v>
      </c>
      <c r="AM903" s="54">
        <f t="shared" si="166"/>
        <v>8793356</v>
      </c>
      <c r="AN903" s="52">
        <f>IFERROR(AM903/AJ889,"-")</f>
        <v>6.8259564974323126E-3</v>
      </c>
      <c r="AO903" s="54">
        <f t="shared" si="165"/>
        <v>144</v>
      </c>
      <c r="AP903" s="52">
        <f>IFERROR(AO903/AK889,"-")</f>
        <v>7.4265085095410008E-2</v>
      </c>
      <c r="AQ903" s="53">
        <f t="shared" si="171"/>
        <v>61064.972222222219</v>
      </c>
      <c r="AW903" s="175"/>
      <c r="AX903" s="175"/>
    </row>
    <row r="904" spans="2:50" s="20" customFormat="1">
      <c r="B904" s="326"/>
      <c r="C904" s="308"/>
      <c r="D904" s="311"/>
      <c r="E904" s="311"/>
      <c r="F904" s="210" t="s">
        <v>164</v>
      </c>
      <c r="G904" s="59">
        <v>3265388</v>
      </c>
      <c r="H904" s="57">
        <f>IFERROR(G904/D889,"-")</f>
        <v>4.0167491205840783E-3</v>
      </c>
      <c r="I904" s="59">
        <v>87</v>
      </c>
      <c r="J904" s="57">
        <f>IFERROR(I904/E889,"-")</f>
        <v>6.4444444444444443E-2</v>
      </c>
      <c r="K904" s="58">
        <f t="shared" si="167"/>
        <v>37533.19540229885</v>
      </c>
      <c r="L904" s="311"/>
      <c r="M904" s="311"/>
      <c r="N904" s="210" t="s">
        <v>164</v>
      </c>
      <c r="O904" s="59">
        <v>154690</v>
      </c>
      <c r="P904" s="57">
        <f>IFERROR(O904/L889,"-")</f>
        <v>1.1681215263223035E-3</v>
      </c>
      <c r="Q904" s="59">
        <v>20</v>
      </c>
      <c r="R904" s="57">
        <f>IFERROR(Q904/M889,"-")</f>
        <v>9.569377990430622E-2</v>
      </c>
      <c r="S904" s="58">
        <f t="shared" si="168"/>
        <v>7734.5</v>
      </c>
      <c r="T904" s="311"/>
      <c r="U904" s="311"/>
      <c r="V904" s="210" t="s">
        <v>164</v>
      </c>
      <c r="W904" s="59">
        <v>161084</v>
      </c>
      <c r="X904" s="57">
        <f>IFERROR(W904/T889,"-")</f>
        <v>1.8903748301456835E-3</v>
      </c>
      <c r="Y904" s="59">
        <v>8</v>
      </c>
      <c r="Z904" s="57">
        <f>IFERROR(Y904/U889,"-")</f>
        <v>6.2992125984251968E-2</v>
      </c>
      <c r="AA904" s="58">
        <f t="shared" si="169"/>
        <v>20135.5</v>
      </c>
      <c r="AB904" s="311"/>
      <c r="AC904" s="311"/>
      <c r="AD904" s="210" t="s">
        <v>164</v>
      </c>
      <c r="AE904" s="59">
        <v>186964</v>
      </c>
      <c r="AF904" s="57">
        <f>IFERROR(AE904/AB889,"-")</f>
        <v>7.2567566523794888E-4</v>
      </c>
      <c r="AG904" s="59">
        <v>21</v>
      </c>
      <c r="AH904" s="57">
        <f>IFERROR(AG904/AC889,"-")</f>
        <v>8.3003952569169967E-2</v>
      </c>
      <c r="AI904" s="58">
        <f t="shared" si="170"/>
        <v>8903.0476190476184</v>
      </c>
      <c r="AJ904" s="311"/>
      <c r="AK904" s="324"/>
      <c r="AL904" s="210" t="s">
        <v>164</v>
      </c>
      <c r="AM904" s="59">
        <f t="shared" si="166"/>
        <v>3768126</v>
      </c>
      <c r="AN904" s="57">
        <f>IFERROR(AM904/AJ889,"-")</f>
        <v>2.9250566169325603E-3</v>
      </c>
      <c r="AO904" s="59">
        <f t="shared" si="165"/>
        <v>136</v>
      </c>
      <c r="AP904" s="57">
        <f>IFERROR(AO904/AK889,"-")</f>
        <v>7.0139247034553889E-2</v>
      </c>
      <c r="AQ904" s="58">
        <f t="shared" si="171"/>
        <v>27706.808823529413</v>
      </c>
      <c r="AW904" s="175"/>
      <c r="AX904" s="175"/>
    </row>
    <row r="905" spans="2:50" s="20" customFormat="1">
      <c r="B905" s="326"/>
      <c r="C905" s="309"/>
      <c r="D905" s="312"/>
      <c r="E905" s="312"/>
      <c r="F905" s="211" t="s">
        <v>86</v>
      </c>
      <c r="G905" s="60">
        <f>SUM(G889:G904)</f>
        <v>142299106</v>
      </c>
      <c r="H905" s="57">
        <f>IFERROR(G905/D889,"-")</f>
        <v>0.17504192729482701</v>
      </c>
      <c r="I905" s="59">
        <v>1045</v>
      </c>
      <c r="J905" s="57">
        <f>IFERROR(I905/E889,"-")</f>
        <v>0.77407407407407403</v>
      </c>
      <c r="K905" s="58">
        <f t="shared" si="167"/>
        <v>136171.3933014354</v>
      </c>
      <c r="L905" s="312"/>
      <c r="M905" s="312"/>
      <c r="N905" s="211" t="s">
        <v>86</v>
      </c>
      <c r="O905" s="60">
        <f>SUM(O889:O904)</f>
        <v>20522673</v>
      </c>
      <c r="P905" s="57">
        <f>IFERROR(O905/L889,"-")</f>
        <v>0.15497431061460681</v>
      </c>
      <c r="Q905" s="59">
        <v>177</v>
      </c>
      <c r="R905" s="57">
        <f>IFERROR(Q905/M889,"-")</f>
        <v>0.84688995215311003</v>
      </c>
      <c r="S905" s="58">
        <f t="shared" si="168"/>
        <v>115947.30508474576</v>
      </c>
      <c r="T905" s="312"/>
      <c r="U905" s="312"/>
      <c r="V905" s="211" t="s">
        <v>86</v>
      </c>
      <c r="W905" s="60">
        <f>SUM(W889:W904)</f>
        <v>15646521</v>
      </c>
      <c r="X905" s="57">
        <f>IFERROR(W905/T889,"-")</f>
        <v>0.18361717785593773</v>
      </c>
      <c r="Y905" s="59">
        <v>102</v>
      </c>
      <c r="Z905" s="57">
        <f>IFERROR(Y905/U889,"-")</f>
        <v>0.80314960629921262</v>
      </c>
      <c r="AA905" s="58">
        <f t="shared" si="169"/>
        <v>153397.26470588235</v>
      </c>
      <c r="AB905" s="312"/>
      <c r="AC905" s="312"/>
      <c r="AD905" s="211" t="s">
        <v>86</v>
      </c>
      <c r="AE905" s="60">
        <f>SUM(AE889:AE904)</f>
        <v>42429185</v>
      </c>
      <c r="AF905" s="57">
        <f>IFERROR(AE905/AB889,"-")</f>
        <v>0.16468318526763978</v>
      </c>
      <c r="AG905" s="59">
        <v>210</v>
      </c>
      <c r="AH905" s="57">
        <f>IFERROR(AG905/AC889,"-")</f>
        <v>0.83003952569169959</v>
      </c>
      <c r="AI905" s="58">
        <f t="shared" si="170"/>
        <v>202043.73809523811</v>
      </c>
      <c r="AJ905" s="312"/>
      <c r="AK905" s="325"/>
      <c r="AL905" s="211" t="s">
        <v>86</v>
      </c>
      <c r="AM905" s="60">
        <f>SUM(AM889:AM904)</f>
        <v>220897485</v>
      </c>
      <c r="AN905" s="57">
        <f>IFERROR(AM905/AJ889,"-")</f>
        <v>0.17147453406892735</v>
      </c>
      <c r="AO905" s="59">
        <f t="shared" si="165"/>
        <v>1534</v>
      </c>
      <c r="AP905" s="57">
        <f>IFERROR(AO905/AK889,"-")</f>
        <v>0.79112944816915931</v>
      </c>
      <c r="AQ905" s="58">
        <f t="shared" si="171"/>
        <v>144000.96805736635</v>
      </c>
      <c r="AW905" s="175"/>
      <c r="AX905" s="175"/>
    </row>
    <row r="906" spans="2:50" s="20" customFormat="1">
      <c r="B906" s="326">
        <v>54</v>
      </c>
      <c r="C906" s="307" t="s">
        <v>28</v>
      </c>
      <c r="D906" s="310">
        <v>1017200850</v>
      </c>
      <c r="E906" s="310">
        <v>1779</v>
      </c>
      <c r="F906" s="207" t="s">
        <v>150</v>
      </c>
      <c r="G906" s="50">
        <v>17681909</v>
      </c>
      <c r="H906" s="48">
        <f>IFERROR(G906/D906,"-")</f>
        <v>1.7382908203429047E-2</v>
      </c>
      <c r="I906" s="50">
        <v>358</v>
      </c>
      <c r="J906" s="48">
        <f>IFERROR(I906/E906,"-")</f>
        <v>0.20123664980326025</v>
      </c>
      <c r="K906" s="49">
        <f t="shared" si="167"/>
        <v>49390.807262569833</v>
      </c>
      <c r="L906" s="310">
        <v>178372970</v>
      </c>
      <c r="M906" s="310">
        <v>293</v>
      </c>
      <c r="N906" s="207" t="s">
        <v>150</v>
      </c>
      <c r="O906" s="50">
        <v>1499219</v>
      </c>
      <c r="P906" s="48">
        <f>IFERROR(O906/L906,"-")</f>
        <v>8.4049674118225424E-3</v>
      </c>
      <c r="Q906" s="50">
        <v>69</v>
      </c>
      <c r="R906" s="48">
        <f>IFERROR(Q906/M906,"-")</f>
        <v>0.23549488054607509</v>
      </c>
      <c r="S906" s="49">
        <f t="shared" si="168"/>
        <v>21727.8115942029</v>
      </c>
      <c r="T906" s="310">
        <v>113001260</v>
      </c>
      <c r="U906" s="310">
        <v>169</v>
      </c>
      <c r="V906" s="207" t="s">
        <v>150</v>
      </c>
      <c r="W906" s="50">
        <v>1614430</v>
      </c>
      <c r="X906" s="48">
        <f>IFERROR(W906/T906,"-")</f>
        <v>1.4286831845945789E-2</v>
      </c>
      <c r="Y906" s="50">
        <v>42</v>
      </c>
      <c r="Z906" s="48">
        <f>IFERROR(Y906/U906,"-")</f>
        <v>0.24852071005917159</v>
      </c>
      <c r="AA906" s="49">
        <f t="shared" si="169"/>
        <v>38438.809523809527</v>
      </c>
      <c r="AB906" s="310">
        <v>205272560</v>
      </c>
      <c r="AC906" s="310">
        <v>287</v>
      </c>
      <c r="AD906" s="207" t="s">
        <v>150</v>
      </c>
      <c r="AE906" s="50">
        <v>10562274</v>
      </c>
      <c r="AF906" s="48">
        <f>IFERROR(AE906/AB906,"-")</f>
        <v>5.1454875410527352E-2</v>
      </c>
      <c r="AG906" s="50">
        <v>77</v>
      </c>
      <c r="AH906" s="48">
        <f>IFERROR(AG906/AC906,"-")</f>
        <v>0.26829268292682928</v>
      </c>
      <c r="AI906" s="49">
        <f t="shared" si="170"/>
        <v>137172.3896103896</v>
      </c>
      <c r="AJ906" s="310">
        <f>SUM(D906,L906,T906,AB906)</f>
        <v>1513847640</v>
      </c>
      <c r="AK906" s="323">
        <f>SUM(E906,M906,U906,AC906)</f>
        <v>2528</v>
      </c>
      <c r="AL906" s="207" t="s">
        <v>150</v>
      </c>
      <c r="AM906" s="50">
        <f t="shared" ref="AM906:AM921" si="172">SUM(G906,O906,W906,AE906)</f>
        <v>31357832</v>
      </c>
      <c r="AN906" s="48">
        <f>IFERROR(AM906/AJ906,"-")</f>
        <v>2.0713994705570237E-2</v>
      </c>
      <c r="AO906" s="50">
        <f t="shared" si="165"/>
        <v>546</v>
      </c>
      <c r="AP906" s="48">
        <f>IFERROR(AO906/AK906,"-")</f>
        <v>0.21598101265822786</v>
      </c>
      <c r="AQ906" s="49">
        <f t="shared" si="171"/>
        <v>57431.926739926741</v>
      </c>
      <c r="AW906" s="175"/>
      <c r="AX906" s="175"/>
    </row>
    <row r="907" spans="2:50" s="20" customFormat="1">
      <c r="B907" s="326"/>
      <c r="C907" s="308"/>
      <c r="D907" s="311"/>
      <c r="E907" s="311"/>
      <c r="F907" s="208" t="s">
        <v>151</v>
      </c>
      <c r="G907" s="54">
        <v>28767911</v>
      </c>
      <c r="H907" s="52">
        <f>IFERROR(G907/D906,"-")</f>
        <v>2.8281446088056258E-2</v>
      </c>
      <c r="I907" s="54">
        <v>387</v>
      </c>
      <c r="J907" s="52">
        <f>IFERROR(I907/E906,"-")</f>
        <v>0.2175379426644182</v>
      </c>
      <c r="K907" s="53">
        <f t="shared" si="167"/>
        <v>74335.687338501288</v>
      </c>
      <c r="L907" s="311"/>
      <c r="M907" s="311"/>
      <c r="N907" s="208" t="s">
        <v>151</v>
      </c>
      <c r="O907" s="54">
        <v>8653107</v>
      </c>
      <c r="P907" s="52">
        <f>IFERROR(O907/L906,"-")</f>
        <v>4.8511313121040706E-2</v>
      </c>
      <c r="Q907" s="54">
        <v>83</v>
      </c>
      <c r="R907" s="52">
        <f>IFERROR(Q907/M906,"-")</f>
        <v>0.28327645051194539</v>
      </c>
      <c r="S907" s="53">
        <f t="shared" si="168"/>
        <v>104254.30120481928</v>
      </c>
      <c r="T907" s="311"/>
      <c r="U907" s="311"/>
      <c r="V907" s="208" t="s">
        <v>151</v>
      </c>
      <c r="W907" s="54">
        <v>2038508</v>
      </c>
      <c r="X907" s="52">
        <f>IFERROR(W907/T906,"-")</f>
        <v>1.8039692654754469E-2</v>
      </c>
      <c r="Y907" s="54">
        <v>46</v>
      </c>
      <c r="Z907" s="52">
        <f>IFERROR(Y907/U906,"-")</f>
        <v>0.27218934911242604</v>
      </c>
      <c r="AA907" s="53">
        <f t="shared" si="169"/>
        <v>44315.391304347824</v>
      </c>
      <c r="AB907" s="311"/>
      <c r="AC907" s="311"/>
      <c r="AD907" s="208" t="s">
        <v>151</v>
      </c>
      <c r="AE907" s="54">
        <v>3228226</v>
      </c>
      <c r="AF907" s="52">
        <f>IFERROR(AE907/AB906,"-")</f>
        <v>1.572653451586515E-2</v>
      </c>
      <c r="AG907" s="54">
        <v>110</v>
      </c>
      <c r="AH907" s="52">
        <f>IFERROR(AG907/AC906,"-")</f>
        <v>0.38327526132404183</v>
      </c>
      <c r="AI907" s="53">
        <f t="shared" si="170"/>
        <v>29347.50909090909</v>
      </c>
      <c r="AJ907" s="311"/>
      <c r="AK907" s="324"/>
      <c r="AL907" s="208" t="s">
        <v>151</v>
      </c>
      <c r="AM907" s="54">
        <f t="shared" si="172"/>
        <v>42687752</v>
      </c>
      <c r="AN907" s="52">
        <f>IFERROR(AM907/AJ906,"-")</f>
        <v>2.8198182480239559E-2</v>
      </c>
      <c r="AO907" s="54">
        <f t="shared" si="165"/>
        <v>626</v>
      </c>
      <c r="AP907" s="52">
        <f>IFERROR(AO907/AK906,"-")</f>
        <v>0.247626582278481</v>
      </c>
      <c r="AQ907" s="53">
        <f t="shared" si="171"/>
        <v>68191.297124600635</v>
      </c>
      <c r="AW907" s="175"/>
      <c r="AX907" s="175"/>
    </row>
    <row r="908" spans="2:50" s="20" customFormat="1">
      <c r="B908" s="326"/>
      <c r="C908" s="308"/>
      <c r="D908" s="311"/>
      <c r="E908" s="311"/>
      <c r="F908" s="209" t="s">
        <v>152</v>
      </c>
      <c r="G908" s="54">
        <v>13049653</v>
      </c>
      <c r="H908" s="52">
        <f>IFERROR(G908/D906,"-")</f>
        <v>1.2828983577825363E-2</v>
      </c>
      <c r="I908" s="54">
        <v>420</v>
      </c>
      <c r="J908" s="52">
        <f>IFERROR(I908/E906,"-")</f>
        <v>0.23608768971332209</v>
      </c>
      <c r="K908" s="53">
        <f t="shared" si="167"/>
        <v>31070.602380952379</v>
      </c>
      <c r="L908" s="311"/>
      <c r="M908" s="311"/>
      <c r="N908" s="209" t="s">
        <v>152</v>
      </c>
      <c r="O908" s="54">
        <v>2104002</v>
      </c>
      <c r="P908" s="52">
        <f>IFERROR(O908/L906,"-")</f>
        <v>1.179552036387576E-2</v>
      </c>
      <c r="Q908" s="54">
        <v>75</v>
      </c>
      <c r="R908" s="52">
        <f>IFERROR(Q908/M906,"-")</f>
        <v>0.25597269624573377</v>
      </c>
      <c r="S908" s="53">
        <f t="shared" si="168"/>
        <v>28053.360000000001</v>
      </c>
      <c r="T908" s="311"/>
      <c r="U908" s="311"/>
      <c r="V908" s="209" t="s">
        <v>152</v>
      </c>
      <c r="W908" s="54">
        <v>2378237</v>
      </c>
      <c r="X908" s="52">
        <f>IFERROR(W908/T906,"-")</f>
        <v>2.1046110459299303E-2</v>
      </c>
      <c r="Y908" s="54">
        <v>43</v>
      </c>
      <c r="Z908" s="52">
        <f>IFERROR(Y908/U906,"-")</f>
        <v>0.25443786982248523</v>
      </c>
      <c r="AA908" s="53">
        <f t="shared" si="169"/>
        <v>55307.837209302328</v>
      </c>
      <c r="AB908" s="311"/>
      <c r="AC908" s="311"/>
      <c r="AD908" s="209" t="s">
        <v>152</v>
      </c>
      <c r="AE908" s="54">
        <v>3145102</v>
      </c>
      <c r="AF908" s="52">
        <f>IFERROR(AE908/AB906,"-")</f>
        <v>1.5321589987478111E-2</v>
      </c>
      <c r="AG908" s="54">
        <v>86</v>
      </c>
      <c r="AH908" s="52">
        <f>IFERROR(AG908/AC906,"-")</f>
        <v>0.29965156794425085</v>
      </c>
      <c r="AI908" s="53">
        <f t="shared" si="170"/>
        <v>36570.953488372092</v>
      </c>
      <c r="AJ908" s="311"/>
      <c r="AK908" s="324"/>
      <c r="AL908" s="209" t="s">
        <v>152</v>
      </c>
      <c r="AM908" s="54">
        <f t="shared" si="172"/>
        <v>20676994</v>
      </c>
      <c r="AN908" s="52">
        <f>IFERROR(AM908/AJ906,"-")</f>
        <v>1.3658570026241214E-2</v>
      </c>
      <c r="AO908" s="54">
        <f t="shared" si="165"/>
        <v>624</v>
      </c>
      <c r="AP908" s="52">
        <f>IFERROR(AO908/AK906,"-")</f>
        <v>0.24683544303797469</v>
      </c>
      <c r="AQ908" s="53">
        <f t="shared" si="171"/>
        <v>33136.208333333336</v>
      </c>
      <c r="AW908" s="175"/>
      <c r="AX908" s="175"/>
    </row>
    <row r="909" spans="2:50" s="20" customFormat="1">
      <c r="B909" s="326"/>
      <c r="C909" s="308"/>
      <c r="D909" s="311"/>
      <c r="E909" s="311"/>
      <c r="F909" s="209" t="s">
        <v>153</v>
      </c>
      <c r="G909" s="54">
        <v>1484395</v>
      </c>
      <c r="H909" s="52">
        <f>IFERROR(G909/D906,"-")</f>
        <v>1.4592939044437488E-3</v>
      </c>
      <c r="I909" s="54">
        <v>57</v>
      </c>
      <c r="J909" s="52">
        <f>IFERROR(I909/E906,"-")</f>
        <v>3.2040472175379427E-2</v>
      </c>
      <c r="K909" s="53">
        <f t="shared" si="167"/>
        <v>26042.017543859649</v>
      </c>
      <c r="L909" s="311"/>
      <c r="M909" s="311"/>
      <c r="N909" s="209" t="s">
        <v>153</v>
      </c>
      <c r="O909" s="54">
        <v>700950</v>
      </c>
      <c r="P909" s="52">
        <f>IFERROR(O909/L906,"-")</f>
        <v>3.9296873287471747E-3</v>
      </c>
      <c r="Q909" s="54">
        <v>13</v>
      </c>
      <c r="R909" s="52">
        <f>IFERROR(Q909/M906,"-")</f>
        <v>4.4368600682593858E-2</v>
      </c>
      <c r="S909" s="53">
        <f t="shared" si="168"/>
        <v>53919.230769230766</v>
      </c>
      <c r="T909" s="311"/>
      <c r="U909" s="311"/>
      <c r="V909" s="209" t="s">
        <v>153</v>
      </c>
      <c r="W909" s="54">
        <v>62059</v>
      </c>
      <c r="X909" s="52">
        <f>IFERROR(W909/T906,"-")</f>
        <v>5.4918856656996568E-4</v>
      </c>
      <c r="Y909" s="54">
        <v>1</v>
      </c>
      <c r="Z909" s="52">
        <f>IFERROR(Y909/U906,"-")</f>
        <v>5.9171597633136093E-3</v>
      </c>
      <c r="AA909" s="53">
        <f t="shared" si="169"/>
        <v>62059</v>
      </c>
      <c r="AB909" s="311"/>
      <c r="AC909" s="311"/>
      <c r="AD909" s="209" t="s">
        <v>153</v>
      </c>
      <c r="AE909" s="54">
        <v>106131</v>
      </c>
      <c r="AF909" s="52">
        <f>IFERROR(AE909/AB906,"-")</f>
        <v>5.170247791521672E-4</v>
      </c>
      <c r="AG909" s="54">
        <v>10</v>
      </c>
      <c r="AH909" s="52">
        <f>IFERROR(AG909/AC906,"-")</f>
        <v>3.484320557491289E-2</v>
      </c>
      <c r="AI909" s="53">
        <f t="shared" si="170"/>
        <v>10613.1</v>
      </c>
      <c r="AJ909" s="311"/>
      <c r="AK909" s="324"/>
      <c r="AL909" s="209" t="s">
        <v>153</v>
      </c>
      <c r="AM909" s="54">
        <f t="shared" si="172"/>
        <v>2353535</v>
      </c>
      <c r="AN909" s="52">
        <f>IFERROR(AM909/AJ906,"-")</f>
        <v>1.5546709839307212E-3</v>
      </c>
      <c r="AO909" s="54">
        <f t="shared" si="165"/>
        <v>81</v>
      </c>
      <c r="AP909" s="52">
        <f>IFERROR(AO909/AK906,"-")</f>
        <v>3.2041139240506326E-2</v>
      </c>
      <c r="AQ909" s="53">
        <f t="shared" si="171"/>
        <v>29055.987654320987</v>
      </c>
      <c r="AW909" s="175"/>
      <c r="AX909" s="175"/>
    </row>
    <row r="910" spans="2:50" s="20" customFormat="1">
      <c r="B910" s="326"/>
      <c r="C910" s="308"/>
      <c r="D910" s="311"/>
      <c r="E910" s="311"/>
      <c r="F910" s="209" t="s">
        <v>154</v>
      </c>
      <c r="G910" s="54">
        <v>25108339</v>
      </c>
      <c r="H910" s="52">
        <f>IFERROR(G910/D906,"-")</f>
        <v>2.4683757391669503E-2</v>
      </c>
      <c r="I910" s="54">
        <v>488</v>
      </c>
      <c r="J910" s="52">
        <f>IFERROR(I910/E906,"-")</f>
        <v>0.27431141090500283</v>
      </c>
      <c r="K910" s="53">
        <f t="shared" si="167"/>
        <v>51451.514344262294</v>
      </c>
      <c r="L910" s="311"/>
      <c r="M910" s="311"/>
      <c r="N910" s="209" t="s">
        <v>154</v>
      </c>
      <c r="O910" s="54">
        <v>4530859</v>
      </c>
      <c r="P910" s="52">
        <f>IFERROR(O910/L906,"-")</f>
        <v>2.5401040303359865E-2</v>
      </c>
      <c r="Q910" s="54">
        <v>91</v>
      </c>
      <c r="R910" s="52">
        <f>IFERROR(Q910/M906,"-")</f>
        <v>0.31058020477815701</v>
      </c>
      <c r="S910" s="53">
        <f t="shared" si="168"/>
        <v>49789.659340659338</v>
      </c>
      <c r="T910" s="311"/>
      <c r="U910" s="311"/>
      <c r="V910" s="209" t="s">
        <v>154</v>
      </c>
      <c r="W910" s="54">
        <v>3002278</v>
      </c>
      <c r="X910" s="52">
        <f>IFERROR(W910/T906,"-")</f>
        <v>2.6568535607479068E-2</v>
      </c>
      <c r="Y910" s="54">
        <v>57</v>
      </c>
      <c r="Z910" s="52">
        <f>IFERROR(Y910/U906,"-")</f>
        <v>0.33727810650887574</v>
      </c>
      <c r="AA910" s="53">
        <f t="shared" si="169"/>
        <v>52671.543859649122</v>
      </c>
      <c r="AB910" s="311"/>
      <c r="AC910" s="311"/>
      <c r="AD910" s="209" t="s">
        <v>154</v>
      </c>
      <c r="AE910" s="54">
        <v>5940106</v>
      </c>
      <c r="AF910" s="52">
        <f>IFERROR(AE910/AB906,"-")</f>
        <v>2.8937652455837255E-2</v>
      </c>
      <c r="AG910" s="54">
        <v>112</v>
      </c>
      <c r="AH910" s="52">
        <f>IFERROR(AG910/AC906,"-")</f>
        <v>0.3902439024390244</v>
      </c>
      <c r="AI910" s="53">
        <f t="shared" si="170"/>
        <v>53036.660714285717</v>
      </c>
      <c r="AJ910" s="311"/>
      <c r="AK910" s="324"/>
      <c r="AL910" s="209" t="s">
        <v>154</v>
      </c>
      <c r="AM910" s="54">
        <f t="shared" si="172"/>
        <v>38581582</v>
      </c>
      <c r="AN910" s="52">
        <f>IFERROR(AM910/AJ906,"-")</f>
        <v>2.54857760983133E-2</v>
      </c>
      <c r="AO910" s="54">
        <f t="shared" si="165"/>
        <v>748</v>
      </c>
      <c r="AP910" s="52">
        <f>IFERROR(AO910/AK906,"-")</f>
        <v>0.29588607594936711</v>
      </c>
      <c r="AQ910" s="53">
        <f t="shared" si="171"/>
        <v>51579.655080213903</v>
      </c>
      <c r="AW910" s="175"/>
      <c r="AX910" s="175"/>
    </row>
    <row r="911" spans="2:50" s="20" customFormat="1">
      <c r="B911" s="326"/>
      <c r="C911" s="308"/>
      <c r="D911" s="311"/>
      <c r="E911" s="311"/>
      <c r="F911" s="209" t="s">
        <v>155</v>
      </c>
      <c r="G911" s="54">
        <v>31425920</v>
      </c>
      <c r="H911" s="52">
        <f>IFERROR(G911/D906,"-")</f>
        <v>3.0894508198651228E-2</v>
      </c>
      <c r="I911" s="54">
        <v>535</v>
      </c>
      <c r="J911" s="52">
        <f>IFERROR(I911/E906,"-")</f>
        <v>0.30073074761101742</v>
      </c>
      <c r="K911" s="53">
        <f t="shared" si="167"/>
        <v>58740.037383177572</v>
      </c>
      <c r="L911" s="311"/>
      <c r="M911" s="311"/>
      <c r="N911" s="209" t="s">
        <v>155</v>
      </c>
      <c r="O911" s="54">
        <v>5767684</v>
      </c>
      <c r="P911" s="52">
        <f>IFERROR(O911/L906,"-")</f>
        <v>3.2334966446990257E-2</v>
      </c>
      <c r="Q911" s="54">
        <v>107</v>
      </c>
      <c r="R911" s="52">
        <f>IFERROR(Q911/M906,"-")</f>
        <v>0.3651877133105802</v>
      </c>
      <c r="S911" s="53">
        <f t="shared" si="168"/>
        <v>53903.588785046726</v>
      </c>
      <c r="T911" s="311"/>
      <c r="U911" s="311"/>
      <c r="V911" s="209" t="s">
        <v>155</v>
      </c>
      <c r="W911" s="54">
        <v>5130479</v>
      </c>
      <c r="X911" s="52">
        <f>IFERROR(W911/T906,"-")</f>
        <v>4.5401962774574374E-2</v>
      </c>
      <c r="Y911" s="54">
        <v>70</v>
      </c>
      <c r="Z911" s="52">
        <f>IFERROR(Y911/U906,"-")</f>
        <v>0.41420118343195267</v>
      </c>
      <c r="AA911" s="53">
        <f t="shared" si="169"/>
        <v>73292.557142857142</v>
      </c>
      <c r="AB911" s="311"/>
      <c r="AC911" s="311"/>
      <c r="AD911" s="209" t="s">
        <v>155</v>
      </c>
      <c r="AE911" s="54">
        <v>10303742</v>
      </c>
      <c r="AF911" s="52">
        <f>IFERROR(AE911/AB906,"-")</f>
        <v>5.019541822833018E-2</v>
      </c>
      <c r="AG911" s="54">
        <v>124</v>
      </c>
      <c r="AH911" s="52">
        <f>IFERROR(AG911/AC906,"-")</f>
        <v>0.43205574912891986</v>
      </c>
      <c r="AI911" s="53">
        <f t="shared" si="170"/>
        <v>83094.693548387091</v>
      </c>
      <c r="AJ911" s="311"/>
      <c r="AK911" s="324"/>
      <c r="AL911" s="209" t="s">
        <v>155</v>
      </c>
      <c r="AM911" s="54">
        <f t="shared" si="172"/>
        <v>52627825</v>
      </c>
      <c r="AN911" s="52">
        <f>IFERROR(AM911/AJ906,"-")</f>
        <v>3.4764281166366255E-2</v>
      </c>
      <c r="AO911" s="54">
        <f t="shared" si="165"/>
        <v>836</v>
      </c>
      <c r="AP911" s="52">
        <f>IFERROR(AO911/AK906,"-")</f>
        <v>0.33069620253164556</v>
      </c>
      <c r="AQ911" s="53">
        <f t="shared" si="171"/>
        <v>62951.943779904308</v>
      </c>
      <c r="AW911" s="175"/>
      <c r="AX911" s="175"/>
    </row>
    <row r="912" spans="2:50" s="20" customFormat="1">
      <c r="B912" s="326"/>
      <c r="C912" s="308"/>
      <c r="D912" s="311"/>
      <c r="E912" s="311"/>
      <c r="F912" s="209" t="s">
        <v>156</v>
      </c>
      <c r="G912" s="54">
        <v>19188753</v>
      </c>
      <c r="H912" s="52">
        <f>IFERROR(G912/D906,"-")</f>
        <v>1.8864271495644149E-2</v>
      </c>
      <c r="I912" s="54">
        <v>165</v>
      </c>
      <c r="J912" s="52">
        <f>IFERROR(I912/E906,"-")</f>
        <v>9.274873524451939E-2</v>
      </c>
      <c r="K912" s="53">
        <f t="shared" si="167"/>
        <v>116295.47272727273</v>
      </c>
      <c r="L912" s="311"/>
      <c r="M912" s="311"/>
      <c r="N912" s="209" t="s">
        <v>156</v>
      </c>
      <c r="O912" s="54">
        <v>3126644</v>
      </c>
      <c r="P912" s="52">
        <f>IFERROR(O912/L906,"-")</f>
        <v>1.7528687222060607E-2</v>
      </c>
      <c r="Q912" s="54">
        <v>37</v>
      </c>
      <c r="R912" s="52">
        <f>IFERROR(Q912/M906,"-")</f>
        <v>0.12627986348122866</v>
      </c>
      <c r="S912" s="53">
        <f t="shared" si="168"/>
        <v>84503.891891891893</v>
      </c>
      <c r="T912" s="311"/>
      <c r="U912" s="311"/>
      <c r="V912" s="209" t="s">
        <v>156</v>
      </c>
      <c r="W912" s="54">
        <v>5350549</v>
      </c>
      <c r="X912" s="52">
        <f>IFERROR(W912/T906,"-")</f>
        <v>4.7349463182976899E-2</v>
      </c>
      <c r="Y912" s="54">
        <v>24</v>
      </c>
      <c r="Z912" s="52">
        <f>IFERROR(Y912/U906,"-")</f>
        <v>0.14201183431952663</v>
      </c>
      <c r="AA912" s="53">
        <f t="shared" si="169"/>
        <v>222939.54166666666</v>
      </c>
      <c r="AB912" s="311"/>
      <c r="AC912" s="311"/>
      <c r="AD912" s="209" t="s">
        <v>156</v>
      </c>
      <c r="AE912" s="54">
        <v>7635833</v>
      </c>
      <c r="AF912" s="52">
        <f>IFERROR(AE912/AB906,"-")</f>
        <v>3.7198508168846338E-2</v>
      </c>
      <c r="AG912" s="54">
        <v>47</v>
      </c>
      <c r="AH912" s="52">
        <f>IFERROR(AG912/AC906,"-")</f>
        <v>0.16376306620209058</v>
      </c>
      <c r="AI912" s="53">
        <f t="shared" si="170"/>
        <v>162464.53191489363</v>
      </c>
      <c r="AJ912" s="311"/>
      <c r="AK912" s="324"/>
      <c r="AL912" s="209" t="s">
        <v>156</v>
      </c>
      <c r="AM912" s="54">
        <f t="shared" si="172"/>
        <v>35301779</v>
      </c>
      <c r="AN912" s="52">
        <f>IFERROR(AM912/AJ906,"-")</f>
        <v>2.3319241690663135E-2</v>
      </c>
      <c r="AO912" s="54">
        <f t="shared" si="165"/>
        <v>273</v>
      </c>
      <c r="AP912" s="52">
        <f>IFERROR(AO912/AK906,"-")</f>
        <v>0.10799050632911393</v>
      </c>
      <c r="AQ912" s="53">
        <f t="shared" si="171"/>
        <v>129310.54578754579</v>
      </c>
      <c r="AW912" s="175"/>
      <c r="AX912" s="175"/>
    </row>
    <row r="913" spans="2:50" s="20" customFormat="1">
      <c r="B913" s="326"/>
      <c r="C913" s="308"/>
      <c r="D913" s="311"/>
      <c r="E913" s="311"/>
      <c r="F913" s="209" t="s">
        <v>166</v>
      </c>
      <c r="G913" s="54">
        <v>0</v>
      </c>
      <c r="H913" s="52">
        <f>IFERROR(G913/D906,"-")</f>
        <v>0</v>
      </c>
      <c r="I913" s="54">
        <v>0</v>
      </c>
      <c r="J913" s="52">
        <f>IFERROR(I913/E906,"-")</f>
        <v>0</v>
      </c>
      <c r="K913" s="53" t="str">
        <f t="shared" si="167"/>
        <v>-</v>
      </c>
      <c r="L913" s="311"/>
      <c r="M913" s="311"/>
      <c r="N913" s="209" t="s">
        <v>166</v>
      </c>
      <c r="O913" s="54">
        <v>0</v>
      </c>
      <c r="P913" s="52">
        <f>IFERROR(O913/L906,"-")</f>
        <v>0</v>
      </c>
      <c r="Q913" s="54">
        <v>0</v>
      </c>
      <c r="R913" s="52">
        <f>IFERROR(Q913/M906,"-")</f>
        <v>0</v>
      </c>
      <c r="S913" s="53" t="str">
        <f t="shared" si="168"/>
        <v>-</v>
      </c>
      <c r="T913" s="311"/>
      <c r="U913" s="311"/>
      <c r="V913" s="209" t="s">
        <v>166</v>
      </c>
      <c r="W913" s="54">
        <v>0</v>
      </c>
      <c r="X913" s="52">
        <f>IFERROR(W913/T906,"-")</f>
        <v>0</v>
      </c>
      <c r="Y913" s="54">
        <v>0</v>
      </c>
      <c r="Z913" s="52">
        <f>IFERROR(Y913/U906,"-")</f>
        <v>0</v>
      </c>
      <c r="AA913" s="53" t="str">
        <f t="shared" si="169"/>
        <v>-</v>
      </c>
      <c r="AB913" s="311"/>
      <c r="AC913" s="311"/>
      <c r="AD913" s="209" t="s">
        <v>166</v>
      </c>
      <c r="AE913" s="54">
        <v>0</v>
      </c>
      <c r="AF913" s="52">
        <f>IFERROR(AE913/AB906,"-")</f>
        <v>0</v>
      </c>
      <c r="AG913" s="54">
        <v>0</v>
      </c>
      <c r="AH913" s="52">
        <f>IFERROR(AG913/AC906,"-")</f>
        <v>0</v>
      </c>
      <c r="AI913" s="53" t="str">
        <f t="shared" si="170"/>
        <v>-</v>
      </c>
      <c r="AJ913" s="311"/>
      <c r="AK913" s="324"/>
      <c r="AL913" s="209" t="s">
        <v>166</v>
      </c>
      <c r="AM913" s="54">
        <f t="shared" si="172"/>
        <v>0</v>
      </c>
      <c r="AN913" s="52">
        <f>IFERROR(AM913/AJ906,"-")</f>
        <v>0</v>
      </c>
      <c r="AO913" s="54">
        <f t="shared" si="165"/>
        <v>0</v>
      </c>
      <c r="AP913" s="52">
        <f>IFERROR(AO913/AK906,"-")</f>
        <v>0</v>
      </c>
      <c r="AQ913" s="53" t="str">
        <f t="shared" si="171"/>
        <v>-</v>
      </c>
      <c r="AW913" s="175"/>
      <c r="AX913" s="175"/>
    </row>
    <row r="914" spans="2:50" s="20" customFormat="1">
      <c r="B914" s="326"/>
      <c r="C914" s="308"/>
      <c r="D914" s="311"/>
      <c r="E914" s="311"/>
      <c r="F914" s="209" t="s">
        <v>157</v>
      </c>
      <c r="G914" s="54">
        <v>598690</v>
      </c>
      <c r="H914" s="52">
        <f>IFERROR(G914/D906,"-")</f>
        <v>5.885661617368881E-4</v>
      </c>
      <c r="I914" s="54">
        <v>8</v>
      </c>
      <c r="J914" s="52">
        <f>IFERROR(I914/E906,"-")</f>
        <v>4.4969083754918494E-3</v>
      </c>
      <c r="K914" s="53">
        <f t="shared" si="167"/>
        <v>74836.25</v>
      </c>
      <c r="L914" s="311"/>
      <c r="M914" s="311"/>
      <c r="N914" s="209" t="s">
        <v>157</v>
      </c>
      <c r="O914" s="54">
        <v>0</v>
      </c>
      <c r="P914" s="52">
        <f>IFERROR(O914/L906,"-")</f>
        <v>0</v>
      </c>
      <c r="Q914" s="54">
        <v>0</v>
      </c>
      <c r="R914" s="52">
        <f>IFERROR(Q914/M906,"-")</f>
        <v>0</v>
      </c>
      <c r="S914" s="53" t="str">
        <f t="shared" si="168"/>
        <v>-</v>
      </c>
      <c r="T914" s="311"/>
      <c r="U914" s="311"/>
      <c r="V914" s="209" t="s">
        <v>157</v>
      </c>
      <c r="W914" s="54">
        <v>5265</v>
      </c>
      <c r="X914" s="52">
        <f>IFERROR(W914/T906,"-")</f>
        <v>4.6592400828096961E-5</v>
      </c>
      <c r="Y914" s="54">
        <v>2</v>
      </c>
      <c r="Z914" s="52">
        <f>IFERROR(Y914/U906,"-")</f>
        <v>1.1834319526627219E-2</v>
      </c>
      <c r="AA914" s="53">
        <f t="shared" si="169"/>
        <v>2632.5</v>
      </c>
      <c r="AB914" s="311"/>
      <c r="AC914" s="311"/>
      <c r="AD914" s="209" t="s">
        <v>157</v>
      </c>
      <c r="AE914" s="54">
        <v>151799</v>
      </c>
      <c r="AF914" s="52">
        <f>IFERROR(AE914/AB906,"-")</f>
        <v>7.3949971686425114E-4</v>
      </c>
      <c r="AG914" s="54">
        <v>2</v>
      </c>
      <c r="AH914" s="52">
        <f>IFERROR(AG914/AC906,"-")</f>
        <v>6.9686411149825784E-3</v>
      </c>
      <c r="AI914" s="53">
        <f t="shared" si="170"/>
        <v>75899.5</v>
      </c>
      <c r="AJ914" s="311"/>
      <c r="AK914" s="324"/>
      <c r="AL914" s="209" t="s">
        <v>157</v>
      </c>
      <c r="AM914" s="54">
        <f t="shared" si="172"/>
        <v>755754</v>
      </c>
      <c r="AN914" s="52">
        <f>IFERROR(AM914/AJ906,"-")</f>
        <v>4.992272538073911E-4</v>
      </c>
      <c r="AO914" s="54">
        <f t="shared" si="165"/>
        <v>12</v>
      </c>
      <c r="AP914" s="52">
        <f>IFERROR(AO914/AK906,"-")</f>
        <v>4.7468354430379748E-3</v>
      </c>
      <c r="AQ914" s="53">
        <f t="shared" si="171"/>
        <v>62979.5</v>
      </c>
      <c r="AW914" s="175"/>
      <c r="AX914" s="175"/>
    </row>
    <row r="915" spans="2:50" s="20" customFormat="1">
      <c r="B915" s="326"/>
      <c r="C915" s="308"/>
      <c r="D915" s="311"/>
      <c r="E915" s="311"/>
      <c r="F915" s="209" t="s">
        <v>158</v>
      </c>
      <c r="G915" s="54">
        <v>553219</v>
      </c>
      <c r="H915" s="52">
        <f>IFERROR(G915/D906,"-")</f>
        <v>5.4386407561495844E-4</v>
      </c>
      <c r="I915" s="54">
        <v>67</v>
      </c>
      <c r="J915" s="52">
        <f>IFERROR(I915/E906,"-")</f>
        <v>3.7661607644744237E-2</v>
      </c>
      <c r="K915" s="53">
        <f t="shared" si="167"/>
        <v>8257</v>
      </c>
      <c r="L915" s="311"/>
      <c r="M915" s="311"/>
      <c r="N915" s="209" t="s">
        <v>158</v>
      </c>
      <c r="O915" s="54">
        <v>192970</v>
      </c>
      <c r="P915" s="52">
        <f>IFERROR(O915/L906,"-")</f>
        <v>1.081834316040149E-3</v>
      </c>
      <c r="Q915" s="54">
        <v>18</v>
      </c>
      <c r="R915" s="52">
        <f>IFERROR(Q915/M906,"-")</f>
        <v>6.1433447098976107E-2</v>
      </c>
      <c r="S915" s="53">
        <f t="shared" si="168"/>
        <v>10720.555555555555</v>
      </c>
      <c r="T915" s="311"/>
      <c r="U915" s="311"/>
      <c r="V915" s="209" t="s">
        <v>158</v>
      </c>
      <c r="W915" s="54">
        <v>118484</v>
      </c>
      <c r="X915" s="52">
        <f>IFERROR(W915/T906,"-")</f>
        <v>1.0485192819973865E-3</v>
      </c>
      <c r="Y915" s="54">
        <v>11</v>
      </c>
      <c r="Z915" s="52">
        <f>IFERROR(Y915/U906,"-")</f>
        <v>6.5088757396449703E-2</v>
      </c>
      <c r="AA915" s="53">
        <f t="shared" si="169"/>
        <v>10771.272727272728</v>
      </c>
      <c r="AB915" s="311"/>
      <c r="AC915" s="311"/>
      <c r="AD915" s="209" t="s">
        <v>158</v>
      </c>
      <c r="AE915" s="54">
        <v>126408</v>
      </c>
      <c r="AF915" s="52">
        <f>IFERROR(AE915/AB906,"-")</f>
        <v>6.1580563909759784E-4</v>
      </c>
      <c r="AG915" s="54">
        <v>13</v>
      </c>
      <c r="AH915" s="52">
        <f>IFERROR(AG915/AC906,"-")</f>
        <v>4.5296167247386762E-2</v>
      </c>
      <c r="AI915" s="53">
        <f t="shared" si="170"/>
        <v>9723.6923076923085</v>
      </c>
      <c r="AJ915" s="311"/>
      <c r="AK915" s="324"/>
      <c r="AL915" s="209" t="s">
        <v>158</v>
      </c>
      <c r="AM915" s="54">
        <f t="shared" si="172"/>
        <v>991081</v>
      </c>
      <c r="AN915" s="52">
        <f>IFERROR(AM915/AJ906,"-")</f>
        <v>6.5467684713634727E-4</v>
      </c>
      <c r="AO915" s="54">
        <f t="shared" si="165"/>
        <v>109</v>
      </c>
      <c r="AP915" s="52">
        <f>IFERROR(AO915/AK906,"-")</f>
        <v>4.3117088607594937E-2</v>
      </c>
      <c r="AQ915" s="53">
        <f t="shared" si="171"/>
        <v>9092.4862385321103</v>
      </c>
      <c r="AW915" s="175"/>
      <c r="AX915" s="175"/>
    </row>
    <row r="916" spans="2:50" s="20" customFormat="1">
      <c r="B916" s="326"/>
      <c r="C916" s="308"/>
      <c r="D916" s="311"/>
      <c r="E916" s="311"/>
      <c r="F916" s="209" t="s">
        <v>159</v>
      </c>
      <c r="G916" s="54">
        <v>544944</v>
      </c>
      <c r="H916" s="52">
        <f>IFERROR(G916/D906,"-")</f>
        <v>5.3572900573175891E-4</v>
      </c>
      <c r="I916" s="54">
        <v>5</v>
      </c>
      <c r="J916" s="52">
        <f>IFERROR(I916/E906,"-")</f>
        <v>2.810567734682406E-3</v>
      </c>
      <c r="K916" s="53">
        <f t="shared" si="167"/>
        <v>108988.8</v>
      </c>
      <c r="L916" s="311"/>
      <c r="M916" s="311"/>
      <c r="N916" s="209" t="s">
        <v>159</v>
      </c>
      <c r="O916" s="54">
        <v>0</v>
      </c>
      <c r="P916" s="52">
        <f>IFERROR(O916/L906,"-")</f>
        <v>0</v>
      </c>
      <c r="Q916" s="54">
        <v>0</v>
      </c>
      <c r="R916" s="52">
        <f>IFERROR(Q916/M906,"-")</f>
        <v>0</v>
      </c>
      <c r="S916" s="53" t="str">
        <f t="shared" si="168"/>
        <v>-</v>
      </c>
      <c r="T916" s="311"/>
      <c r="U916" s="311"/>
      <c r="V916" s="209" t="s">
        <v>159</v>
      </c>
      <c r="W916" s="54">
        <v>4955</v>
      </c>
      <c r="X916" s="52">
        <f>IFERROR(W916/T906,"-")</f>
        <v>4.384906858560692E-5</v>
      </c>
      <c r="Y916" s="54">
        <v>1</v>
      </c>
      <c r="Z916" s="52">
        <f>IFERROR(Y916/U906,"-")</f>
        <v>5.9171597633136093E-3</v>
      </c>
      <c r="AA916" s="53">
        <f t="shared" si="169"/>
        <v>4955</v>
      </c>
      <c r="AB916" s="311"/>
      <c r="AC916" s="311"/>
      <c r="AD916" s="209" t="s">
        <v>159</v>
      </c>
      <c r="AE916" s="54">
        <v>8460</v>
      </c>
      <c r="AF916" s="52">
        <f>IFERROR(AE916/AB906,"-")</f>
        <v>4.1213496825878723E-5</v>
      </c>
      <c r="AG916" s="54">
        <v>2</v>
      </c>
      <c r="AH916" s="52">
        <f>IFERROR(AG916/AC906,"-")</f>
        <v>6.9686411149825784E-3</v>
      </c>
      <c r="AI916" s="53">
        <f t="shared" si="170"/>
        <v>4230</v>
      </c>
      <c r="AJ916" s="311"/>
      <c r="AK916" s="324"/>
      <c r="AL916" s="209" t="s">
        <v>159</v>
      </c>
      <c r="AM916" s="54">
        <f t="shared" si="172"/>
        <v>558359</v>
      </c>
      <c r="AN916" s="52">
        <f>IFERROR(AM916/AJ906,"-")</f>
        <v>3.6883434319717935E-4</v>
      </c>
      <c r="AO916" s="54">
        <f t="shared" si="165"/>
        <v>8</v>
      </c>
      <c r="AP916" s="52">
        <f>IFERROR(AO916/AK906,"-")</f>
        <v>3.1645569620253164E-3</v>
      </c>
      <c r="AQ916" s="53">
        <f t="shared" si="171"/>
        <v>69794.875</v>
      </c>
      <c r="AW916" s="175"/>
      <c r="AX916" s="175"/>
    </row>
    <row r="917" spans="2:50" s="20" customFormat="1">
      <c r="B917" s="326"/>
      <c r="C917" s="308"/>
      <c r="D917" s="311"/>
      <c r="E917" s="311"/>
      <c r="F917" s="209" t="s">
        <v>160</v>
      </c>
      <c r="G917" s="54">
        <v>305252</v>
      </c>
      <c r="H917" s="52">
        <f>IFERROR(G917/D906,"-")</f>
        <v>3.0009019359352677E-4</v>
      </c>
      <c r="I917" s="54">
        <v>8</v>
      </c>
      <c r="J917" s="52">
        <f>IFERROR(I917/E906,"-")</f>
        <v>4.4969083754918494E-3</v>
      </c>
      <c r="K917" s="53">
        <f t="shared" si="167"/>
        <v>38156.5</v>
      </c>
      <c r="L917" s="311"/>
      <c r="M917" s="311"/>
      <c r="N917" s="209" t="s">
        <v>160</v>
      </c>
      <c r="O917" s="54">
        <v>1864</v>
      </c>
      <c r="P917" s="52">
        <f>IFERROR(O917/L906,"-")</f>
        <v>1.0450013810949046E-5</v>
      </c>
      <c r="Q917" s="54">
        <v>1</v>
      </c>
      <c r="R917" s="52">
        <f>IFERROR(Q917/M906,"-")</f>
        <v>3.4129692832764505E-3</v>
      </c>
      <c r="S917" s="53">
        <f t="shared" si="168"/>
        <v>1864</v>
      </c>
      <c r="T917" s="311"/>
      <c r="U917" s="311"/>
      <c r="V917" s="209" t="s">
        <v>160</v>
      </c>
      <c r="W917" s="54">
        <v>123688</v>
      </c>
      <c r="X917" s="52">
        <f>IFERROR(W917/T906,"-")</f>
        <v>1.0945718658358322E-3</v>
      </c>
      <c r="Y917" s="54">
        <v>2</v>
      </c>
      <c r="Z917" s="52">
        <f>IFERROR(Y917/U906,"-")</f>
        <v>1.1834319526627219E-2</v>
      </c>
      <c r="AA917" s="53">
        <f t="shared" si="169"/>
        <v>61844</v>
      </c>
      <c r="AB917" s="311"/>
      <c r="AC917" s="311"/>
      <c r="AD917" s="209" t="s">
        <v>160</v>
      </c>
      <c r="AE917" s="54">
        <v>616199</v>
      </c>
      <c r="AF917" s="52">
        <f>IFERROR(AE917/AB906,"-")</f>
        <v>3.0018576277316363E-3</v>
      </c>
      <c r="AG917" s="54">
        <v>4</v>
      </c>
      <c r="AH917" s="52">
        <f>IFERROR(AG917/AC906,"-")</f>
        <v>1.3937282229965157E-2</v>
      </c>
      <c r="AI917" s="53">
        <f t="shared" si="170"/>
        <v>154049.75</v>
      </c>
      <c r="AJ917" s="311"/>
      <c r="AK917" s="324"/>
      <c r="AL917" s="209" t="s">
        <v>160</v>
      </c>
      <c r="AM917" s="54">
        <f t="shared" si="172"/>
        <v>1047003</v>
      </c>
      <c r="AN917" s="52">
        <f>IFERROR(AM917/AJ906,"-")</f>
        <v>6.9161715640023061E-4</v>
      </c>
      <c r="AO917" s="54">
        <f t="shared" si="165"/>
        <v>15</v>
      </c>
      <c r="AP917" s="52">
        <f>IFERROR(AO917/AK906,"-")</f>
        <v>5.9335443037974687E-3</v>
      </c>
      <c r="AQ917" s="53">
        <f t="shared" si="171"/>
        <v>69800.2</v>
      </c>
      <c r="AW917" s="175"/>
      <c r="AX917" s="175"/>
    </row>
    <row r="918" spans="2:50" s="20" customFormat="1">
      <c r="B918" s="326"/>
      <c r="C918" s="308"/>
      <c r="D918" s="311"/>
      <c r="E918" s="311"/>
      <c r="F918" s="209" t="s">
        <v>161</v>
      </c>
      <c r="G918" s="54">
        <v>8337078</v>
      </c>
      <c r="H918" s="52">
        <f>IFERROR(G918/D906,"-")</f>
        <v>8.1960981452188133E-3</v>
      </c>
      <c r="I918" s="54">
        <v>166</v>
      </c>
      <c r="J918" s="52">
        <f>IFERROR(I918/E906,"-")</f>
        <v>9.3310848791455875E-2</v>
      </c>
      <c r="K918" s="53">
        <f t="shared" si="167"/>
        <v>50223.361445783135</v>
      </c>
      <c r="L918" s="311"/>
      <c r="M918" s="311"/>
      <c r="N918" s="209" t="s">
        <v>161</v>
      </c>
      <c r="O918" s="54">
        <v>1933471</v>
      </c>
      <c r="P918" s="52">
        <f>IFERROR(O918/L906,"-")</f>
        <v>1.0839484255938553E-2</v>
      </c>
      <c r="Q918" s="54">
        <v>29</v>
      </c>
      <c r="R918" s="52">
        <f>IFERROR(Q918/M906,"-")</f>
        <v>9.8976109215017066E-2</v>
      </c>
      <c r="S918" s="53">
        <f t="shared" si="168"/>
        <v>66671.413793103449</v>
      </c>
      <c r="T918" s="311"/>
      <c r="U918" s="311"/>
      <c r="V918" s="209" t="s">
        <v>161</v>
      </c>
      <c r="W918" s="54">
        <v>1696791</v>
      </c>
      <c r="X918" s="52">
        <f>IFERROR(W918/T906,"-")</f>
        <v>1.5015682126022311E-2</v>
      </c>
      <c r="Y918" s="54">
        <v>23</v>
      </c>
      <c r="Z918" s="52">
        <f>IFERROR(Y918/U906,"-")</f>
        <v>0.13609467455621302</v>
      </c>
      <c r="AA918" s="53">
        <f t="shared" si="169"/>
        <v>73773.521739130432</v>
      </c>
      <c r="AB918" s="311"/>
      <c r="AC918" s="311"/>
      <c r="AD918" s="209" t="s">
        <v>161</v>
      </c>
      <c r="AE918" s="54">
        <v>2000637</v>
      </c>
      <c r="AF918" s="52">
        <f>IFERROR(AE918/AB906,"-")</f>
        <v>9.746246648845807E-3</v>
      </c>
      <c r="AG918" s="54">
        <v>35</v>
      </c>
      <c r="AH918" s="52">
        <f>IFERROR(AG918/AC906,"-")</f>
        <v>0.12195121951219512</v>
      </c>
      <c r="AI918" s="53">
        <f t="shared" si="170"/>
        <v>57161.057142857142</v>
      </c>
      <c r="AJ918" s="311"/>
      <c r="AK918" s="324"/>
      <c r="AL918" s="209" t="s">
        <v>161</v>
      </c>
      <c r="AM918" s="54">
        <f t="shared" si="172"/>
        <v>13967977</v>
      </c>
      <c r="AN918" s="52">
        <f>IFERROR(AM918/AJ906,"-")</f>
        <v>9.2268050171812541E-3</v>
      </c>
      <c r="AO918" s="54">
        <f t="shared" si="165"/>
        <v>253</v>
      </c>
      <c r="AP918" s="52">
        <f>IFERROR(AO918/AK906,"-")</f>
        <v>0.10007911392405064</v>
      </c>
      <c r="AQ918" s="53">
        <f t="shared" si="171"/>
        <v>55209.395256917</v>
      </c>
      <c r="AW918" s="175"/>
      <c r="AX918" s="175"/>
    </row>
    <row r="919" spans="2:50" s="20" customFormat="1">
      <c r="B919" s="326"/>
      <c r="C919" s="308"/>
      <c r="D919" s="311"/>
      <c r="E919" s="311"/>
      <c r="F919" s="209" t="s">
        <v>162</v>
      </c>
      <c r="G919" s="54">
        <v>10788366</v>
      </c>
      <c r="H919" s="52">
        <f>IFERROR(G919/D906,"-")</f>
        <v>1.0605934904596276E-2</v>
      </c>
      <c r="I919" s="54">
        <v>131</v>
      </c>
      <c r="J919" s="52">
        <f>IFERROR(I919/E906,"-")</f>
        <v>7.3636874648679032E-2</v>
      </c>
      <c r="K919" s="53">
        <f t="shared" si="167"/>
        <v>82353.938931297715</v>
      </c>
      <c r="L919" s="311"/>
      <c r="M919" s="311"/>
      <c r="N919" s="209" t="s">
        <v>162</v>
      </c>
      <c r="O919" s="54">
        <v>1393219</v>
      </c>
      <c r="P919" s="52">
        <f>IFERROR(O919/L906,"-")</f>
        <v>7.8107069697835943E-3</v>
      </c>
      <c r="Q919" s="54">
        <v>16</v>
      </c>
      <c r="R919" s="52">
        <f>IFERROR(Q919/M906,"-")</f>
        <v>5.4607508532423209E-2</v>
      </c>
      <c r="S919" s="53">
        <f t="shared" si="168"/>
        <v>87076.1875</v>
      </c>
      <c r="T919" s="311"/>
      <c r="U919" s="311"/>
      <c r="V919" s="209" t="s">
        <v>162</v>
      </c>
      <c r="W919" s="54">
        <v>1008942</v>
      </c>
      <c r="X919" s="52">
        <f>IFERROR(W919/T906,"-")</f>
        <v>8.9285907077496299E-3</v>
      </c>
      <c r="Y919" s="54">
        <v>14</v>
      </c>
      <c r="Z919" s="52">
        <f>IFERROR(Y919/U906,"-")</f>
        <v>8.2840236686390539E-2</v>
      </c>
      <c r="AA919" s="53">
        <f t="shared" si="169"/>
        <v>72067.28571428571</v>
      </c>
      <c r="AB919" s="311"/>
      <c r="AC919" s="311"/>
      <c r="AD919" s="209" t="s">
        <v>162</v>
      </c>
      <c r="AE919" s="54">
        <v>2919270</v>
      </c>
      <c r="AF919" s="52">
        <f>IFERROR(AE919/AB906,"-")</f>
        <v>1.4221433200813592E-2</v>
      </c>
      <c r="AG919" s="54">
        <v>33</v>
      </c>
      <c r="AH919" s="52">
        <f>IFERROR(AG919/AC906,"-")</f>
        <v>0.11498257839721254</v>
      </c>
      <c r="AI919" s="53">
        <f t="shared" si="170"/>
        <v>88462.727272727279</v>
      </c>
      <c r="AJ919" s="311"/>
      <c r="AK919" s="324"/>
      <c r="AL919" s="209" t="s">
        <v>162</v>
      </c>
      <c r="AM919" s="54">
        <f t="shared" si="172"/>
        <v>16109797</v>
      </c>
      <c r="AN919" s="52">
        <f>IFERROR(AM919/AJ906,"-")</f>
        <v>1.0641623750194571E-2</v>
      </c>
      <c r="AO919" s="54">
        <f t="shared" si="165"/>
        <v>194</v>
      </c>
      <c r="AP919" s="52">
        <f>IFERROR(AO919/AK906,"-")</f>
        <v>7.6740506329113931E-2</v>
      </c>
      <c r="AQ919" s="53">
        <f t="shared" si="171"/>
        <v>83040.190721649487</v>
      </c>
      <c r="AW919" s="175"/>
      <c r="AX919" s="175"/>
    </row>
    <row r="920" spans="2:50" s="20" customFormat="1">
      <c r="B920" s="326"/>
      <c r="C920" s="308"/>
      <c r="D920" s="311"/>
      <c r="E920" s="311"/>
      <c r="F920" s="209" t="s">
        <v>163</v>
      </c>
      <c r="G920" s="54">
        <v>4851696</v>
      </c>
      <c r="H920" s="52">
        <f>IFERROR(G920/D906,"-")</f>
        <v>4.7696538987359281E-3</v>
      </c>
      <c r="I920" s="54">
        <v>117</v>
      </c>
      <c r="J920" s="52">
        <f>IFERROR(I920/E906,"-")</f>
        <v>6.5767284991568295E-2</v>
      </c>
      <c r="K920" s="53">
        <f t="shared" si="167"/>
        <v>41467.48717948718</v>
      </c>
      <c r="L920" s="311"/>
      <c r="M920" s="311"/>
      <c r="N920" s="209" t="s">
        <v>163</v>
      </c>
      <c r="O920" s="54">
        <v>990810</v>
      </c>
      <c r="P920" s="52">
        <f>IFERROR(O920/L906,"-")</f>
        <v>5.554709326194434E-3</v>
      </c>
      <c r="Q920" s="54">
        <v>22</v>
      </c>
      <c r="R920" s="52">
        <f>IFERROR(Q920/M906,"-")</f>
        <v>7.5085324232081918E-2</v>
      </c>
      <c r="S920" s="53">
        <f t="shared" si="168"/>
        <v>45036.818181818184</v>
      </c>
      <c r="T920" s="311"/>
      <c r="U920" s="311"/>
      <c r="V920" s="209" t="s">
        <v>163</v>
      </c>
      <c r="W920" s="54">
        <v>599357</v>
      </c>
      <c r="X920" s="52">
        <f>IFERROR(W920/T906,"-")</f>
        <v>5.303985106006783E-3</v>
      </c>
      <c r="Y920" s="54">
        <v>18</v>
      </c>
      <c r="Z920" s="52">
        <f>IFERROR(Y920/U906,"-")</f>
        <v>0.10650887573964497</v>
      </c>
      <c r="AA920" s="53">
        <f t="shared" si="169"/>
        <v>33297.611111111109</v>
      </c>
      <c r="AB920" s="311"/>
      <c r="AC920" s="311"/>
      <c r="AD920" s="209" t="s">
        <v>163</v>
      </c>
      <c r="AE920" s="54">
        <v>884051</v>
      </c>
      <c r="AF920" s="52">
        <f>IFERROR(AE920/AB906,"-")</f>
        <v>4.3067178584414792E-3</v>
      </c>
      <c r="AG920" s="54">
        <v>22</v>
      </c>
      <c r="AH920" s="52">
        <f>IFERROR(AG920/AC906,"-")</f>
        <v>7.6655052264808357E-2</v>
      </c>
      <c r="AI920" s="53">
        <f t="shared" si="170"/>
        <v>40184.13636363636</v>
      </c>
      <c r="AJ920" s="311"/>
      <c r="AK920" s="324"/>
      <c r="AL920" s="209" t="s">
        <v>163</v>
      </c>
      <c r="AM920" s="54">
        <f t="shared" si="172"/>
        <v>7325914</v>
      </c>
      <c r="AN920" s="52">
        <f>IFERROR(AM920/AJ906,"-")</f>
        <v>4.8392677086050743E-3</v>
      </c>
      <c r="AO920" s="54">
        <f t="shared" si="165"/>
        <v>179</v>
      </c>
      <c r="AP920" s="52">
        <f>IFERROR(AO920/AK906,"-")</f>
        <v>7.0806962025316458E-2</v>
      </c>
      <c r="AQ920" s="53">
        <f t="shared" si="171"/>
        <v>40926.893854748603</v>
      </c>
      <c r="AW920" s="175"/>
      <c r="AX920" s="175"/>
    </row>
    <row r="921" spans="2:50" s="20" customFormat="1">
      <c r="B921" s="326"/>
      <c r="C921" s="308"/>
      <c r="D921" s="311"/>
      <c r="E921" s="311"/>
      <c r="F921" s="210" t="s">
        <v>164</v>
      </c>
      <c r="G921" s="59">
        <v>1468411</v>
      </c>
      <c r="H921" s="57">
        <f>IFERROR(G921/D906,"-")</f>
        <v>1.4435801936264602E-3</v>
      </c>
      <c r="I921" s="59">
        <v>110</v>
      </c>
      <c r="J921" s="57">
        <f>IFERROR(I921/E906,"-")</f>
        <v>6.1832490163012926E-2</v>
      </c>
      <c r="K921" s="58">
        <f t="shared" si="167"/>
        <v>13349.190909090908</v>
      </c>
      <c r="L921" s="311"/>
      <c r="M921" s="311"/>
      <c r="N921" s="210" t="s">
        <v>164</v>
      </c>
      <c r="O921" s="59">
        <v>633582</v>
      </c>
      <c r="P921" s="57">
        <f>IFERROR(O921/L906,"-")</f>
        <v>3.5520067866784974E-3</v>
      </c>
      <c r="Q921" s="59">
        <v>20</v>
      </c>
      <c r="R921" s="57">
        <f>IFERROR(Q921/M906,"-")</f>
        <v>6.8259385665529013E-2</v>
      </c>
      <c r="S921" s="58">
        <f t="shared" si="168"/>
        <v>31679.1</v>
      </c>
      <c r="T921" s="311"/>
      <c r="U921" s="311"/>
      <c r="V921" s="210" t="s">
        <v>164</v>
      </c>
      <c r="W921" s="59">
        <v>89426</v>
      </c>
      <c r="X921" s="57">
        <f>IFERROR(W921/T906,"-")</f>
        <v>7.913717068287557E-4</v>
      </c>
      <c r="Y921" s="59">
        <v>7</v>
      </c>
      <c r="Z921" s="57">
        <f>IFERROR(Y921/U906,"-")</f>
        <v>4.142011834319527E-2</v>
      </c>
      <c r="AA921" s="58">
        <f t="shared" si="169"/>
        <v>12775.142857142857</v>
      </c>
      <c r="AB921" s="311"/>
      <c r="AC921" s="311"/>
      <c r="AD921" s="210" t="s">
        <v>164</v>
      </c>
      <c r="AE921" s="59">
        <v>198232</v>
      </c>
      <c r="AF921" s="57">
        <f>IFERROR(AE921/AB906,"-")</f>
        <v>9.6570140694888791E-4</v>
      </c>
      <c r="AG921" s="59">
        <v>33</v>
      </c>
      <c r="AH921" s="57">
        <f>IFERROR(AG921/AC906,"-")</f>
        <v>0.11498257839721254</v>
      </c>
      <c r="AI921" s="58">
        <f t="shared" si="170"/>
        <v>6007.030303030303</v>
      </c>
      <c r="AJ921" s="311"/>
      <c r="AK921" s="324"/>
      <c r="AL921" s="210" t="s">
        <v>164</v>
      </c>
      <c r="AM921" s="59">
        <f t="shared" si="172"/>
        <v>2389651</v>
      </c>
      <c r="AN921" s="57">
        <f>IFERROR(AM921/AJ906,"-")</f>
        <v>1.5785280743311791E-3</v>
      </c>
      <c r="AO921" s="59">
        <f t="shared" si="165"/>
        <v>170</v>
      </c>
      <c r="AP921" s="57">
        <f>IFERROR(AO921/AK906,"-")</f>
        <v>6.7246835443037972E-2</v>
      </c>
      <c r="AQ921" s="58">
        <f t="shared" si="171"/>
        <v>14056.770588235295</v>
      </c>
      <c r="AW921" s="175"/>
      <c r="AX921" s="175"/>
    </row>
    <row r="922" spans="2:50" s="20" customFormat="1">
      <c r="B922" s="326"/>
      <c r="C922" s="309"/>
      <c r="D922" s="312"/>
      <c r="E922" s="312"/>
      <c r="F922" s="211" t="s">
        <v>86</v>
      </c>
      <c r="G922" s="60">
        <f>SUM(G906:G921)</f>
        <v>164154536</v>
      </c>
      <c r="H922" s="57">
        <f>IFERROR(G922/D906,"-")</f>
        <v>0.16137868543857389</v>
      </c>
      <c r="I922" s="59">
        <v>1322</v>
      </c>
      <c r="J922" s="57">
        <f>IFERROR(I922/E906,"-")</f>
        <v>0.74311410905002806</v>
      </c>
      <c r="K922" s="58">
        <f t="shared" si="167"/>
        <v>124171.35854765507</v>
      </c>
      <c r="L922" s="312"/>
      <c r="M922" s="312"/>
      <c r="N922" s="211" t="s">
        <v>86</v>
      </c>
      <c r="O922" s="60">
        <f>SUM(O906:O921)</f>
        <v>31528381</v>
      </c>
      <c r="P922" s="57">
        <f>IFERROR(O922/L906,"-")</f>
        <v>0.1767553738663431</v>
      </c>
      <c r="Q922" s="59">
        <v>223</v>
      </c>
      <c r="R922" s="57">
        <f>IFERROR(Q922/M906,"-")</f>
        <v>0.76109215017064846</v>
      </c>
      <c r="S922" s="58">
        <f t="shared" si="168"/>
        <v>141382.87443946188</v>
      </c>
      <c r="T922" s="312"/>
      <c r="U922" s="312"/>
      <c r="V922" s="211" t="s">
        <v>86</v>
      </c>
      <c r="W922" s="60">
        <f>SUM(W906:W921)</f>
        <v>23223448</v>
      </c>
      <c r="X922" s="57">
        <f>IFERROR(W922/T906,"-")</f>
        <v>0.20551494735545428</v>
      </c>
      <c r="Y922" s="59">
        <v>142</v>
      </c>
      <c r="Z922" s="57">
        <f>IFERROR(Y922/U906,"-")</f>
        <v>0.84023668639053251</v>
      </c>
      <c r="AA922" s="58">
        <f t="shared" si="169"/>
        <v>163545.40845070421</v>
      </c>
      <c r="AB922" s="312"/>
      <c r="AC922" s="312"/>
      <c r="AD922" s="211" t="s">
        <v>86</v>
      </c>
      <c r="AE922" s="60">
        <f>SUM(AE906:AE921)</f>
        <v>47826470</v>
      </c>
      <c r="AF922" s="57">
        <f>IFERROR(AE922/AB906,"-")</f>
        <v>0.23299007914160569</v>
      </c>
      <c r="AG922" s="59">
        <v>245</v>
      </c>
      <c r="AH922" s="57">
        <f>IFERROR(AG922/AC906,"-")</f>
        <v>0.85365853658536583</v>
      </c>
      <c r="AI922" s="58">
        <f t="shared" si="170"/>
        <v>195210.08163265305</v>
      </c>
      <c r="AJ922" s="312"/>
      <c r="AK922" s="325"/>
      <c r="AL922" s="211" t="s">
        <v>86</v>
      </c>
      <c r="AM922" s="60">
        <f>SUM(AM906:AM921)</f>
        <v>266732835</v>
      </c>
      <c r="AN922" s="57">
        <f>IFERROR(AM922/AJ906,"-")</f>
        <v>0.17619529730217764</v>
      </c>
      <c r="AO922" s="59">
        <f t="shared" si="165"/>
        <v>1932</v>
      </c>
      <c r="AP922" s="57">
        <f>IFERROR(AO922/AK906,"-")</f>
        <v>0.76424050632911389</v>
      </c>
      <c r="AQ922" s="58">
        <f t="shared" si="171"/>
        <v>138060.47360248448</v>
      </c>
      <c r="AW922" s="175"/>
      <c r="AX922" s="175"/>
    </row>
    <row r="923" spans="2:50" s="20" customFormat="1">
      <c r="B923" s="326">
        <v>55</v>
      </c>
      <c r="C923" s="307" t="s">
        <v>17</v>
      </c>
      <c r="D923" s="310">
        <v>1256762720</v>
      </c>
      <c r="E923" s="310">
        <v>1905</v>
      </c>
      <c r="F923" s="207" t="s">
        <v>150</v>
      </c>
      <c r="G923" s="50">
        <v>32090199</v>
      </c>
      <c r="H923" s="48">
        <f>IFERROR(G923/D923,"-")</f>
        <v>2.5534015681178066E-2</v>
      </c>
      <c r="I923" s="50">
        <v>378</v>
      </c>
      <c r="J923" s="48">
        <f>IFERROR(I923/E923,"-")</f>
        <v>0.1984251968503937</v>
      </c>
      <c r="K923" s="49">
        <f t="shared" si="167"/>
        <v>84894.706349206346</v>
      </c>
      <c r="L923" s="310">
        <v>168638690</v>
      </c>
      <c r="M923" s="310">
        <v>259</v>
      </c>
      <c r="N923" s="207" t="s">
        <v>150</v>
      </c>
      <c r="O923" s="50">
        <v>1147881</v>
      </c>
      <c r="P923" s="48">
        <f>IFERROR(O923/L923,"-")</f>
        <v>6.8067476093416051E-3</v>
      </c>
      <c r="Q923" s="50">
        <v>45</v>
      </c>
      <c r="R923" s="48">
        <f>IFERROR(Q923/M923,"-")</f>
        <v>0.17374517374517376</v>
      </c>
      <c r="S923" s="49">
        <f t="shared" si="168"/>
        <v>25508.466666666667</v>
      </c>
      <c r="T923" s="310">
        <v>121496660</v>
      </c>
      <c r="U923" s="310">
        <v>178</v>
      </c>
      <c r="V923" s="207" t="s">
        <v>150</v>
      </c>
      <c r="W923" s="50">
        <v>4988457</v>
      </c>
      <c r="X923" s="48">
        <f>IFERROR(W923/T923,"-")</f>
        <v>4.1058387942516282E-2</v>
      </c>
      <c r="Y923" s="50">
        <v>40</v>
      </c>
      <c r="Z923" s="48">
        <f>IFERROR(Y923/U923,"-")</f>
        <v>0.2247191011235955</v>
      </c>
      <c r="AA923" s="49">
        <f t="shared" si="169"/>
        <v>124711.425</v>
      </c>
      <c r="AB923" s="310">
        <v>228602070</v>
      </c>
      <c r="AC923" s="310">
        <v>264</v>
      </c>
      <c r="AD923" s="207" t="s">
        <v>150</v>
      </c>
      <c r="AE923" s="50">
        <v>3037535</v>
      </c>
      <c r="AF923" s="48">
        <f>IFERROR(AE923/AB923,"-")</f>
        <v>1.3287434361377392E-2</v>
      </c>
      <c r="AG923" s="50">
        <v>80</v>
      </c>
      <c r="AH923" s="48">
        <f>IFERROR(AG923/AC923,"-")</f>
        <v>0.30303030303030304</v>
      </c>
      <c r="AI923" s="49">
        <f t="shared" si="170"/>
        <v>37969.1875</v>
      </c>
      <c r="AJ923" s="310">
        <f>SUM(D923,L923,T923,AB923)</f>
        <v>1775500140</v>
      </c>
      <c r="AK923" s="323">
        <f>SUM(E923,M923,U923,AC923)</f>
        <v>2606</v>
      </c>
      <c r="AL923" s="207" t="s">
        <v>150</v>
      </c>
      <c r="AM923" s="50">
        <f t="shared" ref="AM923:AM938" si="173">SUM(G923,O923,W923,AE923)</f>
        <v>41264072</v>
      </c>
      <c r="AN923" s="48">
        <f>IFERROR(AM923/AJ923,"-")</f>
        <v>2.3240815965241208E-2</v>
      </c>
      <c r="AO923" s="50">
        <f t="shared" si="165"/>
        <v>543</v>
      </c>
      <c r="AP923" s="48">
        <f>IFERROR(AO923/AK923,"-")</f>
        <v>0.2083653108211819</v>
      </c>
      <c r="AQ923" s="49">
        <f t="shared" si="171"/>
        <v>75992.766114180486</v>
      </c>
      <c r="AW923" s="175"/>
      <c r="AX923" s="175"/>
    </row>
    <row r="924" spans="2:50" s="20" customFormat="1">
      <c r="B924" s="326"/>
      <c r="C924" s="308"/>
      <c r="D924" s="311"/>
      <c r="E924" s="311"/>
      <c r="F924" s="208" t="s">
        <v>151</v>
      </c>
      <c r="G924" s="54">
        <v>43863550</v>
      </c>
      <c r="H924" s="52">
        <f>IFERROR(G924/D923,"-")</f>
        <v>3.4902013961712677E-2</v>
      </c>
      <c r="I924" s="54">
        <v>536</v>
      </c>
      <c r="J924" s="52">
        <f>IFERROR(I924/E923,"-")</f>
        <v>0.28136482939632546</v>
      </c>
      <c r="K924" s="53">
        <f t="shared" si="167"/>
        <v>81834.98134328358</v>
      </c>
      <c r="L924" s="311"/>
      <c r="M924" s="311"/>
      <c r="N924" s="208" t="s">
        <v>151</v>
      </c>
      <c r="O924" s="54">
        <v>5867425</v>
      </c>
      <c r="P924" s="52">
        <f>IFERROR(O924/L923,"-")</f>
        <v>3.4792875822268303E-2</v>
      </c>
      <c r="Q924" s="54">
        <v>80</v>
      </c>
      <c r="R924" s="52">
        <f>IFERROR(Q924/M923,"-")</f>
        <v>0.30888030888030887</v>
      </c>
      <c r="S924" s="53">
        <f t="shared" si="168"/>
        <v>73342.8125</v>
      </c>
      <c r="T924" s="311"/>
      <c r="U924" s="311"/>
      <c r="V924" s="208" t="s">
        <v>151</v>
      </c>
      <c r="W924" s="54">
        <v>5508087</v>
      </c>
      <c r="X924" s="52">
        <f>IFERROR(W924/T923,"-")</f>
        <v>4.5335295636933559E-2</v>
      </c>
      <c r="Y924" s="54">
        <v>58</v>
      </c>
      <c r="Z924" s="52">
        <f>IFERROR(Y924/U923,"-")</f>
        <v>0.3258426966292135</v>
      </c>
      <c r="AA924" s="53">
        <f t="shared" si="169"/>
        <v>94967.017241379304</v>
      </c>
      <c r="AB924" s="311"/>
      <c r="AC924" s="311"/>
      <c r="AD924" s="208" t="s">
        <v>151</v>
      </c>
      <c r="AE924" s="54">
        <v>7292541</v>
      </c>
      <c r="AF924" s="52">
        <f>IFERROR(AE924/AB923,"-")</f>
        <v>3.1900590401477989E-2</v>
      </c>
      <c r="AG924" s="54">
        <v>73</v>
      </c>
      <c r="AH924" s="52">
        <f>IFERROR(AG924/AC923,"-")</f>
        <v>0.27651515151515149</v>
      </c>
      <c r="AI924" s="53">
        <f t="shared" si="170"/>
        <v>99897.821917808222</v>
      </c>
      <c r="AJ924" s="311"/>
      <c r="AK924" s="324"/>
      <c r="AL924" s="208" t="s">
        <v>151</v>
      </c>
      <c r="AM924" s="54">
        <f t="shared" si="173"/>
        <v>62531603</v>
      </c>
      <c r="AN924" s="52">
        <f>IFERROR(AM924/AJ923,"-")</f>
        <v>3.5219148447940982E-2</v>
      </c>
      <c r="AO924" s="54">
        <f t="shared" si="165"/>
        <v>747</v>
      </c>
      <c r="AP924" s="52">
        <f>IFERROR(AO924/AK923,"-")</f>
        <v>0.28664620107444361</v>
      </c>
      <c r="AQ924" s="53">
        <f t="shared" si="171"/>
        <v>83710.31191432396</v>
      </c>
      <c r="AW924" s="175"/>
      <c r="AX924" s="175"/>
    </row>
    <row r="925" spans="2:50" s="20" customFormat="1">
      <c r="B925" s="326"/>
      <c r="C925" s="308"/>
      <c r="D925" s="311"/>
      <c r="E925" s="311"/>
      <c r="F925" s="209" t="s">
        <v>152</v>
      </c>
      <c r="G925" s="54">
        <v>21001019</v>
      </c>
      <c r="H925" s="52">
        <f>IFERROR(G925/D923,"-")</f>
        <v>1.6710408946567099E-2</v>
      </c>
      <c r="I925" s="54">
        <v>525</v>
      </c>
      <c r="J925" s="52">
        <f>IFERROR(I925/E923,"-")</f>
        <v>0.27559055118110237</v>
      </c>
      <c r="K925" s="53">
        <f t="shared" si="167"/>
        <v>40001.940952380952</v>
      </c>
      <c r="L925" s="311"/>
      <c r="M925" s="311"/>
      <c r="N925" s="209" t="s">
        <v>152</v>
      </c>
      <c r="O925" s="54">
        <v>2871407</v>
      </c>
      <c r="P925" s="52">
        <f>IFERROR(O925/L923,"-")</f>
        <v>1.7026976431090635E-2</v>
      </c>
      <c r="Q925" s="54">
        <v>82</v>
      </c>
      <c r="R925" s="52">
        <f>IFERROR(Q925/M923,"-")</f>
        <v>0.31660231660231658</v>
      </c>
      <c r="S925" s="53">
        <f t="shared" si="168"/>
        <v>35017.158536585368</v>
      </c>
      <c r="T925" s="311"/>
      <c r="U925" s="311"/>
      <c r="V925" s="209" t="s">
        <v>152</v>
      </c>
      <c r="W925" s="54">
        <v>1869975</v>
      </c>
      <c r="X925" s="52">
        <f>IFERROR(W925/T923,"-")</f>
        <v>1.5391163839401017E-2</v>
      </c>
      <c r="Y925" s="54">
        <v>58</v>
      </c>
      <c r="Z925" s="52">
        <f>IFERROR(Y925/U923,"-")</f>
        <v>0.3258426966292135</v>
      </c>
      <c r="AA925" s="53">
        <f t="shared" si="169"/>
        <v>32240.948275862069</v>
      </c>
      <c r="AB925" s="311"/>
      <c r="AC925" s="311"/>
      <c r="AD925" s="209" t="s">
        <v>152</v>
      </c>
      <c r="AE925" s="54">
        <v>5667878</v>
      </c>
      <c r="AF925" s="52">
        <f>IFERROR(AE925/AB923,"-")</f>
        <v>2.4793642507261637E-2</v>
      </c>
      <c r="AG925" s="54">
        <v>95</v>
      </c>
      <c r="AH925" s="52">
        <f>IFERROR(AG925/AC923,"-")</f>
        <v>0.35984848484848486</v>
      </c>
      <c r="AI925" s="53">
        <f t="shared" si="170"/>
        <v>59661.873684210528</v>
      </c>
      <c r="AJ925" s="311"/>
      <c r="AK925" s="324"/>
      <c r="AL925" s="209" t="s">
        <v>152</v>
      </c>
      <c r="AM925" s="54">
        <f t="shared" si="173"/>
        <v>31410279</v>
      </c>
      <c r="AN925" s="52">
        <f>IFERROR(AM925/AJ923,"-")</f>
        <v>1.7690947070271704E-2</v>
      </c>
      <c r="AO925" s="54">
        <f t="shared" si="165"/>
        <v>760</v>
      </c>
      <c r="AP925" s="52">
        <f>IFERROR(AO925/AK923,"-")</f>
        <v>0.29163468917881813</v>
      </c>
      <c r="AQ925" s="53">
        <f t="shared" si="171"/>
        <v>41329.314473684208</v>
      </c>
      <c r="AW925" s="175"/>
      <c r="AX925" s="175"/>
    </row>
    <row r="926" spans="2:50" s="20" customFormat="1">
      <c r="B926" s="326"/>
      <c r="C926" s="308"/>
      <c r="D926" s="311"/>
      <c r="E926" s="311"/>
      <c r="F926" s="209" t="s">
        <v>153</v>
      </c>
      <c r="G926" s="54">
        <v>6259920</v>
      </c>
      <c r="H926" s="52">
        <f>IFERROR(G926/D923,"-")</f>
        <v>4.980987978383063E-3</v>
      </c>
      <c r="I926" s="54">
        <v>65</v>
      </c>
      <c r="J926" s="52">
        <f>IFERROR(I926/E923,"-")</f>
        <v>3.4120734908136482E-2</v>
      </c>
      <c r="K926" s="53">
        <f t="shared" si="167"/>
        <v>96306.461538461532</v>
      </c>
      <c r="L926" s="311"/>
      <c r="M926" s="311"/>
      <c r="N926" s="209" t="s">
        <v>153</v>
      </c>
      <c r="O926" s="54">
        <v>166731</v>
      </c>
      <c r="P926" s="52">
        <f>IFERROR(O926/L923,"-")</f>
        <v>9.8868770861538363E-4</v>
      </c>
      <c r="Q926" s="54">
        <v>7</v>
      </c>
      <c r="R926" s="52">
        <f>IFERROR(Q926/M923,"-")</f>
        <v>2.7027027027027029E-2</v>
      </c>
      <c r="S926" s="53">
        <f t="shared" si="168"/>
        <v>23818.714285714286</v>
      </c>
      <c r="T926" s="311"/>
      <c r="U926" s="311"/>
      <c r="V926" s="209" t="s">
        <v>153</v>
      </c>
      <c r="W926" s="54">
        <v>59113</v>
      </c>
      <c r="X926" s="52">
        <f>IFERROR(W926/T923,"-")</f>
        <v>4.865401238190416E-4</v>
      </c>
      <c r="Y926" s="54">
        <v>10</v>
      </c>
      <c r="Z926" s="52">
        <f>IFERROR(Y926/U923,"-")</f>
        <v>5.6179775280898875E-2</v>
      </c>
      <c r="AA926" s="53">
        <f t="shared" si="169"/>
        <v>5911.3</v>
      </c>
      <c r="AB926" s="311"/>
      <c r="AC926" s="311"/>
      <c r="AD926" s="209" t="s">
        <v>153</v>
      </c>
      <c r="AE926" s="54">
        <v>92334</v>
      </c>
      <c r="AF926" s="52">
        <f>IFERROR(AE926/AB923,"-")</f>
        <v>4.039071037283258E-4</v>
      </c>
      <c r="AG926" s="54">
        <v>10</v>
      </c>
      <c r="AH926" s="52">
        <f>IFERROR(AG926/AC923,"-")</f>
        <v>3.787878787878788E-2</v>
      </c>
      <c r="AI926" s="53">
        <f t="shared" si="170"/>
        <v>9233.4</v>
      </c>
      <c r="AJ926" s="311"/>
      <c r="AK926" s="324"/>
      <c r="AL926" s="209" t="s">
        <v>153</v>
      </c>
      <c r="AM926" s="54">
        <f t="shared" si="173"/>
        <v>6578098</v>
      </c>
      <c r="AN926" s="52">
        <f>IFERROR(AM926/AJ923,"-")</f>
        <v>3.7049267706619274E-3</v>
      </c>
      <c r="AO926" s="54">
        <f t="shared" si="165"/>
        <v>92</v>
      </c>
      <c r="AP926" s="52">
        <f>IFERROR(AO926/AK923,"-")</f>
        <v>3.5303146584804296E-2</v>
      </c>
      <c r="AQ926" s="53">
        <f t="shared" si="171"/>
        <v>71501.065217391311</v>
      </c>
      <c r="AW926" s="175"/>
      <c r="AX926" s="175"/>
    </row>
    <row r="927" spans="2:50" s="20" customFormat="1">
      <c r="B927" s="326"/>
      <c r="C927" s="308"/>
      <c r="D927" s="311"/>
      <c r="E927" s="311"/>
      <c r="F927" s="209" t="s">
        <v>154</v>
      </c>
      <c r="G927" s="54">
        <v>42372549</v>
      </c>
      <c r="H927" s="52">
        <f>IFERROR(G927/D923,"-")</f>
        <v>3.3715631698559616E-2</v>
      </c>
      <c r="I927" s="54">
        <v>628</v>
      </c>
      <c r="J927" s="52">
        <f>IFERROR(I927/E923,"-")</f>
        <v>0.32965879265091863</v>
      </c>
      <c r="K927" s="53">
        <f t="shared" si="167"/>
        <v>67472.211783439488</v>
      </c>
      <c r="L927" s="311"/>
      <c r="M927" s="311"/>
      <c r="N927" s="209" t="s">
        <v>154</v>
      </c>
      <c r="O927" s="54">
        <v>9104988</v>
      </c>
      <c r="P927" s="52">
        <f>IFERROR(O927/L923,"-")</f>
        <v>5.3991097772403233E-2</v>
      </c>
      <c r="Q927" s="54">
        <v>85</v>
      </c>
      <c r="R927" s="52">
        <f>IFERROR(Q927/M923,"-")</f>
        <v>0.3281853281853282</v>
      </c>
      <c r="S927" s="53">
        <f t="shared" si="168"/>
        <v>107117.50588235294</v>
      </c>
      <c r="T927" s="311"/>
      <c r="U927" s="311"/>
      <c r="V927" s="209" t="s">
        <v>154</v>
      </c>
      <c r="W927" s="54">
        <v>5873606</v>
      </c>
      <c r="X927" s="52">
        <f>IFERROR(W927/T923,"-")</f>
        <v>4.8343765170170111E-2</v>
      </c>
      <c r="Y927" s="54">
        <v>71</v>
      </c>
      <c r="Z927" s="52">
        <f>IFERROR(Y927/U923,"-")</f>
        <v>0.398876404494382</v>
      </c>
      <c r="AA927" s="53">
        <f t="shared" si="169"/>
        <v>82726.84507042254</v>
      </c>
      <c r="AB927" s="311"/>
      <c r="AC927" s="311"/>
      <c r="AD927" s="209" t="s">
        <v>154</v>
      </c>
      <c r="AE927" s="54">
        <v>6434532</v>
      </c>
      <c r="AF927" s="52">
        <f>IFERROR(AE927/AB923,"-")</f>
        <v>2.8147304177954295E-2</v>
      </c>
      <c r="AG927" s="54">
        <v>107</v>
      </c>
      <c r="AH927" s="52">
        <f>IFERROR(AG927/AC923,"-")</f>
        <v>0.40530303030303028</v>
      </c>
      <c r="AI927" s="53">
        <f t="shared" si="170"/>
        <v>60135.813084112153</v>
      </c>
      <c r="AJ927" s="311"/>
      <c r="AK927" s="324"/>
      <c r="AL927" s="209" t="s">
        <v>154</v>
      </c>
      <c r="AM927" s="54">
        <f t="shared" si="173"/>
        <v>63785675</v>
      </c>
      <c r="AN927" s="52">
        <f>IFERROR(AM927/AJ923,"-")</f>
        <v>3.5925468865353062E-2</v>
      </c>
      <c r="AO927" s="54">
        <f t="shared" si="165"/>
        <v>891</v>
      </c>
      <c r="AP927" s="52">
        <f>IFERROR(AO927/AK923,"-")</f>
        <v>0.34190330007674596</v>
      </c>
      <c r="AQ927" s="53">
        <f t="shared" si="171"/>
        <v>71588.860830527497</v>
      </c>
      <c r="AW927" s="175"/>
      <c r="AX927" s="175"/>
    </row>
    <row r="928" spans="2:50" s="20" customFormat="1">
      <c r="B928" s="326"/>
      <c r="C928" s="308"/>
      <c r="D928" s="311"/>
      <c r="E928" s="311"/>
      <c r="F928" s="209" t="s">
        <v>155</v>
      </c>
      <c r="G928" s="54">
        <v>41614453</v>
      </c>
      <c r="H928" s="52">
        <f>IFERROR(G928/D923,"-")</f>
        <v>3.3112418388731329E-2</v>
      </c>
      <c r="I928" s="54">
        <v>687</v>
      </c>
      <c r="J928" s="52">
        <f>IFERROR(I928/E923,"-")</f>
        <v>0.3606299212598425</v>
      </c>
      <c r="K928" s="53">
        <f t="shared" si="167"/>
        <v>60574.167394468706</v>
      </c>
      <c r="L928" s="311"/>
      <c r="M928" s="311"/>
      <c r="N928" s="209" t="s">
        <v>155</v>
      </c>
      <c r="O928" s="54">
        <v>6358499</v>
      </c>
      <c r="P928" s="52">
        <f>IFERROR(O928/L923,"-")</f>
        <v>3.7704864761461322E-2</v>
      </c>
      <c r="Q928" s="54">
        <v>102</v>
      </c>
      <c r="R928" s="52">
        <f>IFERROR(Q928/M923,"-")</f>
        <v>0.39382239382239381</v>
      </c>
      <c r="S928" s="53">
        <f t="shared" si="168"/>
        <v>62338.225490196077</v>
      </c>
      <c r="T928" s="311"/>
      <c r="U928" s="311"/>
      <c r="V928" s="209" t="s">
        <v>155</v>
      </c>
      <c r="W928" s="54">
        <v>5432873</v>
      </c>
      <c r="X928" s="52">
        <f>IFERROR(W928/T923,"-")</f>
        <v>4.4716233351599952E-2</v>
      </c>
      <c r="Y928" s="54">
        <v>69</v>
      </c>
      <c r="Z928" s="52">
        <f>IFERROR(Y928/U923,"-")</f>
        <v>0.38764044943820225</v>
      </c>
      <c r="AA928" s="53">
        <f t="shared" si="169"/>
        <v>78737.289855072464</v>
      </c>
      <c r="AB928" s="311"/>
      <c r="AC928" s="311"/>
      <c r="AD928" s="209" t="s">
        <v>155</v>
      </c>
      <c r="AE928" s="54">
        <v>8395974</v>
      </c>
      <c r="AF928" s="52">
        <f>IFERROR(AE928/AB923,"-")</f>
        <v>3.6727462704077875E-2</v>
      </c>
      <c r="AG928" s="54">
        <v>115</v>
      </c>
      <c r="AH928" s="52">
        <f>IFERROR(AG928/AC923,"-")</f>
        <v>0.43560606060606061</v>
      </c>
      <c r="AI928" s="53">
        <f t="shared" si="170"/>
        <v>73008.469565217398</v>
      </c>
      <c r="AJ928" s="311"/>
      <c r="AK928" s="324"/>
      <c r="AL928" s="209" t="s">
        <v>155</v>
      </c>
      <c r="AM928" s="54">
        <f t="shared" si="173"/>
        <v>61801799</v>
      </c>
      <c r="AN928" s="52">
        <f>IFERROR(AM928/AJ923,"-")</f>
        <v>3.4808107083562384E-2</v>
      </c>
      <c r="AO928" s="54">
        <f t="shared" si="165"/>
        <v>973</v>
      </c>
      <c r="AP928" s="52">
        <f>IFERROR(AO928/AK923,"-")</f>
        <v>0.37336914811972371</v>
      </c>
      <c r="AQ928" s="53">
        <f t="shared" si="171"/>
        <v>63516.751284686536</v>
      </c>
      <c r="AW928" s="175"/>
      <c r="AX928" s="175"/>
    </row>
    <row r="929" spans="2:50" s="20" customFormat="1">
      <c r="B929" s="326"/>
      <c r="C929" s="308"/>
      <c r="D929" s="311"/>
      <c r="E929" s="311"/>
      <c r="F929" s="209" t="s">
        <v>156</v>
      </c>
      <c r="G929" s="54">
        <v>34343072</v>
      </c>
      <c r="H929" s="52">
        <f>IFERROR(G929/D923,"-")</f>
        <v>2.7326615799042799E-2</v>
      </c>
      <c r="I929" s="54">
        <v>187</v>
      </c>
      <c r="J929" s="52">
        <f>IFERROR(I929/E923,"-")</f>
        <v>9.816272965879265E-2</v>
      </c>
      <c r="K929" s="53">
        <f t="shared" si="167"/>
        <v>183652.79144385026</v>
      </c>
      <c r="L929" s="311"/>
      <c r="M929" s="311"/>
      <c r="N929" s="209" t="s">
        <v>156</v>
      </c>
      <c r="O929" s="54">
        <v>4994840</v>
      </c>
      <c r="P929" s="52">
        <f>IFERROR(O929/L923,"-")</f>
        <v>2.9618588711760034E-2</v>
      </c>
      <c r="Q929" s="54">
        <v>28</v>
      </c>
      <c r="R929" s="52">
        <f>IFERROR(Q929/M923,"-")</f>
        <v>0.10810810810810811</v>
      </c>
      <c r="S929" s="53">
        <f t="shared" si="168"/>
        <v>178387.14285714287</v>
      </c>
      <c r="T929" s="311"/>
      <c r="U929" s="311"/>
      <c r="V929" s="209" t="s">
        <v>156</v>
      </c>
      <c r="W929" s="54">
        <v>320733</v>
      </c>
      <c r="X929" s="52">
        <f>IFERROR(W929/T923,"-")</f>
        <v>2.6398503465033525E-3</v>
      </c>
      <c r="Y929" s="54">
        <v>18</v>
      </c>
      <c r="Z929" s="52">
        <f>IFERROR(Y929/U923,"-")</f>
        <v>0.10112359550561797</v>
      </c>
      <c r="AA929" s="53">
        <f t="shared" si="169"/>
        <v>17818.5</v>
      </c>
      <c r="AB929" s="311"/>
      <c r="AC929" s="311"/>
      <c r="AD929" s="209" t="s">
        <v>156</v>
      </c>
      <c r="AE929" s="54">
        <v>12422447</v>
      </c>
      <c r="AF929" s="52">
        <f>IFERROR(AE929/AB923,"-")</f>
        <v>5.4340920884924621E-2</v>
      </c>
      <c r="AG929" s="54">
        <v>44</v>
      </c>
      <c r="AH929" s="52">
        <f>IFERROR(AG929/AC923,"-")</f>
        <v>0.16666666666666666</v>
      </c>
      <c r="AI929" s="53">
        <f t="shared" si="170"/>
        <v>282328.34090909088</v>
      </c>
      <c r="AJ929" s="311"/>
      <c r="AK929" s="324"/>
      <c r="AL929" s="209" t="s">
        <v>156</v>
      </c>
      <c r="AM929" s="54">
        <f t="shared" si="173"/>
        <v>52081092</v>
      </c>
      <c r="AN929" s="52">
        <f>IFERROR(AM929/AJ923,"-")</f>
        <v>2.9333195096227928E-2</v>
      </c>
      <c r="AO929" s="54">
        <f t="shared" si="165"/>
        <v>277</v>
      </c>
      <c r="AP929" s="52">
        <f>IFERROR(AO929/AK923,"-")</f>
        <v>0.10629316960859554</v>
      </c>
      <c r="AQ929" s="53">
        <f t="shared" si="171"/>
        <v>188018.38267148015</v>
      </c>
      <c r="AW929" s="175"/>
      <c r="AX929" s="175"/>
    </row>
    <row r="930" spans="2:50" s="20" customFormat="1">
      <c r="B930" s="326"/>
      <c r="C930" s="308"/>
      <c r="D930" s="311"/>
      <c r="E930" s="311"/>
      <c r="F930" s="209" t="s">
        <v>166</v>
      </c>
      <c r="G930" s="54">
        <v>0</v>
      </c>
      <c r="H930" s="52">
        <f>IFERROR(G930/D923,"-")</f>
        <v>0</v>
      </c>
      <c r="I930" s="54">
        <v>0</v>
      </c>
      <c r="J930" s="52">
        <f>IFERROR(I930/E923,"-")</f>
        <v>0</v>
      </c>
      <c r="K930" s="53" t="str">
        <f t="shared" si="167"/>
        <v>-</v>
      </c>
      <c r="L930" s="311"/>
      <c r="M930" s="311"/>
      <c r="N930" s="209" t="s">
        <v>166</v>
      </c>
      <c r="O930" s="54">
        <v>0</v>
      </c>
      <c r="P930" s="52">
        <f>IFERROR(O930/L923,"-")</f>
        <v>0</v>
      </c>
      <c r="Q930" s="54">
        <v>0</v>
      </c>
      <c r="R930" s="52">
        <f>IFERROR(Q930/M923,"-")</f>
        <v>0</v>
      </c>
      <c r="S930" s="53" t="str">
        <f t="shared" si="168"/>
        <v>-</v>
      </c>
      <c r="T930" s="311"/>
      <c r="U930" s="311"/>
      <c r="V930" s="209" t="s">
        <v>166</v>
      </c>
      <c r="W930" s="54">
        <v>44914</v>
      </c>
      <c r="X930" s="52">
        <f>IFERROR(W930/T923,"-")</f>
        <v>3.6967271363673703E-4</v>
      </c>
      <c r="Y930" s="54">
        <v>1</v>
      </c>
      <c r="Z930" s="52">
        <f>IFERROR(Y930/U923,"-")</f>
        <v>5.6179775280898875E-3</v>
      </c>
      <c r="AA930" s="53">
        <f t="shared" si="169"/>
        <v>44914</v>
      </c>
      <c r="AB930" s="311"/>
      <c r="AC930" s="311"/>
      <c r="AD930" s="209" t="s">
        <v>166</v>
      </c>
      <c r="AE930" s="54">
        <v>2135</v>
      </c>
      <c r="AF930" s="52">
        <f>IFERROR(AE930/AB923,"-")</f>
        <v>9.3393729986784458E-6</v>
      </c>
      <c r="AG930" s="54">
        <v>1</v>
      </c>
      <c r="AH930" s="52">
        <f>IFERROR(AG930/AC923,"-")</f>
        <v>3.787878787878788E-3</v>
      </c>
      <c r="AI930" s="53">
        <f t="shared" si="170"/>
        <v>2135</v>
      </c>
      <c r="AJ930" s="311"/>
      <c r="AK930" s="324"/>
      <c r="AL930" s="209" t="s">
        <v>166</v>
      </c>
      <c r="AM930" s="54">
        <f t="shared" si="173"/>
        <v>47049</v>
      </c>
      <c r="AN930" s="52">
        <f>IFERROR(AM930/AJ923,"-")</f>
        <v>2.6499012272677152E-5</v>
      </c>
      <c r="AO930" s="54">
        <f t="shared" si="165"/>
        <v>2</v>
      </c>
      <c r="AP930" s="52">
        <f>IFERROR(AO930/AK923,"-")</f>
        <v>7.6745970836531081E-4</v>
      </c>
      <c r="AQ930" s="53">
        <f t="shared" si="171"/>
        <v>23524.5</v>
      </c>
      <c r="AW930" s="175"/>
      <c r="AX930" s="175"/>
    </row>
    <row r="931" spans="2:50" s="20" customFormat="1">
      <c r="B931" s="326"/>
      <c r="C931" s="308"/>
      <c r="D931" s="311"/>
      <c r="E931" s="311"/>
      <c r="F931" s="209" t="s">
        <v>157</v>
      </c>
      <c r="G931" s="54">
        <v>141319</v>
      </c>
      <c r="H931" s="52">
        <f>IFERROR(G931/D923,"-")</f>
        <v>1.1244684278986252E-4</v>
      </c>
      <c r="I931" s="54">
        <v>9</v>
      </c>
      <c r="J931" s="52">
        <f>IFERROR(I931/E923,"-")</f>
        <v>4.7244094488188976E-3</v>
      </c>
      <c r="K931" s="53">
        <f t="shared" si="167"/>
        <v>15702.111111111111</v>
      </c>
      <c r="L931" s="311"/>
      <c r="M931" s="311"/>
      <c r="N931" s="209" t="s">
        <v>157</v>
      </c>
      <c r="O931" s="54">
        <v>10490</v>
      </c>
      <c r="P931" s="52">
        <f>IFERROR(O931/L923,"-")</f>
        <v>6.2203993638707705E-5</v>
      </c>
      <c r="Q931" s="54">
        <v>2</v>
      </c>
      <c r="R931" s="52">
        <f>IFERROR(Q931/M923,"-")</f>
        <v>7.7220077220077222E-3</v>
      </c>
      <c r="S931" s="53">
        <f t="shared" si="168"/>
        <v>5245</v>
      </c>
      <c r="T931" s="311"/>
      <c r="U931" s="311"/>
      <c r="V931" s="209" t="s">
        <v>157</v>
      </c>
      <c r="W931" s="54">
        <v>120042</v>
      </c>
      <c r="X931" s="52">
        <f>IFERROR(W931/T923,"-")</f>
        <v>9.8802716058202754E-4</v>
      </c>
      <c r="Y931" s="54">
        <v>4</v>
      </c>
      <c r="Z931" s="52">
        <f>IFERROR(Y931/U923,"-")</f>
        <v>2.247191011235955E-2</v>
      </c>
      <c r="AA931" s="53">
        <f t="shared" si="169"/>
        <v>30010.5</v>
      </c>
      <c r="AB931" s="311"/>
      <c r="AC931" s="311"/>
      <c r="AD931" s="209" t="s">
        <v>157</v>
      </c>
      <c r="AE931" s="54">
        <v>100902</v>
      </c>
      <c r="AF931" s="52">
        <f>IFERROR(AE931/AB923,"-")</f>
        <v>4.4138707930335014E-4</v>
      </c>
      <c r="AG931" s="54">
        <v>5</v>
      </c>
      <c r="AH931" s="52">
        <f>IFERROR(AG931/AC923,"-")</f>
        <v>1.893939393939394E-2</v>
      </c>
      <c r="AI931" s="53">
        <f t="shared" si="170"/>
        <v>20180.400000000001</v>
      </c>
      <c r="AJ931" s="311"/>
      <c r="AK931" s="324"/>
      <c r="AL931" s="209" t="s">
        <v>157</v>
      </c>
      <c r="AM931" s="54">
        <f t="shared" si="173"/>
        <v>372753</v>
      </c>
      <c r="AN931" s="52">
        <f>IFERROR(AM931/AJ923,"-")</f>
        <v>2.0994253483978885E-4</v>
      </c>
      <c r="AO931" s="54">
        <f t="shared" si="165"/>
        <v>20</v>
      </c>
      <c r="AP931" s="52">
        <f>IFERROR(AO931/AK923,"-")</f>
        <v>7.6745970836531079E-3</v>
      </c>
      <c r="AQ931" s="53">
        <f t="shared" si="171"/>
        <v>18637.650000000001</v>
      </c>
      <c r="AW931" s="175"/>
      <c r="AX931" s="175"/>
    </row>
    <row r="932" spans="2:50" s="20" customFormat="1">
      <c r="B932" s="326"/>
      <c r="C932" s="308"/>
      <c r="D932" s="311"/>
      <c r="E932" s="311"/>
      <c r="F932" s="209" t="s">
        <v>158</v>
      </c>
      <c r="G932" s="54">
        <v>740289</v>
      </c>
      <c r="H932" s="52">
        <f>IFERROR(G932/D923,"-")</f>
        <v>5.8904436630647348E-4</v>
      </c>
      <c r="I932" s="54">
        <v>75</v>
      </c>
      <c r="J932" s="52">
        <f>IFERROR(I932/E923,"-")</f>
        <v>3.937007874015748E-2</v>
      </c>
      <c r="K932" s="53">
        <f t="shared" si="167"/>
        <v>9870.52</v>
      </c>
      <c r="L932" s="311"/>
      <c r="M932" s="311"/>
      <c r="N932" s="209" t="s">
        <v>158</v>
      </c>
      <c r="O932" s="54">
        <v>41778</v>
      </c>
      <c r="P932" s="52">
        <f>IFERROR(O932/L923,"-")</f>
        <v>2.477367441599552E-4</v>
      </c>
      <c r="Q932" s="54">
        <v>10</v>
      </c>
      <c r="R932" s="52">
        <f>IFERROR(Q932/M923,"-")</f>
        <v>3.8610038610038609E-2</v>
      </c>
      <c r="S932" s="53">
        <f t="shared" si="168"/>
        <v>4177.8</v>
      </c>
      <c r="T932" s="311"/>
      <c r="U932" s="311"/>
      <c r="V932" s="209" t="s">
        <v>158</v>
      </c>
      <c r="W932" s="54">
        <v>37581</v>
      </c>
      <c r="X932" s="52">
        <f>IFERROR(W932/T923,"-")</f>
        <v>3.0931714501452137E-4</v>
      </c>
      <c r="Y932" s="54">
        <v>7</v>
      </c>
      <c r="Z932" s="52">
        <f>IFERROR(Y932/U923,"-")</f>
        <v>3.9325842696629212E-2</v>
      </c>
      <c r="AA932" s="53">
        <f t="shared" si="169"/>
        <v>5368.7142857142853</v>
      </c>
      <c r="AB932" s="311"/>
      <c r="AC932" s="311"/>
      <c r="AD932" s="209" t="s">
        <v>158</v>
      </c>
      <c r="AE932" s="54">
        <v>1817826</v>
      </c>
      <c r="AF932" s="52">
        <f>IFERROR(AE932/AB923,"-")</f>
        <v>7.951922745056508E-3</v>
      </c>
      <c r="AG932" s="54">
        <v>19</v>
      </c>
      <c r="AH932" s="52">
        <f>IFERROR(AG932/AC923,"-")</f>
        <v>7.1969696969696975E-2</v>
      </c>
      <c r="AI932" s="53">
        <f t="shared" si="170"/>
        <v>95675.052631578947</v>
      </c>
      <c r="AJ932" s="311"/>
      <c r="AK932" s="324"/>
      <c r="AL932" s="209" t="s">
        <v>158</v>
      </c>
      <c r="AM932" s="54">
        <f t="shared" si="173"/>
        <v>2637474</v>
      </c>
      <c r="AN932" s="52">
        <f>IFERROR(AM932/AJ923,"-")</f>
        <v>1.4854822821923292E-3</v>
      </c>
      <c r="AO932" s="54">
        <f t="shared" si="165"/>
        <v>111</v>
      </c>
      <c r="AP932" s="52">
        <f>IFERROR(AO932/AK923,"-")</f>
        <v>4.2594013814274752E-2</v>
      </c>
      <c r="AQ932" s="53">
        <f t="shared" si="171"/>
        <v>23761.027027027027</v>
      </c>
      <c r="AW932" s="175"/>
      <c r="AX932" s="175"/>
    </row>
    <row r="933" spans="2:50" s="20" customFormat="1">
      <c r="B933" s="326"/>
      <c r="C933" s="308"/>
      <c r="D933" s="311"/>
      <c r="E933" s="311"/>
      <c r="F933" s="209" t="s">
        <v>159</v>
      </c>
      <c r="G933" s="54">
        <v>299196</v>
      </c>
      <c r="H933" s="52">
        <f>IFERROR(G933/D923,"-")</f>
        <v>2.3806880586018655E-4</v>
      </c>
      <c r="I933" s="54">
        <v>14</v>
      </c>
      <c r="J933" s="52">
        <f>IFERROR(I933/E923,"-")</f>
        <v>7.3490813648293962E-3</v>
      </c>
      <c r="K933" s="53">
        <f t="shared" si="167"/>
        <v>21371.142857142859</v>
      </c>
      <c r="L933" s="311"/>
      <c r="M933" s="311"/>
      <c r="N933" s="209" t="s">
        <v>159</v>
      </c>
      <c r="O933" s="54">
        <v>2591</v>
      </c>
      <c r="P933" s="52">
        <f>IFERROR(O933/L923,"-")</f>
        <v>1.5364208533640768E-5</v>
      </c>
      <c r="Q933" s="54">
        <v>1</v>
      </c>
      <c r="R933" s="52">
        <f>IFERROR(Q933/M923,"-")</f>
        <v>3.8610038610038611E-3</v>
      </c>
      <c r="S933" s="53">
        <f t="shared" si="168"/>
        <v>2591</v>
      </c>
      <c r="T933" s="311"/>
      <c r="U933" s="311"/>
      <c r="V933" s="209" t="s">
        <v>159</v>
      </c>
      <c r="W933" s="54">
        <v>15381</v>
      </c>
      <c r="X933" s="52">
        <f>IFERROR(W933/T923,"-")</f>
        <v>1.2659607268216262E-4</v>
      </c>
      <c r="Y933" s="54">
        <v>4</v>
      </c>
      <c r="Z933" s="52">
        <f>IFERROR(Y933/U923,"-")</f>
        <v>2.247191011235955E-2</v>
      </c>
      <c r="AA933" s="53">
        <f t="shared" si="169"/>
        <v>3845.25</v>
      </c>
      <c r="AB933" s="311"/>
      <c r="AC933" s="311"/>
      <c r="AD933" s="209" t="s">
        <v>159</v>
      </c>
      <c r="AE933" s="54">
        <v>33812</v>
      </c>
      <c r="AF933" s="52">
        <f>IFERROR(AE933/AB923,"-")</f>
        <v>1.4790767205213846E-4</v>
      </c>
      <c r="AG933" s="54">
        <v>7</v>
      </c>
      <c r="AH933" s="52">
        <f>IFERROR(AG933/AC923,"-")</f>
        <v>2.6515151515151516E-2</v>
      </c>
      <c r="AI933" s="53">
        <f t="shared" si="170"/>
        <v>4830.2857142857147</v>
      </c>
      <c r="AJ933" s="311"/>
      <c r="AK933" s="324"/>
      <c r="AL933" s="209" t="s">
        <v>159</v>
      </c>
      <c r="AM933" s="54">
        <f t="shared" si="173"/>
        <v>350980</v>
      </c>
      <c r="AN933" s="52">
        <f>IFERROR(AM933/AJ923,"-")</f>
        <v>1.9767951130660006E-4</v>
      </c>
      <c r="AO933" s="54">
        <f t="shared" si="165"/>
        <v>26</v>
      </c>
      <c r="AP933" s="52">
        <f>IFERROR(AO933/AK923,"-")</f>
        <v>9.9769762087490409E-3</v>
      </c>
      <c r="AQ933" s="53">
        <f t="shared" si="171"/>
        <v>13499.23076923077</v>
      </c>
      <c r="AW933" s="175"/>
      <c r="AX933" s="175"/>
    </row>
    <row r="934" spans="2:50" s="20" customFormat="1">
      <c r="B934" s="326"/>
      <c r="C934" s="308"/>
      <c r="D934" s="311"/>
      <c r="E934" s="311"/>
      <c r="F934" s="209" t="s">
        <v>160</v>
      </c>
      <c r="G934" s="54">
        <v>715878</v>
      </c>
      <c r="H934" s="52">
        <f>IFERROR(G934/D923,"-")</f>
        <v>5.696206520193406E-4</v>
      </c>
      <c r="I934" s="54">
        <v>13</v>
      </c>
      <c r="J934" s="52">
        <f>IFERROR(I934/E923,"-")</f>
        <v>6.8241469816272965E-3</v>
      </c>
      <c r="K934" s="53">
        <f t="shared" si="167"/>
        <v>55067.538461538461</v>
      </c>
      <c r="L934" s="311"/>
      <c r="M934" s="311"/>
      <c r="N934" s="209" t="s">
        <v>160</v>
      </c>
      <c r="O934" s="54">
        <v>3743</v>
      </c>
      <c r="P934" s="52">
        <f>IFERROR(O934/L923,"-")</f>
        <v>2.2195381142963101E-5</v>
      </c>
      <c r="Q934" s="54">
        <v>1</v>
      </c>
      <c r="R934" s="52">
        <f>IFERROR(Q934/M923,"-")</f>
        <v>3.8610038610038611E-3</v>
      </c>
      <c r="S934" s="53">
        <f t="shared" si="168"/>
        <v>3743</v>
      </c>
      <c r="T934" s="311"/>
      <c r="U934" s="311"/>
      <c r="V934" s="209" t="s">
        <v>160</v>
      </c>
      <c r="W934" s="54">
        <v>3096</v>
      </c>
      <c r="X934" s="52">
        <f>IFERROR(W934/T923,"-")</f>
        <v>2.5482181979323548E-5</v>
      </c>
      <c r="Y934" s="54">
        <v>3</v>
      </c>
      <c r="Z934" s="52">
        <f>IFERROR(Y934/U923,"-")</f>
        <v>1.6853932584269662E-2</v>
      </c>
      <c r="AA934" s="53">
        <f t="shared" si="169"/>
        <v>1032</v>
      </c>
      <c r="AB934" s="311"/>
      <c r="AC934" s="311"/>
      <c r="AD934" s="209" t="s">
        <v>160</v>
      </c>
      <c r="AE934" s="54">
        <v>365148</v>
      </c>
      <c r="AF934" s="52">
        <f>IFERROR(AE934/AB923,"-")</f>
        <v>1.597308370829713E-3</v>
      </c>
      <c r="AG934" s="54">
        <v>4</v>
      </c>
      <c r="AH934" s="52">
        <f>IFERROR(AG934/AC923,"-")</f>
        <v>1.5151515151515152E-2</v>
      </c>
      <c r="AI934" s="53">
        <f t="shared" si="170"/>
        <v>91287</v>
      </c>
      <c r="AJ934" s="311"/>
      <c r="AK934" s="324"/>
      <c r="AL934" s="209" t="s">
        <v>160</v>
      </c>
      <c r="AM934" s="54">
        <f t="shared" si="173"/>
        <v>1087865</v>
      </c>
      <c r="AN934" s="52">
        <f>IFERROR(AM934/AJ923,"-")</f>
        <v>6.1270904771654937E-4</v>
      </c>
      <c r="AO934" s="54">
        <f t="shared" si="165"/>
        <v>21</v>
      </c>
      <c r="AP934" s="52">
        <f>IFERROR(AO934/AK923,"-")</f>
        <v>8.0583269378357632E-3</v>
      </c>
      <c r="AQ934" s="53">
        <f t="shared" si="171"/>
        <v>51803.095238095237</v>
      </c>
      <c r="AW934" s="175"/>
      <c r="AX934" s="175"/>
    </row>
    <row r="935" spans="2:50" s="20" customFormat="1">
      <c r="B935" s="326"/>
      <c r="C935" s="308"/>
      <c r="D935" s="311"/>
      <c r="E935" s="311"/>
      <c r="F935" s="209" t="s">
        <v>161</v>
      </c>
      <c r="G935" s="54">
        <v>6000495</v>
      </c>
      <c r="H935" s="52">
        <f>IFERROR(G935/D923,"-")</f>
        <v>4.7745647643017289E-3</v>
      </c>
      <c r="I935" s="54">
        <v>216</v>
      </c>
      <c r="J935" s="52">
        <f>IFERROR(I935/E923,"-")</f>
        <v>0.11338582677165354</v>
      </c>
      <c r="K935" s="53">
        <f t="shared" si="167"/>
        <v>27780.069444444445</v>
      </c>
      <c r="L935" s="311"/>
      <c r="M935" s="311"/>
      <c r="N935" s="209" t="s">
        <v>161</v>
      </c>
      <c r="O935" s="54">
        <v>1351962</v>
      </c>
      <c r="P935" s="52">
        <f>IFERROR(O935/L923,"-")</f>
        <v>8.0169147423998603E-3</v>
      </c>
      <c r="Q935" s="54">
        <v>40</v>
      </c>
      <c r="R935" s="52">
        <f>IFERROR(Q935/M923,"-")</f>
        <v>0.15444015444015444</v>
      </c>
      <c r="S935" s="53">
        <f t="shared" si="168"/>
        <v>33799.050000000003</v>
      </c>
      <c r="T935" s="311"/>
      <c r="U935" s="311"/>
      <c r="V935" s="209" t="s">
        <v>161</v>
      </c>
      <c r="W935" s="54">
        <v>1963373</v>
      </c>
      <c r="X935" s="52">
        <f>IFERROR(W935/T923,"-")</f>
        <v>1.6159892790468477E-2</v>
      </c>
      <c r="Y935" s="54">
        <v>27</v>
      </c>
      <c r="Z935" s="52">
        <f>IFERROR(Y935/U923,"-")</f>
        <v>0.15168539325842698</v>
      </c>
      <c r="AA935" s="53">
        <f t="shared" si="169"/>
        <v>72717.518518518526</v>
      </c>
      <c r="AB935" s="311"/>
      <c r="AC935" s="311"/>
      <c r="AD935" s="209" t="s">
        <v>161</v>
      </c>
      <c r="AE935" s="54">
        <v>2422080</v>
      </c>
      <c r="AF935" s="52">
        <f>IFERROR(AE935/AB923,"-")</f>
        <v>1.0595179649948052E-2</v>
      </c>
      <c r="AG935" s="54">
        <v>55</v>
      </c>
      <c r="AH935" s="52">
        <f>IFERROR(AG935/AC923,"-")</f>
        <v>0.20833333333333334</v>
      </c>
      <c r="AI935" s="53">
        <f t="shared" si="170"/>
        <v>44037.818181818184</v>
      </c>
      <c r="AJ935" s="311"/>
      <c r="AK935" s="324"/>
      <c r="AL935" s="209" t="s">
        <v>161</v>
      </c>
      <c r="AM935" s="54">
        <f t="shared" si="173"/>
        <v>11737910</v>
      </c>
      <c r="AN935" s="52">
        <f>IFERROR(AM935/AJ923,"-")</f>
        <v>6.6110442548317685E-3</v>
      </c>
      <c r="AO935" s="54">
        <f t="shared" si="165"/>
        <v>338</v>
      </c>
      <c r="AP935" s="52">
        <f>IFERROR(AO935/AK923,"-")</f>
        <v>0.12970069071373752</v>
      </c>
      <c r="AQ935" s="53">
        <f t="shared" si="171"/>
        <v>34727.544378698221</v>
      </c>
      <c r="AW935" s="175"/>
      <c r="AX935" s="175"/>
    </row>
    <row r="936" spans="2:50" s="20" customFormat="1">
      <c r="B936" s="326"/>
      <c r="C936" s="308"/>
      <c r="D936" s="311"/>
      <c r="E936" s="311"/>
      <c r="F936" s="209" t="s">
        <v>162</v>
      </c>
      <c r="G936" s="54">
        <v>15504567</v>
      </c>
      <c r="H936" s="52">
        <f>IFERROR(G936/D923,"-")</f>
        <v>1.2336908752353826E-2</v>
      </c>
      <c r="I936" s="54">
        <v>168</v>
      </c>
      <c r="J936" s="52">
        <f>IFERROR(I936/E923,"-")</f>
        <v>8.8188976377952755E-2</v>
      </c>
      <c r="K936" s="53">
        <f t="shared" si="167"/>
        <v>92289.08928571429</v>
      </c>
      <c r="L936" s="311"/>
      <c r="M936" s="311"/>
      <c r="N936" s="209" t="s">
        <v>162</v>
      </c>
      <c r="O936" s="54">
        <v>648526</v>
      </c>
      <c r="P936" s="52">
        <f>IFERROR(O936/L923,"-")</f>
        <v>3.8456536871817495E-3</v>
      </c>
      <c r="Q936" s="54">
        <v>13</v>
      </c>
      <c r="R936" s="52">
        <f>IFERROR(Q936/M923,"-")</f>
        <v>5.019305019305019E-2</v>
      </c>
      <c r="S936" s="53">
        <f t="shared" si="168"/>
        <v>49886.615384615383</v>
      </c>
      <c r="T936" s="311"/>
      <c r="U936" s="311"/>
      <c r="V936" s="209" t="s">
        <v>162</v>
      </c>
      <c r="W936" s="54">
        <v>473645</v>
      </c>
      <c r="X936" s="52">
        <f>IFERROR(W936/T923,"-")</f>
        <v>3.8984199236423455E-3</v>
      </c>
      <c r="Y936" s="54">
        <v>11</v>
      </c>
      <c r="Z936" s="52">
        <f>IFERROR(Y936/U923,"-")</f>
        <v>6.1797752808988762E-2</v>
      </c>
      <c r="AA936" s="53">
        <f t="shared" si="169"/>
        <v>43058.63636363636</v>
      </c>
      <c r="AB936" s="311"/>
      <c r="AC936" s="311"/>
      <c r="AD936" s="209" t="s">
        <v>162</v>
      </c>
      <c r="AE936" s="54">
        <v>1548081</v>
      </c>
      <c r="AF936" s="52">
        <f>IFERROR(AE936/AB923,"-")</f>
        <v>6.7719465532398724E-3</v>
      </c>
      <c r="AG936" s="54">
        <v>23</v>
      </c>
      <c r="AH936" s="52">
        <f>IFERROR(AG936/AC923,"-")</f>
        <v>8.7121212121212127E-2</v>
      </c>
      <c r="AI936" s="53">
        <f t="shared" si="170"/>
        <v>67307.869565217392</v>
      </c>
      <c r="AJ936" s="311"/>
      <c r="AK936" s="324"/>
      <c r="AL936" s="209" t="s">
        <v>162</v>
      </c>
      <c r="AM936" s="54">
        <f t="shared" si="173"/>
        <v>18174819</v>
      </c>
      <c r="AN936" s="52">
        <f>IFERROR(AM936/AJ923,"-")</f>
        <v>1.0236450333369165E-2</v>
      </c>
      <c r="AO936" s="54">
        <f t="shared" si="165"/>
        <v>215</v>
      </c>
      <c r="AP936" s="52">
        <f>IFERROR(AO936/AK923,"-")</f>
        <v>8.2501918649270908E-2</v>
      </c>
      <c r="AQ936" s="53">
        <f t="shared" si="171"/>
        <v>84534.04186046512</v>
      </c>
      <c r="AW936" s="175"/>
      <c r="AX936" s="175"/>
    </row>
    <row r="937" spans="2:50" s="20" customFormat="1">
      <c r="B937" s="326"/>
      <c r="C937" s="308"/>
      <c r="D937" s="311"/>
      <c r="E937" s="311"/>
      <c r="F937" s="209" t="s">
        <v>163</v>
      </c>
      <c r="G937" s="54">
        <v>2446139</v>
      </c>
      <c r="H937" s="52">
        <f>IFERROR(G937/D923,"-")</f>
        <v>1.9463809365701109E-3</v>
      </c>
      <c r="I937" s="54">
        <v>82</v>
      </c>
      <c r="J937" s="52">
        <f>IFERROR(I937/E923,"-")</f>
        <v>4.3044619422572178E-2</v>
      </c>
      <c r="K937" s="53">
        <f t="shared" si="167"/>
        <v>29830.963414634145</v>
      </c>
      <c r="L937" s="311"/>
      <c r="M937" s="311"/>
      <c r="N937" s="209" t="s">
        <v>163</v>
      </c>
      <c r="O937" s="54">
        <v>598848</v>
      </c>
      <c r="P937" s="52">
        <f>IFERROR(O937/L923,"-")</f>
        <v>3.5510712280793929E-3</v>
      </c>
      <c r="Q937" s="54">
        <v>21</v>
      </c>
      <c r="R937" s="52">
        <f>IFERROR(Q937/M923,"-")</f>
        <v>8.1081081081081086E-2</v>
      </c>
      <c r="S937" s="53">
        <f t="shared" si="168"/>
        <v>28516.571428571428</v>
      </c>
      <c r="T937" s="311"/>
      <c r="U937" s="311"/>
      <c r="V937" s="209" t="s">
        <v>163</v>
      </c>
      <c r="W937" s="54">
        <v>610800</v>
      </c>
      <c r="X937" s="52">
        <f>IFERROR(W937/T923,"-")</f>
        <v>5.0272986928200335E-3</v>
      </c>
      <c r="Y937" s="54">
        <v>12</v>
      </c>
      <c r="Z937" s="52">
        <f>IFERROR(Y937/U923,"-")</f>
        <v>6.741573033707865E-2</v>
      </c>
      <c r="AA937" s="53">
        <f t="shared" si="169"/>
        <v>50900</v>
      </c>
      <c r="AB937" s="311"/>
      <c r="AC937" s="311"/>
      <c r="AD937" s="209" t="s">
        <v>163</v>
      </c>
      <c r="AE937" s="54">
        <v>774159</v>
      </c>
      <c r="AF937" s="52">
        <f>IFERROR(AE937/AB923,"-")</f>
        <v>3.3864916446294645E-3</v>
      </c>
      <c r="AG937" s="54">
        <v>22</v>
      </c>
      <c r="AH937" s="52">
        <f>IFERROR(AG937/AC923,"-")</f>
        <v>8.3333333333333329E-2</v>
      </c>
      <c r="AI937" s="53">
        <f t="shared" si="170"/>
        <v>35189.045454545456</v>
      </c>
      <c r="AJ937" s="311"/>
      <c r="AK937" s="324"/>
      <c r="AL937" s="209" t="s">
        <v>163</v>
      </c>
      <c r="AM937" s="54">
        <f t="shared" si="173"/>
        <v>4429946</v>
      </c>
      <c r="AN937" s="52">
        <f>IFERROR(AM937/AJ923,"-")</f>
        <v>2.4950412000530734E-3</v>
      </c>
      <c r="AO937" s="54">
        <f t="shared" si="165"/>
        <v>137</v>
      </c>
      <c r="AP937" s="52">
        <f>IFERROR(AO937/AK923,"-")</f>
        <v>5.2570990023023789E-2</v>
      </c>
      <c r="AQ937" s="53">
        <f t="shared" si="171"/>
        <v>32335.372262773722</v>
      </c>
      <c r="AW937" s="175"/>
      <c r="AX937" s="175"/>
    </row>
    <row r="938" spans="2:50" s="20" customFormat="1">
      <c r="B938" s="326"/>
      <c r="C938" s="308"/>
      <c r="D938" s="311"/>
      <c r="E938" s="311"/>
      <c r="F938" s="210" t="s">
        <v>164</v>
      </c>
      <c r="G938" s="59">
        <v>2788526</v>
      </c>
      <c r="H938" s="57">
        <f>IFERROR(G938/D923,"-")</f>
        <v>2.2188166116194155E-3</v>
      </c>
      <c r="I938" s="59">
        <v>154</v>
      </c>
      <c r="J938" s="57">
        <f>IFERROR(I938/E923,"-")</f>
        <v>8.0839895013123358E-2</v>
      </c>
      <c r="K938" s="58">
        <f t="shared" si="167"/>
        <v>18107.311688311689</v>
      </c>
      <c r="L938" s="311"/>
      <c r="M938" s="311"/>
      <c r="N938" s="210" t="s">
        <v>164</v>
      </c>
      <c r="O938" s="59">
        <v>233579</v>
      </c>
      <c r="P938" s="57">
        <f>IFERROR(O938/L923,"-")</f>
        <v>1.3850854747507822E-3</v>
      </c>
      <c r="Q938" s="59">
        <v>21</v>
      </c>
      <c r="R938" s="57">
        <f>IFERROR(Q938/M923,"-")</f>
        <v>8.1081081081081086E-2</v>
      </c>
      <c r="S938" s="58">
        <f t="shared" si="168"/>
        <v>11122.809523809523</v>
      </c>
      <c r="T938" s="311"/>
      <c r="U938" s="311"/>
      <c r="V938" s="210" t="s">
        <v>164</v>
      </c>
      <c r="W938" s="59">
        <v>99062</v>
      </c>
      <c r="X938" s="57">
        <f>IFERROR(W938/T923,"-")</f>
        <v>8.1534751654901462E-4</v>
      </c>
      <c r="Y938" s="59">
        <v>16</v>
      </c>
      <c r="Z938" s="57">
        <f>IFERROR(Y938/U923,"-")</f>
        <v>8.98876404494382E-2</v>
      </c>
      <c r="AA938" s="58">
        <f t="shared" si="169"/>
        <v>6191.375</v>
      </c>
      <c r="AB938" s="311"/>
      <c r="AC938" s="311"/>
      <c r="AD938" s="210" t="s">
        <v>164</v>
      </c>
      <c r="AE938" s="59">
        <v>499621</v>
      </c>
      <c r="AF938" s="57">
        <f>IFERROR(AE938/AB923,"-")</f>
        <v>2.1855488885118143E-3</v>
      </c>
      <c r="AG938" s="59">
        <v>30</v>
      </c>
      <c r="AH938" s="57">
        <f>IFERROR(AG938/AC923,"-")</f>
        <v>0.11363636363636363</v>
      </c>
      <c r="AI938" s="58">
        <f t="shared" si="170"/>
        <v>16654.033333333333</v>
      </c>
      <c r="AJ938" s="311"/>
      <c r="AK938" s="324"/>
      <c r="AL938" s="210" t="s">
        <v>164</v>
      </c>
      <c r="AM938" s="59">
        <f t="shared" si="173"/>
        <v>3620788</v>
      </c>
      <c r="AN938" s="57">
        <f>IFERROR(AM938/AJ923,"-")</f>
        <v>2.0393059501532902E-3</v>
      </c>
      <c r="AO938" s="59">
        <f t="shared" si="165"/>
        <v>221</v>
      </c>
      <c r="AP938" s="57">
        <f>IFERROR(AO938/AK923,"-")</f>
        <v>8.4804297774366849E-2</v>
      </c>
      <c r="AQ938" s="58">
        <f t="shared" si="171"/>
        <v>16383.656108597284</v>
      </c>
      <c r="AW938" s="175"/>
      <c r="AX938" s="175"/>
    </row>
    <row r="939" spans="2:50" s="20" customFormat="1">
      <c r="B939" s="326"/>
      <c r="C939" s="309"/>
      <c r="D939" s="312"/>
      <c r="E939" s="312"/>
      <c r="F939" s="211" t="s">
        <v>86</v>
      </c>
      <c r="G939" s="60">
        <f>SUM(G923:G938)</f>
        <v>250181171</v>
      </c>
      <c r="H939" s="57">
        <f>IFERROR(G939/D923,"-")</f>
        <v>0.19906794418599558</v>
      </c>
      <c r="I939" s="59">
        <v>1484</v>
      </c>
      <c r="J939" s="57">
        <f>IFERROR(I939/E923,"-")</f>
        <v>0.77900262467191606</v>
      </c>
      <c r="K939" s="58">
        <f t="shared" si="167"/>
        <v>168585.69474393531</v>
      </c>
      <c r="L939" s="312"/>
      <c r="M939" s="312"/>
      <c r="N939" s="211" t="s">
        <v>86</v>
      </c>
      <c r="O939" s="60">
        <f>SUM(O923:O938)</f>
        <v>33403288</v>
      </c>
      <c r="P939" s="57">
        <f>IFERROR(O939/L923,"-")</f>
        <v>0.19807606427682758</v>
      </c>
      <c r="Q939" s="59">
        <v>210</v>
      </c>
      <c r="R939" s="57">
        <f>IFERROR(Q939/M923,"-")</f>
        <v>0.81081081081081086</v>
      </c>
      <c r="S939" s="58">
        <f t="shared" si="168"/>
        <v>159063.2761904762</v>
      </c>
      <c r="T939" s="312"/>
      <c r="U939" s="312"/>
      <c r="V939" s="211" t="s">
        <v>86</v>
      </c>
      <c r="W939" s="60">
        <f>SUM(W923:W938)</f>
        <v>27420738</v>
      </c>
      <c r="X939" s="57">
        <f>IFERROR(W939/T923,"-")</f>
        <v>0.22569129060831797</v>
      </c>
      <c r="Y939" s="59">
        <v>152</v>
      </c>
      <c r="Z939" s="57">
        <f>IFERROR(Y939/U923,"-")</f>
        <v>0.8539325842696629</v>
      </c>
      <c r="AA939" s="58">
        <f t="shared" si="169"/>
        <v>180399.59210526315</v>
      </c>
      <c r="AB939" s="312"/>
      <c r="AC939" s="312"/>
      <c r="AD939" s="211" t="s">
        <v>86</v>
      </c>
      <c r="AE939" s="60">
        <f>SUM(AE923:AE938)</f>
        <v>50907005</v>
      </c>
      <c r="AF939" s="57">
        <f>IFERROR(AE939/AB923,"-")</f>
        <v>0.22268829411737173</v>
      </c>
      <c r="AG939" s="59">
        <v>231</v>
      </c>
      <c r="AH939" s="57">
        <f>IFERROR(AG939/AC923,"-")</f>
        <v>0.875</v>
      </c>
      <c r="AI939" s="58">
        <f t="shared" si="170"/>
        <v>220376.64502164503</v>
      </c>
      <c r="AJ939" s="312"/>
      <c r="AK939" s="325"/>
      <c r="AL939" s="211" t="s">
        <v>86</v>
      </c>
      <c r="AM939" s="60">
        <f>SUM(AM923:AM938)</f>
        <v>361912202</v>
      </c>
      <c r="AN939" s="57">
        <f>IFERROR(AM939/AJ923,"-")</f>
        <v>0.20383676342599444</v>
      </c>
      <c r="AO939" s="59">
        <f t="shared" si="165"/>
        <v>2077</v>
      </c>
      <c r="AP939" s="57">
        <f>IFERROR(AO939/AK923,"-")</f>
        <v>0.79700690713737532</v>
      </c>
      <c r="AQ939" s="58">
        <f t="shared" si="171"/>
        <v>174247.56957149736</v>
      </c>
      <c r="AW939" s="175"/>
      <c r="AX939" s="175"/>
    </row>
    <row r="940" spans="2:50" s="20" customFormat="1">
      <c r="B940" s="326">
        <v>56</v>
      </c>
      <c r="C940" s="307" t="s">
        <v>10</v>
      </c>
      <c r="D940" s="310">
        <v>602074770</v>
      </c>
      <c r="E940" s="310">
        <v>1056</v>
      </c>
      <c r="F940" s="207" t="s">
        <v>150</v>
      </c>
      <c r="G940" s="50">
        <v>7908743</v>
      </c>
      <c r="H940" s="48">
        <f>IFERROR(G940/D940,"-")</f>
        <v>1.3135815340676043E-2</v>
      </c>
      <c r="I940" s="50">
        <v>180</v>
      </c>
      <c r="J940" s="48">
        <f>IFERROR(I940/E940,"-")</f>
        <v>0.17045454545454544</v>
      </c>
      <c r="K940" s="49">
        <f t="shared" si="167"/>
        <v>43937.461111111108</v>
      </c>
      <c r="L940" s="310">
        <v>113819420</v>
      </c>
      <c r="M940" s="310">
        <v>191</v>
      </c>
      <c r="N940" s="207" t="s">
        <v>150</v>
      </c>
      <c r="O940" s="50">
        <v>1362810</v>
      </c>
      <c r="P940" s="48">
        <f>IFERROR(O940/L940,"-")</f>
        <v>1.1973440033344046E-2</v>
      </c>
      <c r="Q940" s="50">
        <v>38</v>
      </c>
      <c r="R940" s="48">
        <f>IFERROR(Q940/M940,"-")</f>
        <v>0.19895287958115182</v>
      </c>
      <c r="S940" s="49">
        <f t="shared" si="168"/>
        <v>35863.42105263158</v>
      </c>
      <c r="T940" s="310">
        <v>77900680</v>
      </c>
      <c r="U940" s="310">
        <v>106</v>
      </c>
      <c r="V940" s="207" t="s">
        <v>150</v>
      </c>
      <c r="W940" s="50">
        <v>2713539</v>
      </c>
      <c r="X940" s="48">
        <f>IFERROR(W940/T940,"-")</f>
        <v>3.4833315960784941E-2</v>
      </c>
      <c r="Y940" s="50">
        <v>19</v>
      </c>
      <c r="Z940" s="48">
        <f>IFERROR(Y940/U940,"-")</f>
        <v>0.17924528301886791</v>
      </c>
      <c r="AA940" s="49">
        <f t="shared" si="169"/>
        <v>142817.84210526315</v>
      </c>
      <c r="AB940" s="310">
        <v>176234900</v>
      </c>
      <c r="AC940" s="310">
        <v>179</v>
      </c>
      <c r="AD940" s="207" t="s">
        <v>150</v>
      </c>
      <c r="AE940" s="50">
        <v>9537433</v>
      </c>
      <c r="AF940" s="48">
        <f>IFERROR(AE940/AB940,"-")</f>
        <v>5.4117731504940279E-2</v>
      </c>
      <c r="AG940" s="50">
        <v>47</v>
      </c>
      <c r="AH940" s="48">
        <f>IFERROR(AG940/AC940,"-")</f>
        <v>0.26256983240223464</v>
      </c>
      <c r="AI940" s="49">
        <f t="shared" si="170"/>
        <v>202924.10638297873</v>
      </c>
      <c r="AJ940" s="310">
        <f>SUM(D940,L940,T940,AB940)</f>
        <v>970029770</v>
      </c>
      <c r="AK940" s="323">
        <f>SUM(E940,M940,U940,AC940)</f>
        <v>1532</v>
      </c>
      <c r="AL940" s="207" t="s">
        <v>150</v>
      </c>
      <c r="AM940" s="50">
        <f t="shared" ref="AM940:AM955" si="174">SUM(G940,O940,W940,AE940)</f>
        <v>21522525</v>
      </c>
      <c r="AN940" s="48">
        <f>IFERROR(AM940/AJ940,"-")</f>
        <v>2.2187489153039086E-2</v>
      </c>
      <c r="AO940" s="50">
        <f t="shared" si="165"/>
        <v>284</v>
      </c>
      <c r="AP940" s="48">
        <f>IFERROR(AO940/AK940,"-")</f>
        <v>0.18537859007832899</v>
      </c>
      <c r="AQ940" s="49">
        <f t="shared" si="171"/>
        <v>75783.538732394372</v>
      </c>
      <c r="AW940" s="175"/>
      <c r="AX940" s="175"/>
    </row>
    <row r="941" spans="2:50" s="20" customFormat="1">
      <c r="B941" s="326"/>
      <c r="C941" s="308"/>
      <c r="D941" s="311"/>
      <c r="E941" s="311"/>
      <c r="F941" s="208" t="s">
        <v>151</v>
      </c>
      <c r="G941" s="54">
        <v>12310385</v>
      </c>
      <c r="H941" s="52">
        <f>IFERROR(G941/D940,"-")</f>
        <v>2.0446604995588837E-2</v>
      </c>
      <c r="I941" s="54">
        <v>259</v>
      </c>
      <c r="J941" s="52">
        <f>IFERROR(I941/E940,"-")</f>
        <v>0.24526515151515152</v>
      </c>
      <c r="K941" s="53">
        <f t="shared" si="167"/>
        <v>47530.444015444016</v>
      </c>
      <c r="L941" s="311"/>
      <c r="M941" s="311"/>
      <c r="N941" s="208" t="s">
        <v>151</v>
      </c>
      <c r="O941" s="54">
        <v>1379038</v>
      </c>
      <c r="P941" s="52">
        <f>IFERROR(O941/L940,"-")</f>
        <v>1.2116016757070103E-2</v>
      </c>
      <c r="Q941" s="54">
        <v>48</v>
      </c>
      <c r="R941" s="52">
        <f>IFERROR(Q941/M940,"-")</f>
        <v>0.2513089005235602</v>
      </c>
      <c r="S941" s="53">
        <f t="shared" si="168"/>
        <v>28729.958333333332</v>
      </c>
      <c r="T941" s="311"/>
      <c r="U941" s="311"/>
      <c r="V941" s="208" t="s">
        <v>151</v>
      </c>
      <c r="W941" s="54">
        <v>961378</v>
      </c>
      <c r="X941" s="52">
        <f>IFERROR(W941/T940,"-")</f>
        <v>1.2341073274328285E-2</v>
      </c>
      <c r="Y941" s="54">
        <v>29</v>
      </c>
      <c r="Z941" s="52">
        <f>IFERROR(Y941/U940,"-")</f>
        <v>0.27358490566037735</v>
      </c>
      <c r="AA941" s="53">
        <f t="shared" si="169"/>
        <v>33150.965517241377</v>
      </c>
      <c r="AB941" s="311"/>
      <c r="AC941" s="311"/>
      <c r="AD941" s="208" t="s">
        <v>151</v>
      </c>
      <c r="AE941" s="54">
        <v>5202859</v>
      </c>
      <c r="AF941" s="52">
        <f>IFERROR(AE941/AB940,"-")</f>
        <v>2.9522296662011893E-2</v>
      </c>
      <c r="AG941" s="54">
        <v>71</v>
      </c>
      <c r="AH941" s="52">
        <f>IFERROR(AG941/AC940,"-")</f>
        <v>0.39664804469273746</v>
      </c>
      <c r="AI941" s="53">
        <f t="shared" si="170"/>
        <v>73279.704225352107</v>
      </c>
      <c r="AJ941" s="311"/>
      <c r="AK941" s="324"/>
      <c r="AL941" s="208" t="s">
        <v>151</v>
      </c>
      <c r="AM941" s="54">
        <f t="shared" si="174"/>
        <v>19853660</v>
      </c>
      <c r="AN941" s="52">
        <f>IFERROR(AM941/AJ940,"-")</f>
        <v>2.0467062572729084E-2</v>
      </c>
      <c r="AO941" s="54">
        <f t="shared" si="165"/>
        <v>407</v>
      </c>
      <c r="AP941" s="52">
        <f>IFERROR(AO941/AK940,"-")</f>
        <v>0.26566579634464754</v>
      </c>
      <c r="AQ941" s="53">
        <f t="shared" si="171"/>
        <v>48780.491400491403</v>
      </c>
      <c r="AW941" s="175"/>
      <c r="AX941" s="175"/>
    </row>
    <row r="942" spans="2:50" s="20" customFormat="1">
      <c r="B942" s="326"/>
      <c r="C942" s="308"/>
      <c r="D942" s="311"/>
      <c r="E942" s="311"/>
      <c r="F942" s="209" t="s">
        <v>152</v>
      </c>
      <c r="G942" s="54">
        <v>10609570</v>
      </c>
      <c r="H942" s="52">
        <f>IFERROR(G942/D940,"-")</f>
        <v>1.7621681772182547E-2</v>
      </c>
      <c r="I942" s="54">
        <v>269</v>
      </c>
      <c r="J942" s="52">
        <f>IFERROR(I942/E940,"-")</f>
        <v>0.25473484848484851</v>
      </c>
      <c r="K942" s="53">
        <f t="shared" si="167"/>
        <v>39440.78066914498</v>
      </c>
      <c r="L942" s="311"/>
      <c r="M942" s="311"/>
      <c r="N942" s="209" t="s">
        <v>152</v>
      </c>
      <c r="O942" s="54">
        <v>2772965</v>
      </c>
      <c r="P942" s="52">
        <f>IFERROR(O942/L940,"-")</f>
        <v>2.4362845988847949E-2</v>
      </c>
      <c r="Q942" s="54">
        <v>68</v>
      </c>
      <c r="R942" s="52">
        <f>IFERROR(Q942/M940,"-")</f>
        <v>0.35602094240837695</v>
      </c>
      <c r="S942" s="53">
        <f t="shared" si="168"/>
        <v>40778.897058823532</v>
      </c>
      <c r="T942" s="311"/>
      <c r="U942" s="311"/>
      <c r="V942" s="209" t="s">
        <v>152</v>
      </c>
      <c r="W942" s="54">
        <v>1071310</v>
      </c>
      <c r="X942" s="52">
        <f>IFERROR(W942/T940,"-")</f>
        <v>1.3752254794181514E-2</v>
      </c>
      <c r="Y942" s="54">
        <v>38</v>
      </c>
      <c r="Z942" s="52">
        <f>IFERROR(Y942/U940,"-")</f>
        <v>0.35849056603773582</v>
      </c>
      <c r="AA942" s="53">
        <f t="shared" si="169"/>
        <v>28192.36842105263</v>
      </c>
      <c r="AB942" s="311"/>
      <c r="AC942" s="311"/>
      <c r="AD942" s="209" t="s">
        <v>152</v>
      </c>
      <c r="AE942" s="54">
        <v>1629634</v>
      </c>
      <c r="AF942" s="52">
        <f>IFERROR(AE942/AB940,"-")</f>
        <v>9.2469425749383358E-3</v>
      </c>
      <c r="AG942" s="54">
        <v>66</v>
      </c>
      <c r="AH942" s="52">
        <f>IFERROR(AG942/AC940,"-")</f>
        <v>0.36871508379888268</v>
      </c>
      <c r="AI942" s="53">
        <f t="shared" si="170"/>
        <v>24691.424242424244</v>
      </c>
      <c r="AJ942" s="311"/>
      <c r="AK942" s="324"/>
      <c r="AL942" s="209" t="s">
        <v>152</v>
      </c>
      <c r="AM942" s="54">
        <f t="shared" si="174"/>
        <v>16083479</v>
      </c>
      <c r="AN942" s="52">
        <f>IFERROR(AM942/AJ940,"-")</f>
        <v>1.6580397321207987E-2</v>
      </c>
      <c r="AO942" s="54">
        <f t="shared" si="165"/>
        <v>441</v>
      </c>
      <c r="AP942" s="52">
        <f>IFERROR(AO942/AK940,"-")</f>
        <v>0.28785900783289819</v>
      </c>
      <c r="AQ942" s="53">
        <f t="shared" si="171"/>
        <v>36470.473922902493</v>
      </c>
      <c r="AW942" s="175"/>
      <c r="AX942" s="175"/>
    </row>
    <row r="943" spans="2:50" s="20" customFormat="1">
      <c r="B943" s="326"/>
      <c r="C943" s="308"/>
      <c r="D943" s="311"/>
      <c r="E943" s="311"/>
      <c r="F943" s="209" t="s">
        <v>153</v>
      </c>
      <c r="G943" s="54">
        <v>748193</v>
      </c>
      <c r="H943" s="52">
        <f>IFERROR(G943/D940,"-")</f>
        <v>1.2426911694040925E-3</v>
      </c>
      <c r="I943" s="54">
        <v>40</v>
      </c>
      <c r="J943" s="52">
        <f>IFERROR(I943/E940,"-")</f>
        <v>3.787878787878788E-2</v>
      </c>
      <c r="K943" s="53">
        <f t="shared" si="167"/>
        <v>18704.825000000001</v>
      </c>
      <c r="L943" s="311"/>
      <c r="M943" s="311"/>
      <c r="N943" s="209" t="s">
        <v>153</v>
      </c>
      <c r="O943" s="54">
        <v>105652</v>
      </c>
      <c r="P943" s="52">
        <f>IFERROR(O943/L940,"-")</f>
        <v>9.2824229819480719E-4</v>
      </c>
      <c r="Q943" s="54">
        <v>13</v>
      </c>
      <c r="R943" s="52">
        <f>IFERROR(Q943/M940,"-")</f>
        <v>6.8062827225130892E-2</v>
      </c>
      <c r="S943" s="53">
        <f t="shared" si="168"/>
        <v>8127.0769230769229</v>
      </c>
      <c r="T943" s="311"/>
      <c r="U943" s="311"/>
      <c r="V943" s="209" t="s">
        <v>153</v>
      </c>
      <c r="W943" s="54">
        <v>16264</v>
      </c>
      <c r="X943" s="52">
        <f>IFERROR(W943/T940,"-")</f>
        <v>2.0877866534669531E-4</v>
      </c>
      <c r="Y943" s="54">
        <v>6</v>
      </c>
      <c r="Z943" s="52">
        <f>IFERROR(Y943/U940,"-")</f>
        <v>5.6603773584905662E-2</v>
      </c>
      <c r="AA943" s="53">
        <f t="shared" si="169"/>
        <v>2710.6666666666665</v>
      </c>
      <c r="AB943" s="311"/>
      <c r="AC943" s="311"/>
      <c r="AD943" s="209" t="s">
        <v>153</v>
      </c>
      <c r="AE943" s="54">
        <v>192341</v>
      </c>
      <c r="AF943" s="52">
        <f>IFERROR(AE943/AB940,"-")</f>
        <v>1.0913899573807458E-3</v>
      </c>
      <c r="AG943" s="54">
        <v>13</v>
      </c>
      <c r="AH943" s="52">
        <f>IFERROR(AG943/AC940,"-")</f>
        <v>7.2625698324022353E-2</v>
      </c>
      <c r="AI943" s="53">
        <f t="shared" si="170"/>
        <v>14795.461538461539</v>
      </c>
      <c r="AJ943" s="311"/>
      <c r="AK943" s="324"/>
      <c r="AL943" s="209" t="s">
        <v>153</v>
      </c>
      <c r="AM943" s="54">
        <f t="shared" si="174"/>
        <v>1062450</v>
      </c>
      <c r="AN943" s="52">
        <f>IFERROR(AM943/AJ940,"-")</f>
        <v>1.0952756635499959E-3</v>
      </c>
      <c r="AO943" s="54">
        <f t="shared" si="165"/>
        <v>72</v>
      </c>
      <c r="AP943" s="52">
        <f>IFERROR(AO943/AK940,"-")</f>
        <v>4.6997389033942558E-2</v>
      </c>
      <c r="AQ943" s="53">
        <f t="shared" si="171"/>
        <v>14756.25</v>
      </c>
      <c r="AW943" s="175"/>
      <c r="AX943" s="175"/>
    </row>
    <row r="944" spans="2:50" s="20" customFormat="1">
      <c r="B944" s="326"/>
      <c r="C944" s="308"/>
      <c r="D944" s="311"/>
      <c r="E944" s="311"/>
      <c r="F944" s="209" t="s">
        <v>154</v>
      </c>
      <c r="G944" s="54">
        <v>22991852</v>
      </c>
      <c r="H944" s="52">
        <f>IFERROR(G944/D940,"-")</f>
        <v>3.8187702168619359E-2</v>
      </c>
      <c r="I944" s="54">
        <v>353</v>
      </c>
      <c r="J944" s="52">
        <f>IFERROR(I944/E940,"-")</f>
        <v>0.33428030303030304</v>
      </c>
      <c r="K944" s="53">
        <f t="shared" si="167"/>
        <v>65132.725212464589</v>
      </c>
      <c r="L944" s="311"/>
      <c r="M944" s="311"/>
      <c r="N944" s="209" t="s">
        <v>154</v>
      </c>
      <c r="O944" s="54">
        <v>3188950</v>
      </c>
      <c r="P944" s="52">
        <f>IFERROR(O944/L940,"-")</f>
        <v>2.8017626517513442E-2</v>
      </c>
      <c r="Q944" s="54">
        <v>85</v>
      </c>
      <c r="R944" s="52">
        <f>IFERROR(Q944/M940,"-")</f>
        <v>0.44502617801047123</v>
      </c>
      <c r="S944" s="53">
        <f t="shared" si="168"/>
        <v>37517.058823529413</v>
      </c>
      <c r="T944" s="311"/>
      <c r="U944" s="311"/>
      <c r="V944" s="209" t="s">
        <v>154</v>
      </c>
      <c r="W944" s="54">
        <v>1922027</v>
      </c>
      <c r="X944" s="52">
        <f>IFERROR(W944/T940,"-")</f>
        <v>2.467278847886822E-2</v>
      </c>
      <c r="Y944" s="54">
        <v>49</v>
      </c>
      <c r="Z944" s="52">
        <f>IFERROR(Y944/U940,"-")</f>
        <v>0.46226415094339623</v>
      </c>
      <c r="AA944" s="53">
        <f t="shared" si="169"/>
        <v>39225.040816326531</v>
      </c>
      <c r="AB944" s="311"/>
      <c r="AC944" s="311"/>
      <c r="AD944" s="209" t="s">
        <v>154</v>
      </c>
      <c r="AE944" s="54">
        <v>1899787</v>
      </c>
      <c r="AF944" s="52">
        <f>IFERROR(AE944/AB940,"-")</f>
        <v>1.0779856884192631E-2</v>
      </c>
      <c r="AG944" s="54">
        <v>77</v>
      </c>
      <c r="AH944" s="52">
        <f>IFERROR(AG944/AC940,"-")</f>
        <v>0.43016759776536312</v>
      </c>
      <c r="AI944" s="53">
        <f t="shared" si="170"/>
        <v>24672.558441558442</v>
      </c>
      <c r="AJ944" s="311"/>
      <c r="AK944" s="324"/>
      <c r="AL944" s="209" t="s">
        <v>154</v>
      </c>
      <c r="AM944" s="54">
        <f t="shared" si="174"/>
        <v>30002616</v>
      </c>
      <c r="AN944" s="52">
        <f>IFERROR(AM944/AJ940,"-")</f>
        <v>3.0929582707549273E-2</v>
      </c>
      <c r="AO944" s="54">
        <f t="shared" si="165"/>
        <v>564</v>
      </c>
      <c r="AP944" s="52">
        <f>IFERROR(AO944/AK940,"-")</f>
        <v>0.36814621409921672</v>
      </c>
      <c r="AQ944" s="53">
        <f t="shared" si="171"/>
        <v>53196.127659574471</v>
      </c>
      <c r="AW944" s="175"/>
      <c r="AX944" s="175"/>
    </row>
    <row r="945" spans="2:50" s="20" customFormat="1">
      <c r="B945" s="326"/>
      <c r="C945" s="308"/>
      <c r="D945" s="311"/>
      <c r="E945" s="311"/>
      <c r="F945" s="209" t="s">
        <v>155</v>
      </c>
      <c r="G945" s="54">
        <v>26351830</v>
      </c>
      <c r="H945" s="52">
        <f>IFERROR(G945/D940,"-")</f>
        <v>4.3768367839097461E-2</v>
      </c>
      <c r="I945" s="54">
        <v>360</v>
      </c>
      <c r="J945" s="52">
        <f>IFERROR(I945/E940,"-")</f>
        <v>0.34090909090909088</v>
      </c>
      <c r="K945" s="53">
        <f t="shared" si="167"/>
        <v>73199.527777777781</v>
      </c>
      <c r="L945" s="311"/>
      <c r="M945" s="311"/>
      <c r="N945" s="209" t="s">
        <v>155</v>
      </c>
      <c r="O945" s="54">
        <v>6972764</v>
      </c>
      <c r="P945" s="52">
        <f>IFERROR(O945/L940,"-")</f>
        <v>6.1261637073884226E-2</v>
      </c>
      <c r="Q945" s="54">
        <v>83</v>
      </c>
      <c r="R945" s="52">
        <f>IFERROR(Q945/M940,"-")</f>
        <v>0.43455497382198954</v>
      </c>
      <c r="S945" s="53">
        <f t="shared" si="168"/>
        <v>84009.204819277104</v>
      </c>
      <c r="T945" s="311"/>
      <c r="U945" s="311"/>
      <c r="V945" s="209" t="s">
        <v>155</v>
      </c>
      <c r="W945" s="54">
        <v>3661979</v>
      </c>
      <c r="X945" s="52">
        <f>IFERROR(W945/T940,"-")</f>
        <v>4.7008305960872229E-2</v>
      </c>
      <c r="Y945" s="54">
        <v>51</v>
      </c>
      <c r="Z945" s="52">
        <f>IFERROR(Y945/U940,"-")</f>
        <v>0.48113207547169812</v>
      </c>
      <c r="AA945" s="53">
        <f t="shared" si="169"/>
        <v>71803.509803921566</v>
      </c>
      <c r="AB945" s="311"/>
      <c r="AC945" s="311"/>
      <c r="AD945" s="209" t="s">
        <v>155</v>
      </c>
      <c r="AE945" s="54">
        <v>4891864</v>
      </c>
      <c r="AF945" s="52">
        <f>IFERROR(AE945/AB940,"-")</f>
        <v>2.7757634838502476E-2</v>
      </c>
      <c r="AG945" s="54">
        <v>69</v>
      </c>
      <c r="AH945" s="52">
        <f>IFERROR(AG945/AC940,"-")</f>
        <v>0.38547486033519551</v>
      </c>
      <c r="AI945" s="53">
        <f t="shared" si="170"/>
        <v>70896.579710144928</v>
      </c>
      <c r="AJ945" s="311"/>
      <c r="AK945" s="324"/>
      <c r="AL945" s="209" t="s">
        <v>155</v>
      </c>
      <c r="AM945" s="54">
        <f t="shared" si="174"/>
        <v>41878437</v>
      </c>
      <c r="AN945" s="52">
        <f>IFERROR(AM945/AJ940,"-")</f>
        <v>4.3172321402053467E-2</v>
      </c>
      <c r="AO945" s="54">
        <f t="shared" si="165"/>
        <v>563</v>
      </c>
      <c r="AP945" s="52">
        <f>IFERROR(AO945/AK940,"-")</f>
        <v>0.36749347258485637</v>
      </c>
      <c r="AQ945" s="53">
        <f t="shared" si="171"/>
        <v>74384.435168738899</v>
      </c>
      <c r="AW945" s="175"/>
      <c r="AX945" s="175"/>
    </row>
    <row r="946" spans="2:50" s="20" customFormat="1">
      <c r="B946" s="326"/>
      <c r="C946" s="308"/>
      <c r="D946" s="311"/>
      <c r="E946" s="311"/>
      <c r="F946" s="209" t="s">
        <v>156</v>
      </c>
      <c r="G946" s="54">
        <v>5241637</v>
      </c>
      <c r="H946" s="52">
        <f>IFERROR(G946/D940,"-")</f>
        <v>8.7059569029939582E-3</v>
      </c>
      <c r="I946" s="54">
        <v>93</v>
      </c>
      <c r="J946" s="52">
        <f>IFERROR(I946/E940,"-")</f>
        <v>8.8068181818181823E-2</v>
      </c>
      <c r="K946" s="53">
        <f t="shared" si="167"/>
        <v>56361.68817204301</v>
      </c>
      <c r="L946" s="311"/>
      <c r="M946" s="311"/>
      <c r="N946" s="209" t="s">
        <v>156</v>
      </c>
      <c r="O946" s="54">
        <v>4460700</v>
      </c>
      <c r="P946" s="52">
        <f>IFERROR(O946/L940,"-")</f>
        <v>3.9191027330836861E-2</v>
      </c>
      <c r="Q946" s="54">
        <v>31</v>
      </c>
      <c r="R946" s="52">
        <f>IFERROR(Q946/M940,"-")</f>
        <v>0.16230366492146597</v>
      </c>
      <c r="S946" s="53">
        <f t="shared" si="168"/>
        <v>143893.54838709679</v>
      </c>
      <c r="T946" s="311"/>
      <c r="U946" s="311"/>
      <c r="V946" s="209" t="s">
        <v>156</v>
      </c>
      <c r="W946" s="54">
        <v>88288</v>
      </c>
      <c r="X946" s="52">
        <f>IFERROR(W946/T940,"-")</f>
        <v>1.1333405562056712E-3</v>
      </c>
      <c r="Y946" s="54">
        <v>10</v>
      </c>
      <c r="Z946" s="52">
        <f>IFERROR(Y946/U940,"-")</f>
        <v>9.4339622641509441E-2</v>
      </c>
      <c r="AA946" s="53">
        <f t="shared" si="169"/>
        <v>8828.7999999999993</v>
      </c>
      <c r="AB946" s="311"/>
      <c r="AC946" s="311"/>
      <c r="AD946" s="209" t="s">
        <v>156</v>
      </c>
      <c r="AE946" s="54">
        <v>1147668</v>
      </c>
      <c r="AF946" s="52">
        <f>IFERROR(AE946/AB940,"-")</f>
        <v>6.5121494096799211E-3</v>
      </c>
      <c r="AG946" s="54">
        <v>24</v>
      </c>
      <c r="AH946" s="52">
        <f>IFERROR(AG946/AC940,"-")</f>
        <v>0.13407821229050279</v>
      </c>
      <c r="AI946" s="53">
        <f t="shared" si="170"/>
        <v>47819.5</v>
      </c>
      <c r="AJ946" s="311"/>
      <c r="AK946" s="324"/>
      <c r="AL946" s="209" t="s">
        <v>156</v>
      </c>
      <c r="AM946" s="54">
        <f t="shared" si="174"/>
        <v>10938293</v>
      </c>
      <c r="AN946" s="52">
        <f>IFERROR(AM946/AJ940,"-")</f>
        <v>1.1276244645563815E-2</v>
      </c>
      <c r="AO946" s="54">
        <f t="shared" ref="AO946:AO1009" si="175">SUM(I946,Q946,Y946,AG946)</f>
        <v>158</v>
      </c>
      <c r="AP946" s="52">
        <f>IFERROR(AO946/AK940,"-")</f>
        <v>0.10313315926892951</v>
      </c>
      <c r="AQ946" s="53">
        <f t="shared" si="171"/>
        <v>69229.702531645569</v>
      </c>
      <c r="AW946" s="175"/>
      <c r="AX946" s="175"/>
    </row>
    <row r="947" spans="2:50" s="20" customFormat="1">
      <c r="B947" s="326"/>
      <c r="C947" s="308"/>
      <c r="D947" s="311"/>
      <c r="E947" s="311"/>
      <c r="F947" s="209" t="s">
        <v>166</v>
      </c>
      <c r="G947" s="54">
        <v>0</v>
      </c>
      <c r="H947" s="52">
        <f>IFERROR(G947/D940,"-")</f>
        <v>0</v>
      </c>
      <c r="I947" s="54">
        <v>0</v>
      </c>
      <c r="J947" s="52">
        <f>IFERROR(I947/E940,"-")</f>
        <v>0</v>
      </c>
      <c r="K947" s="53" t="str">
        <f t="shared" si="167"/>
        <v>-</v>
      </c>
      <c r="L947" s="311"/>
      <c r="M947" s="311"/>
      <c r="N947" s="209" t="s">
        <v>166</v>
      </c>
      <c r="O947" s="54">
        <v>0</v>
      </c>
      <c r="P947" s="52">
        <f>IFERROR(O947/L940,"-")</f>
        <v>0</v>
      </c>
      <c r="Q947" s="54">
        <v>0</v>
      </c>
      <c r="R947" s="52">
        <f>IFERROR(Q947/M940,"-")</f>
        <v>0</v>
      </c>
      <c r="S947" s="53" t="str">
        <f t="shared" si="168"/>
        <v>-</v>
      </c>
      <c r="T947" s="311"/>
      <c r="U947" s="311"/>
      <c r="V947" s="209" t="s">
        <v>166</v>
      </c>
      <c r="W947" s="54">
        <v>0</v>
      </c>
      <c r="X947" s="52">
        <f>IFERROR(W947/T940,"-")</f>
        <v>0</v>
      </c>
      <c r="Y947" s="54">
        <v>0</v>
      </c>
      <c r="Z947" s="52">
        <f>IFERROR(Y947/U940,"-")</f>
        <v>0</v>
      </c>
      <c r="AA947" s="53" t="str">
        <f t="shared" si="169"/>
        <v>-</v>
      </c>
      <c r="AB947" s="311"/>
      <c r="AC947" s="311"/>
      <c r="AD947" s="209" t="s">
        <v>166</v>
      </c>
      <c r="AE947" s="54">
        <v>0</v>
      </c>
      <c r="AF947" s="52">
        <f>IFERROR(AE947/AB940,"-")</f>
        <v>0</v>
      </c>
      <c r="AG947" s="54">
        <v>0</v>
      </c>
      <c r="AH947" s="52">
        <f>IFERROR(AG947/AC940,"-")</f>
        <v>0</v>
      </c>
      <c r="AI947" s="53" t="str">
        <f t="shared" si="170"/>
        <v>-</v>
      </c>
      <c r="AJ947" s="311"/>
      <c r="AK947" s="324"/>
      <c r="AL947" s="209" t="s">
        <v>166</v>
      </c>
      <c r="AM947" s="54">
        <f t="shared" si="174"/>
        <v>0</v>
      </c>
      <c r="AN947" s="52">
        <f>IFERROR(AM947/AJ940,"-")</f>
        <v>0</v>
      </c>
      <c r="AO947" s="54">
        <f t="shared" si="175"/>
        <v>0</v>
      </c>
      <c r="AP947" s="52">
        <f>IFERROR(AO947/AK940,"-")</f>
        <v>0</v>
      </c>
      <c r="AQ947" s="53" t="str">
        <f t="shared" si="171"/>
        <v>-</v>
      </c>
      <c r="AW947" s="175"/>
      <c r="AX947" s="175"/>
    </row>
    <row r="948" spans="2:50" s="20" customFormat="1">
      <c r="B948" s="326"/>
      <c r="C948" s="308"/>
      <c r="D948" s="311"/>
      <c r="E948" s="311"/>
      <c r="F948" s="209" t="s">
        <v>157</v>
      </c>
      <c r="G948" s="54">
        <v>119817</v>
      </c>
      <c r="H948" s="52">
        <f>IFERROR(G948/D940,"-")</f>
        <v>1.9900684428281225E-4</v>
      </c>
      <c r="I948" s="54">
        <v>6</v>
      </c>
      <c r="J948" s="52">
        <f>IFERROR(I948/E940,"-")</f>
        <v>5.681818181818182E-3</v>
      </c>
      <c r="K948" s="53">
        <f t="shared" si="167"/>
        <v>19969.5</v>
      </c>
      <c r="L948" s="311"/>
      <c r="M948" s="311"/>
      <c r="N948" s="209" t="s">
        <v>157</v>
      </c>
      <c r="O948" s="54">
        <v>42832</v>
      </c>
      <c r="P948" s="52">
        <f>IFERROR(O948/L940,"-")</f>
        <v>3.7631539503539904E-4</v>
      </c>
      <c r="Q948" s="54">
        <v>1</v>
      </c>
      <c r="R948" s="52">
        <f>IFERROR(Q948/M940,"-")</f>
        <v>5.235602094240838E-3</v>
      </c>
      <c r="S948" s="53">
        <f t="shared" si="168"/>
        <v>42832</v>
      </c>
      <c r="T948" s="311"/>
      <c r="U948" s="311"/>
      <c r="V948" s="209" t="s">
        <v>157</v>
      </c>
      <c r="W948" s="54">
        <v>0</v>
      </c>
      <c r="X948" s="52">
        <f>IFERROR(W948/T940,"-")</f>
        <v>0</v>
      </c>
      <c r="Y948" s="54">
        <v>0</v>
      </c>
      <c r="Z948" s="52">
        <f>IFERROR(Y948/U940,"-")</f>
        <v>0</v>
      </c>
      <c r="AA948" s="53" t="str">
        <f t="shared" si="169"/>
        <v>-</v>
      </c>
      <c r="AB948" s="311"/>
      <c r="AC948" s="311"/>
      <c r="AD948" s="209" t="s">
        <v>157</v>
      </c>
      <c r="AE948" s="54">
        <v>29438</v>
      </c>
      <c r="AF948" s="52">
        <f>IFERROR(AE948/AB940,"-")</f>
        <v>1.6703842428486071E-4</v>
      </c>
      <c r="AG948" s="54">
        <v>1</v>
      </c>
      <c r="AH948" s="52">
        <f>IFERROR(AG948/AC940,"-")</f>
        <v>5.5865921787709499E-3</v>
      </c>
      <c r="AI948" s="53">
        <f t="shared" si="170"/>
        <v>29438</v>
      </c>
      <c r="AJ948" s="311"/>
      <c r="AK948" s="324"/>
      <c r="AL948" s="209" t="s">
        <v>157</v>
      </c>
      <c r="AM948" s="54">
        <f t="shared" si="174"/>
        <v>192087</v>
      </c>
      <c r="AN948" s="52">
        <f>IFERROR(AM948/AJ940,"-")</f>
        <v>1.9802175762090269E-4</v>
      </c>
      <c r="AO948" s="54">
        <f t="shared" si="175"/>
        <v>8</v>
      </c>
      <c r="AP948" s="52">
        <f>IFERROR(AO948/AK940,"-")</f>
        <v>5.2219321148825066E-3</v>
      </c>
      <c r="AQ948" s="53">
        <f t="shared" si="171"/>
        <v>24010.875</v>
      </c>
      <c r="AW948" s="175"/>
      <c r="AX948" s="175"/>
    </row>
    <row r="949" spans="2:50" s="20" customFormat="1">
      <c r="B949" s="326"/>
      <c r="C949" s="308"/>
      <c r="D949" s="311"/>
      <c r="E949" s="311"/>
      <c r="F949" s="209" t="s">
        <v>158</v>
      </c>
      <c r="G949" s="54">
        <v>368144</v>
      </c>
      <c r="H949" s="52">
        <f>IFERROR(G949/D940,"-")</f>
        <v>6.1145893889557939E-4</v>
      </c>
      <c r="I949" s="54">
        <v>42</v>
      </c>
      <c r="J949" s="52">
        <f>IFERROR(I949/E940,"-")</f>
        <v>3.9772727272727272E-2</v>
      </c>
      <c r="K949" s="53">
        <f t="shared" si="167"/>
        <v>8765.3333333333339</v>
      </c>
      <c r="L949" s="311"/>
      <c r="M949" s="311"/>
      <c r="N949" s="209" t="s">
        <v>158</v>
      </c>
      <c r="O949" s="54">
        <v>62232</v>
      </c>
      <c r="P949" s="52">
        <f>IFERROR(O949/L940,"-")</f>
        <v>5.4676082517377087E-4</v>
      </c>
      <c r="Q949" s="54">
        <v>6</v>
      </c>
      <c r="R949" s="52">
        <f>IFERROR(Q949/M940,"-")</f>
        <v>3.1413612565445025E-2</v>
      </c>
      <c r="S949" s="53">
        <f t="shared" si="168"/>
        <v>10372</v>
      </c>
      <c r="T949" s="311"/>
      <c r="U949" s="311"/>
      <c r="V949" s="209" t="s">
        <v>158</v>
      </c>
      <c r="W949" s="54">
        <v>66015</v>
      </c>
      <c r="X949" s="52">
        <f>IFERROR(W949/T940,"-")</f>
        <v>8.4742520861178622E-4</v>
      </c>
      <c r="Y949" s="54">
        <v>3</v>
      </c>
      <c r="Z949" s="52">
        <f>IFERROR(Y949/U940,"-")</f>
        <v>2.8301886792452831E-2</v>
      </c>
      <c r="AA949" s="53">
        <f t="shared" si="169"/>
        <v>22005</v>
      </c>
      <c r="AB949" s="311"/>
      <c r="AC949" s="311"/>
      <c r="AD949" s="209" t="s">
        <v>158</v>
      </c>
      <c r="AE949" s="54">
        <v>180695</v>
      </c>
      <c r="AF949" s="52">
        <f>IFERROR(AE949/AB940,"-")</f>
        <v>1.0253077001206913E-3</v>
      </c>
      <c r="AG949" s="54">
        <v>13</v>
      </c>
      <c r="AH949" s="52">
        <f>IFERROR(AG949/AC940,"-")</f>
        <v>7.2625698324022353E-2</v>
      </c>
      <c r="AI949" s="53">
        <f t="shared" si="170"/>
        <v>13899.615384615385</v>
      </c>
      <c r="AJ949" s="311"/>
      <c r="AK949" s="324"/>
      <c r="AL949" s="209" t="s">
        <v>158</v>
      </c>
      <c r="AM949" s="54">
        <f t="shared" si="174"/>
        <v>677086</v>
      </c>
      <c r="AN949" s="52">
        <f>IFERROR(AM949/AJ940,"-")</f>
        <v>6.9800538183482756E-4</v>
      </c>
      <c r="AO949" s="54">
        <f t="shared" si="175"/>
        <v>64</v>
      </c>
      <c r="AP949" s="52">
        <f>IFERROR(AO949/AK940,"-")</f>
        <v>4.1775456919060053E-2</v>
      </c>
      <c r="AQ949" s="53">
        <f t="shared" si="171"/>
        <v>10579.46875</v>
      </c>
      <c r="AW949" s="175"/>
      <c r="AX949" s="175"/>
    </row>
    <row r="950" spans="2:50" s="20" customFormat="1">
      <c r="B950" s="326"/>
      <c r="C950" s="308"/>
      <c r="D950" s="311"/>
      <c r="E950" s="311"/>
      <c r="F950" s="209" t="s">
        <v>159</v>
      </c>
      <c r="G950" s="54">
        <v>64342</v>
      </c>
      <c r="H950" s="52">
        <f>IFERROR(G950/D940,"-")</f>
        <v>1.0686712549007825E-4</v>
      </c>
      <c r="I950" s="54">
        <v>5</v>
      </c>
      <c r="J950" s="52">
        <f>IFERROR(I950/E940,"-")</f>
        <v>4.734848484848485E-3</v>
      </c>
      <c r="K950" s="53">
        <f t="shared" si="167"/>
        <v>12868.4</v>
      </c>
      <c r="L950" s="311"/>
      <c r="M950" s="311"/>
      <c r="N950" s="209" t="s">
        <v>159</v>
      </c>
      <c r="O950" s="54">
        <v>22022</v>
      </c>
      <c r="P950" s="52">
        <f>IFERROR(O950/L940,"-")</f>
        <v>1.9348192074779505E-4</v>
      </c>
      <c r="Q950" s="54">
        <v>2</v>
      </c>
      <c r="R950" s="52">
        <f>IFERROR(Q950/M940,"-")</f>
        <v>1.0471204188481676E-2</v>
      </c>
      <c r="S950" s="53">
        <f t="shared" si="168"/>
        <v>11011</v>
      </c>
      <c r="T950" s="311"/>
      <c r="U950" s="311"/>
      <c r="V950" s="209" t="s">
        <v>159</v>
      </c>
      <c r="W950" s="54">
        <v>0</v>
      </c>
      <c r="X950" s="52">
        <f>IFERROR(W950/T940,"-")</f>
        <v>0</v>
      </c>
      <c r="Y950" s="54">
        <v>0</v>
      </c>
      <c r="Z950" s="52">
        <f>IFERROR(Y950/U940,"-")</f>
        <v>0</v>
      </c>
      <c r="AA950" s="53" t="str">
        <f t="shared" si="169"/>
        <v>-</v>
      </c>
      <c r="AB950" s="311"/>
      <c r="AC950" s="311"/>
      <c r="AD950" s="209" t="s">
        <v>159</v>
      </c>
      <c r="AE950" s="54">
        <v>263144</v>
      </c>
      <c r="AF950" s="52">
        <f>IFERROR(AE950/AB940,"-")</f>
        <v>1.493143526055282E-3</v>
      </c>
      <c r="AG950" s="54">
        <v>7</v>
      </c>
      <c r="AH950" s="52">
        <f>IFERROR(AG950/AC940,"-")</f>
        <v>3.9106145251396648E-2</v>
      </c>
      <c r="AI950" s="53">
        <f t="shared" si="170"/>
        <v>37592</v>
      </c>
      <c r="AJ950" s="311"/>
      <c r="AK950" s="324"/>
      <c r="AL950" s="209" t="s">
        <v>159</v>
      </c>
      <c r="AM950" s="54">
        <f t="shared" si="174"/>
        <v>349508</v>
      </c>
      <c r="AN950" s="52">
        <f>IFERROR(AM950/AJ940,"-")</f>
        <v>3.6030646770768694E-4</v>
      </c>
      <c r="AO950" s="54">
        <f t="shared" si="175"/>
        <v>14</v>
      </c>
      <c r="AP950" s="52">
        <f>IFERROR(AO950/AK940,"-")</f>
        <v>9.138381201044387E-3</v>
      </c>
      <c r="AQ950" s="53">
        <f t="shared" si="171"/>
        <v>24964.857142857141</v>
      </c>
      <c r="AW950" s="175"/>
      <c r="AX950" s="175"/>
    </row>
    <row r="951" spans="2:50" s="20" customFormat="1">
      <c r="B951" s="326"/>
      <c r="C951" s="308"/>
      <c r="D951" s="311"/>
      <c r="E951" s="311"/>
      <c r="F951" s="209" t="s">
        <v>160</v>
      </c>
      <c r="G951" s="54">
        <v>761718</v>
      </c>
      <c r="H951" s="52">
        <f>IFERROR(G951/D940,"-")</f>
        <v>1.2651551567258001E-3</v>
      </c>
      <c r="I951" s="54">
        <v>3</v>
      </c>
      <c r="J951" s="52">
        <f>IFERROR(I951/E940,"-")</f>
        <v>2.840909090909091E-3</v>
      </c>
      <c r="K951" s="53">
        <f t="shared" si="167"/>
        <v>253906</v>
      </c>
      <c r="L951" s="311"/>
      <c r="M951" s="311"/>
      <c r="N951" s="209" t="s">
        <v>160</v>
      </c>
      <c r="O951" s="54">
        <v>497916</v>
      </c>
      <c r="P951" s="52">
        <f>IFERROR(O951/L940,"-")</f>
        <v>4.3746137522050277E-3</v>
      </c>
      <c r="Q951" s="54">
        <v>2</v>
      </c>
      <c r="R951" s="52">
        <f>IFERROR(Q951/M940,"-")</f>
        <v>1.0471204188481676E-2</v>
      </c>
      <c r="S951" s="53">
        <f t="shared" si="168"/>
        <v>248958</v>
      </c>
      <c r="T951" s="311"/>
      <c r="U951" s="311"/>
      <c r="V951" s="209" t="s">
        <v>160</v>
      </c>
      <c r="W951" s="54">
        <v>0</v>
      </c>
      <c r="X951" s="52">
        <f>IFERROR(W951/T940,"-")</f>
        <v>0</v>
      </c>
      <c r="Y951" s="54">
        <v>0</v>
      </c>
      <c r="Z951" s="52">
        <f>IFERROR(Y951/U940,"-")</f>
        <v>0</v>
      </c>
      <c r="AA951" s="53" t="str">
        <f t="shared" si="169"/>
        <v>-</v>
      </c>
      <c r="AB951" s="311"/>
      <c r="AC951" s="311"/>
      <c r="AD951" s="209" t="s">
        <v>160</v>
      </c>
      <c r="AE951" s="54">
        <v>182260</v>
      </c>
      <c r="AF951" s="52">
        <f>IFERROR(AE951/AB940,"-")</f>
        <v>1.0341878935443548E-3</v>
      </c>
      <c r="AG951" s="54">
        <v>6</v>
      </c>
      <c r="AH951" s="52">
        <f>IFERROR(AG951/AC940,"-")</f>
        <v>3.3519553072625698E-2</v>
      </c>
      <c r="AI951" s="53">
        <f t="shared" si="170"/>
        <v>30376.666666666668</v>
      </c>
      <c r="AJ951" s="311"/>
      <c r="AK951" s="324"/>
      <c r="AL951" s="209" t="s">
        <v>160</v>
      </c>
      <c r="AM951" s="54">
        <f t="shared" si="174"/>
        <v>1441894</v>
      </c>
      <c r="AN951" s="52">
        <f>IFERROR(AM951/AJ940,"-")</f>
        <v>1.4864430397842326E-3</v>
      </c>
      <c r="AO951" s="54">
        <f t="shared" si="175"/>
        <v>11</v>
      </c>
      <c r="AP951" s="52">
        <f>IFERROR(AO951/AK940,"-")</f>
        <v>7.1801566579634468E-3</v>
      </c>
      <c r="AQ951" s="53">
        <f t="shared" si="171"/>
        <v>131081.27272727274</v>
      </c>
      <c r="AW951" s="175"/>
      <c r="AX951" s="175"/>
    </row>
    <row r="952" spans="2:50" s="20" customFormat="1">
      <c r="B952" s="326"/>
      <c r="C952" s="308"/>
      <c r="D952" s="311"/>
      <c r="E952" s="311"/>
      <c r="F952" s="209" t="s">
        <v>161</v>
      </c>
      <c r="G952" s="54">
        <v>3430787</v>
      </c>
      <c r="H952" s="52">
        <f>IFERROR(G952/D940,"-")</f>
        <v>5.6982739868006761E-3</v>
      </c>
      <c r="I952" s="54">
        <v>77</v>
      </c>
      <c r="J952" s="52">
        <f>IFERROR(I952/E940,"-")</f>
        <v>7.2916666666666671E-2</v>
      </c>
      <c r="K952" s="53">
        <f t="shared" si="167"/>
        <v>44555.675324675321</v>
      </c>
      <c r="L952" s="311"/>
      <c r="M952" s="311"/>
      <c r="N952" s="209" t="s">
        <v>161</v>
      </c>
      <c r="O952" s="54">
        <v>493035</v>
      </c>
      <c r="P952" s="52">
        <f>IFERROR(O952/L940,"-")</f>
        <v>4.33173003341609E-3</v>
      </c>
      <c r="Q952" s="54">
        <v>19</v>
      </c>
      <c r="R952" s="52">
        <f>IFERROR(Q952/M940,"-")</f>
        <v>9.947643979057591E-2</v>
      </c>
      <c r="S952" s="53">
        <f t="shared" si="168"/>
        <v>25949.21052631579</v>
      </c>
      <c r="T952" s="311"/>
      <c r="U952" s="311"/>
      <c r="V952" s="209" t="s">
        <v>161</v>
      </c>
      <c r="W952" s="54">
        <v>202777</v>
      </c>
      <c r="X952" s="52">
        <f>IFERROR(W952/T940,"-")</f>
        <v>2.6030196398799084E-3</v>
      </c>
      <c r="Y952" s="54">
        <v>10</v>
      </c>
      <c r="Z952" s="52">
        <f>IFERROR(Y952/U940,"-")</f>
        <v>9.4339622641509441E-2</v>
      </c>
      <c r="AA952" s="53">
        <f t="shared" si="169"/>
        <v>20277.7</v>
      </c>
      <c r="AB952" s="311"/>
      <c r="AC952" s="311"/>
      <c r="AD952" s="209" t="s">
        <v>161</v>
      </c>
      <c r="AE952" s="54">
        <v>2528100</v>
      </c>
      <c r="AF952" s="52">
        <f>IFERROR(AE952/AB940,"-")</f>
        <v>1.4345058782341069E-2</v>
      </c>
      <c r="AG952" s="54">
        <v>24</v>
      </c>
      <c r="AH952" s="52">
        <f>IFERROR(AG952/AC940,"-")</f>
        <v>0.13407821229050279</v>
      </c>
      <c r="AI952" s="53">
        <f t="shared" si="170"/>
        <v>105337.5</v>
      </c>
      <c r="AJ952" s="311"/>
      <c r="AK952" s="324"/>
      <c r="AL952" s="209" t="s">
        <v>161</v>
      </c>
      <c r="AM952" s="54">
        <f t="shared" si="174"/>
        <v>6654699</v>
      </c>
      <c r="AN952" s="52">
        <f>IFERROR(AM952/AJ940,"-")</f>
        <v>6.8603038853127154E-3</v>
      </c>
      <c r="AO952" s="54">
        <f t="shared" si="175"/>
        <v>130</v>
      </c>
      <c r="AP952" s="52">
        <f>IFERROR(AO952/AK940,"-")</f>
        <v>8.4856396866840725E-2</v>
      </c>
      <c r="AQ952" s="53">
        <f t="shared" si="171"/>
        <v>51189.992307692308</v>
      </c>
      <c r="AW952" s="175"/>
      <c r="AX952" s="175"/>
    </row>
    <row r="953" spans="2:50" s="20" customFormat="1">
      <c r="B953" s="326"/>
      <c r="C953" s="308"/>
      <c r="D953" s="311"/>
      <c r="E953" s="311"/>
      <c r="F953" s="209" t="s">
        <v>162</v>
      </c>
      <c r="G953" s="54">
        <v>4689753</v>
      </c>
      <c r="H953" s="52">
        <f>IFERROR(G953/D940,"-")</f>
        <v>7.7893199211785608E-3</v>
      </c>
      <c r="I953" s="54">
        <v>69</v>
      </c>
      <c r="J953" s="52">
        <f>IFERROR(I953/E940,"-")</f>
        <v>6.5340909090909088E-2</v>
      </c>
      <c r="K953" s="53">
        <f t="shared" si="167"/>
        <v>67967.434782608689</v>
      </c>
      <c r="L953" s="311"/>
      <c r="M953" s="311"/>
      <c r="N953" s="209" t="s">
        <v>162</v>
      </c>
      <c r="O953" s="54">
        <v>313289</v>
      </c>
      <c r="P953" s="52">
        <f>IFERROR(O953/L940,"-")</f>
        <v>2.7525091939495034E-3</v>
      </c>
      <c r="Q953" s="54">
        <v>10</v>
      </c>
      <c r="R953" s="52">
        <f>IFERROR(Q953/M940,"-")</f>
        <v>5.2356020942408377E-2</v>
      </c>
      <c r="S953" s="53">
        <f t="shared" si="168"/>
        <v>31328.9</v>
      </c>
      <c r="T953" s="311"/>
      <c r="U953" s="311"/>
      <c r="V953" s="209" t="s">
        <v>162</v>
      </c>
      <c r="W953" s="54">
        <v>623714</v>
      </c>
      <c r="X953" s="52">
        <f>IFERROR(W953/T940,"-")</f>
        <v>8.006528312718194E-3</v>
      </c>
      <c r="Y953" s="54">
        <v>8</v>
      </c>
      <c r="Z953" s="52">
        <f>IFERROR(Y953/U940,"-")</f>
        <v>7.5471698113207544E-2</v>
      </c>
      <c r="AA953" s="53">
        <f t="shared" si="169"/>
        <v>77964.25</v>
      </c>
      <c r="AB953" s="311"/>
      <c r="AC953" s="311"/>
      <c r="AD953" s="209" t="s">
        <v>162</v>
      </c>
      <c r="AE953" s="54">
        <v>1521976</v>
      </c>
      <c r="AF953" s="52">
        <f>IFERROR(AE953/AB940,"-")</f>
        <v>8.636064706820273E-3</v>
      </c>
      <c r="AG953" s="54">
        <v>20</v>
      </c>
      <c r="AH953" s="52">
        <f>IFERROR(AG953/AC940,"-")</f>
        <v>0.11173184357541899</v>
      </c>
      <c r="AI953" s="53">
        <f t="shared" si="170"/>
        <v>76098.8</v>
      </c>
      <c r="AJ953" s="311"/>
      <c r="AK953" s="324"/>
      <c r="AL953" s="209" t="s">
        <v>162</v>
      </c>
      <c r="AM953" s="54">
        <f t="shared" si="174"/>
        <v>7148732</v>
      </c>
      <c r="AN953" s="52">
        <f>IFERROR(AM953/AJ940,"-")</f>
        <v>7.3696006257622385E-3</v>
      </c>
      <c r="AO953" s="54">
        <f t="shared" si="175"/>
        <v>107</v>
      </c>
      <c r="AP953" s="52">
        <f>IFERROR(AO953/AK940,"-")</f>
        <v>6.9843342036553527E-2</v>
      </c>
      <c r="AQ953" s="53">
        <f t="shared" si="171"/>
        <v>66810.579439252338</v>
      </c>
      <c r="AW953" s="175"/>
      <c r="AX953" s="175"/>
    </row>
    <row r="954" spans="2:50" s="20" customFormat="1">
      <c r="B954" s="326"/>
      <c r="C954" s="308"/>
      <c r="D954" s="311"/>
      <c r="E954" s="311"/>
      <c r="F954" s="209" t="s">
        <v>163</v>
      </c>
      <c r="G954" s="54">
        <v>3587620</v>
      </c>
      <c r="H954" s="52">
        <f>IFERROR(G954/D940,"-")</f>
        <v>5.9587615671056939E-3</v>
      </c>
      <c r="I954" s="54">
        <v>82</v>
      </c>
      <c r="J954" s="52">
        <f>IFERROR(I954/E940,"-")</f>
        <v>7.7651515151515152E-2</v>
      </c>
      <c r="K954" s="53">
        <f t="shared" si="167"/>
        <v>43751.463414634149</v>
      </c>
      <c r="L954" s="311"/>
      <c r="M954" s="311"/>
      <c r="N954" s="209" t="s">
        <v>163</v>
      </c>
      <c r="O954" s="54">
        <v>917596</v>
      </c>
      <c r="P954" s="52">
        <f>IFERROR(O954/L940,"-")</f>
        <v>8.0618579852190422E-3</v>
      </c>
      <c r="Q954" s="54">
        <v>19</v>
      </c>
      <c r="R954" s="52">
        <f>IFERROR(Q954/M940,"-")</f>
        <v>9.947643979057591E-2</v>
      </c>
      <c r="S954" s="53">
        <f t="shared" si="168"/>
        <v>48294.526315789473</v>
      </c>
      <c r="T954" s="311"/>
      <c r="U954" s="311"/>
      <c r="V954" s="209" t="s">
        <v>163</v>
      </c>
      <c r="W954" s="54">
        <v>545272</v>
      </c>
      <c r="X954" s="52">
        <f>IFERROR(W954/T940,"-")</f>
        <v>6.9995794645181528E-3</v>
      </c>
      <c r="Y954" s="54">
        <v>11</v>
      </c>
      <c r="Z954" s="52">
        <f>IFERROR(Y954/U940,"-")</f>
        <v>0.10377358490566038</v>
      </c>
      <c r="AA954" s="53">
        <f t="shared" si="169"/>
        <v>49570.181818181816</v>
      </c>
      <c r="AB954" s="311"/>
      <c r="AC954" s="311"/>
      <c r="AD954" s="209" t="s">
        <v>163</v>
      </c>
      <c r="AE954" s="54">
        <v>1046517</v>
      </c>
      <c r="AF954" s="52">
        <f>IFERROR(AE954/AB940,"-")</f>
        <v>5.9381938537713015E-3</v>
      </c>
      <c r="AG954" s="54">
        <v>20</v>
      </c>
      <c r="AH954" s="52">
        <f>IFERROR(AG954/AC940,"-")</f>
        <v>0.11173184357541899</v>
      </c>
      <c r="AI954" s="53">
        <f t="shared" si="170"/>
        <v>52325.85</v>
      </c>
      <c r="AJ954" s="311"/>
      <c r="AK954" s="324"/>
      <c r="AL954" s="209" t="s">
        <v>163</v>
      </c>
      <c r="AM954" s="54">
        <f t="shared" si="174"/>
        <v>6097005</v>
      </c>
      <c r="AN954" s="52">
        <f>IFERROR(AM954/AJ940,"-")</f>
        <v>6.2853792621230583E-3</v>
      </c>
      <c r="AO954" s="54">
        <f t="shared" si="175"/>
        <v>132</v>
      </c>
      <c r="AP954" s="52">
        <f>IFERROR(AO954/AK940,"-")</f>
        <v>8.6161879895561358E-2</v>
      </c>
      <c r="AQ954" s="53">
        <f t="shared" si="171"/>
        <v>46189.431818181816</v>
      </c>
      <c r="AW954" s="175"/>
      <c r="AX954" s="175"/>
    </row>
    <row r="955" spans="2:50" s="20" customFormat="1">
      <c r="B955" s="326"/>
      <c r="C955" s="308"/>
      <c r="D955" s="311"/>
      <c r="E955" s="311"/>
      <c r="F955" s="210" t="s">
        <v>164</v>
      </c>
      <c r="G955" s="59">
        <v>1094535</v>
      </c>
      <c r="H955" s="57">
        <f>IFERROR(G955/D940,"-")</f>
        <v>1.8179386590140624E-3</v>
      </c>
      <c r="I955" s="59">
        <v>59</v>
      </c>
      <c r="J955" s="57">
        <f>IFERROR(I955/E940,"-")</f>
        <v>5.587121212121212E-2</v>
      </c>
      <c r="K955" s="58">
        <f t="shared" si="167"/>
        <v>18551.4406779661</v>
      </c>
      <c r="L955" s="311"/>
      <c r="M955" s="311"/>
      <c r="N955" s="210" t="s">
        <v>164</v>
      </c>
      <c r="O955" s="59">
        <v>55587</v>
      </c>
      <c r="P955" s="57">
        <f>IFERROR(O955/L940,"-")</f>
        <v>4.8837887242792139E-4</v>
      </c>
      <c r="Q955" s="59">
        <v>14</v>
      </c>
      <c r="R955" s="57">
        <f>IFERROR(Q955/M940,"-")</f>
        <v>7.3298429319371722E-2</v>
      </c>
      <c r="S955" s="58">
        <f t="shared" si="168"/>
        <v>3970.5</v>
      </c>
      <c r="T955" s="311"/>
      <c r="U955" s="311"/>
      <c r="V955" s="210" t="s">
        <v>164</v>
      </c>
      <c r="W955" s="59">
        <v>35456</v>
      </c>
      <c r="X955" s="57">
        <f>IFERROR(W955/T940,"-")</f>
        <v>4.551436521478375E-4</v>
      </c>
      <c r="Y955" s="59">
        <v>8</v>
      </c>
      <c r="Z955" s="57">
        <f>IFERROR(Y955/U940,"-")</f>
        <v>7.5471698113207544E-2</v>
      </c>
      <c r="AA955" s="58">
        <f t="shared" si="169"/>
        <v>4432</v>
      </c>
      <c r="AB955" s="311"/>
      <c r="AC955" s="311"/>
      <c r="AD955" s="210" t="s">
        <v>164</v>
      </c>
      <c r="AE955" s="59">
        <v>138298</v>
      </c>
      <c r="AF955" s="57">
        <f>IFERROR(AE955/AB940,"-")</f>
        <v>7.8473673489189708E-4</v>
      </c>
      <c r="AG955" s="59">
        <v>23</v>
      </c>
      <c r="AH955" s="57">
        <f>IFERROR(AG955/AC940,"-")</f>
        <v>0.12849162011173185</v>
      </c>
      <c r="AI955" s="58">
        <f t="shared" si="170"/>
        <v>6012.95652173913</v>
      </c>
      <c r="AJ955" s="311"/>
      <c r="AK955" s="324"/>
      <c r="AL955" s="210" t="s">
        <v>164</v>
      </c>
      <c r="AM955" s="59">
        <f t="shared" si="174"/>
        <v>1323876</v>
      </c>
      <c r="AN955" s="57">
        <f>IFERROR(AM955/AJ940,"-")</f>
        <v>1.3647787325125084E-3</v>
      </c>
      <c r="AO955" s="59">
        <f t="shared" si="175"/>
        <v>104</v>
      </c>
      <c r="AP955" s="57">
        <f>IFERROR(AO955/AK940,"-")</f>
        <v>6.7885117493472591E-2</v>
      </c>
      <c r="AQ955" s="58">
        <f t="shared" si="171"/>
        <v>12729.576923076924</v>
      </c>
      <c r="AW955" s="175"/>
      <c r="AX955" s="175"/>
    </row>
    <row r="956" spans="2:50" s="20" customFormat="1">
      <c r="B956" s="326"/>
      <c r="C956" s="309"/>
      <c r="D956" s="312"/>
      <c r="E956" s="312"/>
      <c r="F956" s="211" t="s">
        <v>86</v>
      </c>
      <c r="G956" s="60">
        <f>SUM(G940:G955)</f>
        <v>100278926</v>
      </c>
      <c r="H956" s="57">
        <f>IFERROR(G956/D940,"-")</f>
        <v>0.16655560238805556</v>
      </c>
      <c r="I956" s="59">
        <v>783</v>
      </c>
      <c r="J956" s="57">
        <f>IFERROR(I956/E940,"-")</f>
        <v>0.74147727272727271</v>
      </c>
      <c r="K956" s="58">
        <f t="shared" si="167"/>
        <v>128070.14814814815</v>
      </c>
      <c r="L956" s="312"/>
      <c r="M956" s="312"/>
      <c r="N956" s="211" t="s">
        <v>86</v>
      </c>
      <c r="O956" s="60">
        <f>SUM(O940:O955)</f>
        <v>22647388</v>
      </c>
      <c r="P956" s="57">
        <f>IFERROR(O956/L940,"-")</f>
        <v>0.19897648397786599</v>
      </c>
      <c r="Q956" s="59">
        <v>159</v>
      </c>
      <c r="R956" s="57">
        <f>IFERROR(Q956/M940,"-")</f>
        <v>0.83246073298429324</v>
      </c>
      <c r="S956" s="58">
        <f t="shared" si="168"/>
        <v>142436.40251572328</v>
      </c>
      <c r="T956" s="312"/>
      <c r="U956" s="312"/>
      <c r="V956" s="211" t="s">
        <v>86</v>
      </c>
      <c r="W956" s="60">
        <f>SUM(W940:W955)</f>
        <v>11908019</v>
      </c>
      <c r="X956" s="57">
        <f>IFERROR(W956/T940,"-")</f>
        <v>0.15286155396846343</v>
      </c>
      <c r="Y956" s="59">
        <v>89</v>
      </c>
      <c r="Z956" s="57">
        <f>IFERROR(Y956/U940,"-")</f>
        <v>0.839622641509434</v>
      </c>
      <c r="AA956" s="58">
        <f t="shared" si="169"/>
        <v>133797.96629213484</v>
      </c>
      <c r="AB956" s="312"/>
      <c r="AC956" s="312"/>
      <c r="AD956" s="211" t="s">
        <v>86</v>
      </c>
      <c r="AE956" s="60">
        <f>SUM(AE940:AE955)</f>
        <v>30392014</v>
      </c>
      <c r="AF956" s="57">
        <f>IFERROR(AE956/AB940,"-")</f>
        <v>0.172451733453476</v>
      </c>
      <c r="AG956" s="59">
        <v>150</v>
      </c>
      <c r="AH956" s="57">
        <f>IFERROR(AG956/AC940,"-")</f>
        <v>0.83798882681564246</v>
      </c>
      <c r="AI956" s="58">
        <f t="shared" si="170"/>
        <v>202613.42666666667</v>
      </c>
      <c r="AJ956" s="312"/>
      <c r="AK956" s="325"/>
      <c r="AL956" s="211" t="s">
        <v>86</v>
      </c>
      <c r="AM956" s="60">
        <f>SUM(AM940:AM955)</f>
        <v>165226347</v>
      </c>
      <c r="AN956" s="57">
        <f>IFERROR(AM956/AJ940,"-")</f>
        <v>0.17033121261835088</v>
      </c>
      <c r="AO956" s="59">
        <f t="shared" si="175"/>
        <v>1181</v>
      </c>
      <c r="AP956" s="57">
        <f>IFERROR(AO956/AK940,"-")</f>
        <v>0.77088772845953002</v>
      </c>
      <c r="AQ956" s="58">
        <f t="shared" si="171"/>
        <v>139903.76545300594</v>
      </c>
      <c r="AW956" s="175"/>
      <c r="AX956" s="175"/>
    </row>
    <row r="957" spans="2:50" s="20" customFormat="1">
      <c r="B957" s="326">
        <v>57</v>
      </c>
      <c r="C957" s="307" t="s">
        <v>49</v>
      </c>
      <c r="D957" s="310">
        <v>668169810</v>
      </c>
      <c r="E957" s="310">
        <v>1036</v>
      </c>
      <c r="F957" s="207" t="s">
        <v>150</v>
      </c>
      <c r="G957" s="50">
        <v>4587004</v>
      </c>
      <c r="H957" s="48">
        <f>IFERROR(G957/D957,"-")</f>
        <v>6.865027319926352E-3</v>
      </c>
      <c r="I957" s="50">
        <v>208</v>
      </c>
      <c r="J957" s="48">
        <f>IFERROR(I957/E957,"-")</f>
        <v>0.20077220077220076</v>
      </c>
      <c r="K957" s="49">
        <f t="shared" si="167"/>
        <v>22052.903846153848</v>
      </c>
      <c r="L957" s="310">
        <v>71289450</v>
      </c>
      <c r="M957" s="310">
        <v>99</v>
      </c>
      <c r="N957" s="207" t="s">
        <v>150</v>
      </c>
      <c r="O957" s="50">
        <v>332021</v>
      </c>
      <c r="P957" s="48">
        <f>IFERROR(O957/L957,"-")</f>
        <v>4.6573651501028556E-3</v>
      </c>
      <c r="Q957" s="50">
        <v>24</v>
      </c>
      <c r="R957" s="48">
        <f>IFERROR(Q957/M957,"-")</f>
        <v>0.24242424242424243</v>
      </c>
      <c r="S957" s="49">
        <f t="shared" si="168"/>
        <v>13834.208333333334</v>
      </c>
      <c r="T957" s="310">
        <v>45645300</v>
      </c>
      <c r="U957" s="310">
        <v>76</v>
      </c>
      <c r="V957" s="207" t="s">
        <v>150</v>
      </c>
      <c r="W957" s="50">
        <v>612405</v>
      </c>
      <c r="X957" s="48">
        <f>IFERROR(W957/T957,"-")</f>
        <v>1.3416605871798411E-2</v>
      </c>
      <c r="Y957" s="50">
        <v>24</v>
      </c>
      <c r="Z957" s="48">
        <f>IFERROR(Y957/U957,"-")</f>
        <v>0.31578947368421051</v>
      </c>
      <c r="AA957" s="49">
        <f t="shared" si="169"/>
        <v>25516.875</v>
      </c>
      <c r="AB957" s="310">
        <v>106426690</v>
      </c>
      <c r="AC957" s="310">
        <v>146</v>
      </c>
      <c r="AD957" s="207" t="s">
        <v>150</v>
      </c>
      <c r="AE957" s="50">
        <v>1562298</v>
      </c>
      <c r="AF957" s="48">
        <f>IFERROR(AE957/AB957,"-")</f>
        <v>1.4679569570377506E-2</v>
      </c>
      <c r="AG957" s="50">
        <v>44</v>
      </c>
      <c r="AH957" s="48">
        <f>IFERROR(AG957/AC957,"-")</f>
        <v>0.30136986301369861</v>
      </c>
      <c r="AI957" s="49">
        <f t="shared" si="170"/>
        <v>35506.772727272728</v>
      </c>
      <c r="AJ957" s="310">
        <f>SUM(D957,L957,T957,AB957)</f>
        <v>891531250</v>
      </c>
      <c r="AK957" s="323">
        <f>SUM(E957,M957,U957,AC957)</f>
        <v>1357</v>
      </c>
      <c r="AL957" s="207" t="s">
        <v>150</v>
      </c>
      <c r="AM957" s="50">
        <f t="shared" ref="AM957:AM972" si="176">SUM(G957,O957,W957,AE957)</f>
        <v>7093728</v>
      </c>
      <c r="AN957" s="48">
        <f>IFERROR(AM957/AJ957,"-")</f>
        <v>7.9567911949244632E-3</v>
      </c>
      <c r="AO957" s="50">
        <f t="shared" si="175"/>
        <v>300</v>
      </c>
      <c r="AP957" s="48">
        <f>IFERROR(AO957/AK957,"-")</f>
        <v>0.2210759027266028</v>
      </c>
      <c r="AQ957" s="49">
        <f t="shared" si="171"/>
        <v>23645.759999999998</v>
      </c>
      <c r="AW957" s="175"/>
      <c r="AX957" s="175"/>
    </row>
    <row r="958" spans="2:50" s="20" customFormat="1">
      <c r="B958" s="326"/>
      <c r="C958" s="308"/>
      <c r="D958" s="311"/>
      <c r="E958" s="311"/>
      <c r="F958" s="208" t="s">
        <v>151</v>
      </c>
      <c r="G958" s="54">
        <v>26474361</v>
      </c>
      <c r="H958" s="52">
        <f>IFERROR(G958/D957,"-")</f>
        <v>3.9622204720683202E-2</v>
      </c>
      <c r="I958" s="54">
        <v>333</v>
      </c>
      <c r="J958" s="52">
        <f>IFERROR(I958/E957,"-")</f>
        <v>0.32142857142857145</v>
      </c>
      <c r="K958" s="53">
        <f t="shared" si="167"/>
        <v>79502.585585585592</v>
      </c>
      <c r="L958" s="311"/>
      <c r="M958" s="311"/>
      <c r="N958" s="208" t="s">
        <v>151</v>
      </c>
      <c r="O958" s="54">
        <v>2635908</v>
      </c>
      <c r="P958" s="52">
        <f>IFERROR(O958/L957,"-")</f>
        <v>3.6974727677096683E-2</v>
      </c>
      <c r="Q958" s="54">
        <v>31</v>
      </c>
      <c r="R958" s="52">
        <f>IFERROR(Q958/M957,"-")</f>
        <v>0.31313131313131315</v>
      </c>
      <c r="S958" s="53">
        <f t="shared" si="168"/>
        <v>85029.290322580651</v>
      </c>
      <c r="T958" s="311"/>
      <c r="U958" s="311"/>
      <c r="V958" s="208" t="s">
        <v>151</v>
      </c>
      <c r="W958" s="54">
        <v>2225638</v>
      </c>
      <c r="X958" s="52">
        <f>IFERROR(W958/T957,"-")</f>
        <v>4.8759412250549347E-2</v>
      </c>
      <c r="Y958" s="54">
        <v>32</v>
      </c>
      <c r="Z958" s="52">
        <f>IFERROR(Y958/U957,"-")</f>
        <v>0.42105263157894735</v>
      </c>
      <c r="AA958" s="53">
        <f t="shared" si="169"/>
        <v>69551.1875</v>
      </c>
      <c r="AB958" s="311"/>
      <c r="AC958" s="311"/>
      <c r="AD958" s="208" t="s">
        <v>151</v>
      </c>
      <c r="AE958" s="54">
        <v>2128343</v>
      </c>
      <c r="AF958" s="52">
        <f>IFERROR(AE958/AB957,"-")</f>
        <v>1.9998207216629586E-2</v>
      </c>
      <c r="AG958" s="54">
        <v>50</v>
      </c>
      <c r="AH958" s="52">
        <f>IFERROR(AG958/AC957,"-")</f>
        <v>0.34246575342465752</v>
      </c>
      <c r="AI958" s="53">
        <f t="shared" si="170"/>
        <v>42566.86</v>
      </c>
      <c r="AJ958" s="311"/>
      <c r="AK958" s="324"/>
      <c r="AL958" s="208" t="s">
        <v>151</v>
      </c>
      <c r="AM958" s="54">
        <f t="shared" si="176"/>
        <v>33464250</v>
      </c>
      <c r="AN958" s="52">
        <f>IFERROR(AM958/AJ957,"-")</f>
        <v>3.7535700515265169E-2</v>
      </c>
      <c r="AO958" s="54">
        <f t="shared" si="175"/>
        <v>446</v>
      </c>
      <c r="AP958" s="52">
        <f>IFERROR(AO958/AK957,"-")</f>
        <v>0.32866617538688281</v>
      </c>
      <c r="AQ958" s="53">
        <f t="shared" si="171"/>
        <v>75031.950672645733</v>
      </c>
      <c r="AW958" s="175"/>
      <c r="AX958" s="175"/>
    </row>
    <row r="959" spans="2:50" s="20" customFormat="1">
      <c r="B959" s="326"/>
      <c r="C959" s="308"/>
      <c r="D959" s="311"/>
      <c r="E959" s="311"/>
      <c r="F959" s="209" t="s">
        <v>152</v>
      </c>
      <c r="G959" s="54">
        <v>15974946</v>
      </c>
      <c r="H959" s="52">
        <f>IFERROR(G959/D957,"-")</f>
        <v>2.3908512119097388E-2</v>
      </c>
      <c r="I959" s="54">
        <v>308</v>
      </c>
      <c r="J959" s="52">
        <f>IFERROR(I959/E957,"-")</f>
        <v>0.29729729729729731</v>
      </c>
      <c r="K959" s="53">
        <f t="shared" si="167"/>
        <v>51866.707792207795</v>
      </c>
      <c r="L959" s="311"/>
      <c r="M959" s="311"/>
      <c r="N959" s="209" t="s">
        <v>152</v>
      </c>
      <c r="O959" s="54">
        <v>822110</v>
      </c>
      <c r="P959" s="52">
        <f>IFERROR(O959/L957,"-")</f>
        <v>1.1532000878110295E-2</v>
      </c>
      <c r="Q959" s="54">
        <v>32</v>
      </c>
      <c r="R959" s="52">
        <f>IFERROR(Q959/M957,"-")</f>
        <v>0.32323232323232326</v>
      </c>
      <c r="S959" s="53">
        <f t="shared" si="168"/>
        <v>25690.9375</v>
      </c>
      <c r="T959" s="311"/>
      <c r="U959" s="311"/>
      <c r="V959" s="209" t="s">
        <v>152</v>
      </c>
      <c r="W959" s="54">
        <v>1201416</v>
      </c>
      <c r="X959" s="52">
        <f>IFERROR(W959/T957,"-")</f>
        <v>2.63206945731543E-2</v>
      </c>
      <c r="Y959" s="54">
        <v>31</v>
      </c>
      <c r="Z959" s="52">
        <f>IFERROR(Y959/U957,"-")</f>
        <v>0.40789473684210525</v>
      </c>
      <c r="AA959" s="53">
        <f t="shared" si="169"/>
        <v>38755.354838709674</v>
      </c>
      <c r="AB959" s="311"/>
      <c r="AC959" s="311"/>
      <c r="AD959" s="209" t="s">
        <v>152</v>
      </c>
      <c r="AE959" s="54">
        <v>1903216</v>
      </c>
      <c r="AF959" s="52">
        <f>IFERROR(AE959/AB957,"-")</f>
        <v>1.7882882573910738E-2</v>
      </c>
      <c r="AG959" s="54">
        <v>59</v>
      </c>
      <c r="AH959" s="52">
        <f>IFERROR(AG959/AC957,"-")</f>
        <v>0.4041095890410959</v>
      </c>
      <c r="AI959" s="53">
        <f t="shared" si="170"/>
        <v>32257.898305084746</v>
      </c>
      <c r="AJ959" s="311"/>
      <c r="AK959" s="324"/>
      <c r="AL959" s="209" t="s">
        <v>152</v>
      </c>
      <c r="AM959" s="54">
        <f t="shared" si="176"/>
        <v>19901688</v>
      </c>
      <c r="AN959" s="52">
        <f>IFERROR(AM959/AJ957,"-")</f>
        <v>2.2323040274808088E-2</v>
      </c>
      <c r="AO959" s="54">
        <f t="shared" si="175"/>
        <v>430</v>
      </c>
      <c r="AP959" s="52">
        <f>IFERROR(AO959/AK957,"-")</f>
        <v>0.31687546057479737</v>
      </c>
      <c r="AQ959" s="53">
        <f t="shared" si="171"/>
        <v>46282.995348837212</v>
      </c>
      <c r="AW959" s="175"/>
      <c r="AX959" s="175"/>
    </row>
    <row r="960" spans="2:50" s="20" customFormat="1">
      <c r="B960" s="326"/>
      <c r="C960" s="308"/>
      <c r="D960" s="311"/>
      <c r="E960" s="311"/>
      <c r="F960" s="209" t="s">
        <v>153</v>
      </c>
      <c r="G960" s="54">
        <v>679369</v>
      </c>
      <c r="H960" s="52">
        <f>IFERROR(G960/D957,"-")</f>
        <v>1.0167609937360084E-3</v>
      </c>
      <c r="I960" s="54">
        <v>42</v>
      </c>
      <c r="J960" s="52">
        <f>IFERROR(I960/E957,"-")</f>
        <v>4.0540540540540543E-2</v>
      </c>
      <c r="K960" s="53">
        <f t="shared" si="167"/>
        <v>16175.452380952382</v>
      </c>
      <c r="L960" s="311"/>
      <c r="M960" s="311"/>
      <c r="N960" s="209" t="s">
        <v>153</v>
      </c>
      <c r="O960" s="54">
        <v>96518</v>
      </c>
      <c r="P960" s="52">
        <f>IFERROR(O960/L957,"-")</f>
        <v>1.3538889695459847E-3</v>
      </c>
      <c r="Q960" s="54">
        <v>6</v>
      </c>
      <c r="R960" s="52">
        <f>IFERROR(Q960/M957,"-")</f>
        <v>6.0606060606060608E-2</v>
      </c>
      <c r="S960" s="53">
        <f t="shared" si="168"/>
        <v>16086.333333333334</v>
      </c>
      <c r="T960" s="311"/>
      <c r="U960" s="311"/>
      <c r="V960" s="209" t="s">
        <v>153</v>
      </c>
      <c r="W960" s="54">
        <v>49276</v>
      </c>
      <c r="X960" s="52">
        <f>IFERROR(W960/T957,"-")</f>
        <v>1.0795415957393203E-3</v>
      </c>
      <c r="Y960" s="54">
        <v>2</v>
      </c>
      <c r="Z960" s="52">
        <f>IFERROR(Y960/U957,"-")</f>
        <v>2.6315789473684209E-2</v>
      </c>
      <c r="AA960" s="53">
        <f t="shared" si="169"/>
        <v>24638</v>
      </c>
      <c r="AB960" s="311"/>
      <c r="AC960" s="311"/>
      <c r="AD960" s="209" t="s">
        <v>153</v>
      </c>
      <c r="AE960" s="54">
        <v>119078</v>
      </c>
      <c r="AF960" s="52">
        <f>IFERROR(AE960/AB957,"-")</f>
        <v>1.1188734705551776E-3</v>
      </c>
      <c r="AG960" s="54">
        <v>9</v>
      </c>
      <c r="AH960" s="52">
        <f>IFERROR(AG960/AC957,"-")</f>
        <v>6.1643835616438353E-2</v>
      </c>
      <c r="AI960" s="53">
        <f t="shared" si="170"/>
        <v>13230.888888888889</v>
      </c>
      <c r="AJ960" s="311"/>
      <c r="AK960" s="324"/>
      <c r="AL960" s="209" t="s">
        <v>153</v>
      </c>
      <c r="AM960" s="54">
        <f t="shared" si="176"/>
        <v>944241</v>
      </c>
      <c r="AN960" s="52">
        <f>IFERROR(AM960/AJ957,"-")</f>
        <v>1.059122717235094E-3</v>
      </c>
      <c r="AO960" s="54">
        <f t="shared" si="175"/>
        <v>59</v>
      </c>
      <c r="AP960" s="52">
        <f>IFERROR(AO960/AK957,"-")</f>
        <v>4.3478260869565216E-2</v>
      </c>
      <c r="AQ960" s="53">
        <f t="shared" si="171"/>
        <v>16004.084745762711</v>
      </c>
      <c r="AW960" s="175"/>
      <c r="AX960" s="175"/>
    </row>
    <row r="961" spans="2:50" s="20" customFormat="1">
      <c r="B961" s="326"/>
      <c r="C961" s="308"/>
      <c r="D961" s="311"/>
      <c r="E961" s="311"/>
      <c r="F961" s="209" t="s">
        <v>154</v>
      </c>
      <c r="G961" s="54">
        <v>18233976</v>
      </c>
      <c r="H961" s="52">
        <f>IFERROR(G961/D957,"-")</f>
        <v>2.7289434103585135E-2</v>
      </c>
      <c r="I961" s="54">
        <v>350</v>
      </c>
      <c r="J961" s="52">
        <f>IFERROR(I961/E957,"-")</f>
        <v>0.33783783783783783</v>
      </c>
      <c r="K961" s="53">
        <f t="shared" si="167"/>
        <v>52097.074285714283</v>
      </c>
      <c r="L961" s="311"/>
      <c r="M961" s="311"/>
      <c r="N961" s="209" t="s">
        <v>154</v>
      </c>
      <c r="O961" s="54">
        <v>1151634</v>
      </c>
      <c r="P961" s="52">
        <f>IFERROR(O961/L957,"-")</f>
        <v>1.6154339807643348E-2</v>
      </c>
      <c r="Q961" s="54">
        <v>39</v>
      </c>
      <c r="R961" s="52">
        <f>IFERROR(Q961/M957,"-")</f>
        <v>0.39393939393939392</v>
      </c>
      <c r="S961" s="53">
        <f t="shared" si="168"/>
        <v>29529.076923076922</v>
      </c>
      <c r="T961" s="311"/>
      <c r="U961" s="311"/>
      <c r="V961" s="209" t="s">
        <v>154</v>
      </c>
      <c r="W961" s="54">
        <v>2020666</v>
      </c>
      <c r="X961" s="52">
        <f>IFERROR(W961/T957,"-")</f>
        <v>4.4268873246533599E-2</v>
      </c>
      <c r="Y961" s="54">
        <v>29</v>
      </c>
      <c r="Z961" s="52">
        <f>IFERROR(Y961/U957,"-")</f>
        <v>0.38157894736842107</v>
      </c>
      <c r="AA961" s="53">
        <f t="shared" si="169"/>
        <v>69678.137931034478</v>
      </c>
      <c r="AB961" s="311"/>
      <c r="AC961" s="311"/>
      <c r="AD961" s="209" t="s">
        <v>154</v>
      </c>
      <c r="AE961" s="54">
        <v>2369984</v>
      </c>
      <c r="AF961" s="52">
        <f>IFERROR(AE961/AB957,"-")</f>
        <v>2.2268699703053813E-2</v>
      </c>
      <c r="AG961" s="54">
        <v>54</v>
      </c>
      <c r="AH961" s="52">
        <f>IFERROR(AG961/AC957,"-")</f>
        <v>0.36986301369863012</v>
      </c>
      <c r="AI961" s="53">
        <f t="shared" si="170"/>
        <v>43888.592592592591</v>
      </c>
      <c r="AJ961" s="311"/>
      <c r="AK961" s="324"/>
      <c r="AL961" s="209" t="s">
        <v>154</v>
      </c>
      <c r="AM961" s="54">
        <f t="shared" si="176"/>
        <v>23776260</v>
      </c>
      <c r="AN961" s="52">
        <f>IFERROR(AM961/AJ957,"-")</f>
        <v>2.6669014686809912E-2</v>
      </c>
      <c r="AO961" s="54">
        <f t="shared" si="175"/>
        <v>472</v>
      </c>
      <c r="AP961" s="52">
        <f>IFERROR(AO961/AK957,"-")</f>
        <v>0.34782608695652173</v>
      </c>
      <c r="AQ961" s="53">
        <f t="shared" si="171"/>
        <v>50373.432203389828</v>
      </c>
      <c r="AW961" s="175"/>
      <c r="AX961" s="175"/>
    </row>
    <row r="962" spans="2:50" s="20" customFormat="1">
      <c r="B962" s="326"/>
      <c r="C962" s="308"/>
      <c r="D962" s="311"/>
      <c r="E962" s="311"/>
      <c r="F962" s="209" t="s">
        <v>155</v>
      </c>
      <c r="G962" s="54">
        <v>24689480</v>
      </c>
      <c r="H962" s="52">
        <f>IFERROR(G962/D957,"-")</f>
        <v>3.6950906237442842E-2</v>
      </c>
      <c r="I962" s="54">
        <v>400</v>
      </c>
      <c r="J962" s="52">
        <f>IFERROR(I962/E957,"-")</f>
        <v>0.38610038610038611</v>
      </c>
      <c r="K962" s="53">
        <f t="shared" si="167"/>
        <v>61723.7</v>
      </c>
      <c r="L962" s="311"/>
      <c r="M962" s="311"/>
      <c r="N962" s="209" t="s">
        <v>155</v>
      </c>
      <c r="O962" s="54">
        <v>3970842</v>
      </c>
      <c r="P962" s="52">
        <f>IFERROR(O962/L957,"-")</f>
        <v>5.5700275426448093E-2</v>
      </c>
      <c r="Q962" s="54">
        <v>40</v>
      </c>
      <c r="R962" s="52">
        <f>IFERROR(Q962/M957,"-")</f>
        <v>0.40404040404040403</v>
      </c>
      <c r="S962" s="53">
        <f t="shared" si="168"/>
        <v>99271.05</v>
      </c>
      <c r="T962" s="311"/>
      <c r="U962" s="311"/>
      <c r="V962" s="209" t="s">
        <v>155</v>
      </c>
      <c r="W962" s="54">
        <v>1349425</v>
      </c>
      <c r="X962" s="52">
        <f>IFERROR(W962/T957,"-")</f>
        <v>2.9563284719346789E-2</v>
      </c>
      <c r="Y962" s="54">
        <v>25</v>
      </c>
      <c r="Z962" s="52">
        <f>IFERROR(Y962/U957,"-")</f>
        <v>0.32894736842105265</v>
      </c>
      <c r="AA962" s="53">
        <f t="shared" si="169"/>
        <v>53977</v>
      </c>
      <c r="AB962" s="311"/>
      <c r="AC962" s="311"/>
      <c r="AD962" s="209" t="s">
        <v>155</v>
      </c>
      <c r="AE962" s="54">
        <v>4320025</v>
      </c>
      <c r="AF962" s="52">
        <f>IFERROR(AE962/AB957,"-")</f>
        <v>4.0591556497716882E-2</v>
      </c>
      <c r="AG962" s="54">
        <v>56</v>
      </c>
      <c r="AH962" s="52">
        <f>IFERROR(AG962/AC957,"-")</f>
        <v>0.38356164383561642</v>
      </c>
      <c r="AI962" s="53">
        <f t="shared" si="170"/>
        <v>77143.303571428565</v>
      </c>
      <c r="AJ962" s="311"/>
      <c r="AK962" s="324"/>
      <c r="AL962" s="209" t="s">
        <v>155</v>
      </c>
      <c r="AM962" s="54">
        <f t="shared" si="176"/>
        <v>34329772</v>
      </c>
      <c r="AN962" s="52">
        <f>IFERROR(AM962/AJ957,"-")</f>
        <v>3.8506526832346032E-2</v>
      </c>
      <c r="AO962" s="54">
        <f t="shared" si="175"/>
        <v>521</v>
      </c>
      <c r="AP962" s="52">
        <f>IFERROR(AO962/AK957,"-")</f>
        <v>0.38393515106853354</v>
      </c>
      <c r="AQ962" s="53">
        <f t="shared" si="171"/>
        <v>65892.076775431866</v>
      </c>
      <c r="AW962" s="175"/>
      <c r="AX962" s="175"/>
    </row>
    <row r="963" spans="2:50" s="20" customFormat="1">
      <c r="B963" s="326"/>
      <c r="C963" s="308"/>
      <c r="D963" s="311"/>
      <c r="E963" s="311"/>
      <c r="F963" s="209" t="s">
        <v>156</v>
      </c>
      <c r="G963" s="54">
        <v>15884686</v>
      </c>
      <c r="H963" s="52">
        <f>IFERROR(G963/D957,"-")</f>
        <v>2.3773426698222119E-2</v>
      </c>
      <c r="I963" s="54">
        <v>93</v>
      </c>
      <c r="J963" s="52">
        <f>IFERROR(I963/E957,"-")</f>
        <v>8.9768339768339769E-2</v>
      </c>
      <c r="K963" s="53">
        <f t="shared" si="167"/>
        <v>170803.07526881719</v>
      </c>
      <c r="L963" s="311"/>
      <c r="M963" s="311"/>
      <c r="N963" s="209" t="s">
        <v>156</v>
      </c>
      <c r="O963" s="54">
        <v>7861676</v>
      </c>
      <c r="P963" s="52">
        <f>IFERROR(O963/L957,"-")</f>
        <v>0.1102782529532771</v>
      </c>
      <c r="Q963" s="54">
        <v>11</v>
      </c>
      <c r="R963" s="52">
        <f>IFERROR(Q963/M957,"-")</f>
        <v>0.1111111111111111</v>
      </c>
      <c r="S963" s="53">
        <f t="shared" si="168"/>
        <v>714697.81818181823</v>
      </c>
      <c r="T963" s="311"/>
      <c r="U963" s="311"/>
      <c r="V963" s="209" t="s">
        <v>156</v>
      </c>
      <c r="W963" s="54">
        <v>48767</v>
      </c>
      <c r="X963" s="52">
        <f>IFERROR(W963/T957,"-")</f>
        <v>1.0683903928772514E-3</v>
      </c>
      <c r="Y963" s="54">
        <v>5</v>
      </c>
      <c r="Z963" s="52">
        <f>IFERROR(Y963/U957,"-")</f>
        <v>6.5789473684210523E-2</v>
      </c>
      <c r="AA963" s="53">
        <f t="shared" si="169"/>
        <v>9753.4</v>
      </c>
      <c r="AB963" s="311"/>
      <c r="AC963" s="311"/>
      <c r="AD963" s="209" t="s">
        <v>156</v>
      </c>
      <c r="AE963" s="54">
        <v>1476353</v>
      </c>
      <c r="AF963" s="52">
        <f>IFERROR(AE963/AB957,"-")</f>
        <v>1.3872018381855153E-2</v>
      </c>
      <c r="AG963" s="54">
        <v>17</v>
      </c>
      <c r="AH963" s="52">
        <f>IFERROR(AG963/AC957,"-")</f>
        <v>0.11643835616438356</v>
      </c>
      <c r="AI963" s="53">
        <f t="shared" si="170"/>
        <v>86844.294117647063</v>
      </c>
      <c r="AJ963" s="311"/>
      <c r="AK963" s="324"/>
      <c r="AL963" s="209" t="s">
        <v>156</v>
      </c>
      <c r="AM963" s="54">
        <f t="shared" si="176"/>
        <v>25271482</v>
      </c>
      <c r="AN963" s="52">
        <f>IFERROR(AM963/AJ957,"-")</f>
        <v>2.8346153878509587E-2</v>
      </c>
      <c r="AO963" s="54">
        <f t="shared" si="175"/>
        <v>126</v>
      </c>
      <c r="AP963" s="52">
        <f>IFERROR(AO963/AK957,"-")</f>
        <v>9.2851879145173177E-2</v>
      </c>
      <c r="AQ963" s="53">
        <f t="shared" si="171"/>
        <v>200567.31746031746</v>
      </c>
      <c r="AW963" s="175"/>
      <c r="AX963" s="175"/>
    </row>
    <row r="964" spans="2:50" s="20" customFormat="1">
      <c r="B964" s="326"/>
      <c r="C964" s="308"/>
      <c r="D964" s="311"/>
      <c r="E964" s="311"/>
      <c r="F964" s="209" t="s">
        <v>166</v>
      </c>
      <c r="G964" s="54">
        <v>0</v>
      </c>
      <c r="H964" s="52">
        <f>IFERROR(G964/D957,"-")</f>
        <v>0</v>
      </c>
      <c r="I964" s="54">
        <v>0</v>
      </c>
      <c r="J964" s="52">
        <f>IFERROR(I964/E957,"-")</f>
        <v>0</v>
      </c>
      <c r="K964" s="53" t="str">
        <f t="shared" si="167"/>
        <v>-</v>
      </c>
      <c r="L964" s="311"/>
      <c r="M964" s="311"/>
      <c r="N964" s="209" t="s">
        <v>166</v>
      </c>
      <c r="O964" s="54">
        <v>0</v>
      </c>
      <c r="P964" s="52">
        <f>IFERROR(O964/L957,"-")</f>
        <v>0</v>
      </c>
      <c r="Q964" s="54">
        <v>0</v>
      </c>
      <c r="R964" s="52">
        <f>IFERROR(Q964/M957,"-")</f>
        <v>0</v>
      </c>
      <c r="S964" s="53" t="str">
        <f t="shared" si="168"/>
        <v>-</v>
      </c>
      <c r="T964" s="311"/>
      <c r="U964" s="311"/>
      <c r="V964" s="209" t="s">
        <v>166</v>
      </c>
      <c r="W964" s="54">
        <v>0</v>
      </c>
      <c r="X964" s="52">
        <f>IFERROR(W964/T957,"-")</f>
        <v>0</v>
      </c>
      <c r="Y964" s="54">
        <v>0</v>
      </c>
      <c r="Z964" s="52">
        <f>IFERROR(Y964/U957,"-")</f>
        <v>0</v>
      </c>
      <c r="AA964" s="53" t="str">
        <f t="shared" si="169"/>
        <v>-</v>
      </c>
      <c r="AB964" s="311"/>
      <c r="AC964" s="311"/>
      <c r="AD964" s="209" t="s">
        <v>166</v>
      </c>
      <c r="AE964" s="54">
        <v>0</v>
      </c>
      <c r="AF964" s="52">
        <f>IFERROR(AE964/AB957,"-")</f>
        <v>0</v>
      </c>
      <c r="AG964" s="54">
        <v>0</v>
      </c>
      <c r="AH964" s="52">
        <f>IFERROR(AG964/AC957,"-")</f>
        <v>0</v>
      </c>
      <c r="AI964" s="53" t="str">
        <f t="shared" si="170"/>
        <v>-</v>
      </c>
      <c r="AJ964" s="311"/>
      <c r="AK964" s="324"/>
      <c r="AL964" s="209" t="s">
        <v>166</v>
      </c>
      <c r="AM964" s="54">
        <f t="shared" si="176"/>
        <v>0</v>
      </c>
      <c r="AN964" s="52">
        <f>IFERROR(AM964/AJ957,"-")</f>
        <v>0</v>
      </c>
      <c r="AO964" s="54">
        <f t="shared" si="175"/>
        <v>0</v>
      </c>
      <c r="AP964" s="52">
        <f>IFERROR(AO964/AK957,"-")</f>
        <v>0</v>
      </c>
      <c r="AQ964" s="53" t="str">
        <f t="shared" si="171"/>
        <v>-</v>
      </c>
      <c r="AW964" s="175"/>
      <c r="AX964" s="175"/>
    </row>
    <row r="965" spans="2:50" s="20" customFormat="1">
      <c r="B965" s="326"/>
      <c r="C965" s="308"/>
      <c r="D965" s="311"/>
      <c r="E965" s="311"/>
      <c r="F965" s="209" t="s">
        <v>157</v>
      </c>
      <c r="G965" s="54">
        <v>87768</v>
      </c>
      <c r="H965" s="52">
        <f>IFERROR(G965/D957,"-")</f>
        <v>1.3135583003967211E-4</v>
      </c>
      <c r="I965" s="54">
        <v>5</v>
      </c>
      <c r="J965" s="52">
        <f>IFERROR(I965/E957,"-")</f>
        <v>4.8262548262548262E-3</v>
      </c>
      <c r="K965" s="53">
        <f t="shared" si="167"/>
        <v>17553.599999999999</v>
      </c>
      <c r="L965" s="311"/>
      <c r="M965" s="311"/>
      <c r="N965" s="209" t="s">
        <v>157</v>
      </c>
      <c r="O965" s="54">
        <v>48088</v>
      </c>
      <c r="P965" s="52">
        <f>IFERROR(O965/L957,"-")</f>
        <v>6.7454581287974586E-4</v>
      </c>
      <c r="Q965" s="54">
        <v>1</v>
      </c>
      <c r="R965" s="52">
        <f>IFERROR(Q965/M957,"-")</f>
        <v>1.0101010101010102E-2</v>
      </c>
      <c r="S965" s="53">
        <f t="shared" si="168"/>
        <v>48088</v>
      </c>
      <c r="T965" s="311"/>
      <c r="U965" s="311"/>
      <c r="V965" s="209" t="s">
        <v>157</v>
      </c>
      <c r="W965" s="54">
        <v>16198</v>
      </c>
      <c r="X965" s="52">
        <f>IFERROR(W965/T957,"-")</f>
        <v>3.5486676612926193E-4</v>
      </c>
      <c r="Y965" s="54">
        <v>1</v>
      </c>
      <c r="Z965" s="52">
        <f>IFERROR(Y965/U957,"-")</f>
        <v>1.3157894736842105E-2</v>
      </c>
      <c r="AA965" s="53">
        <f t="shared" si="169"/>
        <v>16198</v>
      </c>
      <c r="AB965" s="311"/>
      <c r="AC965" s="311"/>
      <c r="AD965" s="209" t="s">
        <v>157</v>
      </c>
      <c r="AE965" s="54">
        <v>67177</v>
      </c>
      <c r="AF965" s="52">
        <f>IFERROR(AE965/AB957,"-")</f>
        <v>6.3120444692961887E-4</v>
      </c>
      <c r="AG965" s="54">
        <v>4</v>
      </c>
      <c r="AH965" s="52">
        <f>IFERROR(AG965/AC957,"-")</f>
        <v>2.7397260273972601E-2</v>
      </c>
      <c r="AI965" s="53">
        <f t="shared" si="170"/>
        <v>16794.25</v>
      </c>
      <c r="AJ965" s="311"/>
      <c r="AK965" s="324"/>
      <c r="AL965" s="209" t="s">
        <v>157</v>
      </c>
      <c r="AM965" s="54">
        <f t="shared" si="176"/>
        <v>219231</v>
      </c>
      <c r="AN965" s="52">
        <f>IFERROR(AM965/AJ957,"-")</f>
        <v>2.459038872725998E-4</v>
      </c>
      <c r="AO965" s="54">
        <f t="shared" si="175"/>
        <v>11</v>
      </c>
      <c r="AP965" s="52">
        <f>IFERROR(AO965/AK957,"-")</f>
        <v>8.1061164333087691E-3</v>
      </c>
      <c r="AQ965" s="53">
        <f t="shared" si="171"/>
        <v>19930.090909090908</v>
      </c>
      <c r="AW965" s="175"/>
      <c r="AX965" s="175"/>
    </row>
    <row r="966" spans="2:50" s="20" customFormat="1">
      <c r="B966" s="326"/>
      <c r="C966" s="308"/>
      <c r="D966" s="311"/>
      <c r="E966" s="311"/>
      <c r="F966" s="209" t="s">
        <v>158</v>
      </c>
      <c r="G966" s="54">
        <v>302000</v>
      </c>
      <c r="H966" s="52">
        <f>IFERROR(G966/D957,"-")</f>
        <v>4.5198091185831937E-4</v>
      </c>
      <c r="I966" s="54">
        <v>38</v>
      </c>
      <c r="J966" s="52">
        <f>IFERROR(I966/E957,"-")</f>
        <v>3.6679536679536683E-2</v>
      </c>
      <c r="K966" s="53">
        <f t="shared" ref="K966:K1029" si="177">IFERROR(G966/I966,"-")</f>
        <v>7947.3684210526317</v>
      </c>
      <c r="L966" s="311"/>
      <c r="M966" s="311"/>
      <c r="N966" s="209" t="s">
        <v>158</v>
      </c>
      <c r="O966" s="54">
        <v>53867</v>
      </c>
      <c r="P966" s="52">
        <f>IFERROR(O966/L957,"-")</f>
        <v>7.5560970101466631E-4</v>
      </c>
      <c r="Q966" s="54">
        <v>4</v>
      </c>
      <c r="R966" s="52">
        <f>IFERROR(Q966/M957,"-")</f>
        <v>4.0404040404040407E-2</v>
      </c>
      <c r="S966" s="53">
        <f t="shared" ref="S966:S1029" si="178">IFERROR(O966/Q966,"-")</f>
        <v>13466.75</v>
      </c>
      <c r="T966" s="311"/>
      <c r="U966" s="311"/>
      <c r="V966" s="209" t="s">
        <v>158</v>
      </c>
      <c r="W966" s="54">
        <v>12321</v>
      </c>
      <c r="X966" s="52">
        <f>IFERROR(W966/T957,"-")</f>
        <v>2.6992921505609557E-4</v>
      </c>
      <c r="Y966" s="54">
        <v>2</v>
      </c>
      <c r="Z966" s="52">
        <f>IFERROR(Y966/U957,"-")</f>
        <v>2.6315789473684209E-2</v>
      </c>
      <c r="AA966" s="53">
        <f t="shared" ref="AA966:AA1029" si="179">IFERROR(W966/Y966,"-")</f>
        <v>6160.5</v>
      </c>
      <c r="AB966" s="311"/>
      <c r="AC966" s="311"/>
      <c r="AD966" s="209" t="s">
        <v>158</v>
      </c>
      <c r="AE966" s="54">
        <v>51697</v>
      </c>
      <c r="AF966" s="52">
        <f>IFERROR(AE966/AB957,"-")</f>
        <v>4.8575221121694193E-4</v>
      </c>
      <c r="AG966" s="54">
        <v>11</v>
      </c>
      <c r="AH966" s="52">
        <f>IFERROR(AG966/AC957,"-")</f>
        <v>7.5342465753424653E-2</v>
      </c>
      <c r="AI966" s="53">
        <f t="shared" ref="AI966:AI1029" si="180">IFERROR(AE966/AG966,"-")</f>
        <v>4699.727272727273</v>
      </c>
      <c r="AJ966" s="311"/>
      <c r="AK966" s="324"/>
      <c r="AL966" s="209" t="s">
        <v>158</v>
      </c>
      <c r="AM966" s="54">
        <f t="shared" si="176"/>
        <v>419885</v>
      </c>
      <c r="AN966" s="52">
        <f>IFERROR(AM966/AJ957,"-")</f>
        <v>4.7097059132812224E-4</v>
      </c>
      <c r="AO966" s="54">
        <f t="shared" si="175"/>
        <v>55</v>
      </c>
      <c r="AP966" s="52">
        <f>IFERROR(AO966/AK957,"-")</f>
        <v>4.0530582166543844E-2</v>
      </c>
      <c r="AQ966" s="53">
        <f t="shared" ref="AQ966:AQ1029" si="181">IFERROR(AM966/AO966,"-")</f>
        <v>7634.272727272727</v>
      </c>
      <c r="AW966" s="175"/>
      <c r="AX966" s="175"/>
    </row>
    <row r="967" spans="2:50" s="20" customFormat="1">
      <c r="B967" s="326"/>
      <c r="C967" s="308"/>
      <c r="D967" s="311"/>
      <c r="E967" s="311"/>
      <c r="F967" s="209" t="s">
        <v>159</v>
      </c>
      <c r="G967" s="54">
        <v>12000</v>
      </c>
      <c r="H967" s="52">
        <f>IFERROR(G967/D957,"-")</f>
        <v>1.7959506431456397E-5</v>
      </c>
      <c r="I967" s="54">
        <v>3</v>
      </c>
      <c r="J967" s="52">
        <f>IFERROR(I967/E957,"-")</f>
        <v>2.8957528957528956E-3</v>
      </c>
      <c r="K967" s="53">
        <f t="shared" si="177"/>
        <v>4000</v>
      </c>
      <c r="L967" s="311"/>
      <c r="M967" s="311"/>
      <c r="N967" s="209" t="s">
        <v>159</v>
      </c>
      <c r="O967" s="54">
        <v>0</v>
      </c>
      <c r="P967" s="52">
        <f>IFERROR(O967/L957,"-")</f>
        <v>0</v>
      </c>
      <c r="Q967" s="54">
        <v>0</v>
      </c>
      <c r="R967" s="52">
        <f>IFERROR(Q967/M957,"-")</f>
        <v>0</v>
      </c>
      <c r="S967" s="53" t="str">
        <f t="shared" si="178"/>
        <v>-</v>
      </c>
      <c r="T967" s="311"/>
      <c r="U967" s="311"/>
      <c r="V967" s="209" t="s">
        <v>159</v>
      </c>
      <c r="W967" s="54">
        <v>0</v>
      </c>
      <c r="X967" s="52">
        <f>IFERROR(W967/T957,"-")</f>
        <v>0</v>
      </c>
      <c r="Y967" s="54">
        <v>0</v>
      </c>
      <c r="Z967" s="52">
        <f>IFERROR(Y967/U957,"-")</f>
        <v>0</v>
      </c>
      <c r="AA967" s="53" t="str">
        <f t="shared" si="179"/>
        <v>-</v>
      </c>
      <c r="AB967" s="311"/>
      <c r="AC967" s="311"/>
      <c r="AD967" s="209" t="s">
        <v>159</v>
      </c>
      <c r="AE967" s="54">
        <v>38085</v>
      </c>
      <c r="AF967" s="52">
        <f>IFERROR(AE967/AB957,"-")</f>
        <v>3.5785196363806861E-4</v>
      </c>
      <c r="AG967" s="54">
        <v>2</v>
      </c>
      <c r="AH967" s="52">
        <f>IFERROR(AG967/AC957,"-")</f>
        <v>1.3698630136986301E-2</v>
      </c>
      <c r="AI967" s="53">
        <f t="shared" si="180"/>
        <v>19042.5</v>
      </c>
      <c r="AJ967" s="311"/>
      <c r="AK967" s="324"/>
      <c r="AL967" s="209" t="s">
        <v>159</v>
      </c>
      <c r="AM967" s="54">
        <f t="shared" si="176"/>
        <v>50085</v>
      </c>
      <c r="AN967" s="52">
        <f>IFERROR(AM967/AJ957,"-")</f>
        <v>5.6178625258508885E-5</v>
      </c>
      <c r="AO967" s="54">
        <f t="shared" si="175"/>
        <v>5</v>
      </c>
      <c r="AP967" s="52">
        <f>IFERROR(AO967/AK957,"-")</f>
        <v>3.6845983787767134E-3</v>
      </c>
      <c r="AQ967" s="53">
        <f t="shared" si="181"/>
        <v>10017</v>
      </c>
      <c r="AW967" s="175"/>
      <c r="AX967" s="175"/>
    </row>
    <row r="968" spans="2:50" s="20" customFormat="1">
      <c r="B968" s="326"/>
      <c r="C968" s="308"/>
      <c r="D968" s="311"/>
      <c r="E968" s="311"/>
      <c r="F968" s="209" t="s">
        <v>160</v>
      </c>
      <c r="G968" s="54">
        <v>0</v>
      </c>
      <c r="H968" s="52">
        <f>IFERROR(G968/D957,"-")</f>
        <v>0</v>
      </c>
      <c r="I968" s="54">
        <v>0</v>
      </c>
      <c r="J968" s="52">
        <f>IFERROR(I968/E957,"-")</f>
        <v>0</v>
      </c>
      <c r="K968" s="53" t="str">
        <f t="shared" si="177"/>
        <v>-</v>
      </c>
      <c r="L968" s="311"/>
      <c r="M968" s="311"/>
      <c r="N968" s="209" t="s">
        <v>160</v>
      </c>
      <c r="O968" s="54">
        <v>444315</v>
      </c>
      <c r="P968" s="52">
        <f>IFERROR(O968/L957,"-")</f>
        <v>6.2325491359520938E-3</v>
      </c>
      <c r="Q968" s="54">
        <v>1</v>
      </c>
      <c r="R968" s="52">
        <f>IFERROR(Q968/M957,"-")</f>
        <v>1.0101010101010102E-2</v>
      </c>
      <c r="S968" s="53">
        <f t="shared" si="178"/>
        <v>444315</v>
      </c>
      <c r="T968" s="311"/>
      <c r="U968" s="311"/>
      <c r="V968" s="209" t="s">
        <v>160</v>
      </c>
      <c r="W968" s="54">
        <v>0</v>
      </c>
      <c r="X968" s="52">
        <f>IFERROR(W968/T957,"-")</f>
        <v>0</v>
      </c>
      <c r="Y968" s="54">
        <v>0</v>
      </c>
      <c r="Z968" s="52">
        <f>IFERROR(Y968/U957,"-")</f>
        <v>0</v>
      </c>
      <c r="AA968" s="53" t="str">
        <f t="shared" si="179"/>
        <v>-</v>
      </c>
      <c r="AB968" s="311"/>
      <c r="AC968" s="311"/>
      <c r="AD968" s="209" t="s">
        <v>160</v>
      </c>
      <c r="AE968" s="54">
        <v>554087</v>
      </c>
      <c r="AF968" s="52">
        <f>IFERROR(AE968/AB957,"-")</f>
        <v>5.2062786130058162E-3</v>
      </c>
      <c r="AG968" s="54">
        <v>5</v>
      </c>
      <c r="AH968" s="52">
        <f>IFERROR(AG968/AC957,"-")</f>
        <v>3.4246575342465752E-2</v>
      </c>
      <c r="AI968" s="53">
        <f t="shared" si="180"/>
        <v>110817.4</v>
      </c>
      <c r="AJ968" s="311"/>
      <c r="AK968" s="324"/>
      <c r="AL968" s="209" t="s">
        <v>160</v>
      </c>
      <c r="AM968" s="54">
        <f t="shared" si="176"/>
        <v>998402</v>
      </c>
      <c r="AN968" s="52">
        <f>IFERROR(AM968/AJ957,"-")</f>
        <v>1.1198732517788918E-3</v>
      </c>
      <c r="AO968" s="54">
        <f t="shared" si="175"/>
        <v>6</v>
      </c>
      <c r="AP968" s="52">
        <f>IFERROR(AO968/AK957,"-")</f>
        <v>4.4215180545320561E-3</v>
      </c>
      <c r="AQ968" s="53">
        <f t="shared" si="181"/>
        <v>166400.33333333334</v>
      </c>
      <c r="AW968" s="175"/>
      <c r="AX968" s="175"/>
    </row>
    <row r="969" spans="2:50" s="20" customFormat="1">
      <c r="B969" s="326"/>
      <c r="C969" s="308"/>
      <c r="D969" s="311"/>
      <c r="E969" s="311"/>
      <c r="F969" s="209" t="s">
        <v>161</v>
      </c>
      <c r="G969" s="54">
        <v>4060300</v>
      </c>
      <c r="H969" s="52">
        <f>IFERROR(G969/D957,"-")</f>
        <v>6.0767486636368684E-3</v>
      </c>
      <c r="I969" s="54">
        <v>94</v>
      </c>
      <c r="J969" s="52">
        <f>IFERROR(I969/E957,"-")</f>
        <v>9.0733590733590733E-2</v>
      </c>
      <c r="K969" s="53">
        <f t="shared" si="177"/>
        <v>43194.680851063829</v>
      </c>
      <c r="L969" s="311"/>
      <c r="M969" s="311"/>
      <c r="N969" s="209" t="s">
        <v>161</v>
      </c>
      <c r="O969" s="54">
        <v>367355</v>
      </c>
      <c r="P969" s="52">
        <f>IFERROR(O969/L957,"-")</f>
        <v>5.1530065107810484E-3</v>
      </c>
      <c r="Q969" s="54">
        <v>11</v>
      </c>
      <c r="R969" s="52">
        <f>IFERROR(Q969/M957,"-")</f>
        <v>0.1111111111111111</v>
      </c>
      <c r="S969" s="53">
        <f t="shared" si="178"/>
        <v>33395.909090909088</v>
      </c>
      <c r="T969" s="311"/>
      <c r="U969" s="311"/>
      <c r="V969" s="209" t="s">
        <v>161</v>
      </c>
      <c r="W969" s="54">
        <v>234017</v>
      </c>
      <c r="X969" s="52">
        <f>IFERROR(W969/T957,"-")</f>
        <v>5.1268586250939312E-3</v>
      </c>
      <c r="Y969" s="54">
        <v>11</v>
      </c>
      <c r="Z969" s="52">
        <f>IFERROR(Y969/U957,"-")</f>
        <v>0.14473684210526316</v>
      </c>
      <c r="AA969" s="53">
        <f t="shared" si="179"/>
        <v>21274.272727272728</v>
      </c>
      <c r="AB969" s="311"/>
      <c r="AC969" s="311"/>
      <c r="AD969" s="209" t="s">
        <v>161</v>
      </c>
      <c r="AE969" s="54">
        <v>880187</v>
      </c>
      <c r="AF969" s="52">
        <f>IFERROR(AE969/AB957,"-")</f>
        <v>8.2703596250151157E-3</v>
      </c>
      <c r="AG969" s="54">
        <v>24</v>
      </c>
      <c r="AH969" s="52">
        <f>IFERROR(AG969/AC957,"-")</f>
        <v>0.16438356164383561</v>
      </c>
      <c r="AI969" s="53">
        <f t="shared" si="180"/>
        <v>36674.458333333336</v>
      </c>
      <c r="AJ969" s="311"/>
      <c r="AK969" s="324"/>
      <c r="AL969" s="209" t="s">
        <v>161</v>
      </c>
      <c r="AM969" s="54">
        <f t="shared" si="176"/>
        <v>5541859</v>
      </c>
      <c r="AN969" s="52">
        <f>IFERROR(AM969/AJ957,"-")</f>
        <v>6.2161130078166073E-3</v>
      </c>
      <c r="AO969" s="54">
        <f t="shared" si="175"/>
        <v>140</v>
      </c>
      <c r="AP969" s="52">
        <f>IFERROR(AO969/AK957,"-")</f>
        <v>0.10316875460574797</v>
      </c>
      <c r="AQ969" s="53">
        <f t="shared" si="181"/>
        <v>39584.707142857143</v>
      </c>
      <c r="AW969" s="175"/>
      <c r="AX969" s="175"/>
    </row>
    <row r="970" spans="2:50" s="20" customFormat="1">
      <c r="B970" s="326"/>
      <c r="C970" s="308"/>
      <c r="D970" s="311"/>
      <c r="E970" s="311"/>
      <c r="F970" s="209" t="s">
        <v>162</v>
      </c>
      <c r="G970" s="54">
        <v>7128765</v>
      </c>
      <c r="H970" s="52">
        <f>IFERROR(G970/D957,"-")</f>
        <v>1.0669091738820106E-2</v>
      </c>
      <c r="I970" s="54">
        <v>75</v>
      </c>
      <c r="J970" s="52">
        <f>IFERROR(I970/E957,"-")</f>
        <v>7.2393822393822388E-2</v>
      </c>
      <c r="K970" s="53">
        <f t="shared" si="177"/>
        <v>95050.2</v>
      </c>
      <c r="L970" s="311"/>
      <c r="M970" s="311"/>
      <c r="N970" s="209" t="s">
        <v>162</v>
      </c>
      <c r="O970" s="54">
        <v>1408322</v>
      </c>
      <c r="P970" s="52">
        <f>IFERROR(O970/L957,"-")</f>
        <v>1.9754984783863529E-2</v>
      </c>
      <c r="Q970" s="54">
        <v>7</v>
      </c>
      <c r="R970" s="52">
        <f>IFERROR(Q970/M957,"-")</f>
        <v>7.0707070707070704E-2</v>
      </c>
      <c r="S970" s="53">
        <f t="shared" si="178"/>
        <v>201188.85714285713</v>
      </c>
      <c r="T970" s="311"/>
      <c r="U970" s="311"/>
      <c r="V970" s="209" t="s">
        <v>162</v>
      </c>
      <c r="W970" s="54">
        <v>1056561</v>
      </c>
      <c r="X970" s="52">
        <f>IFERROR(W970/T957,"-")</f>
        <v>2.3147202450197499E-2</v>
      </c>
      <c r="Y970" s="54">
        <v>8</v>
      </c>
      <c r="Z970" s="52">
        <f>IFERROR(Y970/U957,"-")</f>
        <v>0.10526315789473684</v>
      </c>
      <c r="AA970" s="53">
        <f t="shared" si="179"/>
        <v>132070.125</v>
      </c>
      <c r="AB970" s="311"/>
      <c r="AC970" s="311"/>
      <c r="AD970" s="209" t="s">
        <v>162</v>
      </c>
      <c r="AE970" s="54">
        <v>1212771</v>
      </c>
      <c r="AF970" s="52">
        <f>IFERROR(AE970/AB957,"-")</f>
        <v>1.13953652039728E-2</v>
      </c>
      <c r="AG970" s="54">
        <v>18</v>
      </c>
      <c r="AH970" s="52">
        <f>IFERROR(AG970/AC957,"-")</f>
        <v>0.12328767123287671</v>
      </c>
      <c r="AI970" s="53">
        <f t="shared" si="180"/>
        <v>67376.166666666672</v>
      </c>
      <c r="AJ970" s="311"/>
      <c r="AK970" s="324"/>
      <c r="AL970" s="209" t="s">
        <v>162</v>
      </c>
      <c r="AM970" s="54">
        <f t="shared" si="176"/>
        <v>10806419</v>
      </c>
      <c r="AN970" s="52">
        <f>IFERROR(AM970/AJ957,"-")</f>
        <v>1.2121189246030355E-2</v>
      </c>
      <c r="AO970" s="54">
        <f t="shared" si="175"/>
        <v>108</v>
      </c>
      <c r="AP970" s="52">
        <f>IFERROR(AO970/AK957,"-")</f>
        <v>7.9587324981577001E-2</v>
      </c>
      <c r="AQ970" s="53">
        <f t="shared" si="181"/>
        <v>100059.43518518518</v>
      </c>
      <c r="AW970" s="175"/>
      <c r="AX970" s="175"/>
    </row>
    <row r="971" spans="2:50" s="20" customFormat="1">
      <c r="B971" s="326"/>
      <c r="C971" s="308"/>
      <c r="D971" s="311"/>
      <c r="E971" s="311"/>
      <c r="F971" s="209" t="s">
        <v>163</v>
      </c>
      <c r="G971" s="54">
        <v>4468647</v>
      </c>
      <c r="H971" s="52">
        <f>IFERROR(G971/D957,"-")</f>
        <v>6.6878912113673616E-3</v>
      </c>
      <c r="I971" s="54">
        <v>67</v>
      </c>
      <c r="J971" s="52">
        <f>IFERROR(I971/E957,"-")</f>
        <v>6.4671814671814667E-2</v>
      </c>
      <c r="K971" s="53">
        <f t="shared" si="177"/>
        <v>66696.223880597012</v>
      </c>
      <c r="L971" s="311"/>
      <c r="M971" s="311"/>
      <c r="N971" s="209" t="s">
        <v>163</v>
      </c>
      <c r="O971" s="54">
        <v>228078</v>
      </c>
      <c r="P971" s="52">
        <f>IFERROR(O971/L957,"-")</f>
        <v>3.1993233220343263E-3</v>
      </c>
      <c r="Q971" s="54">
        <v>6</v>
      </c>
      <c r="R971" s="52">
        <f>IFERROR(Q971/M957,"-")</f>
        <v>6.0606060606060608E-2</v>
      </c>
      <c r="S971" s="53">
        <f t="shared" si="178"/>
        <v>38013</v>
      </c>
      <c r="T971" s="311"/>
      <c r="U971" s="311"/>
      <c r="V971" s="209" t="s">
        <v>163</v>
      </c>
      <c r="W971" s="54">
        <v>139413</v>
      </c>
      <c r="X971" s="52">
        <f>IFERROR(W971/T957,"-")</f>
        <v>3.0542684569933817E-3</v>
      </c>
      <c r="Y971" s="54">
        <v>5</v>
      </c>
      <c r="Z971" s="52">
        <f>IFERROR(Y971/U957,"-")</f>
        <v>6.5789473684210523E-2</v>
      </c>
      <c r="AA971" s="53">
        <f t="shared" si="179"/>
        <v>27882.6</v>
      </c>
      <c r="AB971" s="311"/>
      <c r="AC971" s="311"/>
      <c r="AD971" s="209" t="s">
        <v>163</v>
      </c>
      <c r="AE971" s="54">
        <v>887326</v>
      </c>
      <c r="AF971" s="52">
        <f>IFERROR(AE971/AB957,"-")</f>
        <v>8.3374386631774409E-3</v>
      </c>
      <c r="AG971" s="54">
        <v>16</v>
      </c>
      <c r="AH971" s="52">
        <f>IFERROR(AG971/AC957,"-")</f>
        <v>0.1095890410958904</v>
      </c>
      <c r="AI971" s="53">
        <f t="shared" si="180"/>
        <v>55457.875</v>
      </c>
      <c r="AJ971" s="311"/>
      <c r="AK971" s="324"/>
      <c r="AL971" s="209" t="s">
        <v>163</v>
      </c>
      <c r="AM971" s="54">
        <f t="shared" si="176"/>
        <v>5723464</v>
      </c>
      <c r="AN971" s="52">
        <f>IFERROR(AM971/AJ957,"-")</f>
        <v>6.4198131024571486E-3</v>
      </c>
      <c r="AO971" s="54">
        <f t="shared" si="175"/>
        <v>94</v>
      </c>
      <c r="AP971" s="52">
        <f>IFERROR(AO971/AK957,"-")</f>
        <v>6.9270449521002211E-2</v>
      </c>
      <c r="AQ971" s="53">
        <f t="shared" si="181"/>
        <v>60887.914893617024</v>
      </c>
      <c r="AW971" s="175"/>
      <c r="AX971" s="175"/>
    </row>
    <row r="972" spans="2:50" s="20" customFormat="1">
      <c r="B972" s="326"/>
      <c r="C972" s="308"/>
      <c r="D972" s="311"/>
      <c r="E972" s="311"/>
      <c r="F972" s="210" t="s">
        <v>164</v>
      </c>
      <c r="G972" s="59">
        <v>666901</v>
      </c>
      <c r="H972" s="57">
        <f>IFERROR(G972/D957,"-")</f>
        <v>9.9810106655372536E-4</v>
      </c>
      <c r="I972" s="59">
        <v>73</v>
      </c>
      <c r="J972" s="57">
        <f>IFERROR(I972/E957,"-")</f>
        <v>7.0463320463320461E-2</v>
      </c>
      <c r="K972" s="58">
        <f t="shared" si="177"/>
        <v>9135.6301369863013</v>
      </c>
      <c r="L972" s="311"/>
      <c r="M972" s="311"/>
      <c r="N972" s="210" t="s">
        <v>164</v>
      </c>
      <c r="O972" s="59">
        <v>25859</v>
      </c>
      <c r="P972" s="57">
        <f>IFERROR(O972/L957,"-")</f>
        <v>3.6273249407871712E-4</v>
      </c>
      <c r="Q972" s="59">
        <v>5</v>
      </c>
      <c r="R972" s="57">
        <f>IFERROR(Q972/M957,"-")</f>
        <v>5.0505050505050504E-2</v>
      </c>
      <c r="S972" s="58">
        <f t="shared" si="178"/>
        <v>5171.8</v>
      </c>
      <c r="T972" s="311"/>
      <c r="U972" s="311"/>
      <c r="V972" s="210" t="s">
        <v>164</v>
      </c>
      <c r="W972" s="59">
        <v>22567</v>
      </c>
      <c r="X972" s="57">
        <f>IFERROR(W972/T957,"-")</f>
        <v>4.9439920429923787E-4</v>
      </c>
      <c r="Y972" s="59">
        <v>4</v>
      </c>
      <c r="Z972" s="57">
        <f>IFERROR(Y972/U957,"-")</f>
        <v>5.2631578947368418E-2</v>
      </c>
      <c r="AA972" s="58">
        <f t="shared" si="179"/>
        <v>5641.75</v>
      </c>
      <c r="AB972" s="311"/>
      <c r="AC972" s="311"/>
      <c r="AD972" s="210" t="s">
        <v>164</v>
      </c>
      <c r="AE972" s="59">
        <v>152885</v>
      </c>
      <c r="AF972" s="57">
        <f>IFERROR(AE972/AB957,"-")</f>
        <v>1.4365287504478435E-3</v>
      </c>
      <c r="AG972" s="59">
        <v>15</v>
      </c>
      <c r="AH972" s="57">
        <f>IFERROR(AG972/AC957,"-")</f>
        <v>0.10273972602739725</v>
      </c>
      <c r="AI972" s="58">
        <f t="shared" si="180"/>
        <v>10192.333333333334</v>
      </c>
      <c r="AJ972" s="311"/>
      <c r="AK972" s="324"/>
      <c r="AL972" s="210" t="s">
        <v>164</v>
      </c>
      <c r="AM972" s="59">
        <f t="shared" si="176"/>
        <v>868212</v>
      </c>
      <c r="AN972" s="57">
        <f>IFERROR(AM972/AJ957,"-")</f>
        <v>9.7384359774264787E-4</v>
      </c>
      <c r="AO972" s="59">
        <f t="shared" si="175"/>
        <v>97</v>
      </c>
      <c r="AP972" s="57">
        <f>IFERROR(AO972/AK957,"-")</f>
        <v>7.1481208548268241E-2</v>
      </c>
      <c r="AQ972" s="58">
        <f t="shared" si="181"/>
        <v>8950.6391752577329</v>
      </c>
      <c r="AW972" s="175"/>
      <c r="AX972" s="175"/>
    </row>
    <row r="973" spans="2:50" s="20" customFormat="1">
      <c r="B973" s="326"/>
      <c r="C973" s="309"/>
      <c r="D973" s="312"/>
      <c r="E973" s="312"/>
      <c r="F973" s="211" t="s">
        <v>86</v>
      </c>
      <c r="G973" s="60">
        <f>SUM(G957:G972)</f>
        <v>123250203</v>
      </c>
      <c r="H973" s="57">
        <f>IFERROR(G973/D957,"-")</f>
        <v>0.18445940112140055</v>
      </c>
      <c r="I973" s="59">
        <v>817</v>
      </c>
      <c r="J973" s="57">
        <f>IFERROR(I973/E957,"-")</f>
        <v>0.78861003861003864</v>
      </c>
      <c r="K973" s="58">
        <f t="shared" si="177"/>
        <v>150857.04161566708</v>
      </c>
      <c r="L973" s="312"/>
      <c r="M973" s="312"/>
      <c r="N973" s="211" t="s">
        <v>86</v>
      </c>
      <c r="O973" s="60">
        <f>SUM(O957:O972)</f>
        <v>19446593</v>
      </c>
      <c r="P973" s="57">
        <f>IFERROR(O973/L957,"-")</f>
        <v>0.27278360262282847</v>
      </c>
      <c r="Q973" s="59">
        <v>83</v>
      </c>
      <c r="R973" s="57">
        <f>IFERROR(Q973/M957,"-")</f>
        <v>0.83838383838383834</v>
      </c>
      <c r="S973" s="58">
        <f t="shared" si="178"/>
        <v>234296.30120481929</v>
      </c>
      <c r="T973" s="312"/>
      <c r="U973" s="312"/>
      <c r="V973" s="211" t="s">
        <v>86</v>
      </c>
      <c r="W973" s="60">
        <f>SUM(W957:W972)</f>
        <v>8988670</v>
      </c>
      <c r="X973" s="57">
        <f>IFERROR(W973/T957,"-")</f>
        <v>0.19692432736776841</v>
      </c>
      <c r="Y973" s="59">
        <v>60</v>
      </c>
      <c r="Z973" s="57">
        <f>IFERROR(Y973/U957,"-")</f>
        <v>0.78947368421052633</v>
      </c>
      <c r="AA973" s="58">
        <f t="shared" si="179"/>
        <v>149811.16666666666</v>
      </c>
      <c r="AB973" s="312"/>
      <c r="AC973" s="312"/>
      <c r="AD973" s="211" t="s">
        <v>86</v>
      </c>
      <c r="AE973" s="60">
        <f>SUM(AE957:AE972)</f>
        <v>17723512</v>
      </c>
      <c r="AF973" s="57">
        <f>IFERROR(AE973/AB957,"-")</f>
        <v>0.16653258689150249</v>
      </c>
      <c r="AG973" s="59">
        <v>128</v>
      </c>
      <c r="AH973" s="57">
        <f>IFERROR(AG973/AC957,"-")</f>
        <v>0.87671232876712324</v>
      </c>
      <c r="AI973" s="58">
        <f t="shared" si="180"/>
        <v>138464.9375</v>
      </c>
      <c r="AJ973" s="312"/>
      <c r="AK973" s="325"/>
      <c r="AL973" s="211" t="s">
        <v>86</v>
      </c>
      <c r="AM973" s="60">
        <f>SUM(AM957:AM972)</f>
        <v>169408978</v>
      </c>
      <c r="AN973" s="57">
        <f>IFERROR(AM973/AJ957,"-")</f>
        <v>0.19002023540958324</v>
      </c>
      <c r="AO973" s="59">
        <f t="shared" si="175"/>
        <v>1088</v>
      </c>
      <c r="AP973" s="57">
        <f>IFERROR(AO973/AK957,"-")</f>
        <v>0.80176860722181287</v>
      </c>
      <c r="AQ973" s="58">
        <f t="shared" si="181"/>
        <v>155706.78125</v>
      </c>
      <c r="AW973" s="175"/>
      <c r="AX973" s="175"/>
    </row>
    <row r="974" spans="2:50" s="20" customFormat="1">
      <c r="B974" s="326">
        <v>58</v>
      </c>
      <c r="C974" s="307" t="s">
        <v>29</v>
      </c>
      <c r="D974" s="310">
        <v>610645230</v>
      </c>
      <c r="E974" s="310">
        <v>1117</v>
      </c>
      <c r="F974" s="207" t="s">
        <v>150</v>
      </c>
      <c r="G974" s="50">
        <v>6019685</v>
      </c>
      <c r="H974" s="48">
        <f>IFERROR(G974/D974,"-")</f>
        <v>9.8579088221159121E-3</v>
      </c>
      <c r="I974" s="50">
        <v>170</v>
      </c>
      <c r="J974" s="48">
        <f>IFERROR(I974/E974,"-")</f>
        <v>0.15219337511190689</v>
      </c>
      <c r="K974" s="49">
        <f t="shared" si="177"/>
        <v>35409.911764705881</v>
      </c>
      <c r="L974" s="310">
        <v>93859010</v>
      </c>
      <c r="M974" s="310">
        <v>170</v>
      </c>
      <c r="N974" s="207" t="s">
        <v>150</v>
      </c>
      <c r="O974" s="50">
        <v>599110</v>
      </c>
      <c r="P974" s="48">
        <f>IFERROR(O974/L974,"-")</f>
        <v>6.383084586125509E-3</v>
      </c>
      <c r="Q974" s="50">
        <v>18</v>
      </c>
      <c r="R974" s="48">
        <f>IFERROR(Q974/M974,"-")</f>
        <v>0.10588235294117647</v>
      </c>
      <c r="S974" s="49">
        <f t="shared" si="178"/>
        <v>33283.888888888891</v>
      </c>
      <c r="T974" s="310">
        <v>53206510</v>
      </c>
      <c r="U974" s="310">
        <v>102</v>
      </c>
      <c r="V974" s="207" t="s">
        <v>150</v>
      </c>
      <c r="W974" s="50">
        <v>708434</v>
      </c>
      <c r="X974" s="48">
        <f>IFERROR(W974/T974,"-")</f>
        <v>1.3314799260466435E-2</v>
      </c>
      <c r="Y974" s="50">
        <v>16</v>
      </c>
      <c r="Z974" s="48">
        <f>IFERROR(Y974/U974,"-")</f>
        <v>0.15686274509803921</v>
      </c>
      <c r="AA974" s="49">
        <f t="shared" si="179"/>
        <v>44277.125</v>
      </c>
      <c r="AB974" s="310">
        <v>161222820</v>
      </c>
      <c r="AC974" s="310">
        <v>198</v>
      </c>
      <c r="AD974" s="207" t="s">
        <v>150</v>
      </c>
      <c r="AE974" s="50">
        <v>3498990</v>
      </c>
      <c r="AF974" s="48">
        <f>IFERROR(AE974/AB974,"-")</f>
        <v>2.1702820977824354E-2</v>
      </c>
      <c r="AG974" s="50">
        <v>51</v>
      </c>
      <c r="AH974" s="48">
        <f>IFERROR(AG974/AC974,"-")</f>
        <v>0.25757575757575757</v>
      </c>
      <c r="AI974" s="49">
        <f t="shared" si="180"/>
        <v>68607.647058823524</v>
      </c>
      <c r="AJ974" s="310">
        <f>SUM(D974,L974,T974,AB974)</f>
        <v>918933570</v>
      </c>
      <c r="AK974" s="323">
        <f>SUM(E974,M974,U974,AC974)</f>
        <v>1587</v>
      </c>
      <c r="AL974" s="207" t="s">
        <v>150</v>
      </c>
      <c r="AM974" s="50">
        <f t="shared" ref="AM974:AM989" si="182">SUM(G974,O974,W974,AE974)</f>
        <v>10826219</v>
      </c>
      <c r="AN974" s="48">
        <f>IFERROR(AM974/AJ974,"-")</f>
        <v>1.1781285778905651E-2</v>
      </c>
      <c r="AO974" s="50">
        <f t="shared" si="175"/>
        <v>255</v>
      </c>
      <c r="AP974" s="48">
        <f>IFERROR(AO974/AK974,"-")</f>
        <v>0.16068052930056712</v>
      </c>
      <c r="AQ974" s="49">
        <f t="shared" si="181"/>
        <v>42455.760784313723</v>
      </c>
      <c r="AW974" s="175"/>
      <c r="AX974" s="175"/>
    </row>
    <row r="975" spans="2:50" s="20" customFormat="1">
      <c r="B975" s="326"/>
      <c r="C975" s="308"/>
      <c r="D975" s="311"/>
      <c r="E975" s="311"/>
      <c r="F975" s="208" t="s">
        <v>151</v>
      </c>
      <c r="G975" s="54">
        <v>21504903</v>
      </c>
      <c r="H975" s="52">
        <f>IFERROR(G975/D974,"-")</f>
        <v>3.5216688747409033E-2</v>
      </c>
      <c r="I975" s="54">
        <v>262</v>
      </c>
      <c r="J975" s="52">
        <f>IFERROR(I975/E974,"-")</f>
        <v>0.23455684870188004</v>
      </c>
      <c r="K975" s="53">
        <f t="shared" si="177"/>
        <v>82079.782442748095</v>
      </c>
      <c r="L975" s="311"/>
      <c r="M975" s="311"/>
      <c r="N975" s="208" t="s">
        <v>151</v>
      </c>
      <c r="O975" s="54">
        <v>3062164</v>
      </c>
      <c r="P975" s="52">
        <f>IFERROR(O975/L974,"-")</f>
        <v>3.262514701572071E-2</v>
      </c>
      <c r="Q975" s="54">
        <v>33</v>
      </c>
      <c r="R975" s="52">
        <f>IFERROR(Q975/M974,"-")</f>
        <v>0.19411764705882353</v>
      </c>
      <c r="S975" s="53">
        <f t="shared" si="178"/>
        <v>92792.84848484848</v>
      </c>
      <c r="T975" s="311"/>
      <c r="U975" s="311"/>
      <c r="V975" s="208" t="s">
        <v>151</v>
      </c>
      <c r="W975" s="54">
        <v>432371</v>
      </c>
      <c r="X975" s="52">
        <f>IFERROR(W975/T974,"-")</f>
        <v>8.1262800360331847E-3</v>
      </c>
      <c r="Y975" s="54">
        <v>25</v>
      </c>
      <c r="Z975" s="52">
        <f>IFERROR(Y975/U974,"-")</f>
        <v>0.24509803921568626</v>
      </c>
      <c r="AA975" s="53">
        <f t="shared" si="179"/>
        <v>17294.84</v>
      </c>
      <c r="AB975" s="311"/>
      <c r="AC975" s="311"/>
      <c r="AD975" s="208" t="s">
        <v>151</v>
      </c>
      <c r="AE975" s="54">
        <v>2198381</v>
      </c>
      <c r="AF975" s="52">
        <f>IFERROR(AE975/AB974,"-")</f>
        <v>1.3635668945624447E-2</v>
      </c>
      <c r="AG975" s="54">
        <v>66</v>
      </c>
      <c r="AH975" s="52">
        <f>IFERROR(AG975/AC974,"-")</f>
        <v>0.33333333333333331</v>
      </c>
      <c r="AI975" s="53">
        <f t="shared" si="180"/>
        <v>33308.803030303032</v>
      </c>
      <c r="AJ975" s="311"/>
      <c r="AK975" s="324"/>
      <c r="AL975" s="208" t="s">
        <v>151</v>
      </c>
      <c r="AM975" s="54">
        <f t="shared" si="182"/>
        <v>27197819</v>
      </c>
      <c r="AN975" s="52">
        <f>IFERROR(AM975/AJ974,"-")</f>
        <v>2.9597154667012546E-2</v>
      </c>
      <c r="AO975" s="54">
        <f t="shared" si="175"/>
        <v>386</v>
      </c>
      <c r="AP975" s="52">
        <f>IFERROR(AO975/AK974,"-")</f>
        <v>0.24322621298046629</v>
      </c>
      <c r="AQ975" s="53">
        <f t="shared" si="181"/>
        <v>70460.670984455952</v>
      </c>
      <c r="AW975" s="175"/>
      <c r="AX975" s="175"/>
    </row>
    <row r="976" spans="2:50" s="20" customFormat="1">
      <c r="B976" s="326"/>
      <c r="C976" s="308"/>
      <c r="D976" s="311"/>
      <c r="E976" s="311"/>
      <c r="F976" s="209" t="s">
        <v>152</v>
      </c>
      <c r="G976" s="54">
        <v>7135793</v>
      </c>
      <c r="H976" s="52">
        <f>IFERROR(G976/D974,"-")</f>
        <v>1.1685660755918785E-2</v>
      </c>
      <c r="I976" s="54">
        <v>255</v>
      </c>
      <c r="J976" s="52">
        <f>IFERROR(I976/E974,"-")</f>
        <v>0.22829006266786034</v>
      </c>
      <c r="K976" s="53">
        <f t="shared" si="177"/>
        <v>27983.501960784313</v>
      </c>
      <c r="L976" s="311"/>
      <c r="M976" s="311"/>
      <c r="N976" s="209" t="s">
        <v>152</v>
      </c>
      <c r="O976" s="54">
        <v>969998</v>
      </c>
      <c r="P976" s="52">
        <f>IFERROR(O976/L974,"-")</f>
        <v>1.0334628502900255E-2</v>
      </c>
      <c r="Q976" s="54">
        <v>49</v>
      </c>
      <c r="R976" s="52">
        <f>IFERROR(Q976/M974,"-")</f>
        <v>0.28823529411764703</v>
      </c>
      <c r="S976" s="53">
        <f t="shared" si="178"/>
        <v>19795.877551020407</v>
      </c>
      <c r="T976" s="311"/>
      <c r="U976" s="311"/>
      <c r="V976" s="209" t="s">
        <v>152</v>
      </c>
      <c r="W976" s="54">
        <v>1075896</v>
      </c>
      <c r="X976" s="52">
        <f>IFERROR(W976/T974,"-")</f>
        <v>2.0221134594244201E-2</v>
      </c>
      <c r="Y976" s="54">
        <v>38</v>
      </c>
      <c r="Z976" s="52">
        <f>IFERROR(Y976/U974,"-")</f>
        <v>0.37254901960784315</v>
      </c>
      <c r="AA976" s="53">
        <f t="shared" si="179"/>
        <v>28313.052631578947</v>
      </c>
      <c r="AB976" s="311"/>
      <c r="AC976" s="311"/>
      <c r="AD976" s="209" t="s">
        <v>152</v>
      </c>
      <c r="AE976" s="54">
        <v>1916704</v>
      </c>
      <c r="AF976" s="52">
        <f>IFERROR(AE976/AB974,"-")</f>
        <v>1.1888540344350756E-2</v>
      </c>
      <c r="AG976" s="54">
        <v>59</v>
      </c>
      <c r="AH976" s="52">
        <f>IFERROR(AG976/AC974,"-")</f>
        <v>0.29797979797979796</v>
      </c>
      <c r="AI976" s="53">
        <f t="shared" si="180"/>
        <v>32486.508474576272</v>
      </c>
      <c r="AJ976" s="311"/>
      <c r="AK976" s="324"/>
      <c r="AL976" s="209" t="s">
        <v>152</v>
      </c>
      <c r="AM976" s="54">
        <f t="shared" si="182"/>
        <v>11098391</v>
      </c>
      <c r="AN976" s="52">
        <f>IFERROR(AM976/AJ974,"-")</f>
        <v>1.2077468233095457E-2</v>
      </c>
      <c r="AO976" s="54">
        <f t="shared" si="175"/>
        <v>401</v>
      </c>
      <c r="AP976" s="52">
        <f>IFERROR(AO976/AK974,"-")</f>
        <v>0.25267800882167613</v>
      </c>
      <c r="AQ976" s="53">
        <f t="shared" si="181"/>
        <v>27676.785536159601</v>
      </c>
      <c r="AW976" s="175"/>
      <c r="AX976" s="175"/>
    </row>
    <row r="977" spans="2:50" s="20" customFormat="1">
      <c r="B977" s="326"/>
      <c r="C977" s="308"/>
      <c r="D977" s="311"/>
      <c r="E977" s="311"/>
      <c r="F977" s="209" t="s">
        <v>153</v>
      </c>
      <c r="G977" s="54">
        <v>181134</v>
      </c>
      <c r="H977" s="52">
        <f>IFERROR(G977/D974,"-")</f>
        <v>2.9662722494368785E-4</v>
      </c>
      <c r="I977" s="54">
        <v>23</v>
      </c>
      <c r="J977" s="52">
        <f>IFERROR(I977/E974,"-")</f>
        <v>2.0590868397493287E-2</v>
      </c>
      <c r="K977" s="53">
        <f t="shared" si="177"/>
        <v>7875.391304347826</v>
      </c>
      <c r="L977" s="311"/>
      <c r="M977" s="311"/>
      <c r="N977" s="209" t="s">
        <v>153</v>
      </c>
      <c r="O977" s="54">
        <v>1470307</v>
      </c>
      <c r="P977" s="52">
        <f>IFERROR(O977/L974,"-")</f>
        <v>1.5665059752920898E-2</v>
      </c>
      <c r="Q977" s="54">
        <v>4</v>
      </c>
      <c r="R977" s="52">
        <f>IFERROR(Q977/M974,"-")</f>
        <v>2.3529411764705882E-2</v>
      </c>
      <c r="S977" s="53">
        <f t="shared" si="178"/>
        <v>367576.75</v>
      </c>
      <c r="T977" s="311"/>
      <c r="U977" s="311"/>
      <c r="V977" s="209" t="s">
        <v>153</v>
      </c>
      <c r="W977" s="54">
        <v>22160</v>
      </c>
      <c r="X977" s="52">
        <f>IFERROR(W977/T974,"-")</f>
        <v>4.1649038811228173E-4</v>
      </c>
      <c r="Y977" s="54">
        <v>3</v>
      </c>
      <c r="Z977" s="52">
        <f>IFERROR(Y977/U974,"-")</f>
        <v>2.9411764705882353E-2</v>
      </c>
      <c r="AA977" s="53">
        <f t="shared" si="179"/>
        <v>7386.666666666667</v>
      </c>
      <c r="AB977" s="311"/>
      <c r="AC977" s="311"/>
      <c r="AD977" s="209" t="s">
        <v>153</v>
      </c>
      <c r="AE977" s="54">
        <v>83658</v>
      </c>
      <c r="AF977" s="52">
        <f>IFERROR(AE977/AB974,"-")</f>
        <v>5.1889676659917002E-4</v>
      </c>
      <c r="AG977" s="54">
        <v>5</v>
      </c>
      <c r="AH977" s="52">
        <f>IFERROR(AG977/AC974,"-")</f>
        <v>2.5252525252525252E-2</v>
      </c>
      <c r="AI977" s="53">
        <f t="shared" si="180"/>
        <v>16731.599999999999</v>
      </c>
      <c r="AJ977" s="311"/>
      <c r="AK977" s="324"/>
      <c r="AL977" s="209" t="s">
        <v>153</v>
      </c>
      <c r="AM977" s="54">
        <f t="shared" si="182"/>
        <v>1757259</v>
      </c>
      <c r="AN977" s="52">
        <f>IFERROR(AM977/AJ974,"-")</f>
        <v>1.912280775638657E-3</v>
      </c>
      <c r="AO977" s="54">
        <f t="shared" si="175"/>
        <v>35</v>
      </c>
      <c r="AP977" s="52">
        <f>IFERROR(AO977/AK974,"-")</f>
        <v>2.2054190296156271E-2</v>
      </c>
      <c r="AQ977" s="53">
        <f t="shared" si="181"/>
        <v>50207.4</v>
      </c>
      <c r="AW977" s="175"/>
      <c r="AX977" s="175"/>
    </row>
    <row r="978" spans="2:50" s="20" customFormat="1">
      <c r="B978" s="326"/>
      <c r="C978" s="308"/>
      <c r="D978" s="311"/>
      <c r="E978" s="311"/>
      <c r="F978" s="209" t="s">
        <v>154</v>
      </c>
      <c r="G978" s="54">
        <v>12732571</v>
      </c>
      <c r="H978" s="52">
        <f>IFERROR(G978/D974,"-")</f>
        <v>2.0851011969748784E-2</v>
      </c>
      <c r="I978" s="54">
        <v>280</v>
      </c>
      <c r="J978" s="52">
        <f>IFERROR(I978/E974,"-")</f>
        <v>0.25067144136078784</v>
      </c>
      <c r="K978" s="53">
        <f t="shared" si="177"/>
        <v>45473.467857142859</v>
      </c>
      <c r="L978" s="311"/>
      <c r="M978" s="311"/>
      <c r="N978" s="209" t="s">
        <v>154</v>
      </c>
      <c r="O978" s="54">
        <v>1155618</v>
      </c>
      <c r="P978" s="52">
        <f>IFERROR(O978/L974,"-")</f>
        <v>1.2312275614243107E-2</v>
      </c>
      <c r="Q978" s="54">
        <v>53</v>
      </c>
      <c r="R978" s="52">
        <f>IFERROR(Q978/M974,"-")</f>
        <v>0.31176470588235294</v>
      </c>
      <c r="S978" s="53">
        <f t="shared" si="178"/>
        <v>21804.113207547169</v>
      </c>
      <c r="T978" s="311"/>
      <c r="U978" s="311"/>
      <c r="V978" s="209" t="s">
        <v>154</v>
      </c>
      <c r="W978" s="54">
        <v>1020184</v>
      </c>
      <c r="X978" s="52">
        <f>IFERROR(W978/T974,"-")</f>
        <v>1.9174044679870942E-2</v>
      </c>
      <c r="Y978" s="54">
        <v>28</v>
      </c>
      <c r="Z978" s="52">
        <f>IFERROR(Y978/U974,"-")</f>
        <v>0.27450980392156865</v>
      </c>
      <c r="AA978" s="53">
        <f t="shared" si="179"/>
        <v>36435.142857142855</v>
      </c>
      <c r="AB978" s="311"/>
      <c r="AC978" s="311"/>
      <c r="AD978" s="209" t="s">
        <v>154</v>
      </c>
      <c r="AE978" s="54">
        <v>3134825</v>
      </c>
      <c r="AF978" s="52">
        <f>IFERROR(AE978/AB974,"-")</f>
        <v>1.944405264713767E-2</v>
      </c>
      <c r="AG978" s="54">
        <v>92</v>
      </c>
      <c r="AH978" s="52">
        <f>IFERROR(AG978/AC974,"-")</f>
        <v>0.46464646464646464</v>
      </c>
      <c r="AI978" s="53">
        <f t="shared" si="180"/>
        <v>34074.184782608696</v>
      </c>
      <c r="AJ978" s="311"/>
      <c r="AK978" s="324"/>
      <c r="AL978" s="209" t="s">
        <v>154</v>
      </c>
      <c r="AM978" s="54">
        <f t="shared" si="182"/>
        <v>18043198</v>
      </c>
      <c r="AN978" s="52">
        <f>IFERROR(AM978/AJ974,"-")</f>
        <v>1.9634931826464887E-2</v>
      </c>
      <c r="AO978" s="54">
        <f t="shared" si="175"/>
        <v>453</v>
      </c>
      <c r="AP978" s="52">
        <f>IFERROR(AO978/AK974,"-")</f>
        <v>0.28544423440453687</v>
      </c>
      <c r="AQ978" s="53">
        <f t="shared" si="181"/>
        <v>39830.459161147905</v>
      </c>
      <c r="AW978" s="175"/>
      <c r="AX978" s="175"/>
    </row>
    <row r="979" spans="2:50" s="20" customFormat="1">
      <c r="B979" s="326"/>
      <c r="C979" s="308"/>
      <c r="D979" s="311"/>
      <c r="E979" s="311"/>
      <c r="F979" s="209" t="s">
        <v>155</v>
      </c>
      <c r="G979" s="54">
        <v>19759425</v>
      </c>
      <c r="H979" s="52">
        <f>IFERROR(G979/D974,"-")</f>
        <v>3.2358272904219686E-2</v>
      </c>
      <c r="I979" s="54">
        <v>356</v>
      </c>
      <c r="J979" s="52">
        <f>IFERROR(I979/E974,"-")</f>
        <v>0.31871083258728738</v>
      </c>
      <c r="K979" s="53">
        <f t="shared" si="177"/>
        <v>55504.002808988764</v>
      </c>
      <c r="L979" s="311"/>
      <c r="M979" s="311"/>
      <c r="N979" s="209" t="s">
        <v>155</v>
      </c>
      <c r="O979" s="54">
        <v>4119649</v>
      </c>
      <c r="P979" s="52">
        <f>IFERROR(O979/L974,"-")</f>
        <v>4.3891886351667249E-2</v>
      </c>
      <c r="Q979" s="54">
        <v>71</v>
      </c>
      <c r="R979" s="52">
        <f>IFERROR(Q979/M974,"-")</f>
        <v>0.41764705882352943</v>
      </c>
      <c r="S979" s="53">
        <f t="shared" si="178"/>
        <v>58023.225352112677</v>
      </c>
      <c r="T979" s="311"/>
      <c r="U979" s="311"/>
      <c r="V979" s="209" t="s">
        <v>155</v>
      </c>
      <c r="W979" s="54">
        <v>2915003</v>
      </c>
      <c r="X979" s="52">
        <f>IFERROR(W979/T974,"-")</f>
        <v>5.4786585325743035E-2</v>
      </c>
      <c r="Y979" s="54">
        <v>45</v>
      </c>
      <c r="Z979" s="52">
        <f>IFERROR(Y979/U974,"-")</f>
        <v>0.44117647058823528</v>
      </c>
      <c r="AA979" s="53">
        <f t="shared" si="179"/>
        <v>64777.844444444447</v>
      </c>
      <c r="AB979" s="311"/>
      <c r="AC979" s="311"/>
      <c r="AD979" s="209" t="s">
        <v>155</v>
      </c>
      <c r="AE979" s="54">
        <v>6168324</v>
      </c>
      <c r="AF979" s="52">
        <f>IFERROR(AE979/AB974,"-")</f>
        <v>3.825962106356904E-2</v>
      </c>
      <c r="AG979" s="54">
        <v>83</v>
      </c>
      <c r="AH979" s="52">
        <f>IFERROR(AG979/AC974,"-")</f>
        <v>0.41919191919191917</v>
      </c>
      <c r="AI979" s="53">
        <f t="shared" si="180"/>
        <v>74317.156626506025</v>
      </c>
      <c r="AJ979" s="311"/>
      <c r="AK979" s="324"/>
      <c r="AL979" s="209" t="s">
        <v>155</v>
      </c>
      <c r="AM979" s="54">
        <f t="shared" si="182"/>
        <v>32962401</v>
      </c>
      <c r="AN979" s="52">
        <f>IFERROR(AM979/AJ974,"-")</f>
        <v>3.5870276237704536E-2</v>
      </c>
      <c r="AO979" s="54">
        <f t="shared" si="175"/>
        <v>555</v>
      </c>
      <c r="AP979" s="52">
        <f>IFERROR(AO979/AK974,"-")</f>
        <v>0.34971644612476371</v>
      </c>
      <c r="AQ979" s="53">
        <f t="shared" si="181"/>
        <v>59391.71351351351</v>
      </c>
      <c r="AW979" s="175"/>
      <c r="AX979" s="175"/>
    </row>
    <row r="980" spans="2:50" s="20" customFormat="1">
      <c r="B980" s="326"/>
      <c r="C980" s="308"/>
      <c r="D980" s="311"/>
      <c r="E980" s="311"/>
      <c r="F980" s="209" t="s">
        <v>156</v>
      </c>
      <c r="G980" s="54">
        <v>14655059</v>
      </c>
      <c r="H980" s="52">
        <f>IFERROR(G980/D974,"-")</f>
        <v>2.3999301525699301E-2</v>
      </c>
      <c r="I980" s="54">
        <v>102</v>
      </c>
      <c r="J980" s="52">
        <f>IFERROR(I980/E974,"-")</f>
        <v>9.1316025067144133E-2</v>
      </c>
      <c r="K980" s="53">
        <f t="shared" si="177"/>
        <v>143677.04901960783</v>
      </c>
      <c r="L980" s="311"/>
      <c r="M980" s="311"/>
      <c r="N980" s="209" t="s">
        <v>156</v>
      </c>
      <c r="O980" s="54">
        <v>2198282</v>
      </c>
      <c r="P980" s="52">
        <f>IFERROR(O980/L974,"-")</f>
        <v>2.342110789363749E-2</v>
      </c>
      <c r="Q980" s="54">
        <v>19</v>
      </c>
      <c r="R980" s="52">
        <f>IFERROR(Q980/M974,"-")</f>
        <v>0.11176470588235295</v>
      </c>
      <c r="S980" s="53">
        <f t="shared" si="178"/>
        <v>115699.05263157895</v>
      </c>
      <c r="T980" s="311"/>
      <c r="U980" s="311"/>
      <c r="V980" s="209" t="s">
        <v>156</v>
      </c>
      <c r="W980" s="54">
        <v>814928</v>
      </c>
      <c r="X980" s="52">
        <f>IFERROR(W980/T974,"-")</f>
        <v>1.5316321254673535E-2</v>
      </c>
      <c r="Y980" s="54">
        <v>11</v>
      </c>
      <c r="Z980" s="52">
        <f>IFERROR(Y980/U974,"-")</f>
        <v>0.10784313725490197</v>
      </c>
      <c r="AA980" s="53">
        <f t="shared" si="179"/>
        <v>74084.363636363632</v>
      </c>
      <c r="AB980" s="311"/>
      <c r="AC980" s="311"/>
      <c r="AD980" s="209" t="s">
        <v>156</v>
      </c>
      <c r="AE980" s="54">
        <v>10579218</v>
      </c>
      <c r="AF980" s="52">
        <f>IFERROR(AE980/AB974,"-")</f>
        <v>6.5618614039873513E-2</v>
      </c>
      <c r="AG980" s="54">
        <v>35</v>
      </c>
      <c r="AH980" s="52">
        <f>IFERROR(AG980/AC974,"-")</f>
        <v>0.17676767676767677</v>
      </c>
      <c r="AI980" s="53">
        <f t="shared" si="180"/>
        <v>302263.37142857141</v>
      </c>
      <c r="AJ980" s="311"/>
      <c r="AK980" s="324"/>
      <c r="AL980" s="209" t="s">
        <v>156</v>
      </c>
      <c r="AM980" s="54">
        <f t="shared" si="182"/>
        <v>28247487</v>
      </c>
      <c r="AN980" s="52">
        <f>IFERROR(AM980/AJ974,"-")</f>
        <v>3.0739422219606145E-2</v>
      </c>
      <c r="AO980" s="54">
        <f t="shared" si="175"/>
        <v>167</v>
      </c>
      <c r="AP980" s="52">
        <f>IFERROR(AO980/AK974,"-")</f>
        <v>0.10522999369880277</v>
      </c>
      <c r="AQ980" s="53">
        <f t="shared" si="181"/>
        <v>169146.62874251496</v>
      </c>
      <c r="AW980" s="175"/>
      <c r="AX980" s="175"/>
    </row>
    <row r="981" spans="2:50" s="20" customFormat="1">
      <c r="B981" s="326"/>
      <c r="C981" s="308"/>
      <c r="D981" s="311"/>
      <c r="E981" s="311"/>
      <c r="F981" s="209" t="s">
        <v>166</v>
      </c>
      <c r="G981" s="54">
        <v>0</v>
      </c>
      <c r="H981" s="52">
        <f>IFERROR(G981/D974,"-")</f>
        <v>0</v>
      </c>
      <c r="I981" s="54">
        <v>0</v>
      </c>
      <c r="J981" s="52">
        <f>IFERROR(I981/E974,"-")</f>
        <v>0</v>
      </c>
      <c r="K981" s="53" t="str">
        <f t="shared" si="177"/>
        <v>-</v>
      </c>
      <c r="L981" s="311"/>
      <c r="M981" s="311"/>
      <c r="N981" s="209" t="s">
        <v>166</v>
      </c>
      <c r="O981" s="54">
        <v>0</v>
      </c>
      <c r="P981" s="52">
        <f>IFERROR(O981/L974,"-")</f>
        <v>0</v>
      </c>
      <c r="Q981" s="54">
        <v>0</v>
      </c>
      <c r="R981" s="52">
        <f>IFERROR(Q981/M974,"-")</f>
        <v>0</v>
      </c>
      <c r="S981" s="53" t="str">
        <f t="shared" si="178"/>
        <v>-</v>
      </c>
      <c r="T981" s="311"/>
      <c r="U981" s="311"/>
      <c r="V981" s="209" t="s">
        <v>166</v>
      </c>
      <c r="W981" s="54">
        <v>0</v>
      </c>
      <c r="X981" s="52">
        <f>IFERROR(W981/T974,"-")</f>
        <v>0</v>
      </c>
      <c r="Y981" s="54">
        <v>0</v>
      </c>
      <c r="Z981" s="52">
        <f>IFERROR(Y981/U974,"-")</f>
        <v>0</v>
      </c>
      <c r="AA981" s="53" t="str">
        <f t="shared" si="179"/>
        <v>-</v>
      </c>
      <c r="AB981" s="311"/>
      <c r="AC981" s="311"/>
      <c r="AD981" s="209" t="s">
        <v>166</v>
      </c>
      <c r="AE981" s="54">
        <v>0</v>
      </c>
      <c r="AF981" s="52">
        <f>IFERROR(AE981/AB974,"-")</f>
        <v>0</v>
      </c>
      <c r="AG981" s="54">
        <v>0</v>
      </c>
      <c r="AH981" s="52">
        <f>IFERROR(AG981/AC974,"-")</f>
        <v>0</v>
      </c>
      <c r="AI981" s="53" t="str">
        <f t="shared" si="180"/>
        <v>-</v>
      </c>
      <c r="AJ981" s="311"/>
      <c r="AK981" s="324"/>
      <c r="AL981" s="209" t="s">
        <v>166</v>
      </c>
      <c r="AM981" s="54">
        <f t="shared" si="182"/>
        <v>0</v>
      </c>
      <c r="AN981" s="52">
        <f>IFERROR(AM981/AJ974,"-")</f>
        <v>0</v>
      </c>
      <c r="AO981" s="54">
        <f t="shared" si="175"/>
        <v>0</v>
      </c>
      <c r="AP981" s="52">
        <f>IFERROR(AO981/AK974,"-")</f>
        <v>0</v>
      </c>
      <c r="AQ981" s="53" t="str">
        <f t="shared" si="181"/>
        <v>-</v>
      </c>
      <c r="AW981" s="175"/>
      <c r="AX981" s="175"/>
    </row>
    <row r="982" spans="2:50" s="20" customFormat="1">
      <c r="B982" s="326"/>
      <c r="C982" s="308"/>
      <c r="D982" s="311"/>
      <c r="E982" s="311"/>
      <c r="F982" s="209" t="s">
        <v>157</v>
      </c>
      <c r="G982" s="54">
        <v>184018</v>
      </c>
      <c r="H982" s="52">
        <f>IFERROR(G982/D974,"-")</f>
        <v>3.0135009815764876E-4</v>
      </c>
      <c r="I982" s="54">
        <v>6</v>
      </c>
      <c r="J982" s="52">
        <f>IFERROR(I982/E974,"-")</f>
        <v>5.3715308863025966E-3</v>
      </c>
      <c r="K982" s="53">
        <f t="shared" si="177"/>
        <v>30669.666666666668</v>
      </c>
      <c r="L982" s="311"/>
      <c r="M982" s="311"/>
      <c r="N982" s="209" t="s">
        <v>157</v>
      </c>
      <c r="O982" s="54">
        <v>0</v>
      </c>
      <c r="P982" s="52">
        <f>IFERROR(O982/L974,"-")</f>
        <v>0</v>
      </c>
      <c r="Q982" s="54">
        <v>0</v>
      </c>
      <c r="R982" s="52">
        <f>IFERROR(Q982/M974,"-")</f>
        <v>0</v>
      </c>
      <c r="S982" s="53" t="str">
        <f t="shared" si="178"/>
        <v>-</v>
      </c>
      <c r="T982" s="311"/>
      <c r="U982" s="311"/>
      <c r="V982" s="209" t="s">
        <v>157</v>
      </c>
      <c r="W982" s="54">
        <v>451230</v>
      </c>
      <c r="X982" s="52">
        <f>IFERROR(W982/T974,"-")</f>
        <v>8.4807291438585234E-3</v>
      </c>
      <c r="Y982" s="54">
        <v>2</v>
      </c>
      <c r="Z982" s="52">
        <f>IFERROR(Y982/U974,"-")</f>
        <v>1.9607843137254902E-2</v>
      </c>
      <c r="AA982" s="53">
        <f t="shared" si="179"/>
        <v>225615</v>
      </c>
      <c r="AB982" s="311"/>
      <c r="AC982" s="311"/>
      <c r="AD982" s="209" t="s">
        <v>157</v>
      </c>
      <c r="AE982" s="54">
        <v>1645</v>
      </c>
      <c r="AF982" s="52">
        <f>IFERROR(AE982/AB974,"-")</f>
        <v>1.020327023184435E-5</v>
      </c>
      <c r="AG982" s="54">
        <v>2</v>
      </c>
      <c r="AH982" s="52">
        <f>IFERROR(AG982/AC974,"-")</f>
        <v>1.0101010101010102E-2</v>
      </c>
      <c r="AI982" s="53">
        <f t="shared" si="180"/>
        <v>822.5</v>
      </c>
      <c r="AJ982" s="311"/>
      <c r="AK982" s="324"/>
      <c r="AL982" s="209" t="s">
        <v>157</v>
      </c>
      <c r="AM982" s="54">
        <f t="shared" si="182"/>
        <v>636893</v>
      </c>
      <c r="AN982" s="52">
        <f>IFERROR(AM982/AJ974,"-")</f>
        <v>6.9307839085691473E-4</v>
      </c>
      <c r="AO982" s="54">
        <f t="shared" si="175"/>
        <v>10</v>
      </c>
      <c r="AP982" s="52">
        <f>IFERROR(AO982/AK974,"-")</f>
        <v>6.3011972274732196E-3</v>
      </c>
      <c r="AQ982" s="53">
        <f t="shared" si="181"/>
        <v>63689.3</v>
      </c>
      <c r="AW982" s="175"/>
      <c r="AX982" s="175"/>
    </row>
    <row r="983" spans="2:50" s="20" customFormat="1">
      <c r="B983" s="326"/>
      <c r="C983" s="308"/>
      <c r="D983" s="311"/>
      <c r="E983" s="311"/>
      <c r="F983" s="209" t="s">
        <v>158</v>
      </c>
      <c r="G983" s="54">
        <v>837774</v>
      </c>
      <c r="H983" s="52">
        <f>IFERROR(G983/D974,"-")</f>
        <v>1.3719488155176452E-3</v>
      </c>
      <c r="I983" s="54">
        <v>41</v>
      </c>
      <c r="J983" s="52">
        <f>IFERROR(I983/E974,"-")</f>
        <v>3.6705461056401073E-2</v>
      </c>
      <c r="K983" s="53">
        <f t="shared" si="177"/>
        <v>20433.512195121952</v>
      </c>
      <c r="L983" s="311"/>
      <c r="M983" s="311"/>
      <c r="N983" s="209" t="s">
        <v>158</v>
      </c>
      <c r="O983" s="54">
        <v>12086</v>
      </c>
      <c r="P983" s="52">
        <f>IFERROR(O983/L974,"-")</f>
        <v>1.2876760579511758E-4</v>
      </c>
      <c r="Q983" s="54">
        <v>6</v>
      </c>
      <c r="R983" s="52">
        <f>IFERROR(Q983/M974,"-")</f>
        <v>3.5294117647058823E-2</v>
      </c>
      <c r="S983" s="53">
        <f t="shared" si="178"/>
        <v>2014.3333333333333</v>
      </c>
      <c r="T983" s="311"/>
      <c r="U983" s="311"/>
      <c r="V983" s="209" t="s">
        <v>158</v>
      </c>
      <c r="W983" s="54">
        <v>10513</v>
      </c>
      <c r="X983" s="52">
        <f>IFERROR(W983/T974,"-")</f>
        <v>1.9758860334947735E-4</v>
      </c>
      <c r="Y983" s="54">
        <v>3</v>
      </c>
      <c r="Z983" s="52">
        <f>IFERROR(Y983/U974,"-")</f>
        <v>2.9411764705882353E-2</v>
      </c>
      <c r="AA983" s="53">
        <f t="shared" si="179"/>
        <v>3504.3333333333335</v>
      </c>
      <c r="AB983" s="311"/>
      <c r="AC983" s="311"/>
      <c r="AD983" s="209" t="s">
        <v>158</v>
      </c>
      <c r="AE983" s="54">
        <v>238615</v>
      </c>
      <c r="AF983" s="52">
        <f>IFERROR(AE983/AB974,"-")</f>
        <v>1.4800324172471366E-3</v>
      </c>
      <c r="AG983" s="54">
        <v>17</v>
      </c>
      <c r="AH983" s="52">
        <f>IFERROR(AG983/AC974,"-")</f>
        <v>8.5858585858585856E-2</v>
      </c>
      <c r="AI983" s="53">
        <f t="shared" si="180"/>
        <v>14036.176470588236</v>
      </c>
      <c r="AJ983" s="311"/>
      <c r="AK983" s="324"/>
      <c r="AL983" s="209" t="s">
        <v>158</v>
      </c>
      <c r="AM983" s="54">
        <f t="shared" si="182"/>
        <v>1098988</v>
      </c>
      <c r="AN983" s="52">
        <f>IFERROR(AM983/AJ974,"-")</f>
        <v>1.1959384615799812E-3</v>
      </c>
      <c r="AO983" s="54">
        <f t="shared" si="175"/>
        <v>67</v>
      </c>
      <c r="AP983" s="52">
        <f>IFERROR(AO983/AK974,"-")</f>
        <v>4.2218021424070572E-2</v>
      </c>
      <c r="AQ983" s="53">
        <f t="shared" si="181"/>
        <v>16402.805970149253</v>
      </c>
      <c r="AW983" s="175"/>
      <c r="AX983" s="175"/>
    </row>
    <row r="984" spans="2:50" s="20" customFormat="1">
      <c r="B984" s="326"/>
      <c r="C984" s="308"/>
      <c r="D984" s="311"/>
      <c r="E984" s="311"/>
      <c r="F984" s="209" t="s">
        <v>159</v>
      </c>
      <c r="G984" s="54">
        <v>21950</v>
      </c>
      <c r="H984" s="52">
        <f>IFERROR(G984/D974,"-")</f>
        <v>3.5945584967559644E-5</v>
      </c>
      <c r="I984" s="54">
        <v>2</v>
      </c>
      <c r="J984" s="52">
        <f>IFERROR(I984/E974,"-")</f>
        <v>1.7905102954341987E-3</v>
      </c>
      <c r="K984" s="53">
        <f t="shared" si="177"/>
        <v>10975</v>
      </c>
      <c r="L984" s="311"/>
      <c r="M984" s="311"/>
      <c r="N984" s="209" t="s">
        <v>159</v>
      </c>
      <c r="O984" s="54">
        <v>0</v>
      </c>
      <c r="P984" s="52">
        <f>IFERROR(O984/L974,"-")</f>
        <v>0</v>
      </c>
      <c r="Q984" s="54">
        <v>0</v>
      </c>
      <c r="R984" s="52">
        <f>IFERROR(Q984/M974,"-")</f>
        <v>0</v>
      </c>
      <c r="S984" s="53" t="str">
        <f t="shared" si="178"/>
        <v>-</v>
      </c>
      <c r="T984" s="311"/>
      <c r="U984" s="311"/>
      <c r="V984" s="209" t="s">
        <v>159</v>
      </c>
      <c r="W984" s="54">
        <v>3940</v>
      </c>
      <c r="X984" s="52">
        <f>IFERROR(W984/T974,"-")</f>
        <v>7.4051088861118685E-5</v>
      </c>
      <c r="Y984" s="54">
        <v>1</v>
      </c>
      <c r="Z984" s="52">
        <f>IFERROR(Y984/U974,"-")</f>
        <v>9.8039215686274508E-3</v>
      </c>
      <c r="AA984" s="53">
        <f t="shared" si="179"/>
        <v>3940</v>
      </c>
      <c r="AB984" s="311"/>
      <c r="AC984" s="311"/>
      <c r="AD984" s="209" t="s">
        <v>159</v>
      </c>
      <c r="AE984" s="54">
        <v>25397</v>
      </c>
      <c r="AF984" s="52">
        <f>IFERROR(AE984/AB974,"-")</f>
        <v>1.5752732770708266E-4</v>
      </c>
      <c r="AG984" s="54">
        <v>4</v>
      </c>
      <c r="AH984" s="52">
        <f>IFERROR(AG984/AC974,"-")</f>
        <v>2.0202020202020204E-2</v>
      </c>
      <c r="AI984" s="53">
        <f t="shared" si="180"/>
        <v>6349.25</v>
      </c>
      <c r="AJ984" s="311"/>
      <c r="AK984" s="324"/>
      <c r="AL984" s="209" t="s">
        <v>159</v>
      </c>
      <c r="AM984" s="54">
        <f t="shared" si="182"/>
        <v>51287</v>
      </c>
      <c r="AN984" s="52">
        <f>IFERROR(AM984/AJ974,"-")</f>
        <v>5.5811433681762219E-5</v>
      </c>
      <c r="AO984" s="54">
        <f t="shared" si="175"/>
        <v>7</v>
      </c>
      <c r="AP984" s="52">
        <f>IFERROR(AO984/AK974,"-")</f>
        <v>4.4108380592312538E-3</v>
      </c>
      <c r="AQ984" s="53">
        <f t="shared" si="181"/>
        <v>7326.7142857142853</v>
      </c>
      <c r="AW984" s="175"/>
      <c r="AX984" s="175"/>
    </row>
    <row r="985" spans="2:50" s="20" customFormat="1">
      <c r="B985" s="326"/>
      <c r="C985" s="308"/>
      <c r="D985" s="311"/>
      <c r="E985" s="311"/>
      <c r="F985" s="209" t="s">
        <v>160</v>
      </c>
      <c r="G985" s="54">
        <v>2983897</v>
      </c>
      <c r="H985" s="52">
        <f>IFERROR(G985/D974,"-")</f>
        <v>4.8864657470590574E-3</v>
      </c>
      <c r="I985" s="54">
        <v>7</v>
      </c>
      <c r="J985" s="52">
        <f>IFERROR(I985/E974,"-")</f>
        <v>6.2667860340196958E-3</v>
      </c>
      <c r="K985" s="53">
        <f t="shared" si="177"/>
        <v>426271</v>
      </c>
      <c r="L985" s="311"/>
      <c r="M985" s="311"/>
      <c r="N985" s="209" t="s">
        <v>160</v>
      </c>
      <c r="O985" s="54">
        <v>0</v>
      </c>
      <c r="P985" s="52">
        <f>IFERROR(O985/L974,"-")</f>
        <v>0</v>
      </c>
      <c r="Q985" s="54">
        <v>0</v>
      </c>
      <c r="R985" s="52">
        <f>IFERROR(Q985/M974,"-")</f>
        <v>0</v>
      </c>
      <c r="S985" s="53" t="str">
        <f t="shared" si="178"/>
        <v>-</v>
      </c>
      <c r="T985" s="311"/>
      <c r="U985" s="311"/>
      <c r="V985" s="209" t="s">
        <v>160</v>
      </c>
      <c r="W985" s="54">
        <v>0</v>
      </c>
      <c r="X985" s="52">
        <f>IFERROR(W985/T974,"-")</f>
        <v>0</v>
      </c>
      <c r="Y985" s="54">
        <v>0</v>
      </c>
      <c r="Z985" s="52">
        <f>IFERROR(Y985/U974,"-")</f>
        <v>0</v>
      </c>
      <c r="AA985" s="53" t="str">
        <f t="shared" si="179"/>
        <v>-</v>
      </c>
      <c r="AB985" s="311"/>
      <c r="AC985" s="311"/>
      <c r="AD985" s="209" t="s">
        <v>160</v>
      </c>
      <c r="AE985" s="54">
        <v>782754</v>
      </c>
      <c r="AF985" s="52">
        <f>IFERROR(AE985/AB974,"-")</f>
        <v>4.8551067398523362E-3</v>
      </c>
      <c r="AG985" s="54">
        <v>3</v>
      </c>
      <c r="AH985" s="52">
        <f>IFERROR(AG985/AC974,"-")</f>
        <v>1.5151515151515152E-2</v>
      </c>
      <c r="AI985" s="53">
        <f t="shared" si="180"/>
        <v>260918</v>
      </c>
      <c r="AJ985" s="311"/>
      <c r="AK985" s="324"/>
      <c r="AL985" s="209" t="s">
        <v>160</v>
      </c>
      <c r="AM985" s="54">
        <f t="shared" si="182"/>
        <v>3766651</v>
      </c>
      <c r="AN985" s="52">
        <f>IFERROR(AM985/AJ974,"-")</f>
        <v>4.098937206092057E-3</v>
      </c>
      <c r="AO985" s="54">
        <f t="shared" si="175"/>
        <v>10</v>
      </c>
      <c r="AP985" s="52">
        <f>IFERROR(AO985/AK974,"-")</f>
        <v>6.3011972274732196E-3</v>
      </c>
      <c r="AQ985" s="53">
        <f t="shared" si="181"/>
        <v>376665.1</v>
      </c>
      <c r="AW985" s="175"/>
      <c r="AX985" s="175"/>
    </row>
    <row r="986" spans="2:50" s="20" customFormat="1">
      <c r="B986" s="326"/>
      <c r="C986" s="308"/>
      <c r="D986" s="311"/>
      <c r="E986" s="311"/>
      <c r="F986" s="209" t="s">
        <v>161</v>
      </c>
      <c r="G986" s="54">
        <v>6117716</v>
      </c>
      <c r="H986" s="52">
        <f>IFERROR(G986/D974,"-")</f>
        <v>1.0018445571088797E-2</v>
      </c>
      <c r="I986" s="54">
        <v>122</v>
      </c>
      <c r="J986" s="52">
        <f>IFERROR(I986/E974,"-")</f>
        <v>0.10922112802148612</v>
      </c>
      <c r="K986" s="53">
        <f t="shared" si="177"/>
        <v>50145.2131147541</v>
      </c>
      <c r="L986" s="311"/>
      <c r="M986" s="311"/>
      <c r="N986" s="209" t="s">
        <v>161</v>
      </c>
      <c r="O986" s="54">
        <v>372888</v>
      </c>
      <c r="P986" s="52">
        <f>IFERROR(O986/L974,"-")</f>
        <v>3.9728524730870268E-3</v>
      </c>
      <c r="Q986" s="54">
        <v>18</v>
      </c>
      <c r="R986" s="52">
        <f>IFERROR(Q986/M974,"-")</f>
        <v>0.10588235294117647</v>
      </c>
      <c r="S986" s="53">
        <f t="shared" si="178"/>
        <v>20716</v>
      </c>
      <c r="T986" s="311"/>
      <c r="U986" s="311"/>
      <c r="V986" s="209" t="s">
        <v>161</v>
      </c>
      <c r="W986" s="54">
        <v>519554</v>
      </c>
      <c r="X986" s="52">
        <f>IFERROR(W986/T974,"-")</f>
        <v>9.7648577213577809E-3</v>
      </c>
      <c r="Y986" s="54">
        <v>18</v>
      </c>
      <c r="Z986" s="52">
        <f>IFERROR(Y986/U974,"-")</f>
        <v>0.17647058823529413</v>
      </c>
      <c r="AA986" s="53">
        <f t="shared" si="179"/>
        <v>28864.111111111109</v>
      </c>
      <c r="AB986" s="311"/>
      <c r="AC986" s="311"/>
      <c r="AD986" s="209" t="s">
        <v>161</v>
      </c>
      <c r="AE986" s="54">
        <v>4177152</v>
      </c>
      <c r="AF986" s="52">
        <f>IFERROR(AE986/AB974,"-")</f>
        <v>2.5909185808807959E-2</v>
      </c>
      <c r="AG986" s="54">
        <v>31</v>
      </c>
      <c r="AH986" s="52">
        <f>IFERROR(AG986/AC974,"-")</f>
        <v>0.15656565656565657</v>
      </c>
      <c r="AI986" s="53">
        <f t="shared" si="180"/>
        <v>134746.83870967742</v>
      </c>
      <c r="AJ986" s="311"/>
      <c r="AK986" s="324"/>
      <c r="AL986" s="209" t="s">
        <v>161</v>
      </c>
      <c r="AM986" s="54">
        <f t="shared" si="182"/>
        <v>11187310</v>
      </c>
      <c r="AN986" s="52">
        <f>IFERROR(AM986/AJ974,"-")</f>
        <v>1.2174231484436899E-2</v>
      </c>
      <c r="AO986" s="54">
        <f t="shared" si="175"/>
        <v>189</v>
      </c>
      <c r="AP986" s="52">
        <f>IFERROR(AO986/AK974,"-")</f>
        <v>0.11909262759924386</v>
      </c>
      <c r="AQ986" s="53">
        <f t="shared" si="181"/>
        <v>59192.1164021164</v>
      </c>
      <c r="AW986" s="175"/>
      <c r="AX986" s="175"/>
    </row>
    <row r="987" spans="2:50" s="20" customFormat="1">
      <c r="B987" s="326"/>
      <c r="C987" s="308"/>
      <c r="D987" s="311"/>
      <c r="E987" s="311"/>
      <c r="F987" s="209" t="s">
        <v>162</v>
      </c>
      <c r="G987" s="54">
        <v>7461150</v>
      </c>
      <c r="H987" s="52">
        <f>IFERROR(G987/D974,"-")</f>
        <v>1.221846930663816E-2</v>
      </c>
      <c r="I987" s="54">
        <v>77</v>
      </c>
      <c r="J987" s="52">
        <f>IFERROR(I987/E974,"-")</f>
        <v>6.8934646374216646E-2</v>
      </c>
      <c r="K987" s="53">
        <f t="shared" si="177"/>
        <v>96898.051948051943</v>
      </c>
      <c r="L987" s="311"/>
      <c r="M987" s="311"/>
      <c r="N987" s="209" t="s">
        <v>162</v>
      </c>
      <c r="O987" s="54">
        <v>924256</v>
      </c>
      <c r="P987" s="52">
        <f>IFERROR(O987/L974,"-")</f>
        <v>9.8472805114820615E-3</v>
      </c>
      <c r="Q987" s="54">
        <v>12</v>
      </c>
      <c r="R987" s="52">
        <f>IFERROR(Q987/M974,"-")</f>
        <v>7.0588235294117646E-2</v>
      </c>
      <c r="S987" s="53">
        <f t="shared" si="178"/>
        <v>77021.333333333328</v>
      </c>
      <c r="T987" s="311"/>
      <c r="U987" s="311"/>
      <c r="V987" s="209" t="s">
        <v>162</v>
      </c>
      <c r="W987" s="54">
        <v>673916</v>
      </c>
      <c r="X987" s="52">
        <f>IFERROR(W987/T974,"-")</f>
        <v>1.266604406114966E-2</v>
      </c>
      <c r="Y987" s="54">
        <v>7</v>
      </c>
      <c r="Z987" s="52">
        <f>IFERROR(Y987/U974,"-")</f>
        <v>6.8627450980392163E-2</v>
      </c>
      <c r="AA987" s="53">
        <f t="shared" si="179"/>
        <v>96273.71428571429</v>
      </c>
      <c r="AB987" s="311"/>
      <c r="AC987" s="311"/>
      <c r="AD987" s="209" t="s">
        <v>162</v>
      </c>
      <c r="AE987" s="54">
        <v>2480369</v>
      </c>
      <c r="AF987" s="52">
        <f>IFERROR(AE987/AB974,"-")</f>
        <v>1.5384726554218565E-2</v>
      </c>
      <c r="AG987" s="54">
        <v>25</v>
      </c>
      <c r="AH987" s="52">
        <f>IFERROR(AG987/AC974,"-")</f>
        <v>0.12626262626262627</v>
      </c>
      <c r="AI987" s="53">
        <f t="shared" si="180"/>
        <v>99214.76</v>
      </c>
      <c r="AJ987" s="311"/>
      <c r="AK987" s="324"/>
      <c r="AL987" s="209" t="s">
        <v>162</v>
      </c>
      <c r="AM987" s="54">
        <f t="shared" si="182"/>
        <v>11539691</v>
      </c>
      <c r="AN987" s="52">
        <f>IFERROR(AM987/AJ974,"-")</f>
        <v>1.2557698811677976E-2</v>
      </c>
      <c r="AO987" s="54">
        <f t="shared" si="175"/>
        <v>121</v>
      </c>
      <c r="AP987" s="52">
        <f>IFERROR(AO987/AK974,"-")</f>
        <v>7.6244486452425958E-2</v>
      </c>
      <c r="AQ987" s="53">
        <f t="shared" si="181"/>
        <v>95369.347107438021</v>
      </c>
      <c r="AW987" s="175"/>
      <c r="AX987" s="175"/>
    </row>
    <row r="988" spans="2:50" s="20" customFormat="1">
      <c r="B988" s="326"/>
      <c r="C988" s="308"/>
      <c r="D988" s="311"/>
      <c r="E988" s="311"/>
      <c r="F988" s="209" t="s">
        <v>163</v>
      </c>
      <c r="G988" s="54">
        <v>2370516</v>
      </c>
      <c r="H988" s="52">
        <f>IFERROR(G988/D974,"-")</f>
        <v>3.8819856170824426E-3</v>
      </c>
      <c r="I988" s="54">
        <v>57</v>
      </c>
      <c r="J988" s="52">
        <f>IFERROR(I988/E974,"-")</f>
        <v>5.1029543419874666E-2</v>
      </c>
      <c r="K988" s="53">
        <f t="shared" si="177"/>
        <v>41588</v>
      </c>
      <c r="L988" s="311"/>
      <c r="M988" s="311"/>
      <c r="N988" s="209" t="s">
        <v>163</v>
      </c>
      <c r="O988" s="54">
        <v>640554</v>
      </c>
      <c r="P988" s="52">
        <f>IFERROR(O988/L974,"-")</f>
        <v>6.8246404900286078E-3</v>
      </c>
      <c r="Q988" s="54">
        <v>13</v>
      </c>
      <c r="R988" s="52">
        <f>IFERROR(Q988/M974,"-")</f>
        <v>7.6470588235294124E-2</v>
      </c>
      <c r="S988" s="53">
        <f t="shared" si="178"/>
        <v>49273.384615384617</v>
      </c>
      <c r="T988" s="311"/>
      <c r="U988" s="311"/>
      <c r="V988" s="209" t="s">
        <v>163</v>
      </c>
      <c r="W988" s="54">
        <v>794801</v>
      </c>
      <c r="X988" s="52">
        <f>IFERROR(W988/T974,"-")</f>
        <v>1.4938040476625886E-2</v>
      </c>
      <c r="Y988" s="54">
        <v>9</v>
      </c>
      <c r="Z988" s="52">
        <f>IFERROR(Y988/U974,"-")</f>
        <v>8.8235294117647065E-2</v>
      </c>
      <c r="AA988" s="53">
        <f t="shared" si="179"/>
        <v>88311.222222222219</v>
      </c>
      <c r="AB988" s="311"/>
      <c r="AC988" s="311"/>
      <c r="AD988" s="209" t="s">
        <v>163</v>
      </c>
      <c r="AE988" s="54">
        <v>708455</v>
      </c>
      <c r="AF988" s="52">
        <f>IFERROR(AE988/AB974,"-")</f>
        <v>4.3942600681466807E-3</v>
      </c>
      <c r="AG988" s="54">
        <v>19</v>
      </c>
      <c r="AH988" s="52">
        <f>IFERROR(AG988/AC974,"-")</f>
        <v>9.5959595959595953E-2</v>
      </c>
      <c r="AI988" s="53">
        <f t="shared" si="180"/>
        <v>37287.105263157893</v>
      </c>
      <c r="AJ988" s="311"/>
      <c r="AK988" s="324"/>
      <c r="AL988" s="209" t="s">
        <v>163</v>
      </c>
      <c r="AM988" s="54">
        <f t="shared" si="182"/>
        <v>4514326</v>
      </c>
      <c r="AN988" s="52">
        <f>IFERROR(AM988/AJ974,"-")</f>
        <v>4.9125705571949011E-3</v>
      </c>
      <c r="AO988" s="54">
        <f t="shared" si="175"/>
        <v>98</v>
      </c>
      <c r="AP988" s="52">
        <f>IFERROR(AO988/AK974,"-")</f>
        <v>6.1751732829237557E-2</v>
      </c>
      <c r="AQ988" s="53">
        <f t="shared" si="181"/>
        <v>46064.551020408166</v>
      </c>
      <c r="AW988" s="175"/>
      <c r="AX988" s="175"/>
    </row>
    <row r="989" spans="2:50" s="20" customFormat="1">
      <c r="B989" s="326"/>
      <c r="C989" s="308"/>
      <c r="D989" s="311"/>
      <c r="E989" s="311"/>
      <c r="F989" s="210" t="s">
        <v>164</v>
      </c>
      <c r="G989" s="59">
        <v>683812</v>
      </c>
      <c r="H989" s="57">
        <f>IFERROR(G989/D974,"-")</f>
        <v>1.1198187857784463E-3</v>
      </c>
      <c r="I989" s="59">
        <v>69</v>
      </c>
      <c r="J989" s="57">
        <f>IFERROR(I989/E974,"-")</f>
        <v>6.177260519247986E-2</v>
      </c>
      <c r="K989" s="58">
        <f t="shared" si="177"/>
        <v>9910.31884057971</v>
      </c>
      <c r="L989" s="311"/>
      <c r="M989" s="311"/>
      <c r="N989" s="210" t="s">
        <v>164</v>
      </c>
      <c r="O989" s="59">
        <v>104682</v>
      </c>
      <c r="P989" s="57">
        <f>IFERROR(O989/L974,"-")</f>
        <v>1.1153111459411302E-3</v>
      </c>
      <c r="Q989" s="59">
        <v>14</v>
      </c>
      <c r="R989" s="57">
        <f>IFERROR(Q989/M974,"-")</f>
        <v>8.2352941176470587E-2</v>
      </c>
      <c r="S989" s="58">
        <f t="shared" si="178"/>
        <v>7477.2857142857147</v>
      </c>
      <c r="T989" s="311"/>
      <c r="U989" s="311"/>
      <c r="V989" s="210" t="s">
        <v>164</v>
      </c>
      <c r="W989" s="59">
        <v>16350</v>
      </c>
      <c r="X989" s="57">
        <f>IFERROR(W989/T974,"-")</f>
        <v>3.0729322408103822E-4</v>
      </c>
      <c r="Y989" s="59">
        <v>5</v>
      </c>
      <c r="Z989" s="57">
        <f>IFERROR(Y989/U974,"-")</f>
        <v>4.9019607843137254E-2</v>
      </c>
      <c r="AA989" s="58">
        <f t="shared" si="179"/>
        <v>3270</v>
      </c>
      <c r="AB989" s="311"/>
      <c r="AC989" s="311"/>
      <c r="AD989" s="210" t="s">
        <v>164</v>
      </c>
      <c r="AE989" s="59">
        <v>319925</v>
      </c>
      <c r="AF989" s="57">
        <f>IFERROR(AE989/AB974,"-")</f>
        <v>1.9843654887068715E-3</v>
      </c>
      <c r="AG989" s="59">
        <v>17</v>
      </c>
      <c r="AH989" s="57">
        <f>IFERROR(AG989/AC974,"-")</f>
        <v>8.5858585858585856E-2</v>
      </c>
      <c r="AI989" s="58">
        <f t="shared" si="180"/>
        <v>18819.117647058825</v>
      </c>
      <c r="AJ989" s="311"/>
      <c r="AK989" s="324"/>
      <c r="AL989" s="210" t="s">
        <v>164</v>
      </c>
      <c r="AM989" s="59">
        <f t="shared" si="182"/>
        <v>1124769</v>
      </c>
      <c r="AN989" s="57">
        <f>IFERROR(AM989/AJ974,"-")</f>
        <v>1.2239938083881297E-3</v>
      </c>
      <c r="AO989" s="59">
        <f t="shared" si="175"/>
        <v>105</v>
      </c>
      <c r="AP989" s="57">
        <f>IFERROR(AO989/AK974,"-")</f>
        <v>6.6162570888468802E-2</v>
      </c>
      <c r="AQ989" s="58">
        <f t="shared" si="181"/>
        <v>10712.085714285715</v>
      </c>
      <c r="AW989" s="175"/>
      <c r="AX989" s="175"/>
    </row>
    <row r="990" spans="2:50" s="20" customFormat="1">
      <c r="B990" s="326"/>
      <c r="C990" s="309"/>
      <c r="D990" s="312"/>
      <c r="E990" s="312"/>
      <c r="F990" s="211" t="s">
        <v>86</v>
      </c>
      <c r="G990" s="60">
        <f>SUM(G974:G989)</f>
        <v>102649403</v>
      </c>
      <c r="H990" s="57">
        <f>IFERROR(G990/D974,"-")</f>
        <v>0.16809990147634496</v>
      </c>
      <c r="I990" s="59">
        <v>830</v>
      </c>
      <c r="J990" s="57">
        <f>IFERROR(I990/E974,"-")</f>
        <v>0.74306177260519246</v>
      </c>
      <c r="K990" s="58">
        <f t="shared" si="177"/>
        <v>123673.97951807229</v>
      </c>
      <c r="L990" s="312"/>
      <c r="M990" s="312"/>
      <c r="N990" s="211" t="s">
        <v>86</v>
      </c>
      <c r="O990" s="60">
        <f>SUM(O974:O989)</f>
        <v>15629594</v>
      </c>
      <c r="P990" s="57">
        <f>IFERROR(O990/L974,"-")</f>
        <v>0.16652204194354916</v>
      </c>
      <c r="Q990" s="59">
        <v>127</v>
      </c>
      <c r="R990" s="57">
        <f>IFERROR(Q990/M974,"-")</f>
        <v>0.74705882352941178</v>
      </c>
      <c r="S990" s="58">
        <f t="shared" si="178"/>
        <v>123067.66929133858</v>
      </c>
      <c r="T990" s="312"/>
      <c r="U990" s="312"/>
      <c r="V990" s="211" t="s">
        <v>86</v>
      </c>
      <c r="W990" s="60">
        <f>SUM(W974:W989)</f>
        <v>9459280</v>
      </c>
      <c r="X990" s="57">
        <f>IFERROR(W990/T974,"-")</f>
        <v>0.17778425985842711</v>
      </c>
      <c r="Y990" s="59">
        <v>82</v>
      </c>
      <c r="Z990" s="57">
        <f>IFERROR(Y990/U974,"-")</f>
        <v>0.80392156862745101</v>
      </c>
      <c r="AA990" s="58">
        <f t="shared" si="179"/>
        <v>115357.0731707317</v>
      </c>
      <c r="AB990" s="312"/>
      <c r="AC990" s="312"/>
      <c r="AD990" s="211" t="s">
        <v>86</v>
      </c>
      <c r="AE990" s="60">
        <f>SUM(AE974:AE989)</f>
        <v>36314412</v>
      </c>
      <c r="AF990" s="57">
        <f>IFERROR(AE990/AB974,"-")</f>
        <v>0.22524362245989743</v>
      </c>
      <c r="AG990" s="59">
        <v>177</v>
      </c>
      <c r="AH990" s="57">
        <f>IFERROR(AG990/AC974,"-")</f>
        <v>0.89393939393939392</v>
      </c>
      <c r="AI990" s="58">
        <f t="shared" si="180"/>
        <v>205166.16949152542</v>
      </c>
      <c r="AJ990" s="312"/>
      <c r="AK990" s="325"/>
      <c r="AL990" s="211" t="s">
        <v>86</v>
      </c>
      <c r="AM990" s="60">
        <f>SUM(AM974:AM989)</f>
        <v>164052689</v>
      </c>
      <c r="AN990" s="57">
        <f>IFERROR(AM990/AJ974,"-")</f>
        <v>0.17852507989233651</v>
      </c>
      <c r="AO990" s="59">
        <f t="shared" si="175"/>
        <v>1216</v>
      </c>
      <c r="AP990" s="57">
        <f>IFERROR(AO990/AK974,"-")</f>
        <v>0.76622558286074349</v>
      </c>
      <c r="AQ990" s="58">
        <f t="shared" si="181"/>
        <v>134911.75082236843</v>
      </c>
      <c r="AW990" s="175"/>
      <c r="AX990" s="175"/>
    </row>
    <row r="991" spans="2:50" s="20" customFormat="1">
      <c r="B991" s="326">
        <v>59</v>
      </c>
      <c r="C991" s="307" t="s">
        <v>23</v>
      </c>
      <c r="D991" s="310">
        <v>4456930950</v>
      </c>
      <c r="E991" s="310">
        <v>7444</v>
      </c>
      <c r="F991" s="207" t="s">
        <v>150</v>
      </c>
      <c r="G991" s="50">
        <v>76668806</v>
      </c>
      <c r="H991" s="48">
        <f>IFERROR(G991/D991,"-")</f>
        <v>1.7202152526056076E-2</v>
      </c>
      <c r="I991" s="50">
        <v>1178</v>
      </c>
      <c r="J991" s="48">
        <f>IFERROR(I991/E991,"-")</f>
        <v>0.15824825362708222</v>
      </c>
      <c r="K991" s="49">
        <f t="shared" si="177"/>
        <v>65083.876061120543</v>
      </c>
      <c r="L991" s="310">
        <v>866712890</v>
      </c>
      <c r="M991" s="310">
        <v>1216</v>
      </c>
      <c r="N991" s="207" t="s">
        <v>150</v>
      </c>
      <c r="O991" s="50">
        <v>13720492</v>
      </c>
      <c r="P991" s="48">
        <f>IFERROR(O991/L991,"-")</f>
        <v>1.5830492609842227E-2</v>
      </c>
      <c r="Q991" s="50">
        <v>229</v>
      </c>
      <c r="R991" s="48">
        <f>IFERROR(Q991/M991,"-")</f>
        <v>0.18832236842105263</v>
      </c>
      <c r="S991" s="49">
        <f t="shared" si="178"/>
        <v>59914.812227074239</v>
      </c>
      <c r="T991" s="310">
        <v>488861260</v>
      </c>
      <c r="U991" s="310">
        <v>666</v>
      </c>
      <c r="V991" s="207" t="s">
        <v>150</v>
      </c>
      <c r="W991" s="50">
        <v>6325040</v>
      </c>
      <c r="X991" s="48">
        <f>IFERROR(W991/T991,"-")</f>
        <v>1.2938313009298385E-2</v>
      </c>
      <c r="Y991" s="50">
        <v>149</v>
      </c>
      <c r="Z991" s="48">
        <f>IFERROR(Y991/U991,"-")</f>
        <v>0.22372372372372373</v>
      </c>
      <c r="AA991" s="49">
        <f t="shared" si="179"/>
        <v>42449.932885906041</v>
      </c>
      <c r="AB991" s="310">
        <v>1010187310</v>
      </c>
      <c r="AC991" s="310">
        <v>1119</v>
      </c>
      <c r="AD991" s="207" t="s">
        <v>150</v>
      </c>
      <c r="AE991" s="50">
        <v>27448266</v>
      </c>
      <c r="AF991" s="48">
        <f>IFERROR(AE991/AB991,"-")</f>
        <v>2.7171461894527262E-2</v>
      </c>
      <c r="AG991" s="50">
        <v>281</v>
      </c>
      <c r="AH991" s="48">
        <f>IFERROR(AG991/AC991,"-")</f>
        <v>0.2511170688114388</v>
      </c>
      <c r="AI991" s="49">
        <f t="shared" si="180"/>
        <v>97680.66192170819</v>
      </c>
      <c r="AJ991" s="310">
        <f>SUM(D991,L991,T991,AB991)</f>
        <v>6822692410</v>
      </c>
      <c r="AK991" s="323">
        <f>SUM(E991,M991,U991,AC991)</f>
        <v>10445</v>
      </c>
      <c r="AL991" s="207" t="s">
        <v>150</v>
      </c>
      <c r="AM991" s="50">
        <f t="shared" ref="AM991:AM1006" si="183">SUM(G991,O991,W991,AE991)</f>
        <v>124162604</v>
      </c>
      <c r="AN991" s="48">
        <f>IFERROR(AM991/AJ991,"-")</f>
        <v>1.8198475988455122E-2</v>
      </c>
      <c r="AO991" s="50">
        <f t="shared" si="175"/>
        <v>1837</v>
      </c>
      <c r="AP991" s="48">
        <f>IFERROR(AO991/AK991,"-")</f>
        <v>0.17587362374341789</v>
      </c>
      <c r="AQ991" s="49">
        <f t="shared" si="181"/>
        <v>67589.876973326071</v>
      </c>
      <c r="AW991" s="175"/>
      <c r="AX991" s="175"/>
    </row>
    <row r="992" spans="2:50" s="20" customFormat="1">
      <c r="B992" s="326"/>
      <c r="C992" s="308"/>
      <c r="D992" s="311"/>
      <c r="E992" s="311"/>
      <c r="F992" s="208" t="s">
        <v>151</v>
      </c>
      <c r="G992" s="54">
        <v>105845122</v>
      </c>
      <c r="H992" s="52">
        <f>IFERROR(G992/D991,"-")</f>
        <v>2.3748432090921222E-2</v>
      </c>
      <c r="I992" s="54">
        <v>1781</v>
      </c>
      <c r="J992" s="52">
        <f>IFERROR(I992/E991,"-")</f>
        <v>0.2392530897367007</v>
      </c>
      <c r="K992" s="53">
        <f t="shared" si="177"/>
        <v>59430.163952835486</v>
      </c>
      <c r="L992" s="311"/>
      <c r="M992" s="311"/>
      <c r="N992" s="208" t="s">
        <v>151</v>
      </c>
      <c r="O992" s="54">
        <v>20431451</v>
      </c>
      <c r="P992" s="52">
        <f>IFERROR(O992/L991,"-")</f>
        <v>2.3573493870617294E-2</v>
      </c>
      <c r="Q992" s="54">
        <v>343</v>
      </c>
      <c r="R992" s="52">
        <f>IFERROR(Q992/M991,"-")</f>
        <v>0.28207236842105265</v>
      </c>
      <c r="S992" s="53">
        <f t="shared" si="178"/>
        <v>59566.912536443146</v>
      </c>
      <c r="T992" s="311"/>
      <c r="U992" s="311"/>
      <c r="V992" s="208" t="s">
        <v>151</v>
      </c>
      <c r="W992" s="54">
        <v>13117825</v>
      </c>
      <c r="X992" s="52">
        <f>IFERROR(W992/T991,"-")</f>
        <v>2.6833431227502053E-2</v>
      </c>
      <c r="Y992" s="54">
        <v>202</v>
      </c>
      <c r="Z992" s="52">
        <f>IFERROR(Y992/U991,"-")</f>
        <v>0.3033033033033033</v>
      </c>
      <c r="AA992" s="53">
        <f t="shared" si="179"/>
        <v>64939.727722772281</v>
      </c>
      <c r="AB992" s="311"/>
      <c r="AC992" s="311"/>
      <c r="AD992" s="208" t="s">
        <v>151</v>
      </c>
      <c r="AE992" s="54">
        <v>27573145</v>
      </c>
      <c r="AF992" s="52">
        <f>IFERROR(AE992/AB991,"-")</f>
        <v>2.7295081542847731E-2</v>
      </c>
      <c r="AG992" s="54">
        <v>379</v>
      </c>
      <c r="AH992" s="52">
        <f>IFERROR(AG992/AC991,"-")</f>
        <v>0.33869526362823948</v>
      </c>
      <c r="AI992" s="53">
        <f t="shared" si="180"/>
        <v>72752.361477572558</v>
      </c>
      <c r="AJ992" s="311"/>
      <c r="AK992" s="324"/>
      <c r="AL992" s="208" t="s">
        <v>151</v>
      </c>
      <c r="AM992" s="54">
        <f t="shared" si="183"/>
        <v>166967543</v>
      </c>
      <c r="AN992" s="52">
        <f>IFERROR(AM992/AJ991,"-")</f>
        <v>2.447238318340076E-2</v>
      </c>
      <c r="AO992" s="54">
        <f t="shared" si="175"/>
        <v>2705</v>
      </c>
      <c r="AP992" s="52">
        <f>IFERROR(AO992/AK991,"-")</f>
        <v>0.25897558640497848</v>
      </c>
      <c r="AQ992" s="53">
        <f t="shared" si="181"/>
        <v>61725.524214417746</v>
      </c>
      <c r="AW992" s="175"/>
      <c r="AX992" s="175"/>
    </row>
    <row r="993" spans="2:50" s="20" customFormat="1">
      <c r="B993" s="326"/>
      <c r="C993" s="308"/>
      <c r="D993" s="311"/>
      <c r="E993" s="311"/>
      <c r="F993" s="209" t="s">
        <v>152</v>
      </c>
      <c r="G993" s="54">
        <v>109906006</v>
      </c>
      <c r="H993" s="52">
        <f>IFERROR(G993/D991,"-")</f>
        <v>2.4659571178682945E-2</v>
      </c>
      <c r="I993" s="54">
        <v>2155</v>
      </c>
      <c r="J993" s="52">
        <f>IFERROR(I993/E991,"-")</f>
        <v>0.28949489521762495</v>
      </c>
      <c r="K993" s="53">
        <f t="shared" si="177"/>
        <v>51000.466821345704</v>
      </c>
      <c r="L993" s="311"/>
      <c r="M993" s="311"/>
      <c r="N993" s="209" t="s">
        <v>152</v>
      </c>
      <c r="O993" s="54">
        <v>23201894</v>
      </c>
      <c r="P993" s="52">
        <f>IFERROR(O993/L991,"-")</f>
        <v>2.6769988386811692E-2</v>
      </c>
      <c r="Q993" s="54">
        <v>391</v>
      </c>
      <c r="R993" s="52">
        <f>IFERROR(Q993/M991,"-")</f>
        <v>0.32154605263157893</v>
      </c>
      <c r="S993" s="53">
        <f t="shared" si="178"/>
        <v>59339.882352941175</v>
      </c>
      <c r="T993" s="311"/>
      <c r="U993" s="311"/>
      <c r="V993" s="209" t="s">
        <v>152</v>
      </c>
      <c r="W993" s="54">
        <v>10357724</v>
      </c>
      <c r="X993" s="52">
        <f>IFERROR(W993/T991,"-")</f>
        <v>2.1187451016265842E-2</v>
      </c>
      <c r="Y993" s="54">
        <v>215</v>
      </c>
      <c r="Z993" s="52">
        <f>IFERROR(Y993/U991,"-")</f>
        <v>0.32282282282282282</v>
      </c>
      <c r="AA993" s="53">
        <f t="shared" si="179"/>
        <v>48175.460465116281</v>
      </c>
      <c r="AB993" s="311"/>
      <c r="AC993" s="311"/>
      <c r="AD993" s="209" t="s">
        <v>152</v>
      </c>
      <c r="AE993" s="54">
        <v>18074072</v>
      </c>
      <c r="AF993" s="52">
        <f>IFERROR(AE993/AB991,"-")</f>
        <v>1.7891802659845329E-2</v>
      </c>
      <c r="AG993" s="54">
        <v>370</v>
      </c>
      <c r="AH993" s="52">
        <f>IFERROR(AG993/AC991,"-")</f>
        <v>0.33065236818588023</v>
      </c>
      <c r="AI993" s="53">
        <f t="shared" si="180"/>
        <v>48848.843243243246</v>
      </c>
      <c r="AJ993" s="311"/>
      <c r="AK993" s="324"/>
      <c r="AL993" s="209" t="s">
        <v>152</v>
      </c>
      <c r="AM993" s="54">
        <f t="shared" si="183"/>
        <v>161539696</v>
      </c>
      <c r="AN993" s="52">
        <f>IFERROR(AM993/AJ991,"-")</f>
        <v>2.3676825260835699E-2</v>
      </c>
      <c r="AO993" s="54">
        <f t="shared" si="175"/>
        <v>3131</v>
      </c>
      <c r="AP993" s="52">
        <f>IFERROR(AO993/AK991,"-")</f>
        <v>0.29976065102920058</v>
      </c>
      <c r="AQ993" s="53">
        <f t="shared" si="181"/>
        <v>51593.642925582884</v>
      </c>
      <c r="AW993" s="175"/>
      <c r="AX993" s="175"/>
    </row>
    <row r="994" spans="2:50" s="20" customFormat="1">
      <c r="B994" s="326"/>
      <c r="C994" s="308"/>
      <c r="D994" s="311"/>
      <c r="E994" s="311"/>
      <c r="F994" s="209" t="s">
        <v>153</v>
      </c>
      <c r="G994" s="54">
        <v>21180775</v>
      </c>
      <c r="H994" s="52">
        <f>IFERROR(G994/D991,"-")</f>
        <v>4.7523228960951258E-3</v>
      </c>
      <c r="I994" s="54">
        <v>265</v>
      </c>
      <c r="J994" s="52">
        <f>IFERROR(I994/E991,"-")</f>
        <v>3.5599140247178938E-2</v>
      </c>
      <c r="K994" s="53">
        <f t="shared" si="177"/>
        <v>79927.452830188675</v>
      </c>
      <c r="L994" s="311"/>
      <c r="M994" s="311"/>
      <c r="N994" s="209" t="s">
        <v>153</v>
      </c>
      <c r="O994" s="54">
        <v>3264628</v>
      </c>
      <c r="P994" s="52">
        <f>IFERROR(O994/L991,"-")</f>
        <v>3.766677567239135E-3</v>
      </c>
      <c r="Q994" s="54">
        <v>60</v>
      </c>
      <c r="R994" s="52">
        <f>IFERROR(Q994/M991,"-")</f>
        <v>4.9342105263157895E-2</v>
      </c>
      <c r="S994" s="53">
        <f t="shared" si="178"/>
        <v>54410.466666666667</v>
      </c>
      <c r="T994" s="311"/>
      <c r="U994" s="311"/>
      <c r="V994" s="209" t="s">
        <v>153</v>
      </c>
      <c r="W994" s="54">
        <v>2195186</v>
      </c>
      <c r="X994" s="52">
        <f>IFERROR(W994/T991,"-")</f>
        <v>4.4904069510437374E-3</v>
      </c>
      <c r="Y994" s="54">
        <v>32</v>
      </c>
      <c r="Z994" s="52">
        <f>IFERROR(Y994/U991,"-")</f>
        <v>4.8048048048048048E-2</v>
      </c>
      <c r="AA994" s="53">
        <f t="shared" si="179"/>
        <v>68599.5625</v>
      </c>
      <c r="AB994" s="311"/>
      <c r="AC994" s="311"/>
      <c r="AD994" s="209" t="s">
        <v>153</v>
      </c>
      <c r="AE994" s="54">
        <v>2958375</v>
      </c>
      <c r="AF994" s="52">
        <f>IFERROR(AE994/AB991,"-")</f>
        <v>2.9285410445316325E-3</v>
      </c>
      <c r="AG994" s="54">
        <v>50</v>
      </c>
      <c r="AH994" s="52">
        <f>IFERROR(AG994/AC991,"-")</f>
        <v>4.4682752457551385E-2</v>
      </c>
      <c r="AI994" s="53">
        <f t="shared" si="180"/>
        <v>59167.5</v>
      </c>
      <c r="AJ994" s="311"/>
      <c r="AK994" s="324"/>
      <c r="AL994" s="209" t="s">
        <v>153</v>
      </c>
      <c r="AM994" s="54">
        <f t="shared" si="183"/>
        <v>29598964</v>
      </c>
      <c r="AN994" s="52">
        <f>IFERROR(AM994/AJ991,"-")</f>
        <v>4.3383113617458243E-3</v>
      </c>
      <c r="AO994" s="54">
        <f t="shared" si="175"/>
        <v>407</v>
      </c>
      <c r="AP994" s="52">
        <f>IFERROR(AO994/AK991,"-")</f>
        <v>3.8966012446146482E-2</v>
      </c>
      <c r="AQ994" s="53">
        <f t="shared" si="181"/>
        <v>72724.727272727279</v>
      </c>
      <c r="AW994" s="175"/>
      <c r="AX994" s="175"/>
    </row>
    <row r="995" spans="2:50" s="20" customFormat="1">
      <c r="B995" s="326"/>
      <c r="C995" s="308"/>
      <c r="D995" s="311"/>
      <c r="E995" s="311"/>
      <c r="F995" s="209" t="s">
        <v>154</v>
      </c>
      <c r="G995" s="54">
        <v>122452664</v>
      </c>
      <c r="H995" s="52">
        <f>IFERROR(G995/D991,"-")</f>
        <v>2.7474660337737565E-2</v>
      </c>
      <c r="I995" s="54">
        <v>2419</v>
      </c>
      <c r="J995" s="52">
        <f>IFERROR(I995/E991,"-")</f>
        <v>0.32495969908651262</v>
      </c>
      <c r="K995" s="53">
        <f t="shared" si="177"/>
        <v>50621.192228193468</v>
      </c>
      <c r="L995" s="311"/>
      <c r="M995" s="311"/>
      <c r="N995" s="209" t="s">
        <v>154</v>
      </c>
      <c r="O995" s="54">
        <v>23352372</v>
      </c>
      <c r="P995" s="52">
        <f>IFERROR(O995/L991,"-")</f>
        <v>2.6943607588436811E-2</v>
      </c>
      <c r="Q995" s="54">
        <v>441</v>
      </c>
      <c r="R995" s="52">
        <f>IFERROR(Q995/M991,"-")</f>
        <v>0.36266447368421051</v>
      </c>
      <c r="S995" s="53">
        <f t="shared" si="178"/>
        <v>52953.224489795917</v>
      </c>
      <c r="T995" s="311"/>
      <c r="U995" s="311"/>
      <c r="V995" s="209" t="s">
        <v>154</v>
      </c>
      <c r="W995" s="54">
        <v>10470524</v>
      </c>
      <c r="X995" s="52">
        <f>IFERROR(W995/T991,"-")</f>
        <v>2.1418191328967242E-2</v>
      </c>
      <c r="Y995" s="54">
        <v>256</v>
      </c>
      <c r="Z995" s="52">
        <f>IFERROR(Y995/U991,"-")</f>
        <v>0.38438438438438438</v>
      </c>
      <c r="AA995" s="53">
        <f t="shared" si="179"/>
        <v>40900.484375</v>
      </c>
      <c r="AB995" s="311"/>
      <c r="AC995" s="311"/>
      <c r="AD995" s="209" t="s">
        <v>154</v>
      </c>
      <c r="AE995" s="54">
        <v>33275268</v>
      </c>
      <c r="AF995" s="52">
        <f>IFERROR(AE995/AB991,"-")</f>
        <v>3.2939701054055012E-2</v>
      </c>
      <c r="AG995" s="54">
        <v>436</v>
      </c>
      <c r="AH995" s="52">
        <f>IFERROR(AG995/AC991,"-")</f>
        <v>0.3896336014298481</v>
      </c>
      <c r="AI995" s="53">
        <f t="shared" si="180"/>
        <v>76319.422018348618</v>
      </c>
      <c r="AJ995" s="311"/>
      <c r="AK995" s="324"/>
      <c r="AL995" s="209" t="s">
        <v>154</v>
      </c>
      <c r="AM995" s="54">
        <f t="shared" si="183"/>
        <v>189550828</v>
      </c>
      <c r="AN995" s="52">
        <f>IFERROR(AM995/AJ991,"-")</f>
        <v>2.7782408557972791E-2</v>
      </c>
      <c r="AO995" s="54">
        <f t="shared" si="175"/>
        <v>3552</v>
      </c>
      <c r="AP995" s="52">
        <f>IFERROR(AO995/AK991,"-")</f>
        <v>0.34006701771182385</v>
      </c>
      <c r="AQ995" s="53">
        <f t="shared" si="181"/>
        <v>53364.534909909911</v>
      </c>
      <c r="AW995" s="175"/>
      <c r="AX995" s="175"/>
    </row>
    <row r="996" spans="2:50" s="20" customFormat="1">
      <c r="B996" s="326"/>
      <c r="C996" s="308"/>
      <c r="D996" s="311"/>
      <c r="E996" s="311"/>
      <c r="F996" s="209" t="s">
        <v>155</v>
      </c>
      <c r="G996" s="54">
        <v>196719199</v>
      </c>
      <c r="H996" s="52">
        <f>IFERROR(G996/D991,"-")</f>
        <v>4.4137816180436898E-2</v>
      </c>
      <c r="I996" s="54">
        <v>2693</v>
      </c>
      <c r="J996" s="52">
        <f>IFERROR(I996/E991,"-")</f>
        <v>0.36176786673831274</v>
      </c>
      <c r="K996" s="53">
        <f t="shared" si="177"/>
        <v>73048.347196435207</v>
      </c>
      <c r="L996" s="311"/>
      <c r="M996" s="311"/>
      <c r="N996" s="209" t="s">
        <v>155</v>
      </c>
      <c r="O996" s="54">
        <v>36865430</v>
      </c>
      <c r="P996" s="52">
        <f>IFERROR(O996/L991,"-")</f>
        <v>4.2534766039997396E-2</v>
      </c>
      <c r="Q996" s="54">
        <v>484</v>
      </c>
      <c r="R996" s="52">
        <f>IFERROR(Q996/M991,"-")</f>
        <v>0.39802631578947367</v>
      </c>
      <c r="S996" s="53">
        <f t="shared" si="178"/>
        <v>76168.24380165289</v>
      </c>
      <c r="T996" s="311"/>
      <c r="U996" s="311"/>
      <c r="V996" s="209" t="s">
        <v>155</v>
      </c>
      <c r="W996" s="54">
        <v>23425798</v>
      </c>
      <c r="X996" s="52">
        <f>IFERROR(W996/T991,"-")</f>
        <v>4.791911308333166E-2</v>
      </c>
      <c r="Y996" s="54">
        <v>275</v>
      </c>
      <c r="Z996" s="52">
        <f>IFERROR(Y996/U991,"-")</f>
        <v>0.41291291291291293</v>
      </c>
      <c r="AA996" s="53">
        <f t="shared" si="179"/>
        <v>85184.72</v>
      </c>
      <c r="AB996" s="311"/>
      <c r="AC996" s="311"/>
      <c r="AD996" s="209" t="s">
        <v>155</v>
      </c>
      <c r="AE996" s="54">
        <v>36318231</v>
      </c>
      <c r="AF996" s="52">
        <f>IFERROR(AE996/AB991,"-")</f>
        <v>3.5951977064530738E-2</v>
      </c>
      <c r="AG996" s="54">
        <v>503</v>
      </c>
      <c r="AH996" s="52">
        <f>IFERROR(AG996/AC991,"-")</f>
        <v>0.44950848972296692</v>
      </c>
      <c r="AI996" s="53">
        <f t="shared" si="180"/>
        <v>72203.242544731605</v>
      </c>
      <c r="AJ996" s="311"/>
      <c r="AK996" s="324"/>
      <c r="AL996" s="209" t="s">
        <v>155</v>
      </c>
      <c r="AM996" s="54">
        <f t="shared" si="183"/>
        <v>293328658</v>
      </c>
      <c r="AN996" s="52">
        <f>IFERROR(AM996/AJ991,"-")</f>
        <v>4.2993094276105585E-2</v>
      </c>
      <c r="AO996" s="54">
        <f t="shared" si="175"/>
        <v>3955</v>
      </c>
      <c r="AP996" s="52">
        <f>IFERROR(AO996/AK991,"-")</f>
        <v>0.37865007180469124</v>
      </c>
      <c r="AQ996" s="53">
        <f t="shared" si="181"/>
        <v>74166.538053097349</v>
      </c>
      <c r="AW996" s="175"/>
      <c r="AX996" s="175"/>
    </row>
    <row r="997" spans="2:50" s="20" customFormat="1">
      <c r="B997" s="326"/>
      <c r="C997" s="308"/>
      <c r="D997" s="311"/>
      <c r="E997" s="311"/>
      <c r="F997" s="209" t="s">
        <v>156</v>
      </c>
      <c r="G997" s="54">
        <v>88866286</v>
      </c>
      <c r="H997" s="52">
        <f>IFERROR(G997/D991,"-")</f>
        <v>1.9938896742387271E-2</v>
      </c>
      <c r="I997" s="54">
        <v>729</v>
      </c>
      <c r="J997" s="52">
        <f>IFERROR(I997/E991,"-")</f>
        <v>9.793121977431489E-2</v>
      </c>
      <c r="K997" s="53">
        <f t="shared" si="177"/>
        <v>121901.6268861454</v>
      </c>
      <c r="L997" s="311"/>
      <c r="M997" s="311"/>
      <c r="N997" s="209" t="s">
        <v>156</v>
      </c>
      <c r="O997" s="54">
        <v>23929271</v>
      </c>
      <c r="P997" s="52">
        <f>IFERROR(O997/L991,"-")</f>
        <v>2.7609224780307584E-2</v>
      </c>
      <c r="Q997" s="54">
        <v>147</v>
      </c>
      <c r="R997" s="52">
        <f>IFERROR(Q997/M991,"-")</f>
        <v>0.12088815789473684</v>
      </c>
      <c r="S997" s="53">
        <f t="shared" si="178"/>
        <v>162784.15646258503</v>
      </c>
      <c r="T997" s="311"/>
      <c r="U997" s="311"/>
      <c r="V997" s="209" t="s">
        <v>156</v>
      </c>
      <c r="W997" s="54">
        <v>7499339</v>
      </c>
      <c r="X997" s="52">
        <f>IFERROR(W997/T991,"-")</f>
        <v>1.5340423988597501E-2</v>
      </c>
      <c r="Y997" s="54">
        <v>93</v>
      </c>
      <c r="Z997" s="52">
        <f>IFERROR(Y997/U991,"-")</f>
        <v>0.13963963963963963</v>
      </c>
      <c r="AA997" s="53">
        <f t="shared" si="179"/>
        <v>80638.053763440854</v>
      </c>
      <c r="AB997" s="311"/>
      <c r="AC997" s="311"/>
      <c r="AD997" s="209" t="s">
        <v>156</v>
      </c>
      <c r="AE997" s="54">
        <v>19642168</v>
      </c>
      <c r="AF997" s="52">
        <f>IFERROR(AE997/AB991,"-")</f>
        <v>1.9444085077647631E-2</v>
      </c>
      <c r="AG997" s="54">
        <v>173</v>
      </c>
      <c r="AH997" s="52">
        <f>IFERROR(AG997/AC991,"-")</f>
        <v>0.1546023235031278</v>
      </c>
      <c r="AI997" s="53">
        <f t="shared" si="180"/>
        <v>113538.54335260116</v>
      </c>
      <c r="AJ997" s="311"/>
      <c r="AK997" s="324"/>
      <c r="AL997" s="209" t="s">
        <v>156</v>
      </c>
      <c r="AM997" s="54">
        <f t="shared" si="183"/>
        <v>139937064</v>
      </c>
      <c r="AN997" s="52">
        <f>IFERROR(AM997/AJ991,"-")</f>
        <v>2.0510533905191836E-2</v>
      </c>
      <c r="AO997" s="54">
        <f t="shared" si="175"/>
        <v>1142</v>
      </c>
      <c r="AP997" s="52">
        <f>IFERROR(AO997/AK991,"-")</f>
        <v>0.1093346098611776</v>
      </c>
      <c r="AQ997" s="53">
        <f t="shared" si="181"/>
        <v>122536.83362521892</v>
      </c>
      <c r="AW997" s="175"/>
      <c r="AX997" s="175"/>
    </row>
    <row r="998" spans="2:50" s="20" customFormat="1">
      <c r="B998" s="326"/>
      <c r="C998" s="308"/>
      <c r="D998" s="311"/>
      <c r="E998" s="311"/>
      <c r="F998" s="209" t="s">
        <v>166</v>
      </c>
      <c r="G998" s="54">
        <v>0</v>
      </c>
      <c r="H998" s="52">
        <f>IFERROR(G998/D991,"-")</f>
        <v>0</v>
      </c>
      <c r="I998" s="54">
        <v>0</v>
      </c>
      <c r="J998" s="52">
        <f>IFERROR(I998/E991,"-")</f>
        <v>0</v>
      </c>
      <c r="K998" s="53" t="str">
        <f t="shared" si="177"/>
        <v>-</v>
      </c>
      <c r="L998" s="311"/>
      <c r="M998" s="311"/>
      <c r="N998" s="209" t="s">
        <v>166</v>
      </c>
      <c r="O998" s="54">
        <v>0</v>
      </c>
      <c r="P998" s="52">
        <f>IFERROR(O998/L991,"-")</f>
        <v>0</v>
      </c>
      <c r="Q998" s="54">
        <v>0</v>
      </c>
      <c r="R998" s="52">
        <f>IFERROR(Q998/M991,"-")</f>
        <v>0</v>
      </c>
      <c r="S998" s="53" t="str">
        <f t="shared" si="178"/>
        <v>-</v>
      </c>
      <c r="T998" s="311"/>
      <c r="U998" s="311"/>
      <c r="V998" s="209" t="s">
        <v>166</v>
      </c>
      <c r="W998" s="54">
        <v>0</v>
      </c>
      <c r="X998" s="52">
        <f>IFERROR(W998/T991,"-")</f>
        <v>0</v>
      </c>
      <c r="Y998" s="54">
        <v>0</v>
      </c>
      <c r="Z998" s="52">
        <f>IFERROR(Y998/U991,"-")</f>
        <v>0</v>
      </c>
      <c r="AA998" s="53" t="str">
        <f t="shared" si="179"/>
        <v>-</v>
      </c>
      <c r="AB998" s="311"/>
      <c r="AC998" s="311"/>
      <c r="AD998" s="209" t="s">
        <v>166</v>
      </c>
      <c r="AE998" s="54">
        <v>0</v>
      </c>
      <c r="AF998" s="52">
        <f>IFERROR(AE998/AB991,"-")</f>
        <v>0</v>
      </c>
      <c r="AG998" s="54">
        <v>0</v>
      </c>
      <c r="AH998" s="52">
        <f>IFERROR(AG998/AC991,"-")</f>
        <v>0</v>
      </c>
      <c r="AI998" s="53" t="str">
        <f t="shared" si="180"/>
        <v>-</v>
      </c>
      <c r="AJ998" s="311"/>
      <c r="AK998" s="324"/>
      <c r="AL998" s="209" t="s">
        <v>166</v>
      </c>
      <c r="AM998" s="54">
        <f t="shared" si="183"/>
        <v>0</v>
      </c>
      <c r="AN998" s="52">
        <f>IFERROR(AM998/AJ991,"-")</f>
        <v>0</v>
      </c>
      <c r="AO998" s="54">
        <f t="shared" si="175"/>
        <v>0</v>
      </c>
      <c r="AP998" s="52">
        <f>IFERROR(AO998/AK991,"-")</f>
        <v>0</v>
      </c>
      <c r="AQ998" s="53" t="str">
        <f t="shared" si="181"/>
        <v>-</v>
      </c>
      <c r="AW998" s="175"/>
      <c r="AX998" s="175"/>
    </row>
    <row r="999" spans="2:50" s="20" customFormat="1">
      <c r="B999" s="326"/>
      <c r="C999" s="308"/>
      <c r="D999" s="311"/>
      <c r="E999" s="311"/>
      <c r="F999" s="209" t="s">
        <v>157</v>
      </c>
      <c r="G999" s="54">
        <v>1933555</v>
      </c>
      <c r="H999" s="52">
        <f>IFERROR(G999/D991,"-")</f>
        <v>4.3383104241271676E-4</v>
      </c>
      <c r="I999" s="54">
        <v>77</v>
      </c>
      <c r="J999" s="52">
        <f>IFERROR(I999/E991,"-")</f>
        <v>1.0343901128425578E-2</v>
      </c>
      <c r="K999" s="53">
        <f t="shared" si="177"/>
        <v>25111.103896103898</v>
      </c>
      <c r="L999" s="311"/>
      <c r="M999" s="311"/>
      <c r="N999" s="209" t="s">
        <v>157</v>
      </c>
      <c r="O999" s="54">
        <v>603988</v>
      </c>
      <c r="P999" s="52">
        <f>IFERROR(O999/L991,"-")</f>
        <v>6.9687206336575889E-4</v>
      </c>
      <c r="Q999" s="54">
        <v>11</v>
      </c>
      <c r="R999" s="52">
        <f>IFERROR(Q999/M991,"-")</f>
        <v>9.0460526315789477E-3</v>
      </c>
      <c r="S999" s="53">
        <f t="shared" si="178"/>
        <v>54908</v>
      </c>
      <c r="T999" s="311"/>
      <c r="U999" s="311"/>
      <c r="V999" s="209" t="s">
        <v>157</v>
      </c>
      <c r="W999" s="54">
        <v>281471</v>
      </c>
      <c r="X999" s="52">
        <f>IFERROR(W999/T991,"-")</f>
        <v>5.7576867514517311E-4</v>
      </c>
      <c r="Y999" s="54">
        <v>10</v>
      </c>
      <c r="Z999" s="52">
        <f>IFERROR(Y999/U991,"-")</f>
        <v>1.5015015015015015E-2</v>
      </c>
      <c r="AA999" s="53">
        <f t="shared" si="179"/>
        <v>28147.1</v>
      </c>
      <c r="AB999" s="311"/>
      <c r="AC999" s="311"/>
      <c r="AD999" s="209" t="s">
        <v>157</v>
      </c>
      <c r="AE999" s="54">
        <v>197450</v>
      </c>
      <c r="AF999" s="52">
        <f>IFERROR(AE999/AB991,"-")</f>
        <v>1.9545880060599851E-4</v>
      </c>
      <c r="AG999" s="54">
        <v>14</v>
      </c>
      <c r="AH999" s="52">
        <f>IFERROR(AG999/AC991,"-")</f>
        <v>1.2511170688114389E-2</v>
      </c>
      <c r="AI999" s="53">
        <f t="shared" si="180"/>
        <v>14103.571428571429</v>
      </c>
      <c r="AJ999" s="311"/>
      <c r="AK999" s="324"/>
      <c r="AL999" s="209" t="s">
        <v>157</v>
      </c>
      <c r="AM999" s="54">
        <f t="shared" si="183"/>
        <v>3016464</v>
      </c>
      <c r="AN999" s="52">
        <f>IFERROR(AM999/AJ991,"-")</f>
        <v>4.421222325043963E-4</v>
      </c>
      <c r="AO999" s="54">
        <f t="shared" si="175"/>
        <v>112</v>
      </c>
      <c r="AP999" s="52">
        <f>IFERROR(AO999/AK991,"-")</f>
        <v>1.0722833891814266E-2</v>
      </c>
      <c r="AQ999" s="53">
        <f t="shared" si="181"/>
        <v>26932.714285714286</v>
      </c>
      <c r="AW999" s="175"/>
      <c r="AX999" s="175"/>
    </row>
    <row r="1000" spans="2:50" s="20" customFormat="1">
      <c r="B1000" s="326"/>
      <c r="C1000" s="308"/>
      <c r="D1000" s="311"/>
      <c r="E1000" s="311"/>
      <c r="F1000" s="209" t="s">
        <v>158</v>
      </c>
      <c r="G1000" s="54">
        <v>3296946</v>
      </c>
      <c r="H1000" s="52">
        <f>IFERROR(G1000/D991,"-")</f>
        <v>7.3973459247781261E-4</v>
      </c>
      <c r="I1000" s="54">
        <v>267</v>
      </c>
      <c r="J1000" s="52">
        <f>IFERROR(I1000/E991,"-")</f>
        <v>3.586781300376142E-2</v>
      </c>
      <c r="K1000" s="53">
        <f t="shared" si="177"/>
        <v>12348.112359550561</v>
      </c>
      <c r="L1000" s="311"/>
      <c r="M1000" s="311"/>
      <c r="N1000" s="209" t="s">
        <v>158</v>
      </c>
      <c r="O1000" s="54">
        <v>539685</v>
      </c>
      <c r="P1000" s="52">
        <f>IFERROR(O1000/L991,"-")</f>
        <v>6.2268025112676014E-4</v>
      </c>
      <c r="Q1000" s="54">
        <v>45</v>
      </c>
      <c r="R1000" s="52">
        <f>IFERROR(Q1000/M991,"-")</f>
        <v>3.7006578947368418E-2</v>
      </c>
      <c r="S1000" s="53">
        <f t="shared" si="178"/>
        <v>11993</v>
      </c>
      <c r="T1000" s="311"/>
      <c r="U1000" s="311"/>
      <c r="V1000" s="209" t="s">
        <v>158</v>
      </c>
      <c r="W1000" s="54">
        <v>778873</v>
      </c>
      <c r="X1000" s="52">
        <f>IFERROR(W1000/T991,"-")</f>
        <v>1.5932393579315325E-3</v>
      </c>
      <c r="Y1000" s="54">
        <v>28</v>
      </c>
      <c r="Z1000" s="52">
        <f>IFERROR(Y1000/U991,"-")</f>
        <v>4.2042042042042045E-2</v>
      </c>
      <c r="AA1000" s="53">
        <f t="shared" si="179"/>
        <v>27816.892857142859</v>
      </c>
      <c r="AB1000" s="311"/>
      <c r="AC1000" s="311"/>
      <c r="AD1000" s="209" t="s">
        <v>158</v>
      </c>
      <c r="AE1000" s="54">
        <v>543889</v>
      </c>
      <c r="AF1000" s="52">
        <f>IFERROR(AE1000/AB991,"-")</f>
        <v>5.3840411042185832E-4</v>
      </c>
      <c r="AG1000" s="54">
        <v>63</v>
      </c>
      <c r="AH1000" s="52">
        <f>IFERROR(AG1000/AC991,"-")</f>
        <v>5.6300268096514748E-2</v>
      </c>
      <c r="AI1000" s="53">
        <f t="shared" si="180"/>
        <v>8633.1587301587297</v>
      </c>
      <c r="AJ1000" s="311"/>
      <c r="AK1000" s="324"/>
      <c r="AL1000" s="209" t="s">
        <v>158</v>
      </c>
      <c r="AM1000" s="54">
        <f t="shared" si="183"/>
        <v>5159393</v>
      </c>
      <c r="AN1000" s="52">
        <f>IFERROR(AM1000/AJ991,"-")</f>
        <v>7.5621069952353306E-4</v>
      </c>
      <c r="AO1000" s="54">
        <f t="shared" si="175"/>
        <v>403</v>
      </c>
      <c r="AP1000" s="52">
        <f>IFERROR(AO1000/AK991,"-")</f>
        <v>3.85830540928674E-2</v>
      </c>
      <c r="AQ1000" s="53">
        <f t="shared" si="181"/>
        <v>12802.464019851117</v>
      </c>
      <c r="AW1000" s="175"/>
      <c r="AX1000" s="175"/>
    </row>
    <row r="1001" spans="2:50" s="20" customFormat="1">
      <c r="B1001" s="326"/>
      <c r="C1001" s="308"/>
      <c r="D1001" s="311"/>
      <c r="E1001" s="311"/>
      <c r="F1001" s="209" t="s">
        <v>159</v>
      </c>
      <c r="G1001" s="54">
        <v>971805</v>
      </c>
      <c r="H1001" s="52">
        <f>IFERROR(G1001/D991,"-")</f>
        <v>2.1804353957962934E-4</v>
      </c>
      <c r="I1001" s="54">
        <v>16</v>
      </c>
      <c r="J1001" s="52">
        <f>IFERROR(I1001/E991,"-")</f>
        <v>2.1493820526598604E-3</v>
      </c>
      <c r="K1001" s="53">
        <f t="shared" si="177"/>
        <v>60737.8125</v>
      </c>
      <c r="L1001" s="311"/>
      <c r="M1001" s="311"/>
      <c r="N1001" s="209" t="s">
        <v>159</v>
      </c>
      <c r="O1001" s="54">
        <v>158597</v>
      </c>
      <c r="P1001" s="52">
        <f>IFERROR(O1001/L991,"-")</f>
        <v>1.8298677893206365E-4</v>
      </c>
      <c r="Q1001" s="54">
        <v>8</v>
      </c>
      <c r="R1001" s="52">
        <f>IFERROR(Q1001/M991,"-")</f>
        <v>6.5789473684210523E-3</v>
      </c>
      <c r="S1001" s="53">
        <f t="shared" si="178"/>
        <v>19824.625</v>
      </c>
      <c r="T1001" s="311"/>
      <c r="U1001" s="311"/>
      <c r="V1001" s="209" t="s">
        <v>159</v>
      </c>
      <c r="W1001" s="54">
        <v>117386</v>
      </c>
      <c r="X1001" s="52">
        <f>IFERROR(W1001/T991,"-")</f>
        <v>2.4012129740041171E-4</v>
      </c>
      <c r="Y1001" s="54">
        <v>5</v>
      </c>
      <c r="Z1001" s="52">
        <f>IFERROR(Y1001/U991,"-")</f>
        <v>7.5075075075075074E-3</v>
      </c>
      <c r="AA1001" s="53">
        <f t="shared" si="179"/>
        <v>23477.200000000001</v>
      </c>
      <c r="AB1001" s="311"/>
      <c r="AC1001" s="311"/>
      <c r="AD1001" s="209" t="s">
        <v>159</v>
      </c>
      <c r="AE1001" s="54">
        <v>351071</v>
      </c>
      <c r="AF1001" s="52">
        <f>IFERROR(AE1001/AB991,"-")</f>
        <v>3.4753059806304633E-4</v>
      </c>
      <c r="AG1001" s="54">
        <v>13</v>
      </c>
      <c r="AH1001" s="52">
        <f>IFERROR(AG1001/AC991,"-")</f>
        <v>1.161751563896336E-2</v>
      </c>
      <c r="AI1001" s="53">
        <f t="shared" si="180"/>
        <v>27005.461538461539</v>
      </c>
      <c r="AJ1001" s="311"/>
      <c r="AK1001" s="324"/>
      <c r="AL1001" s="209" t="s">
        <v>159</v>
      </c>
      <c r="AM1001" s="54">
        <f t="shared" si="183"/>
        <v>1598859</v>
      </c>
      <c r="AN1001" s="52">
        <f>IFERROR(AM1001/AJ991,"-")</f>
        <v>2.3434428872340149E-4</v>
      </c>
      <c r="AO1001" s="54">
        <f t="shared" si="175"/>
        <v>42</v>
      </c>
      <c r="AP1001" s="52">
        <f>IFERROR(AO1001/AK991,"-")</f>
        <v>4.0210627094303493E-3</v>
      </c>
      <c r="AQ1001" s="53">
        <f t="shared" si="181"/>
        <v>38068.071428571428</v>
      </c>
      <c r="AW1001" s="175"/>
      <c r="AX1001" s="175"/>
    </row>
    <row r="1002" spans="2:50" s="20" customFormat="1">
      <c r="B1002" s="326"/>
      <c r="C1002" s="308"/>
      <c r="D1002" s="311"/>
      <c r="E1002" s="311"/>
      <c r="F1002" s="209" t="s">
        <v>160</v>
      </c>
      <c r="G1002" s="54">
        <v>8237111</v>
      </c>
      <c r="H1002" s="52">
        <f>IFERROR(G1002/D991,"-")</f>
        <v>1.8481576430974323E-3</v>
      </c>
      <c r="I1002" s="54">
        <v>25</v>
      </c>
      <c r="J1002" s="52">
        <f>IFERROR(I1002/E991,"-")</f>
        <v>3.3584094572810318E-3</v>
      </c>
      <c r="K1002" s="53">
        <f t="shared" si="177"/>
        <v>329484.44</v>
      </c>
      <c r="L1002" s="311"/>
      <c r="M1002" s="311"/>
      <c r="N1002" s="209" t="s">
        <v>160</v>
      </c>
      <c r="O1002" s="54">
        <v>1281391</v>
      </c>
      <c r="P1002" s="52">
        <f>IFERROR(O1002/L991,"-")</f>
        <v>1.4784492244023278E-3</v>
      </c>
      <c r="Q1002" s="54">
        <v>7</v>
      </c>
      <c r="R1002" s="52">
        <f>IFERROR(Q1002/M991,"-")</f>
        <v>5.7565789473684207E-3</v>
      </c>
      <c r="S1002" s="53">
        <f t="shared" si="178"/>
        <v>183055.85714285713</v>
      </c>
      <c r="T1002" s="311"/>
      <c r="U1002" s="311"/>
      <c r="V1002" s="209" t="s">
        <v>160</v>
      </c>
      <c r="W1002" s="54">
        <v>1872404</v>
      </c>
      <c r="X1002" s="52">
        <f>IFERROR(W1002/T991,"-")</f>
        <v>3.8301337275119733E-3</v>
      </c>
      <c r="Y1002" s="54">
        <v>5</v>
      </c>
      <c r="Z1002" s="52">
        <f>IFERROR(Y1002/U991,"-")</f>
        <v>7.5075075075075074E-3</v>
      </c>
      <c r="AA1002" s="53">
        <f t="shared" si="179"/>
        <v>374480.8</v>
      </c>
      <c r="AB1002" s="311"/>
      <c r="AC1002" s="311"/>
      <c r="AD1002" s="209" t="s">
        <v>160</v>
      </c>
      <c r="AE1002" s="54">
        <v>5495276</v>
      </c>
      <c r="AF1002" s="52">
        <f>IFERROR(AE1002/AB991,"-")</f>
        <v>5.4398584753554266E-3</v>
      </c>
      <c r="AG1002" s="54">
        <v>20</v>
      </c>
      <c r="AH1002" s="52">
        <f>IFERROR(AG1002/AC991,"-")</f>
        <v>1.7873100983020553E-2</v>
      </c>
      <c r="AI1002" s="53">
        <f t="shared" si="180"/>
        <v>274763.8</v>
      </c>
      <c r="AJ1002" s="311"/>
      <c r="AK1002" s="324"/>
      <c r="AL1002" s="209" t="s">
        <v>160</v>
      </c>
      <c r="AM1002" s="54">
        <f t="shared" si="183"/>
        <v>16886182</v>
      </c>
      <c r="AN1002" s="52">
        <f>IFERROR(AM1002/AJ991,"-")</f>
        <v>2.4750026800636612E-3</v>
      </c>
      <c r="AO1002" s="54">
        <f t="shared" si="175"/>
        <v>57</v>
      </c>
      <c r="AP1002" s="52">
        <f>IFERROR(AO1002/AK991,"-")</f>
        <v>5.4571565342269026E-3</v>
      </c>
      <c r="AQ1002" s="53">
        <f t="shared" si="181"/>
        <v>296248.80701754388</v>
      </c>
      <c r="AW1002" s="175"/>
      <c r="AX1002" s="175"/>
    </row>
    <row r="1003" spans="2:50" s="20" customFormat="1">
      <c r="B1003" s="326"/>
      <c r="C1003" s="308"/>
      <c r="D1003" s="311"/>
      <c r="E1003" s="311"/>
      <c r="F1003" s="209" t="s">
        <v>161</v>
      </c>
      <c r="G1003" s="54">
        <v>31367807</v>
      </c>
      <c r="H1003" s="52">
        <f>IFERROR(G1003/D991,"-")</f>
        <v>7.0379836151601141E-3</v>
      </c>
      <c r="I1003" s="54">
        <v>788</v>
      </c>
      <c r="J1003" s="52">
        <f>IFERROR(I1003/E991,"-")</f>
        <v>0.10585706609349813</v>
      </c>
      <c r="K1003" s="53">
        <f t="shared" si="177"/>
        <v>39806.8616751269</v>
      </c>
      <c r="L1003" s="311"/>
      <c r="M1003" s="311"/>
      <c r="N1003" s="209" t="s">
        <v>161</v>
      </c>
      <c r="O1003" s="54">
        <v>5684274</v>
      </c>
      <c r="P1003" s="52">
        <f>IFERROR(O1003/L991,"-")</f>
        <v>6.5584279010780606E-3</v>
      </c>
      <c r="Q1003" s="54">
        <v>156</v>
      </c>
      <c r="R1003" s="52">
        <f>IFERROR(Q1003/M991,"-")</f>
        <v>0.12828947368421054</v>
      </c>
      <c r="S1003" s="53">
        <f t="shared" si="178"/>
        <v>36437.653846153844</v>
      </c>
      <c r="T1003" s="311"/>
      <c r="U1003" s="311"/>
      <c r="V1003" s="209" t="s">
        <v>161</v>
      </c>
      <c r="W1003" s="54">
        <v>4992268</v>
      </c>
      <c r="X1003" s="52">
        <f>IFERROR(W1003/T991,"-")</f>
        <v>1.0212034391925431E-2</v>
      </c>
      <c r="Y1003" s="54">
        <v>116</v>
      </c>
      <c r="Z1003" s="52">
        <f>IFERROR(Y1003/U991,"-")</f>
        <v>0.17417417417417416</v>
      </c>
      <c r="AA1003" s="53">
        <f t="shared" si="179"/>
        <v>43036.793103448275</v>
      </c>
      <c r="AB1003" s="311"/>
      <c r="AC1003" s="311"/>
      <c r="AD1003" s="209" t="s">
        <v>161</v>
      </c>
      <c r="AE1003" s="54">
        <v>14753779</v>
      </c>
      <c r="AF1003" s="52">
        <f>IFERROR(AE1003/AB991,"-")</f>
        <v>1.4604993404638987E-2</v>
      </c>
      <c r="AG1003" s="54">
        <v>221</v>
      </c>
      <c r="AH1003" s="52">
        <f>IFERROR(AG1003/AC991,"-")</f>
        <v>0.19749776586237713</v>
      </c>
      <c r="AI1003" s="53">
        <f t="shared" si="180"/>
        <v>66759.180995475108</v>
      </c>
      <c r="AJ1003" s="311"/>
      <c r="AK1003" s="324"/>
      <c r="AL1003" s="209" t="s">
        <v>161</v>
      </c>
      <c r="AM1003" s="54">
        <f t="shared" si="183"/>
        <v>56798128</v>
      </c>
      <c r="AN1003" s="52">
        <f>IFERROR(AM1003/AJ991,"-")</f>
        <v>8.3248847503005052E-3</v>
      </c>
      <c r="AO1003" s="54">
        <f t="shared" si="175"/>
        <v>1281</v>
      </c>
      <c r="AP1003" s="52">
        <f>IFERROR(AO1003/AK991,"-")</f>
        <v>0.12264241263762565</v>
      </c>
      <c r="AQ1003" s="53">
        <f t="shared" si="181"/>
        <v>44338.897736143641</v>
      </c>
      <c r="AW1003" s="175"/>
      <c r="AX1003" s="175"/>
    </row>
    <row r="1004" spans="2:50" s="20" customFormat="1">
      <c r="B1004" s="326"/>
      <c r="C1004" s="308"/>
      <c r="D1004" s="311"/>
      <c r="E1004" s="311"/>
      <c r="F1004" s="209" t="s">
        <v>162</v>
      </c>
      <c r="G1004" s="54">
        <v>37888597</v>
      </c>
      <c r="H1004" s="52">
        <f>IFERROR(G1004/D991,"-")</f>
        <v>8.501050930573649E-3</v>
      </c>
      <c r="I1004" s="54">
        <v>471</v>
      </c>
      <c r="J1004" s="52">
        <f>IFERROR(I1004/E991,"-")</f>
        <v>6.3272434175174641E-2</v>
      </c>
      <c r="K1004" s="53">
        <f t="shared" si="177"/>
        <v>80442.881104033964</v>
      </c>
      <c r="L1004" s="311"/>
      <c r="M1004" s="311"/>
      <c r="N1004" s="209" t="s">
        <v>162</v>
      </c>
      <c r="O1004" s="54">
        <v>7513141</v>
      </c>
      <c r="P1004" s="52">
        <f>IFERROR(O1004/L991,"-")</f>
        <v>8.6685465125596554E-3</v>
      </c>
      <c r="Q1004" s="54">
        <v>86</v>
      </c>
      <c r="R1004" s="52">
        <f>IFERROR(Q1004/M991,"-")</f>
        <v>7.0723684210526314E-2</v>
      </c>
      <c r="S1004" s="53">
        <f t="shared" si="178"/>
        <v>87362.104651162794</v>
      </c>
      <c r="T1004" s="311"/>
      <c r="U1004" s="311"/>
      <c r="V1004" s="209" t="s">
        <v>162</v>
      </c>
      <c r="W1004" s="54">
        <v>4095853</v>
      </c>
      <c r="X1004" s="52">
        <f>IFERROR(W1004/T991,"-")</f>
        <v>8.3783546276503893E-3</v>
      </c>
      <c r="Y1004" s="54">
        <v>50</v>
      </c>
      <c r="Z1004" s="52">
        <f>IFERROR(Y1004/U991,"-")</f>
        <v>7.5075075075075076E-2</v>
      </c>
      <c r="AA1004" s="53">
        <f t="shared" si="179"/>
        <v>81917.06</v>
      </c>
      <c r="AB1004" s="311"/>
      <c r="AC1004" s="311"/>
      <c r="AD1004" s="209" t="s">
        <v>162</v>
      </c>
      <c r="AE1004" s="54">
        <v>12135650</v>
      </c>
      <c r="AF1004" s="52">
        <f>IFERROR(AE1004/AB991,"-")</f>
        <v>1.2013267123698079E-2</v>
      </c>
      <c r="AG1004" s="54">
        <v>129</v>
      </c>
      <c r="AH1004" s="52">
        <f>IFERROR(AG1004/AC991,"-")</f>
        <v>0.11528150134048257</v>
      </c>
      <c r="AI1004" s="53">
        <f t="shared" si="180"/>
        <v>94074.806201550382</v>
      </c>
      <c r="AJ1004" s="311"/>
      <c r="AK1004" s="324"/>
      <c r="AL1004" s="209" t="s">
        <v>162</v>
      </c>
      <c r="AM1004" s="54">
        <f t="shared" si="183"/>
        <v>61633241</v>
      </c>
      <c r="AN1004" s="52">
        <f>IFERROR(AM1004/AJ991,"-")</f>
        <v>9.0335658265444218E-3</v>
      </c>
      <c r="AO1004" s="54">
        <f t="shared" si="175"/>
        <v>736</v>
      </c>
      <c r="AP1004" s="52">
        <f>IFERROR(AO1004/AK991,"-")</f>
        <v>7.0464337003350891E-2</v>
      </c>
      <c r="AQ1004" s="53">
        <f t="shared" si="181"/>
        <v>83740.81657608696</v>
      </c>
      <c r="AW1004" s="175"/>
      <c r="AX1004" s="175"/>
    </row>
    <row r="1005" spans="2:50" s="20" customFormat="1">
      <c r="B1005" s="326"/>
      <c r="C1005" s="308"/>
      <c r="D1005" s="311"/>
      <c r="E1005" s="311"/>
      <c r="F1005" s="209" t="s">
        <v>163</v>
      </c>
      <c r="G1005" s="54">
        <v>13385523</v>
      </c>
      <c r="H1005" s="52">
        <f>IFERROR(G1005/D991,"-")</f>
        <v>3.0033049984765862E-3</v>
      </c>
      <c r="I1005" s="54">
        <v>346</v>
      </c>
      <c r="J1005" s="52">
        <f>IFERROR(I1005/E991,"-")</f>
        <v>4.648038688876948E-2</v>
      </c>
      <c r="K1005" s="53">
        <f t="shared" si="177"/>
        <v>38686.48265895954</v>
      </c>
      <c r="L1005" s="311"/>
      <c r="M1005" s="311"/>
      <c r="N1005" s="209" t="s">
        <v>163</v>
      </c>
      <c r="O1005" s="54">
        <v>4633016</v>
      </c>
      <c r="P1005" s="52">
        <f>IFERROR(O1005/L991,"-")</f>
        <v>5.3455025919829117E-3</v>
      </c>
      <c r="Q1005" s="54">
        <v>72</v>
      </c>
      <c r="R1005" s="52">
        <f>IFERROR(Q1005/M991,"-")</f>
        <v>5.921052631578947E-2</v>
      </c>
      <c r="S1005" s="53">
        <f t="shared" si="178"/>
        <v>64347.444444444445</v>
      </c>
      <c r="T1005" s="311"/>
      <c r="U1005" s="311"/>
      <c r="V1005" s="209" t="s">
        <v>163</v>
      </c>
      <c r="W1005" s="54">
        <v>2400749</v>
      </c>
      <c r="X1005" s="52">
        <f>IFERROR(W1005/T991,"-")</f>
        <v>4.910900487389817E-3</v>
      </c>
      <c r="Y1005" s="54">
        <v>38</v>
      </c>
      <c r="Z1005" s="52">
        <f>IFERROR(Y1005/U991,"-")</f>
        <v>5.7057057057057055E-2</v>
      </c>
      <c r="AA1005" s="53">
        <f t="shared" si="179"/>
        <v>63177.605263157893</v>
      </c>
      <c r="AB1005" s="311"/>
      <c r="AC1005" s="311"/>
      <c r="AD1005" s="209" t="s">
        <v>163</v>
      </c>
      <c r="AE1005" s="54">
        <v>3338432</v>
      </c>
      <c r="AF1005" s="52">
        <f>IFERROR(AE1005/AB991,"-")</f>
        <v>3.3047653310948836E-3</v>
      </c>
      <c r="AG1005" s="54">
        <v>100</v>
      </c>
      <c r="AH1005" s="52">
        <f>IFERROR(AG1005/AC991,"-")</f>
        <v>8.936550491510277E-2</v>
      </c>
      <c r="AI1005" s="53">
        <f t="shared" si="180"/>
        <v>33384.32</v>
      </c>
      <c r="AJ1005" s="311"/>
      <c r="AK1005" s="324"/>
      <c r="AL1005" s="209" t="s">
        <v>163</v>
      </c>
      <c r="AM1005" s="54">
        <f t="shared" si="183"/>
        <v>23757720</v>
      </c>
      <c r="AN1005" s="52">
        <f>IFERROR(AM1005/AJ991,"-")</f>
        <v>3.4821619636814316E-3</v>
      </c>
      <c r="AO1005" s="54">
        <f t="shared" si="175"/>
        <v>556</v>
      </c>
      <c r="AP1005" s="52">
        <f>IFERROR(AO1005/AK991,"-")</f>
        <v>5.3231211105792244E-2</v>
      </c>
      <c r="AQ1005" s="53">
        <f t="shared" si="181"/>
        <v>42729.712230215824</v>
      </c>
      <c r="AW1005" s="175"/>
      <c r="AX1005" s="175"/>
    </row>
    <row r="1006" spans="2:50" s="20" customFormat="1">
      <c r="B1006" s="326"/>
      <c r="C1006" s="308"/>
      <c r="D1006" s="311"/>
      <c r="E1006" s="311"/>
      <c r="F1006" s="210" t="s">
        <v>164</v>
      </c>
      <c r="G1006" s="59">
        <v>6182389</v>
      </c>
      <c r="H1006" s="57">
        <f>IFERROR(G1006/D991,"-")</f>
        <v>1.3871404043179084E-3</v>
      </c>
      <c r="I1006" s="59">
        <v>498</v>
      </c>
      <c r="J1006" s="57">
        <f>IFERROR(I1006/E991,"-")</f>
        <v>6.6899516389038155E-2</v>
      </c>
      <c r="K1006" s="58">
        <f t="shared" si="177"/>
        <v>12414.435742971888</v>
      </c>
      <c r="L1006" s="311"/>
      <c r="M1006" s="311"/>
      <c r="N1006" s="210" t="s">
        <v>164</v>
      </c>
      <c r="O1006" s="59">
        <v>1107135</v>
      </c>
      <c r="P1006" s="57">
        <f>IFERROR(O1006/L991,"-")</f>
        <v>1.2773953321497272E-3</v>
      </c>
      <c r="Q1006" s="59">
        <v>101</v>
      </c>
      <c r="R1006" s="57">
        <f>IFERROR(Q1006/M991,"-")</f>
        <v>8.3059210526315791E-2</v>
      </c>
      <c r="S1006" s="58">
        <f t="shared" si="178"/>
        <v>10961.732673267326</v>
      </c>
      <c r="T1006" s="311"/>
      <c r="U1006" s="311"/>
      <c r="V1006" s="210" t="s">
        <v>164</v>
      </c>
      <c r="W1006" s="59">
        <v>390719</v>
      </c>
      <c r="X1006" s="57">
        <f>IFERROR(W1006/T991,"-")</f>
        <v>7.9924312268065583E-4</v>
      </c>
      <c r="Y1006" s="59">
        <v>46</v>
      </c>
      <c r="Z1006" s="57">
        <f>IFERROR(Y1006/U991,"-")</f>
        <v>6.9069069069069067E-2</v>
      </c>
      <c r="AA1006" s="58">
        <f t="shared" si="179"/>
        <v>8493.891304347826</v>
      </c>
      <c r="AB1006" s="311"/>
      <c r="AC1006" s="311"/>
      <c r="AD1006" s="210" t="s">
        <v>164</v>
      </c>
      <c r="AE1006" s="59">
        <v>1892334</v>
      </c>
      <c r="AF1006" s="57">
        <f>IFERROR(AE1006/AB991,"-")</f>
        <v>1.8732506152745079E-3</v>
      </c>
      <c r="AG1006" s="59">
        <v>133</v>
      </c>
      <c r="AH1006" s="57">
        <f>IFERROR(AG1006/AC991,"-")</f>
        <v>0.11885612153708669</v>
      </c>
      <c r="AI1006" s="58">
        <f t="shared" si="180"/>
        <v>14228.075187969926</v>
      </c>
      <c r="AJ1006" s="311"/>
      <c r="AK1006" s="324"/>
      <c r="AL1006" s="210" t="s">
        <v>164</v>
      </c>
      <c r="AM1006" s="59">
        <f t="shared" si="183"/>
        <v>9572577</v>
      </c>
      <c r="AN1006" s="57">
        <f>IFERROR(AM1006/AJ991,"-")</f>
        <v>1.4030497675623632E-3</v>
      </c>
      <c r="AO1006" s="59">
        <f t="shared" si="175"/>
        <v>778</v>
      </c>
      <c r="AP1006" s="57">
        <f>IFERROR(AO1006/AK991,"-")</f>
        <v>7.4485399712781231E-2</v>
      </c>
      <c r="AQ1006" s="58">
        <f t="shared" si="181"/>
        <v>12304.083547557841</v>
      </c>
      <c r="AW1006" s="175"/>
      <c r="AX1006" s="175"/>
    </row>
    <row r="1007" spans="2:50" s="20" customFormat="1">
      <c r="B1007" s="326"/>
      <c r="C1007" s="309"/>
      <c r="D1007" s="312"/>
      <c r="E1007" s="312"/>
      <c r="F1007" s="211" t="s">
        <v>86</v>
      </c>
      <c r="G1007" s="60">
        <f>SUM(G991:G1006)</f>
        <v>824902591</v>
      </c>
      <c r="H1007" s="57">
        <f>IFERROR(G1007/D991,"-")</f>
        <v>0.18508309871841294</v>
      </c>
      <c r="I1007" s="59">
        <v>5665</v>
      </c>
      <c r="J1007" s="57">
        <f>IFERROR(I1007/E991,"-")</f>
        <v>0.76101558301988181</v>
      </c>
      <c r="K1007" s="58">
        <f t="shared" si="177"/>
        <v>145613.87308031775</v>
      </c>
      <c r="L1007" s="312"/>
      <c r="M1007" s="312"/>
      <c r="N1007" s="211" t="s">
        <v>86</v>
      </c>
      <c r="O1007" s="60">
        <f>SUM(O991:O1006)</f>
        <v>166286765</v>
      </c>
      <c r="P1007" s="57">
        <f>IFERROR(O1007/L991,"-")</f>
        <v>0.19185911149884941</v>
      </c>
      <c r="Q1007" s="59">
        <v>973</v>
      </c>
      <c r="R1007" s="57">
        <f>IFERROR(Q1007/M991,"-")</f>
        <v>0.80016447368421051</v>
      </c>
      <c r="S1007" s="58">
        <f t="shared" si="178"/>
        <v>170901.09455292908</v>
      </c>
      <c r="T1007" s="312"/>
      <c r="U1007" s="312"/>
      <c r="V1007" s="211" t="s">
        <v>86</v>
      </c>
      <c r="W1007" s="60">
        <f>SUM(W991:W1006)</f>
        <v>88321159</v>
      </c>
      <c r="X1007" s="57">
        <f>IFERROR(W1007/T991,"-")</f>
        <v>0.18066712629264181</v>
      </c>
      <c r="Y1007" s="59">
        <v>551</v>
      </c>
      <c r="Z1007" s="57">
        <f>IFERROR(Y1007/U991,"-")</f>
        <v>0.82732732732732728</v>
      </c>
      <c r="AA1007" s="58">
        <f t="shared" si="179"/>
        <v>160292.48457350273</v>
      </c>
      <c r="AB1007" s="312"/>
      <c r="AC1007" s="312"/>
      <c r="AD1007" s="211" t="s">
        <v>86</v>
      </c>
      <c r="AE1007" s="60">
        <f>SUM(AE991:AE1006)</f>
        <v>203997406</v>
      </c>
      <c r="AF1007" s="57">
        <f>IFERROR(AE1007/AB991,"-")</f>
        <v>0.20194017879713813</v>
      </c>
      <c r="AG1007" s="59">
        <v>975</v>
      </c>
      <c r="AH1007" s="57">
        <f>IFERROR(AG1007/AC991,"-")</f>
        <v>0.87131367292225204</v>
      </c>
      <c r="AI1007" s="58">
        <f t="shared" si="180"/>
        <v>209228.10871794872</v>
      </c>
      <c r="AJ1007" s="312"/>
      <c r="AK1007" s="325"/>
      <c r="AL1007" s="211" t="s">
        <v>86</v>
      </c>
      <c r="AM1007" s="60">
        <f>SUM(AM991:AM1006)</f>
        <v>1283507921</v>
      </c>
      <c r="AN1007" s="57">
        <f>IFERROR(AM1007/AJ991,"-")</f>
        <v>0.18812337474261132</v>
      </c>
      <c r="AO1007" s="59">
        <f t="shared" si="175"/>
        <v>8164</v>
      </c>
      <c r="AP1007" s="57">
        <f>IFERROR(AO1007/AK991,"-")</f>
        <v>0.78161799904260409</v>
      </c>
      <c r="AQ1007" s="58">
        <f t="shared" si="181"/>
        <v>157215.57092111709</v>
      </c>
      <c r="AW1007" s="175"/>
      <c r="AX1007" s="175"/>
    </row>
    <row r="1008" spans="2:50" s="20" customFormat="1">
      <c r="B1008" s="326">
        <v>60</v>
      </c>
      <c r="C1008" s="307" t="s">
        <v>50</v>
      </c>
      <c r="D1008" s="310">
        <v>414607760</v>
      </c>
      <c r="E1008" s="310">
        <v>784</v>
      </c>
      <c r="F1008" s="207" t="s">
        <v>150</v>
      </c>
      <c r="G1008" s="50">
        <v>9799955</v>
      </c>
      <c r="H1008" s="48">
        <f>IFERROR(G1008/D1008,"-")</f>
        <v>2.3636689771556616E-2</v>
      </c>
      <c r="I1008" s="50">
        <v>162</v>
      </c>
      <c r="J1008" s="48">
        <f>IFERROR(I1008/E1008,"-")</f>
        <v>0.2066326530612245</v>
      </c>
      <c r="K1008" s="49">
        <f t="shared" si="177"/>
        <v>60493.549382716046</v>
      </c>
      <c r="L1008" s="310">
        <v>48155020</v>
      </c>
      <c r="M1008" s="310">
        <v>116</v>
      </c>
      <c r="N1008" s="207" t="s">
        <v>150</v>
      </c>
      <c r="O1008" s="50">
        <v>971151</v>
      </c>
      <c r="P1008" s="48">
        <f>IFERROR(O1008/L1008,"-")</f>
        <v>2.0167180908657083E-2</v>
      </c>
      <c r="Q1008" s="50">
        <v>20</v>
      </c>
      <c r="R1008" s="48">
        <f>IFERROR(Q1008/M1008,"-")</f>
        <v>0.17241379310344829</v>
      </c>
      <c r="S1008" s="49">
        <f t="shared" si="178"/>
        <v>48557.55</v>
      </c>
      <c r="T1008" s="310">
        <v>49428950</v>
      </c>
      <c r="U1008" s="310">
        <v>65</v>
      </c>
      <c r="V1008" s="207" t="s">
        <v>150</v>
      </c>
      <c r="W1008" s="50">
        <v>418737</v>
      </c>
      <c r="X1008" s="48">
        <f>IFERROR(W1008/T1008,"-")</f>
        <v>8.4714929206467053E-3</v>
      </c>
      <c r="Y1008" s="50">
        <v>18</v>
      </c>
      <c r="Z1008" s="48">
        <f>IFERROR(Y1008/U1008,"-")</f>
        <v>0.27692307692307694</v>
      </c>
      <c r="AA1008" s="49">
        <f t="shared" si="179"/>
        <v>23263.166666666668</v>
      </c>
      <c r="AB1008" s="310">
        <v>101271580</v>
      </c>
      <c r="AC1008" s="310">
        <v>114</v>
      </c>
      <c r="AD1008" s="207" t="s">
        <v>150</v>
      </c>
      <c r="AE1008" s="50">
        <v>718762</v>
      </c>
      <c r="AF1008" s="48">
        <f>IFERROR(AE1008/AB1008,"-")</f>
        <v>7.0973712467011967E-3</v>
      </c>
      <c r="AG1008" s="50">
        <v>33</v>
      </c>
      <c r="AH1008" s="48">
        <f>IFERROR(AG1008/AC1008,"-")</f>
        <v>0.28947368421052633</v>
      </c>
      <c r="AI1008" s="49">
        <f t="shared" si="180"/>
        <v>21780.666666666668</v>
      </c>
      <c r="AJ1008" s="310">
        <f>SUM(D1008,L1008,T1008,AB1008)</f>
        <v>613463310</v>
      </c>
      <c r="AK1008" s="323">
        <f>SUM(E1008,M1008,U1008,AC1008)</f>
        <v>1079</v>
      </c>
      <c r="AL1008" s="207" t="s">
        <v>150</v>
      </c>
      <c r="AM1008" s="50">
        <f t="shared" ref="AM1008:AM1023" si="184">SUM(G1008,O1008,W1008,AE1008)</f>
        <v>11908605</v>
      </c>
      <c r="AN1008" s="48">
        <f>IFERROR(AM1008/AJ1008,"-")</f>
        <v>1.9412090023770125E-2</v>
      </c>
      <c r="AO1008" s="50">
        <f t="shared" si="175"/>
        <v>233</v>
      </c>
      <c r="AP1008" s="48">
        <f>IFERROR(AO1008/AK1008,"-")</f>
        <v>0.2159406858202039</v>
      </c>
      <c r="AQ1008" s="49">
        <f t="shared" si="181"/>
        <v>51109.892703862664</v>
      </c>
      <c r="AW1008" s="175"/>
      <c r="AX1008" s="175"/>
    </row>
    <row r="1009" spans="2:50" s="20" customFormat="1">
      <c r="B1009" s="326"/>
      <c r="C1009" s="308"/>
      <c r="D1009" s="311"/>
      <c r="E1009" s="311"/>
      <c r="F1009" s="208" t="s">
        <v>151</v>
      </c>
      <c r="G1009" s="54">
        <v>7819225</v>
      </c>
      <c r="H1009" s="52">
        <f>IFERROR(G1009/D1008,"-")</f>
        <v>1.88593310458058E-2</v>
      </c>
      <c r="I1009" s="54">
        <v>151</v>
      </c>
      <c r="J1009" s="52">
        <f>IFERROR(I1009/E1008,"-")</f>
        <v>0.19260204081632654</v>
      </c>
      <c r="K1009" s="53">
        <f t="shared" si="177"/>
        <v>51782.947019867548</v>
      </c>
      <c r="L1009" s="311"/>
      <c r="M1009" s="311"/>
      <c r="N1009" s="208" t="s">
        <v>151</v>
      </c>
      <c r="O1009" s="54">
        <v>356832</v>
      </c>
      <c r="P1009" s="52">
        <f>IFERROR(O1009/L1008,"-")</f>
        <v>7.4100685660601949E-3</v>
      </c>
      <c r="Q1009" s="54">
        <v>23</v>
      </c>
      <c r="R1009" s="52">
        <f>IFERROR(Q1009/M1008,"-")</f>
        <v>0.19827586206896552</v>
      </c>
      <c r="S1009" s="53">
        <f t="shared" si="178"/>
        <v>15514.434782608696</v>
      </c>
      <c r="T1009" s="311"/>
      <c r="U1009" s="311"/>
      <c r="V1009" s="208" t="s">
        <v>151</v>
      </c>
      <c r="W1009" s="54">
        <v>960513</v>
      </c>
      <c r="X1009" s="52">
        <f>IFERROR(W1009/T1008,"-")</f>
        <v>1.943219510023984E-2</v>
      </c>
      <c r="Y1009" s="54">
        <v>14</v>
      </c>
      <c r="Z1009" s="52">
        <f>IFERROR(Y1009/U1008,"-")</f>
        <v>0.2153846153846154</v>
      </c>
      <c r="AA1009" s="53">
        <f t="shared" si="179"/>
        <v>68608.071428571435</v>
      </c>
      <c r="AB1009" s="311"/>
      <c r="AC1009" s="311"/>
      <c r="AD1009" s="208" t="s">
        <v>151</v>
      </c>
      <c r="AE1009" s="54">
        <v>1180584</v>
      </c>
      <c r="AF1009" s="52">
        <f>IFERROR(AE1009/AB1008,"-")</f>
        <v>1.165760423605517E-2</v>
      </c>
      <c r="AG1009" s="54">
        <v>32</v>
      </c>
      <c r="AH1009" s="52">
        <f>IFERROR(AG1009/AC1008,"-")</f>
        <v>0.2807017543859649</v>
      </c>
      <c r="AI1009" s="53">
        <f t="shared" si="180"/>
        <v>36893.25</v>
      </c>
      <c r="AJ1009" s="311"/>
      <c r="AK1009" s="324"/>
      <c r="AL1009" s="208" t="s">
        <v>151</v>
      </c>
      <c r="AM1009" s="54">
        <f t="shared" si="184"/>
        <v>10317154</v>
      </c>
      <c r="AN1009" s="52">
        <f>IFERROR(AM1009/AJ1008,"-")</f>
        <v>1.681788271901705E-2</v>
      </c>
      <c r="AO1009" s="54">
        <f t="shared" si="175"/>
        <v>220</v>
      </c>
      <c r="AP1009" s="52">
        <f>IFERROR(AO1009/AK1008,"-")</f>
        <v>0.20389249304911955</v>
      </c>
      <c r="AQ1009" s="53">
        <f t="shared" si="181"/>
        <v>46896.154545454548</v>
      </c>
      <c r="AW1009" s="175"/>
      <c r="AX1009" s="175"/>
    </row>
    <row r="1010" spans="2:50" s="20" customFormat="1">
      <c r="B1010" s="326"/>
      <c r="C1010" s="308"/>
      <c r="D1010" s="311"/>
      <c r="E1010" s="311"/>
      <c r="F1010" s="209" t="s">
        <v>152</v>
      </c>
      <c r="G1010" s="54">
        <v>6040119</v>
      </c>
      <c r="H1010" s="52">
        <f>IFERROR(G1010/D1008,"-")</f>
        <v>1.4568272914139379E-2</v>
      </c>
      <c r="I1010" s="54">
        <v>185</v>
      </c>
      <c r="J1010" s="52">
        <f>IFERROR(I1010/E1008,"-")</f>
        <v>0.23596938775510204</v>
      </c>
      <c r="K1010" s="53">
        <f t="shared" si="177"/>
        <v>32649.291891891891</v>
      </c>
      <c r="L1010" s="311"/>
      <c r="M1010" s="311"/>
      <c r="N1010" s="209" t="s">
        <v>152</v>
      </c>
      <c r="O1010" s="54">
        <v>463112</v>
      </c>
      <c r="P1010" s="52">
        <f>IFERROR(O1010/L1008,"-")</f>
        <v>9.6171074168383691E-3</v>
      </c>
      <c r="Q1010" s="54">
        <v>27</v>
      </c>
      <c r="R1010" s="52">
        <f>IFERROR(Q1010/M1008,"-")</f>
        <v>0.23275862068965517</v>
      </c>
      <c r="S1010" s="53">
        <f t="shared" si="178"/>
        <v>17152.296296296296</v>
      </c>
      <c r="T1010" s="311"/>
      <c r="U1010" s="311"/>
      <c r="V1010" s="209" t="s">
        <v>152</v>
      </c>
      <c r="W1010" s="54">
        <v>659635</v>
      </c>
      <c r="X1010" s="52">
        <f>IFERROR(W1010/T1008,"-")</f>
        <v>1.3345114553313392E-2</v>
      </c>
      <c r="Y1010" s="54">
        <v>27</v>
      </c>
      <c r="Z1010" s="52">
        <f>IFERROR(Y1010/U1008,"-")</f>
        <v>0.41538461538461541</v>
      </c>
      <c r="AA1010" s="53">
        <f t="shared" si="179"/>
        <v>24430.925925925927</v>
      </c>
      <c r="AB1010" s="311"/>
      <c r="AC1010" s="311"/>
      <c r="AD1010" s="209" t="s">
        <v>152</v>
      </c>
      <c r="AE1010" s="54">
        <v>837840</v>
      </c>
      <c r="AF1010" s="52">
        <f>IFERROR(AE1010/AB1008,"-")</f>
        <v>8.2731996479170171E-3</v>
      </c>
      <c r="AG1010" s="54">
        <v>34</v>
      </c>
      <c r="AH1010" s="52">
        <f>IFERROR(AG1010/AC1008,"-")</f>
        <v>0.2982456140350877</v>
      </c>
      <c r="AI1010" s="53">
        <f t="shared" si="180"/>
        <v>24642.352941176472</v>
      </c>
      <c r="AJ1010" s="311"/>
      <c r="AK1010" s="324"/>
      <c r="AL1010" s="209" t="s">
        <v>152</v>
      </c>
      <c r="AM1010" s="54">
        <f t="shared" si="184"/>
        <v>8000706</v>
      </c>
      <c r="AN1010" s="52">
        <f>IFERROR(AM1010/AJ1008,"-")</f>
        <v>1.3041865535528115E-2</v>
      </c>
      <c r="AO1010" s="54">
        <f t="shared" ref="AO1010:AO1073" si="185">SUM(I1010,Q1010,Y1010,AG1010)</f>
        <v>273</v>
      </c>
      <c r="AP1010" s="52">
        <f>IFERROR(AO1010/AK1008,"-")</f>
        <v>0.25301204819277107</v>
      </c>
      <c r="AQ1010" s="53">
        <f t="shared" si="181"/>
        <v>29306.615384615383</v>
      </c>
      <c r="AW1010" s="175"/>
      <c r="AX1010" s="175"/>
    </row>
    <row r="1011" spans="2:50" s="20" customFormat="1">
      <c r="B1011" s="326"/>
      <c r="C1011" s="308"/>
      <c r="D1011" s="311"/>
      <c r="E1011" s="311"/>
      <c r="F1011" s="209" t="s">
        <v>153</v>
      </c>
      <c r="G1011" s="54">
        <v>656353</v>
      </c>
      <c r="H1011" s="52">
        <f>IFERROR(G1011/D1008,"-")</f>
        <v>1.5830697428335639E-3</v>
      </c>
      <c r="I1011" s="54">
        <v>24</v>
      </c>
      <c r="J1011" s="52">
        <f>IFERROR(I1011/E1008,"-")</f>
        <v>3.0612244897959183E-2</v>
      </c>
      <c r="K1011" s="53">
        <f t="shared" si="177"/>
        <v>27348.041666666668</v>
      </c>
      <c r="L1011" s="311"/>
      <c r="M1011" s="311"/>
      <c r="N1011" s="209" t="s">
        <v>153</v>
      </c>
      <c r="O1011" s="54">
        <v>68993</v>
      </c>
      <c r="P1011" s="52">
        <f>IFERROR(O1011/L1008,"-")</f>
        <v>1.4327270552478226E-3</v>
      </c>
      <c r="Q1011" s="54">
        <v>6</v>
      </c>
      <c r="R1011" s="52">
        <f>IFERROR(Q1011/M1008,"-")</f>
        <v>5.1724137931034482E-2</v>
      </c>
      <c r="S1011" s="53">
        <f t="shared" si="178"/>
        <v>11498.833333333334</v>
      </c>
      <c r="T1011" s="311"/>
      <c r="U1011" s="311"/>
      <c r="V1011" s="209" t="s">
        <v>153</v>
      </c>
      <c r="W1011" s="54">
        <v>4414</v>
      </c>
      <c r="X1011" s="52">
        <f>IFERROR(W1011/T1008,"-")</f>
        <v>8.9299894090406529E-5</v>
      </c>
      <c r="Y1011" s="54">
        <v>1</v>
      </c>
      <c r="Z1011" s="52">
        <f>IFERROR(Y1011/U1008,"-")</f>
        <v>1.5384615384615385E-2</v>
      </c>
      <c r="AA1011" s="53">
        <f t="shared" si="179"/>
        <v>4414</v>
      </c>
      <c r="AB1011" s="311"/>
      <c r="AC1011" s="311"/>
      <c r="AD1011" s="209" t="s">
        <v>153</v>
      </c>
      <c r="AE1011" s="54">
        <v>3858182</v>
      </c>
      <c r="AF1011" s="52">
        <f>IFERROR(AE1011/AB1008,"-")</f>
        <v>3.8097381318628581E-2</v>
      </c>
      <c r="AG1011" s="54">
        <v>8</v>
      </c>
      <c r="AH1011" s="52">
        <f>IFERROR(AG1011/AC1008,"-")</f>
        <v>7.0175438596491224E-2</v>
      </c>
      <c r="AI1011" s="53">
        <f t="shared" si="180"/>
        <v>482272.75</v>
      </c>
      <c r="AJ1011" s="311"/>
      <c r="AK1011" s="324"/>
      <c r="AL1011" s="209" t="s">
        <v>153</v>
      </c>
      <c r="AM1011" s="54">
        <f t="shared" si="184"/>
        <v>4587942</v>
      </c>
      <c r="AN1011" s="52">
        <f>IFERROR(AM1011/AJ1008,"-")</f>
        <v>7.4787553309422859E-3</v>
      </c>
      <c r="AO1011" s="54">
        <f t="shared" si="185"/>
        <v>39</v>
      </c>
      <c r="AP1011" s="52">
        <f>IFERROR(AO1011/AK1008,"-")</f>
        <v>3.614457831325301E-2</v>
      </c>
      <c r="AQ1011" s="53">
        <f t="shared" si="181"/>
        <v>117639.53846153847</v>
      </c>
      <c r="AW1011" s="175"/>
      <c r="AX1011" s="175"/>
    </row>
    <row r="1012" spans="2:50" s="20" customFormat="1">
      <c r="B1012" s="326"/>
      <c r="C1012" s="308"/>
      <c r="D1012" s="311"/>
      <c r="E1012" s="311"/>
      <c r="F1012" s="209" t="s">
        <v>154</v>
      </c>
      <c r="G1012" s="54">
        <v>9463518</v>
      </c>
      <c r="H1012" s="52">
        <f>IFERROR(G1012/D1008,"-")</f>
        <v>2.282523124989267E-2</v>
      </c>
      <c r="I1012" s="54">
        <v>179</v>
      </c>
      <c r="J1012" s="52">
        <f>IFERROR(I1012/E1008,"-")</f>
        <v>0.22831632653061223</v>
      </c>
      <c r="K1012" s="53">
        <f t="shared" si="177"/>
        <v>52868.815642458103</v>
      </c>
      <c r="L1012" s="311"/>
      <c r="M1012" s="311"/>
      <c r="N1012" s="209" t="s">
        <v>154</v>
      </c>
      <c r="O1012" s="54">
        <v>810824</v>
      </c>
      <c r="P1012" s="52">
        <f>IFERROR(O1012/L1008,"-")</f>
        <v>1.6837787628371872E-2</v>
      </c>
      <c r="Q1012" s="54">
        <v>27</v>
      </c>
      <c r="R1012" s="52">
        <f>IFERROR(Q1012/M1008,"-")</f>
        <v>0.23275862068965517</v>
      </c>
      <c r="S1012" s="53">
        <f t="shared" si="178"/>
        <v>30030.518518518518</v>
      </c>
      <c r="T1012" s="311"/>
      <c r="U1012" s="311"/>
      <c r="V1012" s="209" t="s">
        <v>154</v>
      </c>
      <c r="W1012" s="54">
        <v>2853790</v>
      </c>
      <c r="X1012" s="52">
        <f>IFERROR(W1012/T1008,"-")</f>
        <v>5.7735193646638254E-2</v>
      </c>
      <c r="Y1012" s="54">
        <v>21</v>
      </c>
      <c r="Z1012" s="52">
        <f>IFERROR(Y1012/U1008,"-")</f>
        <v>0.32307692307692309</v>
      </c>
      <c r="AA1012" s="53">
        <f t="shared" si="179"/>
        <v>135894.76190476189</v>
      </c>
      <c r="AB1012" s="311"/>
      <c r="AC1012" s="311"/>
      <c r="AD1012" s="209" t="s">
        <v>154</v>
      </c>
      <c r="AE1012" s="54">
        <v>3832941</v>
      </c>
      <c r="AF1012" s="52">
        <f>IFERROR(AE1012/AB1008,"-")</f>
        <v>3.7848140613585768E-2</v>
      </c>
      <c r="AG1012" s="54">
        <v>38</v>
      </c>
      <c r="AH1012" s="52">
        <f>IFERROR(AG1012/AC1008,"-")</f>
        <v>0.33333333333333331</v>
      </c>
      <c r="AI1012" s="53">
        <f t="shared" si="180"/>
        <v>100866.86842105263</v>
      </c>
      <c r="AJ1012" s="311"/>
      <c r="AK1012" s="324"/>
      <c r="AL1012" s="209" t="s">
        <v>154</v>
      </c>
      <c r="AM1012" s="54">
        <f t="shared" si="184"/>
        <v>16961073</v>
      </c>
      <c r="AN1012" s="52">
        <f>IFERROR(AM1012/AJ1008,"-")</f>
        <v>2.7648064233865916E-2</v>
      </c>
      <c r="AO1012" s="54">
        <f t="shared" si="185"/>
        <v>265</v>
      </c>
      <c r="AP1012" s="52">
        <f>IFERROR(AO1012/AK1008,"-")</f>
        <v>0.24559777571825764</v>
      </c>
      <c r="AQ1012" s="53">
        <f t="shared" si="181"/>
        <v>64004.049056603777</v>
      </c>
      <c r="AW1012" s="175"/>
      <c r="AX1012" s="175"/>
    </row>
    <row r="1013" spans="2:50" s="20" customFormat="1">
      <c r="B1013" s="326"/>
      <c r="C1013" s="308"/>
      <c r="D1013" s="311"/>
      <c r="E1013" s="311"/>
      <c r="F1013" s="209" t="s">
        <v>155</v>
      </c>
      <c r="G1013" s="54">
        <v>15259957</v>
      </c>
      <c r="H1013" s="52">
        <f>IFERROR(G1013/D1008,"-")</f>
        <v>3.6805767938352142E-2</v>
      </c>
      <c r="I1013" s="54">
        <v>222</v>
      </c>
      <c r="J1013" s="52">
        <f>IFERROR(I1013/E1008,"-")</f>
        <v>0.28316326530612246</v>
      </c>
      <c r="K1013" s="53">
        <f t="shared" si="177"/>
        <v>68738.545045045044</v>
      </c>
      <c r="L1013" s="311"/>
      <c r="M1013" s="311"/>
      <c r="N1013" s="209" t="s">
        <v>155</v>
      </c>
      <c r="O1013" s="54">
        <v>2543191</v>
      </c>
      <c r="P1013" s="52">
        <f>IFERROR(O1013/L1008,"-")</f>
        <v>5.2812583194856946E-2</v>
      </c>
      <c r="Q1013" s="54">
        <v>43</v>
      </c>
      <c r="R1013" s="52">
        <f>IFERROR(Q1013/M1008,"-")</f>
        <v>0.37068965517241381</v>
      </c>
      <c r="S1013" s="53">
        <f t="shared" si="178"/>
        <v>59143.976744186046</v>
      </c>
      <c r="T1013" s="311"/>
      <c r="U1013" s="311"/>
      <c r="V1013" s="209" t="s">
        <v>155</v>
      </c>
      <c r="W1013" s="54">
        <v>3003933</v>
      </c>
      <c r="X1013" s="52">
        <f>IFERROR(W1013/T1008,"-")</f>
        <v>6.0772745526659983E-2</v>
      </c>
      <c r="Y1013" s="54">
        <v>32</v>
      </c>
      <c r="Z1013" s="52">
        <f>IFERROR(Y1013/U1008,"-")</f>
        <v>0.49230769230769234</v>
      </c>
      <c r="AA1013" s="53">
        <f t="shared" si="179"/>
        <v>93872.90625</v>
      </c>
      <c r="AB1013" s="311"/>
      <c r="AC1013" s="311"/>
      <c r="AD1013" s="209" t="s">
        <v>155</v>
      </c>
      <c r="AE1013" s="54">
        <v>5563970</v>
      </c>
      <c r="AF1013" s="52">
        <f>IFERROR(AE1013/AB1008,"-")</f>
        <v>5.4941080212237231E-2</v>
      </c>
      <c r="AG1013" s="54">
        <v>43</v>
      </c>
      <c r="AH1013" s="52">
        <f>IFERROR(AG1013/AC1008,"-")</f>
        <v>0.37719298245614036</v>
      </c>
      <c r="AI1013" s="53">
        <f t="shared" si="180"/>
        <v>129394.6511627907</v>
      </c>
      <c r="AJ1013" s="311"/>
      <c r="AK1013" s="324"/>
      <c r="AL1013" s="209" t="s">
        <v>155</v>
      </c>
      <c r="AM1013" s="54">
        <f t="shared" si="184"/>
        <v>26371051</v>
      </c>
      <c r="AN1013" s="52">
        <f>IFERROR(AM1013/AJ1008,"-")</f>
        <v>4.2987169028902476E-2</v>
      </c>
      <c r="AO1013" s="54">
        <f t="shared" si="185"/>
        <v>340</v>
      </c>
      <c r="AP1013" s="52">
        <f>IFERROR(AO1013/AK1008,"-")</f>
        <v>0.31510658016682114</v>
      </c>
      <c r="AQ1013" s="53">
        <f t="shared" si="181"/>
        <v>77561.914705882358</v>
      </c>
      <c r="AW1013" s="175"/>
      <c r="AX1013" s="175"/>
    </row>
    <row r="1014" spans="2:50" s="20" customFormat="1">
      <c r="B1014" s="326"/>
      <c r="C1014" s="308"/>
      <c r="D1014" s="311"/>
      <c r="E1014" s="311"/>
      <c r="F1014" s="209" t="s">
        <v>156</v>
      </c>
      <c r="G1014" s="54">
        <v>9714969</v>
      </c>
      <c r="H1014" s="52">
        <f>IFERROR(G1014/D1008,"-")</f>
        <v>2.3431710491863444E-2</v>
      </c>
      <c r="I1014" s="54">
        <v>56</v>
      </c>
      <c r="J1014" s="52">
        <f>IFERROR(I1014/E1008,"-")</f>
        <v>7.1428571428571425E-2</v>
      </c>
      <c r="K1014" s="53">
        <f t="shared" si="177"/>
        <v>173481.58928571429</v>
      </c>
      <c r="L1014" s="311"/>
      <c r="M1014" s="311"/>
      <c r="N1014" s="209" t="s">
        <v>156</v>
      </c>
      <c r="O1014" s="54">
        <v>109712</v>
      </c>
      <c r="P1014" s="52">
        <f>IFERROR(O1014/L1008,"-")</f>
        <v>2.2783086789290087E-3</v>
      </c>
      <c r="Q1014" s="54">
        <v>13</v>
      </c>
      <c r="R1014" s="52">
        <f>IFERROR(Q1014/M1008,"-")</f>
        <v>0.11206896551724138</v>
      </c>
      <c r="S1014" s="53">
        <f t="shared" si="178"/>
        <v>8439.3846153846152</v>
      </c>
      <c r="T1014" s="311"/>
      <c r="U1014" s="311"/>
      <c r="V1014" s="209" t="s">
        <v>156</v>
      </c>
      <c r="W1014" s="54">
        <v>115797</v>
      </c>
      <c r="X1014" s="52">
        <f>IFERROR(W1014/T1008,"-")</f>
        <v>2.3426959302190317E-3</v>
      </c>
      <c r="Y1014" s="54">
        <v>11</v>
      </c>
      <c r="Z1014" s="52">
        <f>IFERROR(Y1014/U1008,"-")</f>
        <v>0.16923076923076924</v>
      </c>
      <c r="AA1014" s="53">
        <f t="shared" si="179"/>
        <v>10527</v>
      </c>
      <c r="AB1014" s="311"/>
      <c r="AC1014" s="311"/>
      <c r="AD1014" s="209" t="s">
        <v>156</v>
      </c>
      <c r="AE1014" s="54">
        <v>4784855</v>
      </c>
      <c r="AF1014" s="52">
        <f>IFERROR(AE1014/AB1008,"-")</f>
        <v>4.7247756971896752E-2</v>
      </c>
      <c r="AG1014" s="54">
        <v>12</v>
      </c>
      <c r="AH1014" s="52">
        <f>IFERROR(AG1014/AC1008,"-")</f>
        <v>0.10526315789473684</v>
      </c>
      <c r="AI1014" s="53">
        <f t="shared" si="180"/>
        <v>398737.91666666669</v>
      </c>
      <c r="AJ1014" s="311"/>
      <c r="AK1014" s="324"/>
      <c r="AL1014" s="209" t="s">
        <v>156</v>
      </c>
      <c r="AM1014" s="54">
        <f t="shared" si="184"/>
        <v>14725333</v>
      </c>
      <c r="AN1014" s="52">
        <f>IFERROR(AM1014/AJ1008,"-")</f>
        <v>2.4003608300551829E-2</v>
      </c>
      <c r="AO1014" s="54">
        <f t="shared" si="185"/>
        <v>92</v>
      </c>
      <c r="AP1014" s="52">
        <f>IFERROR(AO1014/AK1008,"-")</f>
        <v>8.5264133456904548E-2</v>
      </c>
      <c r="AQ1014" s="53">
        <f t="shared" si="181"/>
        <v>160057.96739130435</v>
      </c>
      <c r="AW1014" s="175"/>
      <c r="AX1014" s="175"/>
    </row>
    <row r="1015" spans="2:50" s="20" customFormat="1">
      <c r="B1015" s="326"/>
      <c r="C1015" s="308"/>
      <c r="D1015" s="311"/>
      <c r="E1015" s="311"/>
      <c r="F1015" s="209" t="s">
        <v>166</v>
      </c>
      <c r="G1015" s="54">
        <v>0</v>
      </c>
      <c r="H1015" s="52">
        <f>IFERROR(G1015/D1008,"-")</f>
        <v>0</v>
      </c>
      <c r="I1015" s="54">
        <v>0</v>
      </c>
      <c r="J1015" s="52">
        <f>IFERROR(I1015/E1008,"-")</f>
        <v>0</v>
      </c>
      <c r="K1015" s="53" t="str">
        <f t="shared" si="177"/>
        <v>-</v>
      </c>
      <c r="L1015" s="311"/>
      <c r="M1015" s="311"/>
      <c r="N1015" s="209" t="s">
        <v>166</v>
      </c>
      <c r="O1015" s="54">
        <v>0</v>
      </c>
      <c r="P1015" s="52">
        <f>IFERROR(O1015/L1008,"-")</f>
        <v>0</v>
      </c>
      <c r="Q1015" s="54">
        <v>0</v>
      </c>
      <c r="R1015" s="52">
        <f>IFERROR(Q1015/M1008,"-")</f>
        <v>0</v>
      </c>
      <c r="S1015" s="53" t="str">
        <f t="shared" si="178"/>
        <v>-</v>
      </c>
      <c r="T1015" s="311"/>
      <c r="U1015" s="311"/>
      <c r="V1015" s="209" t="s">
        <v>166</v>
      </c>
      <c r="W1015" s="54">
        <v>0</v>
      </c>
      <c r="X1015" s="52">
        <f>IFERROR(W1015/T1008,"-")</f>
        <v>0</v>
      </c>
      <c r="Y1015" s="54">
        <v>0</v>
      </c>
      <c r="Z1015" s="52">
        <f>IFERROR(Y1015/U1008,"-")</f>
        <v>0</v>
      </c>
      <c r="AA1015" s="53" t="str">
        <f t="shared" si="179"/>
        <v>-</v>
      </c>
      <c r="AB1015" s="311"/>
      <c r="AC1015" s="311"/>
      <c r="AD1015" s="209" t="s">
        <v>166</v>
      </c>
      <c r="AE1015" s="54">
        <v>0</v>
      </c>
      <c r="AF1015" s="52">
        <f>IFERROR(AE1015/AB1008,"-")</f>
        <v>0</v>
      </c>
      <c r="AG1015" s="54">
        <v>0</v>
      </c>
      <c r="AH1015" s="52">
        <f>IFERROR(AG1015/AC1008,"-")</f>
        <v>0</v>
      </c>
      <c r="AI1015" s="53" t="str">
        <f t="shared" si="180"/>
        <v>-</v>
      </c>
      <c r="AJ1015" s="311"/>
      <c r="AK1015" s="324"/>
      <c r="AL1015" s="209" t="s">
        <v>166</v>
      </c>
      <c r="AM1015" s="54">
        <f t="shared" si="184"/>
        <v>0</v>
      </c>
      <c r="AN1015" s="52">
        <f>IFERROR(AM1015/AJ1008,"-")</f>
        <v>0</v>
      </c>
      <c r="AO1015" s="54">
        <f t="shared" si="185"/>
        <v>0</v>
      </c>
      <c r="AP1015" s="52">
        <f>IFERROR(AO1015/AK1008,"-")</f>
        <v>0</v>
      </c>
      <c r="AQ1015" s="53" t="str">
        <f t="shared" si="181"/>
        <v>-</v>
      </c>
      <c r="AW1015" s="175"/>
      <c r="AX1015" s="175"/>
    </row>
    <row r="1016" spans="2:50" s="20" customFormat="1">
      <c r="B1016" s="326"/>
      <c r="C1016" s="308"/>
      <c r="D1016" s="311"/>
      <c r="E1016" s="311"/>
      <c r="F1016" s="209" t="s">
        <v>157</v>
      </c>
      <c r="G1016" s="54">
        <v>97798</v>
      </c>
      <c r="H1016" s="52">
        <f>IFERROR(G1016/D1008,"-")</f>
        <v>2.3588077560342816E-4</v>
      </c>
      <c r="I1016" s="54">
        <v>8</v>
      </c>
      <c r="J1016" s="52">
        <f>IFERROR(I1016/E1008,"-")</f>
        <v>1.020408163265306E-2</v>
      </c>
      <c r="K1016" s="53">
        <f t="shared" si="177"/>
        <v>12224.75</v>
      </c>
      <c r="L1016" s="311"/>
      <c r="M1016" s="311"/>
      <c r="N1016" s="209" t="s">
        <v>157</v>
      </c>
      <c r="O1016" s="54">
        <v>0</v>
      </c>
      <c r="P1016" s="52">
        <f>IFERROR(O1016/L1008,"-")</f>
        <v>0</v>
      </c>
      <c r="Q1016" s="54">
        <v>0</v>
      </c>
      <c r="R1016" s="52">
        <f>IFERROR(Q1016/M1008,"-")</f>
        <v>0</v>
      </c>
      <c r="S1016" s="53" t="str">
        <f t="shared" si="178"/>
        <v>-</v>
      </c>
      <c r="T1016" s="311"/>
      <c r="U1016" s="311"/>
      <c r="V1016" s="209" t="s">
        <v>157</v>
      </c>
      <c r="W1016" s="54">
        <v>0</v>
      </c>
      <c r="X1016" s="52">
        <f>IFERROR(W1016/T1008,"-")</f>
        <v>0</v>
      </c>
      <c r="Y1016" s="54">
        <v>0</v>
      </c>
      <c r="Z1016" s="52">
        <f>IFERROR(Y1016/U1008,"-")</f>
        <v>0</v>
      </c>
      <c r="AA1016" s="53" t="str">
        <f t="shared" si="179"/>
        <v>-</v>
      </c>
      <c r="AB1016" s="311"/>
      <c r="AC1016" s="311"/>
      <c r="AD1016" s="209" t="s">
        <v>157</v>
      </c>
      <c r="AE1016" s="54">
        <v>62369</v>
      </c>
      <c r="AF1016" s="52">
        <f>IFERROR(AE1016/AB1008,"-")</f>
        <v>6.1585886188405474E-4</v>
      </c>
      <c r="AG1016" s="54">
        <v>3</v>
      </c>
      <c r="AH1016" s="52">
        <f>IFERROR(AG1016/AC1008,"-")</f>
        <v>2.6315789473684209E-2</v>
      </c>
      <c r="AI1016" s="53">
        <f t="shared" si="180"/>
        <v>20789.666666666668</v>
      </c>
      <c r="AJ1016" s="311"/>
      <c r="AK1016" s="324"/>
      <c r="AL1016" s="209" t="s">
        <v>157</v>
      </c>
      <c r="AM1016" s="54">
        <f t="shared" si="184"/>
        <v>160167</v>
      </c>
      <c r="AN1016" s="52">
        <f>IFERROR(AM1016/AJ1008,"-")</f>
        <v>2.6108651876833515E-4</v>
      </c>
      <c r="AO1016" s="54">
        <f t="shared" si="185"/>
        <v>11</v>
      </c>
      <c r="AP1016" s="52">
        <f>IFERROR(AO1016/AK1008,"-")</f>
        <v>1.0194624652455977E-2</v>
      </c>
      <c r="AQ1016" s="53">
        <f t="shared" si="181"/>
        <v>14560.636363636364</v>
      </c>
      <c r="AW1016" s="175"/>
      <c r="AX1016" s="175"/>
    </row>
    <row r="1017" spans="2:50" s="20" customFormat="1">
      <c r="B1017" s="326"/>
      <c r="C1017" s="308"/>
      <c r="D1017" s="311"/>
      <c r="E1017" s="311"/>
      <c r="F1017" s="209" t="s">
        <v>158</v>
      </c>
      <c r="G1017" s="54">
        <v>162228</v>
      </c>
      <c r="H1017" s="52">
        <f>IFERROR(G1017/D1008,"-")</f>
        <v>3.9128066488673533E-4</v>
      </c>
      <c r="I1017" s="54">
        <v>30</v>
      </c>
      <c r="J1017" s="52">
        <f>IFERROR(I1017/E1008,"-")</f>
        <v>3.826530612244898E-2</v>
      </c>
      <c r="K1017" s="53">
        <f t="shared" si="177"/>
        <v>5407.6</v>
      </c>
      <c r="L1017" s="311"/>
      <c r="M1017" s="311"/>
      <c r="N1017" s="209" t="s">
        <v>158</v>
      </c>
      <c r="O1017" s="54">
        <v>2876</v>
      </c>
      <c r="P1017" s="52">
        <f>IFERROR(O1017/L1008,"-")</f>
        <v>5.9723783730128237E-5</v>
      </c>
      <c r="Q1017" s="54">
        <v>2</v>
      </c>
      <c r="R1017" s="52">
        <f>IFERROR(Q1017/M1008,"-")</f>
        <v>1.7241379310344827E-2</v>
      </c>
      <c r="S1017" s="53">
        <f t="shared" si="178"/>
        <v>1438</v>
      </c>
      <c r="T1017" s="311"/>
      <c r="U1017" s="311"/>
      <c r="V1017" s="209" t="s">
        <v>158</v>
      </c>
      <c r="W1017" s="54">
        <v>11925</v>
      </c>
      <c r="X1017" s="52">
        <f>IFERROR(W1017/T1008,"-")</f>
        <v>2.4125537766835024E-4</v>
      </c>
      <c r="Y1017" s="54">
        <v>3</v>
      </c>
      <c r="Z1017" s="52">
        <f>IFERROR(Y1017/U1008,"-")</f>
        <v>4.6153846153846156E-2</v>
      </c>
      <c r="AA1017" s="53">
        <f t="shared" si="179"/>
        <v>3975</v>
      </c>
      <c r="AB1017" s="311"/>
      <c r="AC1017" s="311"/>
      <c r="AD1017" s="209" t="s">
        <v>158</v>
      </c>
      <c r="AE1017" s="54">
        <v>19315</v>
      </c>
      <c r="AF1017" s="52">
        <f>IFERROR(AE1017/AB1008,"-")</f>
        <v>1.9072478181934161E-4</v>
      </c>
      <c r="AG1017" s="54">
        <v>6</v>
      </c>
      <c r="AH1017" s="52">
        <f>IFERROR(AG1017/AC1008,"-")</f>
        <v>5.2631578947368418E-2</v>
      </c>
      <c r="AI1017" s="53">
        <f t="shared" si="180"/>
        <v>3219.1666666666665</v>
      </c>
      <c r="AJ1017" s="311"/>
      <c r="AK1017" s="324"/>
      <c r="AL1017" s="209" t="s">
        <v>158</v>
      </c>
      <c r="AM1017" s="54">
        <f t="shared" si="184"/>
        <v>196344</v>
      </c>
      <c r="AN1017" s="52">
        <f>IFERROR(AM1017/AJ1008,"-")</f>
        <v>3.2005826069696002E-4</v>
      </c>
      <c r="AO1017" s="54">
        <f t="shared" si="185"/>
        <v>41</v>
      </c>
      <c r="AP1017" s="52">
        <f>IFERROR(AO1017/AK1008,"-")</f>
        <v>3.7998146431881374E-2</v>
      </c>
      <c r="AQ1017" s="53">
        <f t="shared" si="181"/>
        <v>4788.8780487804879</v>
      </c>
      <c r="AW1017" s="175"/>
      <c r="AX1017" s="175"/>
    </row>
    <row r="1018" spans="2:50" s="20" customFormat="1">
      <c r="B1018" s="326"/>
      <c r="C1018" s="308"/>
      <c r="D1018" s="311"/>
      <c r="E1018" s="311"/>
      <c r="F1018" s="209" t="s">
        <v>159</v>
      </c>
      <c r="G1018" s="54">
        <v>171040</v>
      </c>
      <c r="H1018" s="52">
        <f>IFERROR(G1018/D1008,"-")</f>
        <v>4.1253448801826576E-4</v>
      </c>
      <c r="I1018" s="54">
        <v>3</v>
      </c>
      <c r="J1018" s="52">
        <f>IFERROR(I1018/E1008,"-")</f>
        <v>3.8265306122448979E-3</v>
      </c>
      <c r="K1018" s="53">
        <f t="shared" si="177"/>
        <v>57013.333333333336</v>
      </c>
      <c r="L1018" s="311"/>
      <c r="M1018" s="311"/>
      <c r="N1018" s="209" t="s">
        <v>159</v>
      </c>
      <c r="O1018" s="54">
        <v>2080</v>
      </c>
      <c r="P1018" s="52">
        <f>IFERROR(O1018/L1008,"-")</f>
        <v>4.319383524293002E-5</v>
      </c>
      <c r="Q1018" s="54">
        <v>1</v>
      </c>
      <c r="R1018" s="52">
        <f>IFERROR(Q1018/M1008,"-")</f>
        <v>8.6206896551724137E-3</v>
      </c>
      <c r="S1018" s="53">
        <f t="shared" si="178"/>
        <v>2080</v>
      </c>
      <c r="T1018" s="311"/>
      <c r="U1018" s="311"/>
      <c r="V1018" s="209" t="s">
        <v>159</v>
      </c>
      <c r="W1018" s="54">
        <v>0</v>
      </c>
      <c r="X1018" s="52">
        <f>IFERROR(W1018/T1008,"-")</f>
        <v>0</v>
      </c>
      <c r="Y1018" s="54">
        <v>0</v>
      </c>
      <c r="Z1018" s="52">
        <f>IFERROR(Y1018/U1008,"-")</f>
        <v>0</v>
      </c>
      <c r="AA1018" s="53" t="str">
        <f t="shared" si="179"/>
        <v>-</v>
      </c>
      <c r="AB1018" s="311"/>
      <c r="AC1018" s="311"/>
      <c r="AD1018" s="209" t="s">
        <v>159</v>
      </c>
      <c r="AE1018" s="54">
        <v>0</v>
      </c>
      <c r="AF1018" s="52">
        <f>IFERROR(AE1018/AB1008,"-")</f>
        <v>0</v>
      </c>
      <c r="AG1018" s="54">
        <v>0</v>
      </c>
      <c r="AH1018" s="52">
        <f>IFERROR(AG1018/AC1008,"-")</f>
        <v>0</v>
      </c>
      <c r="AI1018" s="53" t="str">
        <f t="shared" si="180"/>
        <v>-</v>
      </c>
      <c r="AJ1018" s="311"/>
      <c r="AK1018" s="324"/>
      <c r="AL1018" s="209" t="s">
        <v>159</v>
      </c>
      <c r="AM1018" s="54">
        <f t="shared" si="184"/>
        <v>173120</v>
      </c>
      <c r="AN1018" s="52">
        <f>IFERROR(AM1018/AJ1008,"-")</f>
        <v>2.8220106594475876E-4</v>
      </c>
      <c r="AO1018" s="54">
        <f t="shared" si="185"/>
        <v>4</v>
      </c>
      <c r="AP1018" s="52">
        <f>IFERROR(AO1018/AK1008,"-")</f>
        <v>3.7071362372567192E-3</v>
      </c>
      <c r="AQ1018" s="53">
        <f t="shared" si="181"/>
        <v>43280</v>
      </c>
      <c r="AW1018" s="175"/>
      <c r="AX1018" s="175"/>
    </row>
    <row r="1019" spans="2:50" s="20" customFormat="1">
      <c r="B1019" s="326"/>
      <c r="C1019" s="308"/>
      <c r="D1019" s="311"/>
      <c r="E1019" s="311"/>
      <c r="F1019" s="209" t="s">
        <v>160</v>
      </c>
      <c r="G1019" s="54">
        <v>340239</v>
      </c>
      <c r="H1019" s="52">
        <f>IFERROR(G1019/D1008,"-")</f>
        <v>8.2062863464012344E-4</v>
      </c>
      <c r="I1019" s="54">
        <v>5</v>
      </c>
      <c r="J1019" s="52">
        <f>IFERROR(I1019/E1008,"-")</f>
        <v>6.3775510204081634E-3</v>
      </c>
      <c r="K1019" s="53">
        <f t="shared" si="177"/>
        <v>68047.8</v>
      </c>
      <c r="L1019" s="311"/>
      <c r="M1019" s="311"/>
      <c r="N1019" s="209" t="s">
        <v>160</v>
      </c>
      <c r="O1019" s="54">
        <v>0</v>
      </c>
      <c r="P1019" s="52">
        <f>IFERROR(O1019/L1008,"-")</f>
        <v>0</v>
      </c>
      <c r="Q1019" s="54">
        <v>0</v>
      </c>
      <c r="R1019" s="52">
        <f>IFERROR(Q1019/M1008,"-")</f>
        <v>0</v>
      </c>
      <c r="S1019" s="53" t="str">
        <f t="shared" si="178"/>
        <v>-</v>
      </c>
      <c r="T1019" s="311"/>
      <c r="U1019" s="311"/>
      <c r="V1019" s="209" t="s">
        <v>160</v>
      </c>
      <c r="W1019" s="54">
        <v>684747</v>
      </c>
      <c r="X1019" s="52">
        <f>IFERROR(W1019/T1008,"-")</f>
        <v>1.3853156905012144E-2</v>
      </c>
      <c r="Y1019" s="54">
        <v>2</v>
      </c>
      <c r="Z1019" s="52">
        <f>IFERROR(Y1019/U1008,"-")</f>
        <v>3.0769230769230771E-2</v>
      </c>
      <c r="AA1019" s="53">
        <f t="shared" si="179"/>
        <v>342373.5</v>
      </c>
      <c r="AB1019" s="311"/>
      <c r="AC1019" s="311"/>
      <c r="AD1019" s="209" t="s">
        <v>160</v>
      </c>
      <c r="AE1019" s="54">
        <v>0</v>
      </c>
      <c r="AF1019" s="52">
        <f>IFERROR(AE1019/AB1008,"-")</f>
        <v>0</v>
      </c>
      <c r="AG1019" s="54">
        <v>0</v>
      </c>
      <c r="AH1019" s="52">
        <f>IFERROR(AG1019/AC1008,"-")</f>
        <v>0</v>
      </c>
      <c r="AI1019" s="53" t="str">
        <f t="shared" si="180"/>
        <v>-</v>
      </c>
      <c r="AJ1019" s="311"/>
      <c r="AK1019" s="324"/>
      <c r="AL1019" s="209" t="s">
        <v>160</v>
      </c>
      <c r="AM1019" s="54">
        <f t="shared" si="184"/>
        <v>1024986</v>
      </c>
      <c r="AN1019" s="52">
        <f>IFERROR(AM1019/AJ1008,"-")</f>
        <v>1.670818748720278E-3</v>
      </c>
      <c r="AO1019" s="54">
        <f t="shared" si="185"/>
        <v>7</v>
      </c>
      <c r="AP1019" s="52">
        <f>IFERROR(AO1019/AK1008,"-")</f>
        <v>6.4874884151992582E-3</v>
      </c>
      <c r="AQ1019" s="53">
        <f t="shared" si="181"/>
        <v>146426.57142857142</v>
      </c>
      <c r="AW1019" s="175"/>
      <c r="AX1019" s="175"/>
    </row>
    <row r="1020" spans="2:50" s="20" customFormat="1">
      <c r="B1020" s="326"/>
      <c r="C1020" s="308"/>
      <c r="D1020" s="311"/>
      <c r="E1020" s="311"/>
      <c r="F1020" s="209" t="s">
        <v>161</v>
      </c>
      <c r="G1020" s="54">
        <v>2084325</v>
      </c>
      <c r="H1020" s="52">
        <f>IFERROR(G1020/D1008,"-")</f>
        <v>5.0272213911288109E-3</v>
      </c>
      <c r="I1020" s="54">
        <v>78</v>
      </c>
      <c r="J1020" s="52">
        <f>IFERROR(I1020/E1008,"-")</f>
        <v>9.9489795918367346E-2</v>
      </c>
      <c r="K1020" s="53">
        <f t="shared" si="177"/>
        <v>26722.115384615383</v>
      </c>
      <c r="L1020" s="311"/>
      <c r="M1020" s="311"/>
      <c r="N1020" s="209" t="s">
        <v>161</v>
      </c>
      <c r="O1020" s="54">
        <v>196067</v>
      </c>
      <c r="P1020" s="52">
        <f>IFERROR(O1020/L1008,"-")</f>
        <v>4.0715796608536345E-3</v>
      </c>
      <c r="Q1020" s="54">
        <v>12</v>
      </c>
      <c r="R1020" s="52">
        <f>IFERROR(Q1020/M1008,"-")</f>
        <v>0.10344827586206896</v>
      </c>
      <c r="S1020" s="53">
        <f t="shared" si="178"/>
        <v>16338.916666666666</v>
      </c>
      <c r="T1020" s="311"/>
      <c r="U1020" s="311"/>
      <c r="V1020" s="209" t="s">
        <v>161</v>
      </c>
      <c r="W1020" s="54">
        <v>363149</v>
      </c>
      <c r="X1020" s="52">
        <f>IFERROR(W1020/T1008,"-")</f>
        <v>7.3468888171810244E-3</v>
      </c>
      <c r="Y1020" s="54">
        <v>11</v>
      </c>
      <c r="Z1020" s="52">
        <f>IFERROR(Y1020/U1008,"-")</f>
        <v>0.16923076923076924</v>
      </c>
      <c r="AA1020" s="53">
        <f t="shared" si="179"/>
        <v>33013.545454545456</v>
      </c>
      <c r="AB1020" s="311"/>
      <c r="AC1020" s="311"/>
      <c r="AD1020" s="209" t="s">
        <v>161</v>
      </c>
      <c r="AE1020" s="54">
        <v>1270914</v>
      </c>
      <c r="AF1020" s="52">
        <f>IFERROR(AE1020/AB1008,"-")</f>
        <v>1.2549562276010702E-2</v>
      </c>
      <c r="AG1020" s="54">
        <v>13</v>
      </c>
      <c r="AH1020" s="52">
        <f>IFERROR(AG1020/AC1008,"-")</f>
        <v>0.11403508771929824</v>
      </c>
      <c r="AI1020" s="53">
        <f t="shared" si="180"/>
        <v>97762.61538461539</v>
      </c>
      <c r="AJ1020" s="311"/>
      <c r="AK1020" s="324"/>
      <c r="AL1020" s="209" t="s">
        <v>161</v>
      </c>
      <c r="AM1020" s="54">
        <f t="shared" si="184"/>
        <v>3914455</v>
      </c>
      <c r="AN1020" s="52">
        <f>IFERROR(AM1020/AJ1008,"-")</f>
        <v>6.3809113539324792E-3</v>
      </c>
      <c r="AO1020" s="54">
        <f t="shared" si="185"/>
        <v>114</v>
      </c>
      <c r="AP1020" s="52">
        <f>IFERROR(AO1020/AK1008,"-")</f>
        <v>0.1056533827618165</v>
      </c>
      <c r="AQ1020" s="53">
        <f t="shared" si="181"/>
        <v>34337.324561403511</v>
      </c>
      <c r="AW1020" s="175"/>
      <c r="AX1020" s="175"/>
    </row>
    <row r="1021" spans="2:50" s="20" customFormat="1">
      <c r="B1021" s="326"/>
      <c r="C1021" s="308"/>
      <c r="D1021" s="311"/>
      <c r="E1021" s="311"/>
      <c r="F1021" s="209" t="s">
        <v>162</v>
      </c>
      <c r="G1021" s="54">
        <v>7375017</v>
      </c>
      <c r="H1021" s="52">
        <f>IFERROR(G1021/D1008,"-")</f>
        <v>1.7787937688382872E-2</v>
      </c>
      <c r="I1021" s="54">
        <v>56</v>
      </c>
      <c r="J1021" s="52">
        <f>IFERROR(I1021/E1008,"-")</f>
        <v>7.1428571428571425E-2</v>
      </c>
      <c r="K1021" s="53">
        <f t="shared" si="177"/>
        <v>131696.73214285713</v>
      </c>
      <c r="L1021" s="311"/>
      <c r="M1021" s="311"/>
      <c r="N1021" s="209" t="s">
        <v>162</v>
      </c>
      <c r="O1021" s="54">
        <v>545983</v>
      </c>
      <c r="P1021" s="52">
        <f>IFERROR(O1021/L1008,"-")</f>
        <v>1.1338028724731088E-2</v>
      </c>
      <c r="Q1021" s="54">
        <v>10</v>
      </c>
      <c r="R1021" s="52">
        <f>IFERROR(Q1021/M1008,"-")</f>
        <v>8.6206896551724144E-2</v>
      </c>
      <c r="S1021" s="53">
        <f t="shared" si="178"/>
        <v>54598.3</v>
      </c>
      <c r="T1021" s="311"/>
      <c r="U1021" s="311"/>
      <c r="V1021" s="209" t="s">
        <v>162</v>
      </c>
      <c r="W1021" s="54">
        <v>1069033</v>
      </c>
      <c r="X1021" s="52">
        <f>IFERROR(W1021/T1008,"-")</f>
        <v>2.1627669614669137E-2</v>
      </c>
      <c r="Y1021" s="54">
        <v>8</v>
      </c>
      <c r="Z1021" s="52">
        <f>IFERROR(Y1021/U1008,"-")</f>
        <v>0.12307692307692308</v>
      </c>
      <c r="AA1021" s="53">
        <f t="shared" si="179"/>
        <v>133629.125</v>
      </c>
      <c r="AB1021" s="311"/>
      <c r="AC1021" s="311"/>
      <c r="AD1021" s="209" t="s">
        <v>162</v>
      </c>
      <c r="AE1021" s="54">
        <v>1283854</v>
      </c>
      <c r="AF1021" s="52">
        <f>IFERROR(AE1021/AB1008,"-")</f>
        <v>1.2677337511669117E-2</v>
      </c>
      <c r="AG1021" s="54">
        <v>12</v>
      </c>
      <c r="AH1021" s="52">
        <f>IFERROR(AG1021/AC1008,"-")</f>
        <v>0.10526315789473684</v>
      </c>
      <c r="AI1021" s="53">
        <f t="shared" si="180"/>
        <v>106987.83333333333</v>
      </c>
      <c r="AJ1021" s="311"/>
      <c r="AK1021" s="324"/>
      <c r="AL1021" s="209" t="s">
        <v>162</v>
      </c>
      <c r="AM1021" s="54">
        <f t="shared" si="184"/>
        <v>10273887</v>
      </c>
      <c r="AN1021" s="52">
        <f>IFERROR(AM1021/AJ1008,"-")</f>
        <v>1.6747353643692238E-2</v>
      </c>
      <c r="AO1021" s="54">
        <f t="shared" si="185"/>
        <v>86</v>
      </c>
      <c r="AP1021" s="52">
        <f>IFERROR(AO1021/AK1008,"-")</f>
        <v>7.9703429101019463E-2</v>
      </c>
      <c r="AQ1021" s="53">
        <f t="shared" si="181"/>
        <v>119463.80232558139</v>
      </c>
      <c r="AW1021" s="175"/>
      <c r="AX1021" s="175"/>
    </row>
    <row r="1022" spans="2:50" s="20" customFormat="1">
      <c r="B1022" s="326"/>
      <c r="C1022" s="308"/>
      <c r="D1022" s="311"/>
      <c r="E1022" s="311"/>
      <c r="F1022" s="209" t="s">
        <v>163</v>
      </c>
      <c r="G1022" s="54">
        <v>2377731</v>
      </c>
      <c r="H1022" s="52">
        <f>IFERROR(G1022/D1008,"-")</f>
        <v>5.7348926609574313E-3</v>
      </c>
      <c r="I1022" s="54">
        <v>43</v>
      </c>
      <c r="J1022" s="52">
        <f>IFERROR(I1022/E1008,"-")</f>
        <v>5.4846938775510203E-2</v>
      </c>
      <c r="K1022" s="53">
        <f t="shared" si="177"/>
        <v>55296.069767441862</v>
      </c>
      <c r="L1022" s="311"/>
      <c r="M1022" s="311"/>
      <c r="N1022" s="209" t="s">
        <v>163</v>
      </c>
      <c r="O1022" s="54">
        <v>56965</v>
      </c>
      <c r="P1022" s="52">
        <f>IFERROR(O1022/L1008,"-")</f>
        <v>1.1829503964488023E-3</v>
      </c>
      <c r="Q1022" s="54">
        <v>4</v>
      </c>
      <c r="R1022" s="52">
        <f>IFERROR(Q1022/M1008,"-")</f>
        <v>3.4482758620689655E-2</v>
      </c>
      <c r="S1022" s="53">
        <f t="shared" si="178"/>
        <v>14241.25</v>
      </c>
      <c r="T1022" s="311"/>
      <c r="U1022" s="311"/>
      <c r="V1022" s="209" t="s">
        <v>163</v>
      </c>
      <c r="W1022" s="54">
        <v>8738</v>
      </c>
      <c r="X1022" s="52">
        <f>IFERROR(W1022/T1008,"-")</f>
        <v>1.7677899287765571E-4</v>
      </c>
      <c r="Y1022" s="54">
        <v>1</v>
      </c>
      <c r="Z1022" s="52">
        <f>IFERROR(Y1022/U1008,"-")</f>
        <v>1.5384615384615385E-2</v>
      </c>
      <c r="AA1022" s="53">
        <f t="shared" si="179"/>
        <v>8738</v>
      </c>
      <c r="AB1022" s="311"/>
      <c r="AC1022" s="311"/>
      <c r="AD1022" s="209" t="s">
        <v>163</v>
      </c>
      <c r="AE1022" s="54">
        <v>296543</v>
      </c>
      <c r="AF1022" s="52">
        <f>IFERROR(AE1022/AB1008,"-")</f>
        <v>2.9281956497568223E-3</v>
      </c>
      <c r="AG1022" s="54">
        <v>11</v>
      </c>
      <c r="AH1022" s="52">
        <f>IFERROR(AG1022/AC1008,"-")</f>
        <v>9.6491228070175433E-2</v>
      </c>
      <c r="AI1022" s="53">
        <f t="shared" si="180"/>
        <v>26958.454545454544</v>
      </c>
      <c r="AJ1022" s="311"/>
      <c r="AK1022" s="324"/>
      <c r="AL1022" s="209" t="s">
        <v>163</v>
      </c>
      <c r="AM1022" s="54">
        <f t="shared" si="184"/>
        <v>2739977</v>
      </c>
      <c r="AN1022" s="52">
        <f>IFERROR(AM1022/AJ1008,"-")</f>
        <v>4.4664072901116122E-3</v>
      </c>
      <c r="AO1022" s="54">
        <f t="shared" si="185"/>
        <v>59</v>
      </c>
      <c r="AP1022" s="52">
        <f>IFERROR(AO1022/AK1008,"-")</f>
        <v>5.4680259499536608E-2</v>
      </c>
      <c r="AQ1022" s="53">
        <f t="shared" si="181"/>
        <v>46440.288135593219</v>
      </c>
      <c r="AW1022" s="175"/>
      <c r="AX1022" s="175"/>
    </row>
    <row r="1023" spans="2:50" s="20" customFormat="1">
      <c r="B1023" s="326"/>
      <c r="C1023" s="308"/>
      <c r="D1023" s="311"/>
      <c r="E1023" s="311"/>
      <c r="F1023" s="210" t="s">
        <v>164</v>
      </c>
      <c r="G1023" s="59">
        <v>400376</v>
      </c>
      <c r="H1023" s="57">
        <f>IFERROR(G1023/D1008,"-")</f>
        <v>9.6567415911366443E-4</v>
      </c>
      <c r="I1023" s="59">
        <v>48</v>
      </c>
      <c r="J1023" s="57">
        <f>IFERROR(I1023/E1008,"-")</f>
        <v>6.1224489795918366E-2</v>
      </c>
      <c r="K1023" s="58">
        <f t="shared" si="177"/>
        <v>8341.1666666666661</v>
      </c>
      <c r="L1023" s="311"/>
      <c r="M1023" s="311"/>
      <c r="N1023" s="210" t="s">
        <v>164</v>
      </c>
      <c r="O1023" s="59">
        <v>19075</v>
      </c>
      <c r="P1023" s="57">
        <f>IFERROR(O1023/L1008,"-")</f>
        <v>3.9611654195138949E-4</v>
      </c>
      <c r="Q1023" s="59">
        <v>9</v>
      </c>
      <c r="R1023" s="57">
        <f>IFERROR(Q1023/M1008,"-")</f>
        <v>7.7586206896551727E-2</v>
      </c>
      <c r="S1023" s="58">
        <f t="shared" si="178"/>
        <v>2119.4444444444443</v>
      </c>
      <c r="T1023" s="311"/>
      <c r="U1023" s="311"/>
      <c r="V1023" s="210" t="s">
        <v>164</v>
      </c>
      <c r="W1023" s="59">
        <v>52168</v>
      </c>
      <c r="X1023" s="57">
        <f>IFERROR(W1023/T1008,"-")</f>
        <v>1.0554138819457019E-3</v>
      </c>
      <c r="Y1023" s="59">
        <v>7</v>
      </c>
      <c r="Z1023" s="57">
        <f>IFERROR(Y1023/U1008,"-")</f>
        <v>0.1076923076923077</v>
      </c>
      <c r="AA1023" s="58">
        <f t="shared" si="179"/>
        <v>7452.5714285714284</v>
      </c>
      <c r="AB1023" s="311"/>
      <c r="AC1023" s="311"/>
      <c r="AD1023" s="210" t="s">
        <v>164</v>
      </c>
      <c r="AE1023" s="59">
        <v>41723</v>
      </c>
      <c r="AF1023" s="57">
        <f>IFERROR(AE1023/AB1008,"-")</f>
        <v>4.1199120227017295E-4</v>
      </c>
      <c r="AG1023" s="59">
        <v>7</v>
      </c>
      <c r="AH1023" s="57">
        <f>IFERROR(AG1023/AC1008,"-")</f>
        <v>6.1403508771929821E-2</v>
      </c>
      <c r="AI1023" s="58">
        <f t="shared" si="180"/>
        <v>5960.4285714285716</v>
      </c>
      <c r="AJ1023" s="311"/>
      <c r="AK1023" s="324"/>
      <c r="AL1023" s="210" t="s">
        <v>164</v>
      </c>
      <c r="AM1023" s="59">
        <f t="shared" si="184"/>
        <v>513342</v>
      </c>
      <c r="AN1023" s="57">
        <f>IFERROR(AM1023/AJ1008,"-")</f>
        <v>8.3679332020687594E-4</v>
      </c>
      <c r="AO1023" s="59">
        <f t="shared" si="185"/>
        <v>71</v>
      </c>
      <c r="AP1023" s="57">
        <f>IFERROR(AO1023/AK1008,"-")</f>
        <v>6.5801668211306771E-2</v>
      </c>
      <c r="AQ1023" s="58">
        <f t="shared" si="181"/>
        <v>7230.1690140845067</v>
      </c>
      <c r="AW1023" s="175"/>
      <c r="AX1023" s="175"/>
    </row>
    <row r="1024" spans="2:50" s="20" customFormat="1">
      <c r="B1024" s="326"/>
      <c r="C1024" s="309"/>
      <c r="D1024" s="312"/>
      <c r="E1024" s="312"/>
      <c r="F1024" s="211" t="s">
        <v>86</v>
      </c>
      <c r="G1024" s="60">
        <f>SUM(G1008:G1023)</f>
        <v>71762850</v>
      </c>
      <c r="H1024" s="57">
        <f>IFERROR(G1024/D1008,"-")</f>
        <v>0.17308612361717493</v>
      </c>
      <c r="I1024" s="59">
        <v>542</v>
      </c>
      <c r="J1024" s="57">
        <f>IFERROR(I1024/E1008,"-")</f>
        <v>0.69132653061224492</v>
      </c>
      <c r="K1024" s="58">
        <f t="shared" si="177"/>
        <v>132403.78228782289</v>
      </c>
      <c r="L1024" s="312"/>
      <c r="M1024" s="312"/>
      <c r="N1024" s="211" t="s">
        <v>86</v>
      </c>
      <c r="O1024" s="60">
        <f>SUM(O1008:O1023)</f>
        <v>6146861</v>
      </c>
      <c r="P1024" s="57">
        <f>IFERROR(O1024/L1008,"-")</f>
        <v>0.12764735639191926</v>
      </c>
      <c r="Q1024" s="59">
        <v>82</v>
      </c>
      <c r="R1024" s="57">
        <f>IFERROR(Q1024/M1008,"-")</f>
        <v>0.7068965517241379</v>
      </c>
      <c r="S1024" s="58">
        <f t="shared" si="178"/>
        <v>74961.719512195123</v>
      </c>
      <c r="T1024" s="312"/>
      <c r="U1024" s="312"/>
      <c r="V1024" s="211" t="s">
        <v>86</v>
      </c>
      <c r="W1024" s="60">
        <f>SUM(W1008:W1023)</f>
        <v>10206579</v>
      </c>
      <c r="X1024" s="57">
        <f>IFERROR(W1024/T1008,"-")</f>
        <v>0.20648990116116162</v>
      </c>
      <c r="Y1024" s="59">
        <v>58</v>
      </c>
      <c r="Z1024" s="57">
        <f>IFERROR(Y1024/U1008,"-")</f>
        <v>0.89230769230769236</v>
      </c>
      <c r="AA1024" s="58">
        <f t="shared" si="179"/>
        <v>175975.5</v>
      </c>
      <c r="AB1024" s="312"/>
      <c r="AC1024" s="312"/>
      <c r="AD1024" s="211" t="s">
        <v>86</v>
      </c>
      <c r="AE1024" s="60">
        <f>SUM(AE1008:AE1023)</f>
        <v>23751852</v>
      </c>
      <c r="AF1024" s="57">
        <f>IFERROR(AE1024/AB1008,"-")</f>
        <v>0.23453620453043195</v>
      </c>
      <c r="AG1024" s="59">
        <v>92</v>
      </c>
      <c r="AH1024" s="57">
        <f>IFERROR(AG1024/AC1008,"-")</f>
        <v>0.80701754385964908</v>
      </c>
      <c r="AI1024" s="58">
        <f t="shared" si="180"/>
        <v>258172.30434782608</v>
      </c>
      <c r="AJ1024" s="312"/>
      <c r="AK1024" s="325"/>
      <c r="AL1024" s="211" t="s">
        <v>86</v>
      </c>
      <c r="AM1024" s="60">
        <f>SUM(AM1008:AM1023)</f>
        <v>111868142</v>
      </c>
      <c r="AN1024" s="57">
        <f>IFERROR(AM1024/AJ1008,"-")</f>
        <v>0.18235506537465135</v>
      </c>
      <c r="AO1024" s="59">
        <f t="shared" si="185"/>
        <v>774</v>
      </c>
      <c r="AP1024" s="57">
        <f>IFERROR(AO1024/AK1008,"-")</f>
        <v>0.71733086190917517</v>
      </c>
      <c r="AQ1024" s="58">
        <f t="shared" si="181"/>
        <v>144532.48320413436</v>
      </c>
      <c r="AW1024" s="175"/>
      <c r="AX1024" s="175"/>
    </row>
    <row r="1025" spans="2:50" s="20" customFormat="1">
      <c r="B1025" s="326">
        <v>61</v>
      </c>
      <c r="C1025" s="307" t="s">
        <v>18</v>
      </c>
      <c r="D1025" s="310">
        <v>436317000</v>
      </c>
      <c r="E1025" s="310">
        <v>760</v>
      </c>
      <c r="F1025" s="207" t="s">
        <v>150</v>
      </c>
      <c r="G1025" s="50">
        <v>3833538</v>
      </c>
      <c r="H1025" s="48">
        <f>IFERROR(G1025/D1025,"-")</f>
        <v>8.7861302676723579E-3</v>
      </c>
      <c r="I1025" s="50">
        <v>159</v>
      </c>
      <c r="J1025" s="48">
        <f>IFERROR(I1025/E1025,"-")</f>
        <v>0.20921052631578949</v>
      </c>
      <c r="K1025" s="49">
        <f t="shared" si="177"/>
        <v>24110.301886792451</v>
      </c>
      <c r="L1025" s="310">
        <v>61461820</v>
      </c>
      <c r="M1025" s="310">
        <v>101</v>
      </c>
      <c r="N1025" s="207" t="s">
        <v>150</v>
      </c>
      <c r="O1025" s="50">
        <v>452904</v>
      </c>
      <c r="P1025" s="48">
        <f>IFERROR(O1025/L1025,"-")</f>
        <v>7.3688673716463329E-3</v>
      </c>
      <c r="Q1025" s="50">
        <v>17</v>
      </c>
      <c r="R1025" s="48">
        <f>IFERROR(Q1025/M1025,"-")</f>
        <v>0.16831683168316833</v>
      </c>
      <c r="S1025" s="49">
        <f t="shared" si="178"/>
        <v>26641.411764705881</v>
      </c>
      <c r="T1025" s="310">
        <v>42653720</v>
      </c>
      <c r="U1025" s="310">
        <v>62</v>
      </c>
      <c r="V1025" s="207" t="s">
        <v>150</v>
      </c>
      <c r="W1025" s="50">
        <v>455846</v>
      </c>
      <c r="X1025" s="48">
        <f>IFERROR(W1025/T1025,"-")</f>
        <v>1.0687133502072035E-2</v>
      </c>
      <c r="Y1025" s="50">
        <v>17</v>
      </c>
      <c r="Z1025" s="48">
        <f>IFERROR(Y1025/U1025,"-")</f>
        <v>0.27419354838709675</v>
      </c>
      <c r="AA1025" s="49">
        <f t="shared" si="179"/>
        <v>26814.470588235294</v>
      </c>
      <c r="AB1025" s="310">
        <v>107510710</v>
      </c>
      <c r="AC1025" s="310">
        <v>103</v>
      </c>
      <c r="AD1025" s="207" t="s">
        <v>150</v>
      </c>
      <c r="AE1025" s="50">
        <v>896374</v>
      </c>
      <c r="AF1025" s="48">
        <f>IFERROR(AE1025/AB1025,"-")</f>
        <v>8.3375321398212326E-3</v>
      </c>
      <c r="AG1025" s="50">
        <v>30</v>
      </c>
      <c r="AH1025" s="48">
        <f>IFERROR(AG1025/AC1025,"-")</f>
        <v>0.29126213592233008</v>
      </c>
      <c r="AI1025" s="49">
        <f t="shared" si="180"/>
        <v>29879.133333333335</v>
      </c>
      <c r="AJ1025" s="310">
        <f>SUM(D1025,L1025,T1025,AB1025)</f>
        <v>647943250</v>
      </c>
      <c r="AK1025" s="323">
        <f>SUM(E1025,M1025,U1025,AC1025)</f>
        <v>1026</v>
      </c>
      <c r="AL1025" s="207" t="s">
        <v>150</v>
      </c>
      <c r="AM1025" s="50">
        <f t="shared" ref="AM1025:AM1040" si="186">SUM(G1025,O1025,W1025,AE1025)</f>
        <v>5638662</v>
      </c>
      <c r="AN1025" s="48">
        <f>IFERROR(AM1025/AJ1025,"-")</f>
        <v>8.70240102045974E-3</v>
      </c>
      <c r="AO1025" s="50">
        <f t="shared" si="185"/>
        <v>223</v>
      </c>
      <c r="AP1025" s="48">
        <f>IFERROR(AO1025/AK1025,"-")</f>
        <v>0.21734892787524365</v>
      </c>
      <c r="AQ1025" s="49">
        <f t="shared" si="181"/>
        <v>25285.479820627803</v>
      </c>
      <c r="AW1025" s="175"/>
      <c r="AX1025" s="175"/>
    </row>
    <row r="1026" spans="2:50" s="20" customFormat="1">
      <c r="B1026" s="326"/>
      <c r="C1026" s="308"/>
      <c r="D1026" s="311"/>
      <c r="E1026" s="311"/>
      <c r="F1026" s="208" t="s">
        <v>151</v>
      </c>
      <c r="G1026" s="54">
        <v>17217894</v>
      </c>
      <c r="H1026" s="52">
        <f>IFERROR(G1026/D1025,"-")</f>
        <v>3.9461891239626234E-2</v>
      </c>
      <c r="I1026" s="54">
        <v>203</v>
      </c>
      <c r="J1026" s="52">
        <f>IFERROR(I1026/E1025,"-")</f>
        <v>0.26710526315789473</v>
      </c>
      <c r="K1026" s="53">
        <f t="shared" si="177"/>
        <v>84817.211822660101</v>
      </c>
      <c r="L1026" s="311"/>
      <c r="M1026" s="311"/>
      <c r="N1026" s="208" t="s">
        <v>151</v>
      </c>
      <c r="O1026" s="54">
        <v>1904335</v>
      </c>
      <c r="P1026" s="52">
        <f>IFERROR(O1026/L1025,"-")</f>
        <v>3.0984032038101052E-2</v>
      </c>
      <c r="Q1026" s="54">
        <v>22</v>
      </c>
      <c r="R1026" s="52">
        <f>IFERROR(Q1026/M1025,"-")</f>
        <v>0.21782178217821782</v>
      </c>
      <c r="S1026" s="53">
        <f t="shared" si="178"/>
        <v>86560.681818181823</v>
      </c>
      <c r="T1026" s="311"/>
      <c r="U1026" s="311"/>
      <c r="V1026" s="208" t="s">
        <v>151</v>
      </c>
      <c r="W1026" s="54">
        <v>1453351</v>
      </c>
      <c r="X1026" s="52">
        <f>IFERROR(W1026/T1025,"-")</f>
        <v>3.4073253165257333E-2</v>
      </c>
      <c r="Y1026" s="54">
        <v>22</v>
      </c>
      <c r="Z1026" s="52">
        <f>IFERROR(Y1026/U1025,"-")</f>
        <v>0.35483870967741937</v>
      </c>
      <c r="AA1026" s="53">
        <f t="shared" si="179"/>
        <v>66061.409090909088</v>
      </c>
      <c r="AB1026" s="311"/>
      <c r="AC1026" s="311"/>
      <c r="AD1026" s="208" t="s">
        <v>151</v>
      </c>
      <c r="AE1026" s="54">
        <v>4572822</v>
      </c>
      <c r="AF1026" s="52">
        <f>IFERROR(AE1026/AB1025,"-")</f>
        <v>4.2533641532085498E-2</v>
      </c>
      <c r="AG1026" s="54">
        <v>38</v>
      </c>
      <c r="AH1026" s="52">
        <f>IFERROR(AG1026/AC1025,"-")</f>
        <v>0.36893203883495146</v>
      </c>
      <c r="AI1026" s="53">
        <f t="shared" si="180"/>
        <v>120337.42105263157</v>
      </c>
      <c r="AJ1026" s="311"/>
      <c r="AK1026" s="324"/>
      <c r="AL1026" s="208" t="s">
        <v>151</v>
      </c>
      <c r="AM1026" s="54">
        <f t="shared" si="186"/>
        <v>25148402</v>
      </c>
      <c r="AN1026" s="52">
        <f>IFERROR(AM1026/AJ1025,"-")</f>
        <v>3.8812661448359868E-2</v>
      </c>
      <c r="AO1026" s="54">
        <f t="shared" si="185"/>
        <v>285</v>
      </c>
      <c r="AP1026" s="52">
        <f>IFERROR(AO1026/AK1025,"-")</f>
        <v>0.27777777777777779</v>
      </c>
      <c r="AQ1026" s="53">
        <f t="shared" si="181"/>
        <v>88240.00701754386</v>
      </c>
      <c r="AW1026" s="175"/>
      <c r="AX1026" s="175"/>
    </row>
    <row r="1027" spans="2:50" s="20" customFormat="1">
      <c r="B1027" s="326"/>
      <c r="C1027" s="308"/>
      <c r="D1027" s="311"/>
      <c r="E1027" s="311"/>
      <c r="F1027" s="209" t="s">
        <v>152</v>
      </c>
      <c r="G1027" s="54">
        <v>6325982</v>
      </c>
      <c r="H1027" s="52">
        <f>IFERROR(G1027/D1025,"-")</f>
        <v>1.4498591620312754E-2</v>
      </c>
      <c r="I1027" s="54">
        <v>181</v>
      </c>
      <c r="J1027" s="52">
        <f>IFERROR(I1027/E1025,"-")</f>
        <v>0.2381578947368421</v>
      </c>
      <c r="K1027" s="53">
        <f t="shared" si="177"/>
        <v>34950.176795580112</v>
      </c>
      <c r="L1027" s="311"/>
      <c r="M1027" s="311"/>
      <c r="N1027" s="209" t="s">
        <v>152</v>
      </c>
      <c r="O1027" s="54">
        <v>839972</v>
      </c>
      <c r="P1027" s="52">
        <f>IFERROR(O1027/L1025,"-")</f>
        <v>1.366656568256521E-2</v>
      </c>
      <c r="Q1027" s="54">
        <v>24</v>
      </c>
      <c r="R1027" s="52">
        <f>IFERROR(Q1027/M1025,"-")</f>
        <v>0.23762376237623761</v>
      </c>
      <c r="S1027" s="53">
        <f t="shared" si="178"/>
        <v>34998.833333333336</v>
      </c>
      <c r="T1027" s="311"/>
      <c r="U1027" s="311"/>
      <c r="V1027" s="209" t="s">
        <v>152</v>
      </c>
      <c r="W1027" s="54">
        <v>290871</v>
      </c>
      <c r="X1027" s="52">
        <f>IFERROR(W1027/T1025,"-")</f>
        <v>6.819358311537657E-3</v>
      </c>
      <c r="Y1027" s="54">
        <v>17</v>
      </c>
      <c r="Z1027" s="52">
        <f>IFERROR(Y1027/U1025,"-")</f>
        <v>0.27419354838709675</v>
      </c>
      <c r="AA1027" s="53">
        <f t="shared" si="179"/>
        <v>17110.058823529413</v>
      </c>
      <c r="AB1027" s="311"/>
      <c r="AC1027" s="311"/>
      <c r="AD1027" s="209" t="s">
        <v>152</v>
      </c>
      <c r="AE1027" s="54">
        <v>1420770</v>
      </c>
      <c r="AF1027" s="52">
        <f>IFERROR(AE1027/AB1025,"-")</f>
        <v>1.3215148518691766E-2</v>
      </c>
      <c r="AG1027" s="54">
        <v>28</v>
      </c>
      <c r="AH1027" s="52">
        <f>IFERROR(AG1027/AC1025,"-")</f>
        <v>0.27184466019417475</v>
      </c>
      <c r="AI1027" s="53">
        <f t="shared" si="180"/>
        <v>50741.785714285717</v>
      </c>
      <c r="AJ1027" s="311"/>
      <c r="AK1027" s="324"/>
      <c r="AL1027" s="209" t="s">
        <v>152</v>
      </c>
      <c r="AM1027" s="54">
        <f t="shared" si="186"/>
        <v>8877595</v>
      </c>
      <c r="AN1027" s="52">
        <f>IFERROR(AM1027/AJ1025,"-")</f>
        <v>1.3701192195458475E-2</v>
      </c>
      <c r="AO1027" s="54">
        <f t="shared" si="185"/>
        <v>250</v>
      </c>
      <c r="AP1027" s="52">
        <f>IFERROR(AO1027/AK1025,"-")</f>
        <v>0.24366471734892786</v>
      </c>
      <c r="AQ1027" s="53">
        <f t="shared" si="181"/>
        <v>35510.379999999997</v>
      </c>
      <c r="AW1027" s="175"/>
      <c r="AX1027" s="175"/>
    </row>
    <row r="1028" spans="2:50" s="20" customFormat="1">
      <c r="B1028" s="326"/>
      <c r="C1028" s="308"/>
      <c r="D1028" s="311"/>
      <c r="E1028" s="311"/>
      <c r="F1028" s="209" t="s">
        <v>153</v>
      </c>
      <c r="G1028" s="54">
        <v>1328779</v>
      </c>
      <c r="H1028" s="52">
        <f>IFERROR(G1028/D1025,"-")</f>
        <v>3.0454440234966777E-3</v>
      </c>
      <c r="I1028" s="54">
        <v>16</v>
      </c>
      <c r="J1028" s="52">
        <f>IFERROR(I1028/E1025,"-")</f>
        <v>2.1052631578947368E-2</v>
      </c>
      <c r="K1028" s="53">
        <f t="shared" si="177"/>
        <v>83048.6875</v>
      </c>
      <c r="L1028" s="311"/>
      <c r="M1028" s="311"/>
      <c r="N1028" s="209" t="s">
        <v>153</v>
      </c>
      <c r="O1028" s="54">
        <v>15450</v>
      </c>
      <c r="P1028" s="52">
        <f>IFERROR(O1028/L1025,"-")</f>
        <v>2.513755694185431E-4</v>
      </c>
      <c r="Q1028" s="54">
        <v>2</v>
      </c>
      <c r="R1028" s="52">
        <f>IFERROR(Q1028/M1025,"-")</f>
        <v>1.9801980198019802E-2</v>
      </c>
      <c r="S1028" s="53">
        <f t="shared" si="178"/>
        <v>7725</v>
      </c>
      <c r="T1028" s="311"/>
      <c r="U1028" s="311"/>
      <c r="V1028" s="209" t="s">
        <v>153</v>
      </c>
      <c r="W1028" s="54">
        <v>11922</v>
      </c>
      <c r="X1028" s="52">
        <f>IFERROR(W1028/T1025,"-")</f>
        <v>2.7950668781058253E-4</v>
      </c>
      <c r="Y1028" s="54">
        <v>3</v>
      </c>
      <c r="Z1028" s="52">
        <f>IFERROR(Y1028/U1025,"-")</f>
        <v>4.8387096774193547E-2</v>
      </c>
      <c r="AA1028" s="53">
        <f t="shared" si="179"/>
        <v>3974</v>
      </c>
      <c r="AB1028" s="311"/>
      <c r="AC1028" s="311"/>
      <c r="AD1028" s="209" t="s">
        <v>153</v>
      </c>
      <c r="AE1028" s="54">
        <v>36278</v>
      </c>
      <c r="AF1028" s="52">
        <f>IFERROR(AE1028/AB1025,"-")</f>
        <v>3.3743614938455902E-4</v>
      </c>
      <c r="AG1028" s="54">
        <v>3</v>
      </c>
      <c r="AH1028" s="52">
        <f>IFERROR(AG1028/AC1025,"-")</f>
        <v>2.9126213592233011E-2</v>
      </c>
      <c r="AI1028" s="53">
        <f t="shared" si="180"/>
        <v>12092.666666666666</v>
      </c>
      <c r="AJ1028" s="311"/>
      <c r="AK1028" s="324"/>
      <c r="AL1028" s="209" t="s">
        <v>153</v>
      </c>
      <c r="AM1028" s="54">
        <f t="shared" si="186"/>
        <v>1392429</v>
      </c>
      <c r="AN1028" s="52">
        <f>IFERROR(AM1028/AJ1025,"-")</f>
        <v>2.1489983883619438E-3</v>
      </c>
      <c r="AO1028" s="54">
        <f t="shared" si="185"/>
        <v>24</v>
      </c>
      <c r="AP1028" s="52">
        <f>IFERROR(AO1028/AK1025,"-")</f>
        <v>2.3391812865497075E-2</v>
      </c>
      <c r="AQ1028" s="53">
        <f t="shared" si="181"/>
        <v>58017.875</v>
      </c>
      <c r="AW1028" s="175"/>
      <c r="AX1028" s="175"/>
    </row>
    <row r="1029" spans="2:50" s="20" customFormat="1">
      <c r="B1029" s="326"/>
      <c r="C1029" s="308"/>
      <c r="D1029" s="311"/>
      <c r="E1029" s="311"/>
      <c r="F1029" s="209" t="s">
        <v>154</v>
      </c>
      <c r="G1029" s="54">
        <v>13282277</v>
      </c>
      <c r="H1029" s="52">
        <f>IFERROR(G1029/D1025,"-")</f>
        <v>3.0441804926234824E-2</v>
      </c>
      <c r="I1029" s="54">
        <v>239</v>
      </c>
      <c r="J1029" s="52">
        <f>IFERROR(I1029/E1025,"-")</f>
        <v>0.31447368421052629</v>
      </c>
      <c r="K1029" s="53">
        <f t="shared" si="177"/>
        <v>55574.380753138073</v>
      </c>
      <c r="L1029" s="311"/>
      <c r="M1029" s="311"/>
      <c r="N1029" s="209" t="s">
        <v>154</v>
      </c>
      <c r="O1029" s="54">
        <v>2465217</v>
      </c>
      <c r="P1029" s="52">
        <f>IFERROR(O1029/L1025,"-")</f>
        <v>4.0109729910373627E-2</v>
      </c>
      <c r="Q1029" s="54">
        <v>39</v>
      </c>
      <c r="R1029" s="52">
        <f>IFERROR(Q1029/M1025,"-")</f>
        <v>0.38613861386138615</v>
      </c>
      <c r="S1029" s="53">
        <f t="shared" si="178"/>
        <v>63210.692307692305</v>
      </c>
      <c r="T1029" s="311"/>
      <c r="U1029" s="311"/>
      <c r="V1029" s="209" t="s">
        <v>154</v>
      </c>
      <c r="W1029" s="54">
        <v>524866</v>
      </c>
      <c r="X1029" s="52">
        <f>IFERROR(W1029/T1025,"-")</f>
        <v>1.2305280758630197E-2</v>
      </c>
      <c r="Y1029" s="54">
        <v>23</v>
      </c>
      <c r="Z1029" s="52">
        <f>IFERROR(Y1029/U1025,"-")</f>
        <v>0.37096774193548387</v>
      </c>
      <c r="AA1029" s="53">
        <f t="shared" si="179"/>
        <v>22820.260869565216</v>
      </c>
      <c r="AB1029" s="311"/>
      <c r="AC1029" s="311"/>
      <c r="AD1029" s="209" t="s">
        <v>154</v>
      </c>
      <c r="AE1029" s="54">
        <v>3626945</v>
      </c>
      <c r="AF1029" s="52">
        <f>IFERROR(AE1029/AB1025,"-")</f>
        <v>3.3735662242394271E-2</v>
      </c>
      <c r="AG1029" s="54">
        <v>49</v>
      </c>
      <c r="AH1029" s="52">
        <f>IFERROR(AG1029/AC1025,"-")</f>
        <v>0.47572815533980584</v>
      </c>
      <c r="AI1029" s="53">
        <f t="shared" si="180"/>
        <v>74019.28571428571</v>
      </c>
      <c r="AJ1029" s="311"/>
      <c r="AK1029" s="324"/>
      <c r="AL1029" s="209" t="s">
        <v>154</v>
      </c>
      <c r="AM1029" s="54">
        <f t="shared" si="186"/>
        <v>19899305</v>
      </c>
      <c r="AN1029" s="52">
        <f>IFERROR(AM1029/AJ1025,"-")</f>
        <v>3.0711493637752999E-2</v>
      </c>
      <c r="AO1029" s="54">
        <f t="shared" si="185"/>
        <v>350</v>
      </c>
      <c r="AP1029" s="52">
        <f>IFERROR(AO1029/AK1025,"-")</f>
        <v>0.34113060428849901</v>
      </c>
      <c r="AQ1029" s="53">
        <f t="shared" si="181"/>
        <v>56855.157142857141</v>
      </c>
      <c r="AW1029" s="175"/>
      <c r="AX1029" s="175"/>
    </row>
    <row r="1030" spans="2:50" s="20" customFormat="1">
      <c r="B1030" s="326"/>
      <c r="C1030" s="308"/>
      <c r="D1030" s="311"/>
      <c r="E1030" s="311"/>
      <c r="F1030" s="209" t="s">
        <v>155</v>
      </c>
      <c r="G1030" s="54">
        <v>16850104</v>
      </c>
      <c r="H1030" s="52">
        <f>IFERROR(G1030/D1025,"-")</f>
        <v>3.8618949066848186E-2</v>
      </c>
      <c r="I1030" s="54">
        <v>220</v>
      </c>
      <c r="J1030" s="52">
        <f>IFERROR(I1030/E1025,"-")</f>
        <v>0.28947368421052633</v>
      </c>
      <c r="K1030" s="53">
        <f t="shared" ref="K1030:K1093" si="187">IFERROR(G1030/I1030,"-")</f>
        <v>76591.381818181821</v>
      </c>
      <c r="L1030" s="311"/>
      <c r="M1030" s="311"/>
      <c r="N1030" s="209" t="s">
        <v>155</v>
      </c>
      <c r="O1030" s="54">
        <v>1194098</v>
      </c>
      <c r="P1030" s="52">
        <f>IFERROR(O1030/L1025,"-")</f>
        <v>1.9428288976798928E-2</v>
      </c>
      <c r="Q1030" s="54">
        <v>28</v>
      </c>
      <c r="R1030" s="52">
        <f>IFERROR(Q1030/M1025,"-")</f>
        <v>0.27722772277227725</v>
      </c>
      <c r="S1030" s="53">
        <f t="shared" ref="S1030:S1093" si="188">IFERROR(O1030/Q1030,"-")</f>
        <v>42646.357142857145</v>
      </c>
      <c r="T1030" s="311"/>
      <c r="U1030" s="311"/>
      <c r="V1030" s="209" t="s">
        <v>155</v>
      </c>
      <c r="W1030" s="54">
        <v>1165377</v>
      </c>
      <c r="X1030" s="52">
        <f>IFERROR(W1030/T1025,"-")</f>
        <v>2.7321813900405403E-2</v>
      </c>
      <c r="Y1030" s="54">
        <v>25</v>
      </c>
      <c r="Z1030" s="52">
        <f>IFERROR(Y1030/U1025,"-")</f>
        <v>0.40322580645161288</v>
      </c>
      <c r="AA1030" s="53">
        <f t="shared" ref="AA1030:AA1093" si="189">IFERROR(W1030/Y1030,"-")</f>
        <v>46615.08</v>
      </c>
      <c r="AB1030" s="311"/>
      <c r="AC1030" s="311"/>
      <c r="AD1030" s="209" t="s">
        <v>155</v>
      </c>
      <c r="AE1030" s="54">
        <v>1995169</v>
      </c>
      <c r="AF1030" s="52">
        <f>IFERROR(AE1030/AB1025,"-")</f>
        <v>1.8557862746883542E-2</v>
      </c>
      <c r="AG1030" s="54">
        <v>40</v>
      </c>
      <c r="AH1030" s="52">
        <f>IFERROR(AG1030/AC1025,"-")</f>
        <v>0.38834951456310679</v>
      </c>
      <c r="AI1030" s="53">
        <f t="shared" ref="AI1030:AI1093" si="190">IFERROR(AE1030/AG1030,"-")</f>
        <v>49879.224999999999</v>
      </c>
      <c r="AJ1030" s="311"/>
      <c r="AK1030" s="324"/>
      <c r="AL1030" s="209" t="s">
        <v>155</v>
      </c>
      <c r="AM1030" s="54">
        <f t="shared" si="186"/>
        <v>21204748</v>
      </c>
      <c r="AN1030" s="52">
        <f>IFERROR(AM1030/AJ1025,"-")</f>
        <v>3.2726242614611697E-2</v>
      </c>
      <c r="AO1030" s="54">
        <f t="shared" si="185"/>
        <v>313</v>
      </c>
      <c r="AP1030" s="52">
        <f>IFERROR(AO1030/AK1025,"-")</f>
        <v>0.30506822612085771</v>
      </c>
      <c r="AQ1030" s="53">
        <f t="shared" ref="AQ1030:AQ1093" si="191">IFERROR(AM1030/AO1030,"-")</f>
        <v>67746.798722044725</v>
      </c>
      <c r="AW1030" s="175"/>
      <c r="AX1030" s="175"/>
    </row>
    <row r="1031" spans="2:50" s="20" customFormat="1">
      <c r="B1031" s="326"/>
      <c r="C1031" s="308"/>
      <c r="D1031" s="311"/>
      <c r="E1031" s="311"/>
      <c r="F1031" s="209" t="s">
        <v>156</v>
      </c>
      <c r="G1031" s="54">
        <v>14203037</v>
      </c>
      <c r="H1031" s="52">
        <f>IFERROR(G1031/D1025,"-")</f>
        <v>3.2552105464604866E-2</v>
      </c>
      <c r="I1031" s="54">
        <v>75</v>
      </c>
      <c r="J1031" s="52">
        <f>IFERROR(I1031/E1025,"-")</f>
        <v>9.8684210526315791E-2</v>
      </c>
      <c r="K1031" s="53">
        <f t="shared" si="187"/>
        <v>189373.82666666666</v>
      </c>
      <c r="L1031" s="311"/>
      <c r="M1031" s="311"/>
      <c r="N1031" s="209" t="s">
        <v>156</v>
      </c>
      <c r="O1031" s="54">
        <v>697996</v>
      </c>
      <c r="P1031" s="52">
        <f>IFERROR(O1031/L1025,"-")</f>
        <v>1.135657876711103E-2</v>
      </c>
      <c r="Q1031" s="54">
        <v>9</v>
      </c>
      <c r="R1031" s="52">
        <f>IFERROR(Q1031/M1025,"-")</f>
        <v>8.9108910891089105E-2</v>
      </c>
      <c r="S1031" s="53">
        <f t="shared" si="188"/>
        <v>77555.111111111109</v>
      </c>
      <c r="T1031" s="311"/>
      <c r="U1031" s="311"/>
      <c r="V1031" s="209" t="s">
        <v>156</v>
      </c>
      <c r="W1031" s="54">
        <v>49819</v>
      </c>
      <c r="X1031" s="52">
        <f>IFERROR(W1031/T1025,"-")</f>
        <v>1.167987223623168E-3</v>
      </c>
      <c r="Y1031" s="54">
        <v>5</v>
      </c>
      <c r="Z1031" s="52">
        <f>IFERROR(Y1031/U1025,"-")</f>
        <v>8.0645161290322578E-2</v>
      </c>
      <c r="AA1031" s="53">
        <f t="shared" si="189"/>
        <v>9963.7999999999993</v>
      </c>
      <c r="AB1031" s="311"/>
      <c r="AC1031" s="311"/>
      <c r="AD1031" s="209" t="s">
        <v>156</v>
      </c>
      <c r="AE1031" s="54">
        <v>288423</v>
      </c>
      <c r="AF1031" s="52">
        <f>IFERROR(AE1031/AB1025,"-")</f>
        <v>2.682737375653086E-3</v>
      </c>
      <c r="AG1031" s="54">
        <v>14</v>
      </c>
      <c r="AH1031" s="52">
        <f>IFERROR(AG1031/AC1025,"-")</f>
        <v>0.13592233009708737</v>
      </c>
      <c r="AI1031" s="53">
        <f t="shared" si="190"/>
        <v>20601.642857142859</v>
      </c>
      <c r="AJ1031" s="311"/>
      <c r="AK1031" s="324"/>
      <c r="AL1031" s="209" t="s">
        <v>156</v>
      </c>
      <c r="AM1031" s="54">
        <f t="shared" si="186"/>
        <v>15239275</v>
      </c>
      <c r="AN1031" s="52">
        <f>IFERROR(AM1031/AJ1025,"-")</f>
        <v>2.351945945883378E-2</v>
      </c>
      <c r="AO1031" s="54">
        <f t="shared" si="185"/>
        <v>103</v>
      </c>
      <c r="AP1031" s="52">
        <f>IFERROR(AO1031/AK1025,"-")</f>
        <v>0.10038986354775828</v>
      </c>
      <c r="AQ1031" s="53">
        <f t="shared" si="191"/>
        <v>147954.12621359224</v>
      </c>
      <c r="AW1031" s="175"/>
      <c r="AX1031" s="175"/>
    </row>
    <row r="1032" spans="2:50" s="20" customFormat="1">
      <c r="B1032" s="326"/>
      <c r="C1032" s="308"/>
      <c r="D1032" s="311"/>
      <c r="E1032" s="311"/>
      <c r="F1032" s="209" t="s">
        <v>166</v>
      </c>
      <c r="G1032" s="54">
        <v>650</v>
      </c>
      <c r="H1032" s="52">
        <f>IFERROR(G1032/D1025,"-")</f>
        <v>1.4897425495683184E-6</v>
      </c>
      <c r="I1032" s="54">
        <v>1</v>
      </c>
      <c r="J1032" s="52">
        <f>IFERROR(I1032/E1025,"-")</f>
        <v>1.3157894736842105E-3</v>
      </c>
      <c r="K1032" s="53">
        <f t="shared" si="187"/>
        <v>650</v>
      </c>
      <c r="L1032" s="311"/>
      <c r="M1032" s="311"/>
      <c r="N1032" s="209" t="s">
        <v>166</v>
      </c>
      <c r="O1032" s="54">
        <v>0</v>
      </c>
      <c r="P1032" s="52">
        <f>IFERROR(O1032/L1025,"-")</f>
        <v>0</v>
      </c>
      <c r="Q1032" s="54">
        <v>0</v>
      </c>
      <c r="R1032" s="52">
        <f>IFERROR(Q1032/M1025,"-")</f>
        <v>0</v>
      </c>
      <c r="S1032" s="53" t="str">
        <f t="shared" si="188"/>
        <v>-</v>
      </c>
      <c r="T1032" s="311"/>
      <c r="U1032" s="311"/>
      <c r="V1032" s="209" t="s">
        <v>166</v>
      </c>
      <c r="W1032" s="54">
        <v>0</v>
      </c>
      <c r="X1032" s="52">
        <f>IFERROR(W1032/T1025,"-")</f>
        <v>0</v>
      </c>
      <c r="Y1032" s="54">
        <v>0</v>
      </c>
      <c r="Z1032" s="52">
        <f>IFERROR(Y1032/U1025,"-")</f>
        <v>0</v>
      </c>
      <c r="AA1032" s="53" t="str">
        <f t="shared" si="189"/>
        <v>-</v>
      </c>
      <c r="AB1032" s="311"/>
      <c r="AC1032" s="311"/>
      <c r="AD1032" s="209" t="s">
        <v>166</v>
      </c>
      <c r="AE1032" s="54">
        <v>0</v>
      </c>
      <c r="AF1032" s="52">
        <f>IFERROR(AE1032/AB1025,"-")</f>
        <v>0</v>
      </c>
      <c r="AG1032" s="54">
        <v>0</v>
      </c>
      <c r="AH1032" s="52">
        <f>IFERROR(AG1032/AC1025,"-")</f>
        <v>0</v>
      </c>
      <c r="AI1032" s="53" t="str">
        <f t="shared" si="190"/>
        <v>-</v>
      </c>
      <c r="AJ1032" s="311"/>
      <c r="AK1032" s="324"/>
      <c r="AL1032" s="209" t="s">
        <v>166</v>
      </c>
      <c r="AM1032" s="54">
        <f t="shared" si="186"/>
        <v>650</v>
      </c>
      <c r="AN1032" s="52">
        <f>IFERROR(AM1032/AJ1025,"-")</f>
        <v>1.0031742749075632E-6</v>
      </c>
      <c r="AO1032" s="54">
        <f t="shared" si="185"/>
        <v>1</v>
      </c>
      <c r="AP1032" s="52">
        <f>IFERROR(AO1032/AK1025,"-")</f>
        <v>9.7465886939571145E-4</v>
      </c>
      <c r="AQ1032" s="53">
        <f t="shared" si="191"/>
        <v>650</v>
      </c>
      <c r="AW1032" s="175"/>
      <c r="AX1032" s="175"/>
    </row>
    <row r="1033" spans="2:50" s="20" customFormat="1">
      <c r="B1033" s="326"/>
      <c r="C1033" s="308"/>
      <c r="D1033" s="311"/>
      <c r="E1033" s="311"/>
      <c r="F1033" s="209" t="s">
        <v>157</v>
      </c>
      <c r="G1033" s="54">
        <v>179225</v>
      </c>
      <c r="H1033" s="52">
        <f>IFERROR(G1033/D1025,"-")</f>
        <v>4.1076785914827979E-4</v>
      </c>
      <c r="I1033" s="54">
        <v>8</v>
      </c>
      <c r="J1033" s="52">
        <f>IFERROR(I1033/E1025,"-")</f>
        <v>1.0526315789473684E-2</v>
      </c>
      <c r="K1033" s="53">
        <f t="shared" si="187"/>
        <v>22403.125</v>
      </c>
      <c r="L1033" s="311"/>
      <c r="M1033" s="311"/>
      <c r="N1033" s="209" t="s">
        <v>157</v>
      </c>
      <c r="O1033" s="54">
        <v>6048</v>
      </c>
      <c r="P1033" s="52">
        <f>IFERROR(O1033/L1025,"-")</f>
        <v>9.8402552999569487E-5</v>
      </c>
      <c r="Q1033" s="54">
        <v>1</v>
      </c>
      <c r="R1033" s="52">
        <f>IFERROR(Q1033/M1025,"-")</f>
        <v>9.9009900990099011E-3</v>
      </c>
      <c r="S1033" s="53">
        <f t="shared" si="188"/>
        <v>6048</v>
      </c>
      <c r="T1033" s="311"/>
      <c r="U1033" s="311"/>
      <c r="V1033" s="209" t="s">
        <v>157</v>
      </c>
      <c r="W1033" s="54">
        <v>0</v>
      </c>
      <c r="X1033" s="52">
        <f>IFERROR(W1033/T1025,"-")</f>
        <v>0</v>
      </c>
      <c r="Y1033" s="54">
        <v>0</v>
      </c>
      <c r="Z1033" s="52">
        <f>IFERROR(Y1033/U1025,"-")</f>
        <v>0</v>
      </c>
      <c r="AA1033" s="53" t="str">
        <f t="shared" si="189"/>
        <v>-</v>
      </c>
      <c r="AB1033" s="311"/>
      <c r="AC1033" s="311"/>
      <c r="AD1033" s="209" t="s">
        <v>157</v>
      </c>
      <c r="AE1033" s="54">
        <v>20579</v>
      </c>
      <c r="AF1033" s="52">
        <f>IFERROR(AE1033/AB1025,"-")</f>
        <v>1.914134880143569E-4</v>
      </c>
      <c r="AG1033" s="54">
        <v>1</v>
      </c>
      <c r="AH1033" s="52">
        <f>IFERROR(AG1033/AC1025,"-")</f>
        <v>9.7087378640776691E-3</v>
      </c>
      <c r="AI1033" s="53">
        <f t="shared" si="190"/>
        <v>20579</v>
      </c>
      <c r="AJ1033" s="311"/>
      <c r="AK1033" s="324"/>
      <c r="AL1033" s="209" t="s">
        <v>157</v>
      </c>
      <c r="AM1033" s="54">
        <f t="shared" si="186"/>
        <v>205852</v>
      </c>
      <c r="AN1033" s="52">
        <f>IFERROR(AM1033/AJ1025,"-")</f>
        <v>3.1770066282811035E-4</v>
      </c>
      <c r="AO1033" s="54">
        <f t="shared" si="185"/>
        <v>10</v>
      </c>
      <c r="AP1033" s="52">
        <f>IFERROR(AO1033/AK1025,"-")</f>
        <v>9.7465886939571145E-3</v>
      </c>
      <c r="AQ1033" s="53">
        <f t="shared" si="191"/>
        <v>20585.2</v>
      </c>
      <c r="AW1033" s="175"/>
      <c r="AX1033" s="175"/>
    </row>
    <row r="1034" spans="2:50" s="20" customFormat="1">
      <c r="B1034" s="326"/>
      <c r="C1034" s="308"/>
      <c r="D1034" s="311"/>
      <c r="E1034" s="311"/>
      <c r="F1034" s="209" t="s">
        <v>158</v>
      </c>
      <c r="G1034" s="54">
        <v>190453</v>
      </c>
      <c r="H1034" s="52">
        <f>IFERROR(G1034/D1025,"-")</f>
        <v>4.3650144275836144E-4</v>
      </c>
      <c r="I1034" s="54">
        <v>22</v>
      </c>
      <c r="J1034" s="52">
        <f>IFERROR(I1034/E1025,"-")</f>
        <v>2.8947368421052631E-2</v>
      </c>
      <c r="K1034" s="53">
        <f t="shared" si="187"/>
        <v>8656.954545454546</v>
      </c>
      <c r="L1034" s="311"/>
      <c r="M1034" s="311"/>
      <c r="N1034" s="209" t="s">
        <v>158</v>
      </c>
      <c r="O1034" s="54">
        <v>2172</v>
      </c>
      <c r="P1034" s="52">
        <f>IFERROR(O1034/L1025,"-")</f>
        <v>3.5339012089131103E-5</v>
      </c>
      <c r="Q1034" s="54">
        <v>1</v>
      </c>
      <c r="R1034" s="52">
        <f>IFERROR(Q1034/M1025,"-")</f>
        <v>9.9009900990099011E-3</v>
      </c>
      <c r="S1034" s="53">
        <f t="shared" si="188"/>
        <v>2172</v>
      </c>
      <c r="T1034" s="311"/>
      <c r="U1034" s="311"/>
      <c r="V1034" s="209" t="s">
        <v>158</v>
      </c>
      <c r="W1034" s="54">
        <v>32987</v>
      </c>
      <c r="X1034" s="52">
        <f>IFERROR(W1034/T1025,"-")</f>
        <v>7.7336748119507517E-4</v>
      </c>
      <c r="Y1034" s="54">
        <v>6</v>
      </c>
      <c r="Z1034" s="52">
        <f>IFERROR(Y1034/U1025,"-")</f>
        <v>9.6774193548387094E-2</v>
      </c>
      <c r="AA1034" s="53">
        <f t="shared" si="189"/>
        <v>5497.833333333333</v>
      </c>
      <c r="AB1034" s="311"/>
      <c r="AC1034" s="311"/>
      <c r="AD1034" s="209" t="s">
        <v>158</v>
      </c>
      <c r="AE1034" s="54">
        <v>54142</v>
      </c>
      <c r="AF1034" s="52">
        <f>IFERROR(AE1034/AB1025,"-")</f>
        <v>5.0359633937865358E-4</v>
      </c>
      <c r="AG1034" s="54">
        <v>8</v>
      </c>
      <c r="AH1034" s="52">
        <f>IFERROR(AG1034/AC1025,"-")</f>
        <v>7.7669902912621352E-2</v>
      </c>
      <c r="AI1034" s="53">
        <f t="shared" si="190"/>
        <v>6767.75</v>
      </c>
      <c r="AJ1034" s="311"/>
      <c r="AK1034" s="324"/>
      <c r="AL1034" s="209" t="s">
        <v>158</v>
      </c>
      <c r="AM1034" s="54">
        <f t="shared" si="186"/>
        <v>279754</v>
      </c>
      <c r="AN1034" s="52">
        <f>IFERROR(AM1034/AJ1025,"-")</f>
        <v>4.3175694784998534E-4</v>
      </c>
      <c r="AO1034" s="54">
        <f t="shared" si="185"/>
        <v>37</v>
      </c>
      <c r="AP1034" s="52">
        <f>IFERROR(AO1034/AK1025,"-")</f>
        <v>3.6062378167641324E-2</v>
      </c>
      <c r="AQ1034" s="53">
        <f t="shared" si="191"/>
        <v>7560.9189189189192</v>
      </c>
      <c r="AW1034" s="175"/>
      <c r="AX1034" s="175"/>
    </row>
    <row r="1035" spans="2:50" s="20" customFormat="1">
      <c r="B1035" s="326"/>
      <c r="C1035" s="308"/>
      <c r="D1035" s="311"/>
      <c r="E1035" s="311"/>
      <c r="F1035" s="209" t="s">
        <v>159</v>
      </c>
      <c r="G1035" s="54">
        <v>2794</v>
      </c>
      <c r="H1035" s="52">
        <f>IFERROR(G1035/D1025,"-")</f>
        <v>6.4036010515290488E-6</v>
      </c>
      <c r="I1035" s="54">
        <v>1</v>
      </c>
      <c r="J1035" s="52">
        <f>IFERROR(I1035/E1025,"-")</f>
        <v>1.3157894736842105E-3</v>
      </c>
      <c r="K1035" s="53">
        <f t="shared" si="187"/>
        <v>2794</v>
      </c>
      <c r="L1035" s="311"/>
      <c r="M1035" s="311"/>
      <c r="N1035" s="209" t="s">
        <v>159</v>
      </c>
      <c r="O1035" s="54">
        <v>11787</v>
      </c>
      <c r="P1035" s="52">
        <f>IFERROR(O1035/L1025,"-")</f>
        <v>1.9177759461076811E-4</v>
      </c>
      <c r="Q1035" s="54">
        <v>1</v>
      </c>
      <c r="R1035" s="52">
        <f>IFERROR(Q1035/M1025,"-")</f>
        <v>9.9009900990099011E-3</v>
      </c>
      <c r="S1035" s="53">
        <f t="shared" si="188"/>
        <v>11787</v>
      </c>
      <c r="T1035" s="311"/>
      <c r="U1035" s="311"/>
      <c r="V1035" s="209" t="s">
        <v>159</v>
      </c>
      <c r="W1035" s="54">
        <v>8482</v>
      </c>
      <c r="X1035" s="52">
        <f>IFERROR(W1035/T1025,"-")</f>
        <v>1.988572157364E-4</v>
      </c>
      <c r="Y1035" s="54">
        <v>1</v>
      </c>
      <c r="Z1035" s="52">
        <f>IFERROR(Y1035/U1025,"-")</f>
        <v>1.6129032258064516E-2</v>
      </c>
      <c r="AA1035" s="53">
        <f t="shared" si="189"/>
        <v>8482</v>
      </c>
      <c r="AB1035" s="311"/>
      <c r="AC1035" s="311"/>
      <c r="AD1035" s="209" t="s">
        <v>159</v>
      </c>
      <c r="AE1035" s="54">
        <v>36242</v>
      </c>
      <c r="AF1035" s="52">
        <f>IFERROR(AE1035/AB1025,"-")</f>
        <v>3.3710129902406931E-4</v>
      </c>
      <c r="AG1035" s="54">
        <v>2</v>
      </c>
      <c r="AH1035" s="52">
        <f>IFERROR(AG1035/AC1025,"-")</f>
        <v>1.9417475728155338E-2</v>
      </c>
      <c r="AI1035" s="53">
        <f t="shared" si="190"/>
        <v>18121</v>
      </c>
      <c r="AJ1035" s="311"/>
      <c r="AK1035" s="324"/>
      <c r="AL1035" s="209" t="s">
        <v>159</v>
      </c>
      <c r="AM1035" s="54">
        <f t="shared" si="186"/>
        <v>59305</v>
      </c>
      <c r="AN1035" s="52">
        <f>IFERROR(AM1035/AJ1025,"-")</f>
        <v>9.1528077497527759E-5</v>
      </c>
      <c r="AO1035" s="54">
        <f t="shared" si="185"/>
        <v>5</v>
      </c>
      <c r="AP1035" s="52">
        <f>IFERROR(AO1035/AK1025,"-")</f>
        <v>4.8732943469785572E-3</v>
      </c>
      <c r="AQ1035" s="53">
        <f t="shared" si="191"/>
        <v>11861</v>
      </c>
      <c r="AW1035" s="175"/>
      <c r="AX1035" s="175"/>
    </row>
    <row r="1036" spans="2:50" s="20" customFormat="1">
      <c r="B1036" s="326"/>
      <c r="C1036" s="308"/>
      <c r="D1036" s="311"/>
      <c r="E1036" s="311"/>
      <c r="F1036" s="209" t="s">
        <v>160</v>
      </c>
      <c r="G1036" s="54">
        <v>48805</v>
      </c>
      <c r="H1036" s="52">
        <f>IFERROR(G1036/D1025,"-")</f>
        <v>1.1185674635643351E-4</v>
      </c>
      <c r="I1036" s="54">
        <v>5</v>
      </c>
      <c r="J1036" s="52">
        <f>IFERROR(I1036/E1025,"-")</f>
        <v>6.5789473684210523E-3</v>
      </c>
      <c r="K1036" s="53">
        <f t="shared" si="187"/>
        <v>9761</v>
      </c>
      <c r="L1036" s="311"/>
      <c r="M1036" s="311"/>
      <c r="N1036" s="209" t="s">
        <v>160</v>
      </c>
      <c r="O1036" s="54">
        <v>786497</v>
      </c>
      <c r="P1036" s="52">
        <f>IFERROR(O1036/L1025,"-")</f>
        <v>1.279651334763598E-2</v>
      </c>
      <c r="Q1036" s="54">
        <v>1</v>
      </c>
      <c r="R1036" s="52">
        <f>IFERROR(Q1036/M1025,"-")</f>
        <v>9.9009900990099011E-3</v>
      </c>
      <c r="S1036" s="53">
        <f t="shared" si="188"/>
        <v>786497</v>
      </c>
      <c r="T1036" s="311"/>
      <c r="U1036" s="311"/>
      <c r="V1036" s="209" t="s">
        <v>160</v>
      </c>
      <c r="W1036" s="54">
        <v>0</v>
      </c>
      <c r="X1036" s="52">
        <f>IFERROR(W1036/T1025,"-")</f>
        <v>0</v>
      </c>
      <c r="Y1036" s="54">
        <v>0</v>
      </c>
      <c r="Z1036" s="52">
        <f>IFERROR(Y1036/U1025,"-")</f>
        <v>0</v>
      </c>
      <c r="AA1036" s="53" t="str">
        <f t="shared" si="189"/>
        <v>-</v>
      </c>
      <c r="AB1036" s="311"/>
      <c r="AC1036" s="311"/>
      <c r="AD1036" s="209" t="s">
        <v>160</v>
      </c>
      <c r="AE1036" s="54">
        <v>729468</v>
      </c>
      <c r="AF1036" s="52">
        <f>IFERROR(AE1036/AB1025,"-")</f>
        <v>6.7850728546021135E-3</v>
      </c>
      <c r="AG1036" s="54">
        <v>4</v>
      </c>
      <c r="AH1036" s="52">
        <f>IFERROR(AG1036/AC1025,"-")</f>
        <v>3.8834951456310676E-2</v>
      </c>
      <c r="AI1036" s="53">
        <f t="shared" si="190"/>
        <v>182367</v>
      </c>
      <c r="AJ1036" s="311"/>
      <c r="AK1036" s="324"/>
      <c r="AL1036" s="209" t="s">
        <v>160</v>
      </c>
      <c r="AM1036" s="54">
        <f t="shared" si="186"/>
        <v>1564770</v>
      </c>
      <c r="AN1036" s="52">
        <f>IFERROR(AM1036/AJ1025,"-")</f>
        <v>2.414980015610935E-3</v>
      </c>
      <c r="AO1036" s="54">
        <f t="shared" si="185"/>
        <v>10</v>
      </c>
      <c r="AP1036" s="52">
        <f>IFERROR(AO1036/AK1025,"-")</f>
        <v>9.7465886939571145E-3</v>
      </c>
      <c r="AQ1036" s="53">
        <f t="shared" si="191"/>
        <v>156477</v>
      </c>
      <c r="AW1036" s="175"/>
      <c r="AX1036" s="175"/>
    </row>
    <row r="1037" spans="2:50" s="20" customFormat="1">
      <c r="B1037" s="326"/>
      <c r="C1037" s="308"/>
      <c r="D1037" s="311"/>
      <c r="E1037" s="311"/>
      <c r="F1037" s="209" t="s">
        <v>161</v>
      </c>
      <c r="G1037" s="54">
        <v>2615253</v>
      </c>
      <c r="H1037" s="52">
        <f>IFERROR(G1037/D1025,"-")</f>
        <v>5.9939287261326054E-3</v>
      </c>
      <c r="I1037" s="54">
        <v>79</v>
      </c>
      <c r="J1037" s="52">
        <f>IFERROR(I1037/E1025,"-")</f>
        <v>0.10394736842105264</v>
      </c>
      <c r="K1037" s="53">
        <f t="shared" si="187"/>
        <v>33104.468354430377</v>
      </c>
      <c r="L1037" s="311"/>
      <c r="M1037" s="311"/>
      <c r="N1037" s="209" t="s">
        <v>161</v>
      </c>
      <c r="O1037" s="54">
        <v>802992</v>
      </c>
      <c r="P1037" s="52">
        <f>IFERROR(O1037/L1025,"-")</f>
        <v>1.3064891342299984E-2</v>
      </c>
      <c r="Q1037" s="54">
        <v>21</v>
      </c>
      <c r="R1037" s="52">
        <f>IFERROR(Q1037/M1025,"-")</f>
        <v>0.20792079207920791</v>
      </c>
      <c r="S1037" s="53">
        <f t="shared" si="188"/>
        <v>38237.714285714283</v>
      </c>
      <c r="T1037" s="311"/>
      <c r="U1037" s="311"/>
      <c r="V1037" s="209" t="s">
        <v>161</v>
      </c>
      <c r="W1037" s="54">
        <v>40209</v>
      </c>
      <c r="X1037" s="52">
        <f>IFERROR(W1037/T1025,"-")</f>
        <v>9.4268448332290834E-4</v>
      </c>
      <c r="Y1037" s="54">
        <v>3</v>
      </c>
      <c r="Z1037" s="52">
        <f>IFERROR(Y1037/U1025,"-")</f>
        <v>4.8387096774193547E-2</v>
      </c>
      <c r="AA1037" s="53">
        <f t="shared" si="189"/>
        <v>13403</v>
      </c>
      <c r="AB1037" s="311"/>
      <c r="AC1037" s="311"/>
      <c r="AD1037" s="209" t="s">
        <v>161</v>
      </c>
      <c r="AE1037" s="54">
        <v>2033909</v>
      </c>
      <c r="AF1037" s="52">
        <f>IFERROR(AE1037/AB1025,"-")</f>
        <v>1.8918198940366036E-2</v>
      </c>
      <c r="AG1037" s="54">
        <v>20</v>
      </c>
      <c r="AH1037" s="52">
        <f>IFERROR(AG1037/AC1025,"-")</f>
        <v>0.1941747572815534</v>
      </c>
      <c r="AI1037" s="53">
        <f t="shared" si="190"/>
        <v>101695.45</v>
      </c>
      <c r="AJ1037" s="311"/>
      <c r="AK1037" s="324"/>
      <c r="AL1037" s="209" t="s">
        <v>161</v>
      </c>
      <c r="AM1037" s="54">
        <f t="shared" si="186"/>
        <v>5492363</v>
      </c>
      <c r="AN1037" s="52">
        <f>IFERROR(AM1037/AJ1025,"-")</f>
        <v>8.4766111846986594E-3</v>
      </c>
      <c r="AO1037" s="54">
        <f t="shared" si="185"/>
        <v>123</v>
      </c>
      <c r="AP1037" s="52">
        <f>IFERROR(AO1037/AK1025,"-")</f>
        <v>0.11988304093567251</v>
      </c>
      <c r="AQ1037" s="53">
        <f t="shared" si="191"/>
        <v>44653.357723577239</v>
      </c>
      <c r="AW1037" s="175"/>
      <c r="AX1037" s="175"/>
    </row>
    <row r="1038" spans="2:50" s="20" customFormat="1">
      <c r="B1038" s="326"/>
      <c r="C1038" s="308"/>
      <c r="D1038" s="311"/>
      <c r="E1038" s="311"/>
      <c r="F1038" s="209" t="s">
        <v>162</v>
      </c>
      <c r="G1038" s="54">
        <v>3914988</v>
      </c>
      <c r="H1038" s="52">
        <f>IFERROR(G1038/D1025,"-")</f>
        <v>8.9728064686913408E-3</v>
      </c>
      <c r="I1038" s="54">
        <v>61</v>
      </c>
      <c r="J1038" s="52">
        <f>IFERROR(I1038/E1025,"-")</f>
        <v>8.0263157894736842E-2</v>
      </c>
      <c r="K1038" s="53">
        <f t="shared" si="187"/>
        <v>64180.131147540982</v>
      </c>
      <c r="L1038" s="311"/>
      <c r="M1038" s="311"/>
      <c r="N1038" s="209" t="s">
        <v>162</v>
      </c>
      <c r="O1038" s="54">
        <v>792455</v>
      </c>
      <c r="P1038" s="52">
        <f>IFERROR(O1038/L1025,"-")</f>
        <v>1.2893451576930198E-2</v>
      </c>
      <c r="Q1038" s="54">
        <v>7</v>
      </c>
      <c r="R1038" s="52">
        <f>IFERROR(Q1038/M1025,"-")</f>
        <v>6.9306930693069313E-2</v>
      </c>
      <c r="S1038" s="53">
        <f t="shared" si="188"/>
        <v>113207.85714285714</v>
      </c>
      <c r="T1038" s="311"/>
      <c r="U1038" s="311"/>
      <c r="V1038" s="209" t="s">
        <v>162</v>
      </c>
      <c r="W1038" s="54">
        <v>131380</v>
      </c>
      <c r="X1038" s="52">
        <f>IFERROR(W1038/T1025,"-")</f>
        <v>3.0801533840424705E-3</v>
      </c>
      <c r="Y1038" s="54">
        <v>1</v>
      </c>
      <c r="Z1038" s="52">
        <f>IFERROR(Y1038/U1025,"-")</f>
        <v>1.6129032258064516E-2</v>
      </c>
      <c r="AA1038" s="53">
        <f t="shared" si="189"/>
        <v>131380</v>
      </c>
      <c r="AB1038" s="311"/>
      <c r="AC1038" s="311"/>
      <c r="AD1038" s="209" t="s">
        <v>162</v>
      </c>
      <c r="AE1038" s="54">
        <v>1516546</v>
      </c>
      <c r="AF1038" s="52">
        <f>IFERROR(AE1038/AB1025,"-")</f>
        <v>1.4105999299976718E-2</v>
      </c>
      <c r="AG1038" s="54">
        <v>11</v>
      </c>
      <c r="AH1038" s="52">
        <f>IFERROR(AG1038/AC1025,"-")</f>
        <v>0.10679611650485436</v>
      </c>
      <c r="AI1038" s="53">
        <f t="shared" si="190"/>
        <v>137867.81818181818</v>
      </c>
      <c r="AJ1038" s="311"/>
      <c r="AK1038" s="324"/>
      <c r="AL1038" s="209" t="s">
        <v>162</v>
      </c>
      <c r="AM1038" s="54">
        <f t="shared" si="186"/>
        <v>6355369</v>
      </c>
      <c r="AN1038" s="52">
        <f>IFERROR(AM1038/AJ1025,"-")</f>
        <v>9.80852721283847E-3</v>
      </c>
      <c r="AO1038" s="54">
        <f t="shared" si="185"/>
        <v>80</v>
      </c>
      <c r="AP1038" s="52">
        <f>IFERROR(AO1038/AK1025,"-")</f>
        <v>7.7972709551656916E-2</v>
      </c>
      <c r="AQ1038" s="53">
        <f t="shared" si="191"/>
        <v>79442.112500000003</v>
      </c>
      <c r="AW1038" s="175"/>
      <c r="AX1038" s="175"/>
    </row>
    <row r="1039" spans="2:50" s="20" customFormat="1">
      <c r="B1039" s="326"/>
      <c r="C1039" s="308"/>
      <c r="D1039" s="311"/>
      <c r="E1039" s="311"/>
      <c r="F1039" s="209" t="s">
        <v>163</v>
      </c>
      <c r="G1039" s="54">
        <v>1437903</v>
      </c>
      <c r="H1039" s="52">
        <f>IFERROR(G1039/D1025,"-")</f>
        <v>3.2955465865414364E-3</v>
      </c>
      <c r="I1039" s="54">
        <v>33</v>
      </c>
      <c r="J1039" s="52">
        <f>IFERROR(I1039/E1025,"-")</f>
        <v>4.3421052631578951E-2</v>
      </c>
      <c r="K1039" s="53">
        <f t="shared" si="187"/>
        <v>43572.818181818184</v>
      </c>
      <c r="L1039" s="311"/>
      <c r="M1039" s="311"/>
      <c r="N1039" s="209" t="s">
        <v>163</v>
      </c>
      <c r="O1039" s="54">
        <v>112525</v>
      </c>
      <c r="P1039" s="52">
        <f>IFERROR(O1039/L1025,"-")</f>
        <v>1.8308113882732403E-3</v>
      </c>
      <c r="Q1039" s="54">
        <v>3</v>
      </c>
      <c r="R1039" s="52">
        <f>IFERROR(Q1039/M1025,"-")</f>
        <v>2.9702970297029702E-2</v>
      </c>
      <c r="S1039" s="53">
        <f t="shared" si="188"/>
        <v>37508.333333333336</v>
      </c>
      <c r="T1039" s="311"/>
      <c r="U1039" s="311"/>
      <c r="V1039" s="209" t="s">
        <v>163</v>
      </c>
      <c r="W1039" s="54">
        <v>362974</v>
      </c>
      <c r="X1039" s="52">
        <f>IFERROR(W1039/T1025,"-")</f>
        <v>8.5097853129809074E-3</v>
      </c>
      <c r="Y1039" s="54">
        <v>4</v>
      </c>
      <c r="Z1039" s="52">
        <f>IFERROR(Y1039/U1025,"-")</f>
        <v>6.4516129032258063E-2</v>
      </c>
      <c r="AA1039" s="53">
        <f t="shared" si="189"/>
        <v>90743.5</v>
      </c>
      <c r="AB1039" s="311"/>
      <c r="AC1039" s="311"/>
      <c r="AD1039" s="209" t="s">
        <v>163</v>
      </c>
      <c r="AE1039" s="54">
        <v>644668</v>
      </c>
      <c r="AF1039" s="52">
        <f>IFERROR(AE1039/AB1025,"-")</f>
        <v>5.9963142276708986E-3</v>
      </c>
      <c r="AG1039" s="54">
        <v>13</v>
      </c>
      <c r="AH1039" s="52">
        <f>IFERROR(AG1039/AC1025,"-")</f>
        <v>0.12621359223300971</v>
      </c>
      <c r="AI1039" s="53">
        <f t="shared" si="190"/>
        <v>49589.846153846156</v>
      </c>
      <c r="AJ1039" s="311"/>
      <c r="AK1039" s="324"/>
      <c r="AL1039" s="209" t="s">
        <v>163</v>
      </c>
      <c r="AM1039" s="54">
        <f t="shared" si="186"/>
        <v>2558070</v>
      </c>
      <c r="AN1039" s="52">
        <f>IFERROR(AM1039/AJ1025,"-")</f>
        <v>3.9479846421735234E-3</v>
      </c>
      <c r="AO1039" s="54">
        <f t="shared" si="185"/>
        <v>53</v>
      </c>
      <c r="AP1039" s="52">
        <f>IFERROR(AO1039/AK1025,"-")</f>
        <v>5.1656920077972707E-2</v>
      </c>
      <c r="AQ1039" s="53">
        <f t="shared" si="191"/>
        <v>48265.471698113208</v>
      </c>
      <c r="AW1039" s="175"/>
      <c r="AX1039" s="175"/>
    </row>
    <row r="1040" spans="2:50" s="20" customFormat="1">
      <c r="B1040" s="326"/>
      <c r="C1040" s="308"/>
      <c r="D1040" s="311"/>
      <c r="E1040" s="311"/>
      <c r="F1040" s="210" t="s">
        <v>164</v>
      </c>
      <c r="G1040" s="59">
        <v>788907</v>
      </c>
      <c r="H1040" s="57">
        <f>IFERROR(G1040/D1025,"-")</f>
        <v>1.8081051162342975E-3</v>
      </c>
      <c r="I1040" s="59">
        <v>54</v>
      </c>
      <c r="J1040" s="57">
        <f>IFERROR(I1040/E1025,"-")</f>
        <v>7.1052631578947367E-2</v>
      </c>
      <c r="K1040" s="58">
        <f t="shared" si="187"/>
        <v>14609.388888888889</v>
      </c>
      <c r="L1040" s="311"/>
      <c r="M1040" s="311"/>
      <c r="N1040" s="210" t="s">
        <v>164</v>
      </c>
      <c r="O1040" s="59">
        <v>58081</v>
      </c>
      <c r="P1040" s="57">
        <f>IFERROR(O1040/L1025,"-")</f>
        <v>9.4499316811640132E-4</v>
      </c>
      <c r="Q1040" s="59">
        <v>9</v>
      </c>
      <c r="R1040" s="57">
        <f>IFERROR(Q1040/M1025,"-")</f>
        <v>8.9108910891089105E-2</v>
      </c>
      <c r="S1040" s="58">
        <f t="shared" si="188"/>
        <v>6453.4444444444443</v>
      </c>
      <c r="T1040" s="311"/>
      <c r="U1040" s="311"/>
      <c r="V1040" s="210" t="s">
        <v>164</v>
      </c>
      <c r="W1040" s="59">
        <v>33074</v>
      </c>
      <c r="X1040" s="57">
        <f>IFERROR(W1040/T1025,"-")</f>
        <v>7.7540716261090476E-4</v>
      </c>
      <c r="Y1040" s="59">
        <v>6</v>
      </c>
      <c r="Z1040" s="57">
        <f>IFERROR(Y1040/U1025,"-")</f>
        <v>9.6774193548387094E-2</v>
      </c>
      <c r="AA1040" s="58">
        <f t="shared" si="189"/>
        <v>5512.333333333333</v>
      </c>
      <c r="AB1040" s="311"/>
      <c r="AC1040" s="311"/>
      <c r="AD1040" s="210" t="s">
        <v>164</v>
      </c>
      <c r="AE1040" s="59">
        <v>308264</v>
      </c>
      <c r="AF1040" s="57">
        <f>IFERROR(AE1040/AB1025,"-")</f>
        <v>2.867286431277405E-3</v>
      </c>
      <c r="AG1040" s="59">
        <v>12</v>
      </c>
      <c r="AH1040" s="57">
        <f>IFERROR(AG1040/AC1025,"-")</f>
        <v>0.11650485436893204</v>
      </c>
      <c r="AI1040" s="58">
        <f t="shared" si="190"/>
        <v>25688.666666666668</v>
      </c>
      <c r="AJ1040" s="311"/>
      <c r="AK1040" s="324"/>
      <c r="AL1040" s="210" t="s">
        <v>164</v>
      </c>
      <c r="AM1040" s="59">
        <f t="shared" si="186"/>
        <v>1188326</v>
      </c>
      <c r="AN1040" s="57">
        <f>IFERROR(AM1040/AJ1025,"-")</f>
        <v>1.8339970360058539E-3</v>
      </c>
      <c r="AO1040" s="59">
        <f t="shared" si="185"/>
        <v>81</v>
      </c>
      <c r="AP1040" s="57">
        <f>IFERROR(AO1040/AK1025,"-")</f>
        <v>7.8947368421052627E-2</v>
      </c>
      <c r="AQ1040" s="58">
        <f t="shared" si="191"/>
        <v>14670.691358024691</v>
      </c>
      <c r="AW1040" s="175"/>
      <c r="AX1040" s="175"/>
    </row>
    <row r="1041" spans="2:50" s="20" customFormat="1">
      <c r="B1041" s="326"/>
      <c r="C1041" s="309"/>
      <c r="D1041" s="312"/>
      <c r="E1041" s="312"/>
      <c r="F1041" s="211" t="s">
        <v>86</v>
      </c>
      <c r="G1041" s="60">
        <f>SUM(G1025:G1040)</f>
        <v>82220589</v>
      </c>
      <c r="H1041" s="57">
        <f>IFERROR(G1041/D1025,"-")</f>
        <v>0.18844232289825974</v>
      </c>
      <c r="I1041" s="59">
        <v>570</v>
      </c>
      <c r="J1041" s="57">
        <f>IFERROR(I1041/E1025,"-")</f>
        <v>0.75</v>
      </c>
      <c r="K1041" s="58">
        <f t="shared" si="187"/>
        <v>144246.64736842105</v>
      </c>
      <c r="L1041" s="312"/>
      <c r="M1041" s="312"/>
      <c r="N1041" s="211" t="s">
        <v>86</v>
      </c>
      <c r="O1041" s="60">
        <f>SUM(O1025:O1040)</f>
        <v>10142529</v>
      </c>
      <c r="P1041" s="57">
        <f>IFERROR(O1041/L1025,"-")</f>
        <v>0.16502161829897</v>
      </c>
      <c r="Q1041" s="59">
        <v>79</v>
      </c>
      <c r="R1041" s="57">
        <f>IFERROR(Q1041/M1025,"-")</f>
        <v>0.78217821782178221</v>
      </c>
      <c r="S1041" s="58">
        <f t="shared" si="188"/>
        <v>128386.44303797468</v>
      </c>
      <c r="T1041" s="312"/>
      <c r="U1041" s="312"/>
      <c r="V1041" s="211" t="s">
        <v>86</v>
      </c>
      <c r="W1041" s="60">
        <f>SUM(W1025:W1040)</f>
        <v>4561158</v>
      </c>
      <c r="X1041" s="57">
        <f>IFERROR(W1041/T1025,"-")</f>
        <v>0.10693458858922504</v>
      </c>
      <c r="Y1041" s="59">
        <v>51</v>
      </c>
      <c r="Z1041" s="57">
        <f>IFERROR(Y1041/U1025,"-")</f>
        <v>0.82258064516129037</v>
      </c>
      <c r="AA1041" s="58">
        <f t="shared" si="189"/>
        <v>89434.470588235301</v>
      </c>
      <c r="AB1041" s="312"/>
      <c r="AC1041" s="312"/>
      <c r="AD1041" s="211" t="s">
        <v>86</v>
      </c>
      <c r="AE1041" s="60">
        <f>SUM(AE1025:AE1040)</f>
        <v>18180599</v>
      </c>
      <c r="AF1041" s="57">
        <f>IFERROR(AE1041/AB1025,"-")</f>
        <v>0.16910500358522421</v>
      </c>
      <c r="AG1041" s="59">
        <v>91</v>
      </c>
      <c r="AH1041" s="57">
        <f>IFERROR(AG1041/AC1025,"-")</f>
        <v>0.88349514563106801</v>
      </c>
      <c r="AI1041" s="58">
        <f t="shared" si="190"/>
        <v>199786.8021978022</v>
      </c>
      <c r="AJ1041" s="312"/>
      <c r="AK1041" s="325"/>
      <c r="AL1041" s="211" t="s">
        <v>86</v>
      </c>
      <c r="AM1041" s="60">
        <f>SUM(AM1025:AM1040)</f>
        <v>115104875</v>
      </c>
      <c r="AN1041" s="57">
        <f>IFERROR(AM1041/AJ1025,"-")</f>
        <v>0.17764653771761646</v>
      </c>
      <c r="AO1041" s="59">
        <f t="shared" si="185"/>
        <v>791</v>
      </c>
      <c r="AP1041" s="57">
        <f>IFERROR(AO1041/AK1025,"-")</f>
        <v>0.77095516569200784</v>
      </c>
      <c r="AQ1041" s="58">
        <f t="shared" si="191"/>
        <v>145518.17319848292</v>
      </c>
      <c r="AW1041" s="175"/>
      <c r="AX1041" s="175"/>
    </row>
    <row r="1042" spans="2:50" s="20" customFormat="1">
      <c r="B1042" s="326">
        <v>62</v>
      </c>
      <c r="C1042" s="307" t="s">
        <v>19</v>
      </c>
      <c r="D1042" s="310">
        <v>521488110</v>
      </c>
      <c r="E1042" s="310">
        <v>1019</v>
      </c>
      <c r="F1042" s="207" t="s">
        <v>150</v>
      </c>
      <c r="G1042" s="50">
        <v>13290245</v>
      </c>
      <c r="H1042" s="48">
        <f>IFERROR(G1042/D1042,"-")</f>
        <v>2.5485231101433931E-2</v>
      </c>
      <c r="I1042" s="50">
        <v>178</v>
      </c>
      <c r="J1042" s="48">
        <f>IFERROR(I1042/E1042,"-")</f>
        <v>0.1746810598626104</v>
      </c>
      <c r="K1042" s="49">
        <f t="shared" si="187"/>
        <v>74664.297752808983</v>
      </c>
      <c r="L1042" s="310">
        <v>79510310</v>
      </c>
      <c r="M1042" s="310">
        <v>149</v>
      </c>
      <c r="N1042" s="207" t="s">
        <v>150</v>
      </c>
      <c r="O1042" s="50">
        <v>840241</v>
      </c>
      <c r="P1042" s="48">
        <f>IFERROR(O1042/L1042,"-")</f>
        <v>1.0567698704734015E-2</v>
      </c>
      <c r="Q1042" s="50">
        <v>33</v>
      </c>
      <c r="R1042" s="48">
        <f>IFERROR(Q1042/M1042,"-")</f>
        <v>0.22147651006711411</v>
      </c>
      <c r="S1042" s="49">
        <f t="shared" si="188"/>
        <v>25461.848484848484</v>
      </c>
      <c r="T1042" s="310">
        <v>39618030</v>
      </c>
      <c r="U1042" s="310">
        <v>86</v>
      </c>
      <c r="V1042" s="207" t="s">
        <v>150</v>
      </c>
      <c r="W1042" s="50">
        <v>238951</v>
      </c>
      <c r="X1042" s="48">
        <f>IFERROR(W1042/T1042,"-")</f>
        <v>6.0313700605507141E-3</v>
      </c>
      <c r="Y1042" s="50">
        <v>16</v>
      </c>
      <c r="Z1042" s="48">
        <f>IFERROR(Y1042/U1042,"-")</f>
        <v>0.18604651162790697</v>
      </c>
      <c r="AA1042" s="49">
        <f t="shared" si="189"/>
        <v>14934.4375</v>
      </c>
      <c r="AB1042" s="310">
        <v>89805220</v>
      </c>
      <c r="AC1042" s="310">
        <v>113</v>
      </c>
      <c r="AD1042" s="207" t="s">
        <v>150</v>
      </c>
      <c r="AE1042" s="50">
        <v>835108</v>
      </c>
      <c r="AF1042" s="48">
        <f>IFERROR(AE1042/AB1042,"-")</f>
        <v>9.2991031033608073E-3</v>
      </c>
      <c r="AG1042" s="50">
        <v>35</v>
      </c>
      <c r="AH1042" s="48">
        <f>IFERROR(AG1042/AC1042,"-")</f>
        <v>0.30973451327433627</v>
      </c>
      <c r="AI1042" s="49">
        <f t="shared" si="190"/>
        <v>23860.228571428572</v>
      </c>
      <c r="AJ1042" s="310">
        <f>SUM(D1042,L1042,T1042,AB1042)</f>
        <v>730421670</v>
      </c>
      <c r="AK1042" s="323">
        <f>SUM(E1042,M1042,U1042,AC1042)</f>
        <v>1367</v>
      </c>
      <c r="AL1042" s="207" t="s">
        <v>150</v>
      </c>
      <c r="AM1042" s="50">
        <f t="shared" ref="AM1042:AM1057" si="192">SUM(G1042,O1042,W1042,AE1042)</f>
        <v>15204545</v>
      </c>
      <c r="AN1042" s="48">
        <f>IFERROR(AM1042/AJ1042,"-")</f>
        <v>2.0816119817474749E-2</v>
      </c>
      <c r="AO1042" s="50">
        <f t="shared" si="185"/>
        <v>262</v>
      </c>
      <c r="AP1042" s="48">
        <f>IFERROR(AO1042/AK1042,"-")</f>
        <v>0.19166057059253841</v>
      </c>
      <c r="AQ1042" s="49">
        <f t="shared" si="191"/>
        <v>58032.614503816796</v>
      </c>
      <c r="AW1042" s="175"/>
      <c r="AX1042" s="175"/>
    </row>
    <row r="1043" spans="2:50" s="20" customFormat="1">
      <c r="B1043" s="326"/>
      <c r="C1043" s="308"/>
      <c r="D1043" s="311"/>
      <c r="E1043" s="311"/>
      <c r="F1043" s="208" t="s">
        <v>151</v>
      </c>
      <c r="G1043" s="54">
        <v>13529231</v>
      </c>
      <c r="H1043" s="52">
        <f>IFERROR(G1043/D1042,"-")</f>
        <v>2.5943508088803788E-2</v>
      </c>
      <c r="I1043" s="54">
        <v>233</v>
      </c>
      <c r="J1043" s="52">
        <f>IFERROR(I1043/E1042,"-")</f>
        <v>0.22865554465161925</v>
      </c>
      <c r="K1043" s="53">
        <f t="shared" si="187"/>
        <v>58065.369098712443</v>
      </c>
      <c r="L1043" s="311"/>
      <c r="M1043" s="311"/>
      <c r="N1043" s="208" t="s">
        <v>151</v>
      </c>
      <c r="O1043" s="54">
        <v>990162</v>
      </c>
      <c r="P1043" s="52">
        <f>IFERROR(O1043/L1042,"-")</f>
        <v>1.2453252917766262E-2</v>
      </c>
      <c r="Q1043" s="54">
        <v>28</v>
      </c>
      <c r="R1043" s="52">
        <f>IFERROR(Q1043/M1042,"-")</f>
        <v>0.18791946308724833</v>
      </c>
      <c r="S1043" s="53">
        <f t="shared" si="188"/>
        <v>35362.928571428572</v>
      </c>
      <c r="T1043" s="311"/>
      <c r="U1043" s="311"/>
      <c r="V1043" s="208" t="s">
        <v>151</v>
      </c>
      <c r="W1043" s="54">
        <v>599805</v>
      </c>
      <c r="X1043" s="52">
        <f>IFERROR(W1043/T1042,"-")</f>
        <v>1.5139697758823446E-2</v>
      </c>
      <c r="Y1043" s="54">
        <v>17</v>
      </c>
      <c r="Z1043" s="52">
        <f>IFERROR(Y1043/U1042,"-")</f>
        <v>0.19767441860465115</v>
      </c>
      <c r="AA1043" s="53">
        <f t="shared" si="189"/>
        <v>35282.647058823532</v>
      </c>
      <c r="AB1043" s="311"/>
      <c r="AC1043" s="311"/>
      <c r="AD1043" s="208" t="s">
        <v>151</v>
      </c>
      <c r="AE1043" s="54">
        <v>1027903</v>
      </c>
      <c r="AF1043" s="52">
        <f>IFERROR(AE1043/AB1042,"-")</f>
        <v>1.1445915950097333E-2</v>
      </c>
      <c r="AG1043" s="54">
        <v>46</v>
      </c>
      <c r="AH1043" s="52">
        <f>IFERROR(AG1043/AC1042,"-")</f>
        <v>0.40707964601769914</v>
      </c>
      <c r="AI1043" s="53">
        <f t="shared" si="190"/>
        <v>22345.717391304348</v>
      </c>
      <c r="AJ1043" s="311"/>
      <c r="AK1043" s="324"/>
      <c r="AL1043" s="208" t="s">
        <v>151</v>
      </c>
      <c r="AM1043" s="54">
        <f t="shared" si="192"/>
        <v>16147101</v>
      </c>
      <c r="AN1043" s="52">
        <f>IFERROR(AM1043/AJ1042,"-")</f>
        <v>2.2106547030566605E-2</v>
      </c>
      <c r="AO1043" s="54">
        <f t="shared" si="185"/>
        <v>324</v>
      </c>
      <c r="AP1043" s="52">
        <f>IFERROR(AO1043/AK1042,"-")</f>
        <v>0.23701536210680321</v>
      </c>
      <c r="AQ1043" s="53">
        <f t="shared" si="191"/>
        <v>49836.731481481482</v>
      </c>
      <c r="AW1043" s="175"/>
      <c r="AX1043" s="175"/>
    </row>
    <row r="1044" spans="2:50" s="20" customFormat="1">
      <c r="B1044" s="326"/>
      <c r="C1044" s="308"/>
      <c r="D1044" s="311"/>
      <c r="E1044" s="311"/>
      <c r="F1044" s="209" t="s">
        <v>152</v>
      </c>
      <c r="G1044" s="54">
        <v>9382765</v>
      </c>
      <c r="H1044" s="52">
        <f>IFERROR(G1044/D1042,"-")</f>
        <v>1.7992289411929256E-2</v>
      </c>
      <c r="I1044" s="54">
        <v>238</v>
      </c>
      <c r="J1044" s="52">
        <f>IFERROR(I1044/E1042,"-")</f>
        <v>0.23356231599607458</v>
      </c>
      <c r="K1044" s="53">
        <f t="shared" si="187"/>
        <v>39423.382352941175</v>
      </c>
      <c r="L1044" s="311"/>
      <c r="M1044" s="311"/>
      <c r="N1044" s="209" t="s">
        <v>152</v>
      </c>
      <c r="O1044" s="54">
        <v>599358</v>
      </c>
      <c r="P1044" s="52">
        <f>IFERROR(O1044/L1042,"-")</f>
        <v>7.5381167549214683E-3</v>
      </c>
      <c r="Q1044" s="54">
        <v>33</v>
      </c>
      <c r="R1044" s="52">
        <f>IFERROR(Q1044/M1042,"-")</f>
        <v>0.22147651006711411</v>
      </c>
      <c r="S1044" s="53">
        <f t="shared" si="188"/>
        <v>18162.363636363636</v>
      </c>
      <c r="T1044" s="311"/>
      <c r="U1044" s="311"/>
      <c r="V1044" s="209" t="s">
        <v>152</v>
      </c>
      <c r="W1044" s="54">
        <v>451199</v>
      </c>
      <c r="X1044" s="52">
        <f>IFERROR(W1044/T1042,"-")</f>
        <v>1.1388728818671701E-2</v>
      </c>
      <c r="Y1044" s="54">
        <v>21</v>
      </c>
      <c r="Z1044" s="52">
        <f>IFERROR(Y1044/U1042,"-")</f>
        <v>0.2441860465116279</v>
      </c>
      <c r="AA1044" s="53">
        <f t="shared" si="189"/>
        <v>21485.666666666668</v>
      </c>
      <c r="AB1044" s="311"/>
      <c r="AC1044" s="311"/>
      <c r="AD1044" s="209" t="s">
        <v>152</v>
      </c>
      <c r="AE1044" s="54">
        <v>702154</v>
      </c>
      <c r="AF1044" s="52">
        <f>IFERROR(AE1044/AB1042,"-")</f>
        <v>7.818632369031556E-3</v>
      </c>
      <c r="AG1044" s="54">
        <v>34</v>
      </c>
      <c r="AH1044" s="52">
        <f>IFERROR(AG1044/AC1042,"-")</f>
        <v>0.30088495575221241</v>
      </c>
      <c r="AI1044" s="53">
        <f t="shared" si="190"/>
        <v>20651.588235294119</v>
      </c>
      <c r="AJ1044" s="311"/>
      <c r="AK1044" s="324"/>
      <c r="AL1044" s="209" t="s">
        <v>152</v>
      </c>
      <c r="AM1044" s="54">
        <f t="shared" si="192"/>
        <v>11135476</v>
      </c>
      <c r="AN1044" s="52">
        <f>IFERROR(AM1044/AJ1042,"-")</f>
        <v>1.5245270584592595E-2</v>
      </c>
      <c r="AO1044" s="54">
        <f t="shared" si="185"/>
        <v>326</v>
      </c>
      <c r="AP1044" s="52">
        <f>IFERROR(AO1044/AK1042,"-")</f>
        <v>0.23847841989758595</v>
      </c>
      <c r="AQ1044" s="53">
        <f t="shared" si="191"/>
        <v>34157.901840490798</v>
      </c>
      <c r="AW1044" s="175"/>
      <c r="AX1044" s="175"/>
    </row>
    <row r="1045" spans="2:50" s="20" customFormat="1">
      <c r="B1045" s="326"/>
      <c r="C1045" s="308"/>
      <c r="D1045" s="311"/>
      <c r="E1045" s="311"/>
      <c r="F1045" s="209" t="s">
        <v>153</v>
      </c>
      <c r="G1045" s="54">
        <v>602116</v>
      </c>
      <c r="H1045" s="52">
        <f>IFERROR(G1045/D1042,"-")</f>
        <v>1.1546111760822313E-3</v>
      </c>
      <c r="I1045" s="54">
        <v>37</v>
      </c>
      <c r="J1045" s="52">
        <f>IFERROR(I1045/E1042,"-")</f>
        <v>3.6310107948969578E-2</v>
      </c>
      <c r="K1045" s="53">
        <f t="shared" si="187"/>
        <v>16273.405405405405</v>
      </c>
      <c r="L1045" s="311"/>
      <c r="M1045" s="311"/>
      <c r="N1045" s="209" t="s">
        <v>153</v>
      </c>
      <c r="O1045" s="54">
        <v>23148</v>
      </c>
      <c r="P1045" s="52">
        <f>IFERROR(O1045/L1042,"-")</f>
        <v>2.9113205570447406E-4</v>
      </c>
      <c r="Q1045" s="54">
        <v>3</v>
      </c>
      <c r="R1045" s="52">
        <f>IFERROR(Q1045/M1042,"-")</f>
        <v>2.0134228187919462E-2</v>
      </c>
      <c r="S1045" s="53">
        <f t="shared" si="188"/>
        <v>7716</v>
      </c>
      <c r="T1045" s="311"/>
      <c r="U1045" s="311"/>
      <c r="V1045" s="209" t="s">
        <v>153</v>
      </c>
      <c r="W1045" s="54">
        <v>37675</v>
      </c>
      <c r="X1045" s="52">
        <f>IFERROR(W1045/T1042,"-")</f>
        <v>9.5095591577875021E-4</v>
      </c>
      <c r="Y1045" s="54">
        <v>3</v>
      </c>
      <c r="Z1045" s="52">
        <f>IFERROR(Y1045/U1042,"-")</f>
        <v>3.4883720930232558E-2</v>
      </c>
      <c r="AA1045" s="53">
        <f t="shared" si="189"/>
        <v>12558.333333333334</v>
      </c>
      <c r="AB1045" s="311"/>
      <c r="AC1045" s="311"/>
      <c r="AD1045" s="209" t="s">
        <v>153</v>
      </c>
      <c r="AE1045" s="54">
        <v>3915</v>
      </c>
      <c r="AF1045" s="52">
        <f>IFERROR(AE1045/AB1042,"-")</f>
        <v>4.3594347856394097E-5</v>
      </c>
      <c r="AG1045" s="54">
        <v>3</v>
      </c>
      <c r="AH1045" s="52">
        <f>IFERROR(AG1045/AC1042,"-")</f>
        <v>2.6548672566371681E-2</v>
      </c>
      <c r="AI1045" s="53">
        <f t="shared" si="190"/>
        <v>1305</v>
      </c>
      <c r="AJ1045" s="311"/>
      <c r="AK1045" s="324"/>
      <c r="AL1045" s="209" t="s">
        <v>153</v>
      </c>
      <c r="AM1045" s="54">
        <f t="shared" si="192"/>
        <v>666854</v>
      </c>
      <c r="AN1045" s="52">
        <f>IFERROR(AM1045/AJ1042,"-")</f>
        <v>9.1297127041699083E-4</v>
      </c>
      <c r="AO1045" s="54">
        <f t="shared" si="185"/>
        <v>46</v>
      </c>
      <c r="AP1045" s="52">
        <f>IFERROR(AO1045/AK1042,"-")</f>
        <v>3.3650329188002925E-2</v>
      </c>
      <c r="AQ1045" s="53">
        <f t="shared" si="191"/>
        <v>14496.826086956522</v>
      </c>
      <c r="AW1045" s="175"/>
      <c r="AX1045" s="175"/>
    </row>
    <row r="1046" spans="2:50" s="20" customFormat="1">
      <c r="B1046" s="326"/>
      <c r="C1046" s="308"/>
      <c r="D1046" s="311"/>
      <c r="E1046" s="311"/>
      <c r="F1046" s="209" t="s">
        <v>154</v>
      </c>
      <c r="G1046" s="54">
        <v>16861460</v>
      </c>
      <c r="H1046" s="52">
        <f>IFERROR(G1046/D1042,"-")</f>
        <v>3.2333354637750035E-2</v>
      </c>
      <c r="I1046" s="54">
        <v>304</v>
      </c>
      <c r="J1046" s="52">
        <f>IFERROR(I1046/E1042,"-")</f>
        <v>0.2983316977428852</v>
      </c>
      <c r="K1046" s="53">
        <f t="shared" si="187"/>
        <v>55465.32894736842</v>
      </c>
      <c r="L1046" s="311"/>
      <c r="M1046" s="311"/>
      <c r="N1046" s="209" t="s">
        <v>154</v>
      </c>
      <c r="O1046" s="54">
        <v>1060431</v>
      </c>
      <c r="P1046" s="52">
        <f>IFERROR(O1046/L1042,"-")</f>
        <v>1.3337025097751474E-2</v>
      </c>
      <c r="Q1046" s="54">
        <v>51</v>
      </c>
      <c r="R1046" s="52">
        <f>IFERROR(Q1046/M1042,"-")</f>
        <v>0.34228187919463088</v>
      </c>
      <c r="S1046" s="53">
        <f t="shared" si="188"/>
        <v>20792.764705882353</v>
      </c>
      <c r="T1046" s="311"/>
      <c r="U1046" s="311"/>
      <c r="V1046" s="209" t="s">
        <v>154</v>
      </c>
      <c r="W1046" s="54">
        <v>2226885</v>
      </c>
      <c r="X1046" s="52">
        <f>IFERROR(W1046/T1042,"-")</f>
        <v>5.6208877624657261E-2</v>
      </c>
      <c r="Y1046" s="54">
        <v>24</v>
      </c>
      <c r="Z1046" s="52">
        <f>IFERROR(Y1046/U1042,"-")</f>
        <v>0.27906976744186046</v>
      </c>
      <c r="AA1046" s="53">
        <f t="shared" si="189"/>
        <v>92786.875</v>
      </c>
      <c r="AB1046" s="311"/>
      <c r="AC1046" s="311"/>
      <c r="AD1046" s="209" t="s">
        <v>154</v>
      </c>
      <c r="AE1046" s="54">
        <v>4840279</v>
      </c>
      <c r="AF1046" s="52">
        <f>IFERROR(AE1046/AB1042,"-")</f>
        <v>5.3897523996934697E-2</v>
      </c>
      <c r="AG1046" s="54">
        <v>37</v>
      </c>
      <c r="AH1046" s="52">
        <f>IFERROR(AG1046/AC1042,"-")</f>
        <v>0.32743362831858408</v>
      </c>
      <c r="AI1046" s="53">
        <f t="shared" si="190"/>
        <v>130818.35135135135</v>
      </c>
      <c r="AJ1046" s="311"/>
      <c r="AK1046" s="324"/>
      <c r="AL1046" s="209" t="s">
        <v>154</v>
      </c>
      <c r="AM1046" s="54">
        <f t="shared" si="192"/>
        <v>24989055</v>
      </c>
      <c r="AN1046" s="52">
        <f>IFERROR(AM1046/AJ1042,"-")</f>
        <v>3.4211820413268958E-2</v>
      </c>
      <c r="AO1046" s="54">
        <f t="shared" si="185"/>
        <v>416</v>
      </c>
      <c r="AP1046" s="52">
        <f>IFERROR(AO1046/AK1042,"-")</f>
        <v>0.30431602048280909</v>
      </c>
      <c r="AQ1046" s="53">
        <f t="shared" si="191"/>
        <v>60069.84375</v>
      </c>
      <c r="AW1046" s="175"/>
      <c r="AX1046" s="175"/>
    </row>
    <row r="1047" spans="2:50" s="20" customFormat="1">
      <c r="B1047" s="326"/>
      <c r="C1047" s="308"/>
      <c r="D1047" s="311"/>
      <c r="E1047" s="311"/>
      <c r="F1047" s="209" t="s">
        <v>155</v>
      </c>
      <c r="G1047" s="54">
        <v>15924228</v>
      </c>
      <c r="H1047" s="52">
        <f>IFERROR(G1047/D1042,"-")</f>
        <v>3.0536128618541273E-2</v>
      </c>
      <c r="I1047" s="54">
        <v>300</v>
      </c>
      <c r="J1047" s="52">
        <f>IFERROR(I1047/E1042,"-")</f>
        <v>0.29440628066732089</v>
      </c>
      <c r="K1047" s="53">
        <f t="shared" si="187"/>
        <v>53080.76</v>
      </c>
      <c r="L1047" s="311"/>
      <c r="M1047" s="311"/>
      <c r="N1047" s="209" t="s">
        <v>155</v>
      </c>
      <c r="O1047" s="54">
        <v>3305208</v>
      </c>
      <c r="P1047" s="52">
        <f>IFERROR(O1047/L1042,"-")</f>
        <v>4.1569552426597253E-2</v>
      </c>
      <c r="Q1047" s="54">
        <v>41</v>
      </c>
      <c r="R1047" s="52">
        <f>IFERROR(Q1047/M1042,"-")</f>
        <v>0.27516778523489932</v>
      </c>
      <c r="S1047" s="53">
        <f t="shared" si="188"/>
        <v>80614.829268292684</v>
      </c>
      <c r="T1047" s="311"/>
      <c r="U1047" s="311"/>
      <c r="V1047" s="209" t="s">
        <v>155</v>
      </c>
      <c r="W1047" s="54">
        <v>1697297</v>
      </c>
      <c r="X1047" s="52">
        <f>IFERROR(W1047/T1042,"-")</f>
        <v>4.2841529475342414E-2</v>
      </c>
      <c r="Y1047" s="54">
        <v>27</v>
      </c>
      <c r="Z1047" s="52">
        <f>IFERROR(Y1047/U1042,"-")</f>
        <v>0.31395348837209303</v>
      </c>
      <c r="AA1047" s="53">
        <f t="shared" si="189"/>
        <v>62862.851851851854</v>
      </c>
      <c r="AB1047" s="311"/>
      <c r="AC1047" s="311"/>
      <c r="AD1047" s="209" t="s">
        <v>155</v>
      </c>
      <c r="AE1047" s="54">
        <v>3220749</v>
      </c>
      <c r="AF1047" s="52">
        <f>IFERROR(AE1047/AB1042,"-")</f>
        <v>3.5863717053418495E-2</v>
      </c>
      <c r="AG1047" s="54">
        <v>39</v>
      </c>
      <c r="AH1047" s="52">
        <f>IFERROR(AG1047/AC1042,"-")</f>
        <v>0.34513274336283184</v>
      </c>
      <c r="AI1047" s="53">
        <f t="shared" si="190"/>
        <v>82583.307692307688</v>
      </c>
      <c r="AJ1047" s="311"/>
      <c r="AK1047" s="324"/>
      <c r="AL1047" s="209" t="s">
        <v>155</v>
      </c>
      <c r="AM1047" s="54">
        <f t="shared" si="192"/>
        <v>24147482</v>
      </c>
      <c r="AN1047" s="52">
        <f>IFERROR(AM1047/AJ1042,"-")</f>
        <v>3.3059646217779931E-2</v>
      </c>
      <c r="AO1047" s="54">
        <f t="shared" si="185"/>
        <v>407</v>
      </c>
      <c r="AP1047" s="52">
        <f>IFERROR(AO1047/AK1042,"-")</f>
        <v>0.29773226042428674</v>
      </c>
      <c r="AQ1047" s="53">
        <f t="shared" si="191"/>
        <v>59330.422604422602</v>
      </c>
      <c r="AW1047" s="175"/>
      <c r="AX1047" s="175"/>
    </row>
    <row r="1048" spans="2:50" s="20" customFormat="1">
      <c r="B1048" s="326"/>
      <c r="C1048" s="308"/>
      <c r="D1048" s="311"/>
      <c r="E1048" s="311"/>
      <c r="F1048" s="209" t="s">
        <v>156</v>
      </c>
      <c r="G1048" s="54">
        <v>14601785</v>
      </c>
      <c r="H1048" s="52">
        <f>IFERROR(G1048/D1042,"-")</f>
        <v>2.8000226122125774E-2</v>
      </c>
      <c r="I1048" s="54">
        <v>92</v>
      </c>
      <c r="J1048" s="52">
        <f>IFERROR(I1048/E1042,"-")</f>
        <v>9.0284592737978411E-2</v>
      </c>
      <c r="K1048" s="53">
        <f t="shared" si="187"/>
        <v>158715.05434782608</v>
      </c>
      <c r="L1048" s="311"/>
      <c r="M1048" s="311"/>
      <c r="N1048" s="209" t="s">
        <v>156</v>
      </c>
      <c r="O1048" s="54">
        <v>102614</v>
      </c>
      <c r="P1048" s="52">
        <f>IFERROR(O1048/L1042,"-")</f>
        <v>1.2905747694858692E-3</v>
      </c>
      <c r="Q1048" s="54">
        <v>14</v>
      </c>
      <c r="R1048" s="52">
        <f>IFERROR(Q1048/M1042,"-")</f>
        <v>9.3959731543624164E-2</v>
      </c>
      <c r="S1048" s="53">
        <f t="shared" si="188"/>
        <v>7329.5714285714284</v>
      </c>
      <c r="T1048" s="311"/>
      <c r="U1048" s="311"/>
      <c r="V1048" s="209" t="s">
        <v>156</v>
      </c>
      <c r="W1048" s="54">
        <v>127177</v>
      </c>
      <c r="X1048" s="52">
        <f>IFERROR(W1048/T1042,"-")</f>
        <v>3.210078845414575E-3</v>
      </c>
      <c r="Y1048" s="54">
        <v>9</v>
      </c>
      <c r="Z1048" s="52">
        <f>IFERROR(Y1048/U1042,"-")</f>
        <v>0.10465116279069768</v>
      </c>
      <c r="AA1048" s="53">
        <f t="shared" si="189"/>
        <v>14130.777777777777</v>
      </c>
      <c r="AB1048" s="311"/>
      <c r="AC1048" s="311"/>
      <c r="AD1048" s="209" t="s">
        <v>156</v>
      </c>
      <c r="AE1048" s="54">
        <v>1260336</v>
      </c>
      <c r="AF1048" s="52">
        <f>IFERROR(AE1048/AB1042,"-")</f>
        <v>1.4034106257965851E-2</v>
      </c>
      <c r="AG1048" s="54">
        <v>21</v>
      </c>
      <c r="AH1048" s="52">
        <f>IFERROR(AG1048/AC1042,"-")</f>
        <v>0.18584070796460178</v>
      </c>
      <c r="AI1048" s="53">
        <f t="shared" si="190"/>
        <v>60016</v>
      </c>
      <c r="AJ1048" s="311"/>
      <c r="AK1048" s="324"/>
      <c r="AL1048" s="209" t="s">
        <v>156</v>
      </c>
      <c r="AM1048" s="54">
        <f t="shared" si="192"/>
        <v>16091912</v>
      </c>
      <c r="AN1048" s="52">
        <f>IFERROR(AM1048/AJ1042,"-")</f>
        <v>2.203098930512289E-2</v>
      </c>
      <c r="AO1048" s="54">
        <f t="shared" si="185"/>
        <v>136</v>
      </c>
      <c r="AP1048" s="52">
        <f>IFERROR(AO1048/AK1042,"-")</f>
        <v>9.9487929773226041E-2</v>
      </c>
      <c r="AQ1048" s="53">
        <f t="shared" si="191"/>
        <v>118322.88235294117</v>
      </c>
      <c r="AW1048" s="175"/>
      <c r="AX1048" s="175"/>
    </row>
    <row r="1049" spans="2:50" s="20" customFormat="1">
      <c r="B1049" s="326"/>
      <c r="C1049" s="308"/>
      <c r="D1049" s="311"/>
      <c r="E1049" s="311"/>
      <c r="F1049" s="209" t="s">
        <v>166</v>
      </c>
      <c r="G1049" s="54">
        <v>0</v>
      </c>
      <c r="H1049" s="52">
        <f>IFERROR(G1049/D1042,"-")</f>
        <v>0</v>
      </c>
      <c r="I1049" s="54">
        <v>0</v>
      </c>
      <c r="J1049" s="52">
        <f>IFERROR(I1049/E1042,"-")</f>
        <v>0</v>
      </c>
      <c r="K1049" s="53" t="str">
        <f t="shared" si="187"/>
        <v>-</v>
      </c>
      <c r="L1049" s="311"/>
      <c r="M1049" s="311"/>
      <c r="N1049" s="209" t="s">
        <v>166</v>
      </c>
      <c r="O1049" s="54">
        <v>0</v>
      </c>
      <c r="P1049" s="52">
        <f>IFERROR(O1049/L1042,"-")</f>
        <v>0</v>
      </c>
      <c r="Q1049" s="54">
        <v>0</v>
      </c>
      <c r="R1049" s="52">
        <f>IFERROR(Q1049/M1042,"-")</f>
        <v>0</v>
      </c>
      <c r="S1049" s="53" t="str">
        <f t="shared" si="188"/>
        <v>-</v>
      </c>
      <c r="T1049" s="311"/>
      <c r="U1049" s="311"/>
      <c r="V1049" s="209" t="s">
        <v>166</v>
      </c>
      <c r="W1049" s="54">
        <v>0</v>
      </c>
      <c r="X1049" s="52">
        <f>IFERROR(W1049/T1042,"-")</f>
        <v>0</v>
      </c>
      <c r="Y1049" s="54">
        <v>0</v>
      </c>
      <c r="Z1049" s="52">
        <f>IFERROR(Y1049/U1042,"-")</f>
        <v>0</v>
      </c>
      <c r="AA1049" s="53" t="str">
        <f t="shared" si="189"/>
        <v>-</v>
      </c>
      <c r="AB1049" s="311"/>
      <c r="AC1049" s="311"/>
      <c r="AD1049" s="209" t="s">
        <v>166</v>
      </c>
      <c r="AE1049" s="54">
        <v>0</v>
      </c>
      <c r="AF1049" s="52">
        <f>IFERROR(AE1049/AB1042,"-")</f>
        <v>0</v>
      </c>
      <c r="AG1049" s="54">
        <v>0</v>
      </c>
      <c r="AH1049" s="52">
        <f>IFERROR(AG1049/AC1042,"-")</f>
        <v>0</v>
      </c>
      <c r="AI1049" s="53" t="str">
        <f t="shared" si="190"/>
        <v>-</v>
      </c>
      <c r="AJ1049" s="311"/>
      <c r="AK1049" s="324"/>
      <c r="AL1049" s="209" t="s">
        <v>166</v>
      </c>
      <c r="AM1049" s="54">
        <f t="shared" si="192"/>
        <v>0</v>
      </c>
      <c r="AN1049" s="52">
        <f>IFERROR(AM1049/AJ1042,"-")</f>
        <v>0</v>
      </c>
      <c r="AO1049" s="54">
        <f t="shared" si="185"/>
        <v>0</v>
      </c>
      <c r="AP1049" s="52">
        <f>IFERROR(AO1049/AK1042,"-")</f>
        <v>0</v>
      </c>
      <c r="AQ1049" s="53" t="str">
        <f t="shared" si="191"/>
        <v>-</v>
      </c>
      <c r="AW1049" s="175"/>
      <c r="AX1049" s="175"/>
    </row>
    <row r="1050" spans="2:50" s="20" customFormat="1">
      <c r="B1050" s="326"/>
      <c r="C1050" s="308"/>
      <c r="D1050" s="311"/>
      <c r="E1050" s="311"/>
      <c r="F1050" s="209" t="s">
        <v>157</v>
      </c>
      <c r="G1050" s="54">
        <v>87698</v>
      </c>
      <c r="H1050" s="52">
        <f>IFERROR(G1050/D1042,"-")</f>
        <v>1.6816874309943518E-4</v>
      </c>
      <c r="I1050" s="54">
        <v>3</v>
      </c>
      <c r="J1050" s="52">
        <f>IFERROR(I1050/E1042,"-")</f>
        <v>2.944062806673209E-3</v>
      </c>
      <c r="K1050" s="53">
        <f t="shared" si="187"/>
        <v>29232.666666666668</v>
      </c>
      <c r="L1050" s="311"/>
      <c r="M1050" s="311"/>
      <c r="N1050" s="209" t="s">
        <v>157</v>
      </c>
      <c r="O1050" s="54">
        <v>0</v>
      </c>
      <c r="P1050" s="52">
        <f>IFERROR(O1050/L1042,"-")</f>
        <v>0</v>
      </c>
      <c r="Q1050" s="54">
        <v>0</v>
      </c>
      <c r="R1050" s="52">
        <f>IFERROR(Q1050/M1042,"-")</f>
        <v>0</v>
      </c>
      <c r="S1050" s="53" t="str">
        <f t="shared" si="188"/>
        <v>-</v>
      </c>
      <c r="T1050" s="311"/>
      <c r="U1050" s="311"/>
      <c r="V1050" s="209" t="s">
        <v>157</v>
      </c>
      <c r="W1050" s="54">
        <v>55844</v>
      </c>
      <c r="X1050" s="52">
        <f>IFERROR(W1050/T1042,"-")</f>
        <v>1.4095602431519185E-3</v>
      </c>
      <c r="Y1050" s="54">
        <v>1</v>
      </c>
      <c r="Z1050" s="52">
        <f>IFERROR(Y1050/U1042,"-")</f>
        <v>1.1627906976744186E-2</v>
      </c>
      <c r="AA1050" s="53">
        <f t="shared" si="189"/>
        <v>55844</v>
      </c>
      <c r="AB1050" s="311"/>
      <c r="AC1050" s="311"/>
      <c r="AD1050" s="209" t="s">
        <v>157</v>
      </c>
      <c r="AE1050" s="54">
        <v>31076</v>
      </c>
      <c r="AF1050" s="52">
        <f>IFERROR(AE1050/AB1042,"-")</f>
        <v>3.4603779156712716E-4</v>
      </c>
      <c r="AG1050" s="54">
        <v>2</v>
      </c>
      <c r="AH1050" s="52">
        <f>IFERROR(AG1050/AC1042,"-")</f>
        <v>1.7699115044247787E-2</v>
      </c>
      <c r="AI1050" s="53">
        <f t="shared" si="190"/>
        <v>15538</v>
      </c>
      <c r="AJ1050" s="311"/>
      <c r="AK1050" s="324"/>
      <c r="AL1050" s="209" t="s">
        <v>157</v>
      </c>
      <c r="AM1050" s="54">
        <f t="shared" si="192"/>
        <v>174618</v>
      </c>
      <c r="AN1050" s="52">
        <f>IFERROR(AM1050/AJ1042,"-")</f>
        <v>2.3906464878020392E-4</v>
      </c>
      <c r="AO1050" s="54">
        <f t="shared" si="185"/>
        <v>6</v>
      </c>
      <c r="AP1050" s="52">
        <f>IFERROR(AO1050/AK1042,"-")</f>
        <v>4.3891733723482075E-3</v>
      </c>
      <c r="AQ1050" s="53">
        <f t="shared" si="191"/>
        <v>29103</v>
      </c>
      <c r="AW1050" s="175"/>
      <c r="AX1050" s="175"/>
    </row>
    <row r="1051" spans="2:50" s="20" customFormat="1">
      <c r="B1051" s="326"/>
      <c r="C1051" s="308"/>
      <c r="D1051" s="311"/>
      <c r="E1051" s="311"/>
      <c r="F1051" s="209" t="s">
        <v>158</v>
      </c>
      <c r="G1051" s="54">
        <v>231944</v>
      </c>
      <c r="H1051" s="52">
        <f>IFERROR(G1051/D1042,"-")</f>
        <v>4.4477332378680697E-4</v>
      </c>
      <c r="I1051" s="54">
        <v>20</v>
      </c>
      <c r="J1051" s="52">
        <f>IFERROR(I1051/E1042,"-")</f>
        <v>1.9627085377821395E-2</v>
      </c>
      <c r="K1051" s="53">
        <f t="shared" si="187"/>
        <v>11597.2</v>
      </c>
      <c r="L1051" s="311"/>
      <c r="M1051" s="311"/>
      <c r="N1051" s="209" t="s">
        <v>158</v>
      </c>
      <c r="O1051" s="54">
        <v>1621475</v>
      </c>
      <c r="P1051" s="52">
        <f>IFERROR(O1051/L1042,"-")</f>
        <v>2.0393267237921724E-2</v>
      </c>
      <c r="Q1051" s="54">
        <v>9</v>
      </c>
      <c r="R1051" s="52">
        <f>IFERROR(Q1051/M1042,"-")</f>
        <v>6.0402684563758392E-2</v>
      </c>
      <c r="S1051" s="53">
        <f t="shared" si="188"/>
        <v>180163.88888888888</v>
      </c>
      <c r="T1051" s="311"/>
      <c r="U1051" s="311"/>
      <c r="V1051" s="209" t="s">
        <v>158</v>
      </c>
      <c r="W1051" s="54">
        <v>64704</v>
      </c>
      <c r="X1051" s="52">
        <f>IFERROR(W1051/T1042,"-")</f>
        <v>1.6331957949448773E-3</v>
      </c>
      <c r="Y1051" s="54">
        <v>4</v>
      </c>
      <c r="Z1051" s="52">
        <f>IFERROR(Y1051/U1042,"-")</f>
        <v>4.6511627906976744E-2</v>
      </c>
      <c r="AA1051" s="53">
        <f t="shared" si="189"/>
        <v>16176</v>
      </c>
      <c r="AB1051" s="311"/>
      <c r="AC1051" s="311"/>
      <c r="AD1051" s="209" t="s">
        <v>158</v>
      </c>
      <c r="AE1051" s="54">
        <v>121103</v>
      </c>
      <c r="AF1051" s="52">
        <f>IFERROR(AE1051/AB1042,"-")</f>
        <v>1.3485073584809436E-3</v>
      </c>
      <c r="AG1051" s="54">
        <v>7</v>
      </c>
      <c r="AH1051" s="52">
        <f>IFERROR(AG1051/AC1042,"-")</f>
        <v>6.1946902654867256E-2</v>
      </c>
      <c r="AI1051" s="53">
        <f t="shared" si="190"/>
        <v>17300.428571428572</v>
      </c>
      <c r="AJ1051" s="311"/>
      <c r="AK1051" s="324"/>
      <c r="AL1051" s="209" t="s">
        <v>158</v>
      </c>
      <c r="AM1051" s="54">
        <f t="shared" si="192"/>
        <v>2039226</v>
      </c>
      <c r="AN1051" s="52">
        <f>IFERROR(AM1051/AJ1042,"-")</f>
        <v>2.7918476186501971E-3</v>
      </c>
      <c r="AO1051" s="54">
        <f t="shared" si="185"/>
        <v>40</v>
      </c>
      <c r="AP1051" s="52">
        <f>IFERROR(AO1051/AK1042,"-")</f>
        <v>2.9261155815654718E-2</v>
      </c>
      <c r="AQ1051" s="53">
        <f t="shared" si="191"/>
        <v>50980.65</v>
      </c>
      <c r="AW1051" s="175"/>
      <c r="AX1051" s="175"/>
    </row>
    <row r="1052" spans="2:50" s="20" customFormat="1">
      <c r="B1052" s="326"/>
      <c r="C1052" s="308"/>
      <c r="D1052" s="311"/>
      <c r="E1052" s="311"/>
      <c r="F1052" s="209" t="s">
        <v>159</v>
      </c>
      <c r="G1052" s="54">
        <v>68459</v>
      </c>
      <c r="H1052" s="52">
        <f>IFERROR(G1052/D1042,"-")</f>
        <v>1.3127624328769451E-4</v>
      </c>
      <c r="I1052" s="54">
        <v>5</v>
      </c>
      <c r="J1052" s="52">
        <f>IFERROR(I1052/E1042,"-")</f>
        <v>4.9067713444553487E-3</v>
      </c>
      <c r="K1052" s="53">
        <f t="shared" si="187"/>
        <v>13691.8</v>
      </c>
      <c r="L1052" s="311"/>
      <c r="M1052" s="311"/>
      <c r="N1052" s="209" t="s">
        <v>159</v>
      </c>
      <c r="O1052" s="54">
        <v>0</v>
      </c>
      <c r="P1052" s="52">
        <f>IFERROR(O1052/L1042,"-")</f>
        <v>0</v>
      </c>
      <c r="Q1052" s="54">
        <v>0</v>
      </c>
      <c r="R1052" s="52">
        <f>IFERROR(Q1052/M1042,"-")</f>
        <v>0</v>
      </c>
      <c r="S1052" s="53" t="str">
        <f t="shared" si="188"/>
        <v>-</v>
      </c>
      <c r="T1052" s="311"/>
      <c r="U1052" s="311"/>
      <c r="V1052" s="209" t="s">
        <v>159</v>
      </c>
      <c r="W1052" s="54">
        <v>0</v>
      </c>
      <c r="X1052" s="52">
        <f>IFERROR(W1052/T1042,"-")</f>
        <v>0</v>
      </c>
      <c r="Y1052" s="54">
        <v>0</v>
      </c>
      <c r="Z1052" s="52">
        <f>IFERROR(Y1052/U1042,"-")</f>
        <v>0</v>
      </c>
      <c r="AA1052" s="53" t="str">
        <f t="shared" si="189"/>
        <v>-</v>
      </c>
      <c r="AB1052" s="311"/>
      <c r="AC1052" s="311"/>
      <c r="AD1052" s="209" t="s">
        <v>159</v>
      </c>
      <c r="AE1052" s="54">
        <v>10812</v>
      </c>
      <c r="AF1052" s="52">
        <f>IFERROR(AE1052/AB1042,"-")</f>
        <v>1.2039389247083855E-4</v>
      </c>
      <c r="AG1052" s="54">
        <v>2</v>
      </c>
      <c r="AH1052" s="52">
        <f>IFERROR(AG1052/AC1042,"-")</f>
        <v>1.7699115044247787E-2</v>
      </c>
      <c r="AI1052" s="53">
        <f t="shared" si="190"/>
        <v>5406</v>
      </c>
      <c r="AJ1052" s="311"/>
      <c r="AK1052" s="324"/>
      <c r="AL1052" s="209" t="s">
        <v>159</v>
      </c>
      <c r="AM1052" s="54">
        <f t="shared" si="192"/>
        <v>79271</v>
      </c>
      <c r="AN1052" s="52">
        <f>IFERROR(AM1052/AJ1042,"-")</f>
        <v>1.0852772207593458E-4</v>
      </c>
      <c r="AO1052" s="54">
        <f t="shared" si="185"/>
        <v>7</v>
      </c>
      <c r="AP1052" s="52">
        <f>IFERROR(AO1052/AK1042,"-")</f>
        <v>5.1207022677395757E-3</v>
      </c>
      <c r="AQ1052" s="53">
        <f t="shared" si="191"/>
        <v>11324.428571428571</v>
      </c>
      <c r="AW1052" s="175"/>
      <c r="AX1052" s="175"/>
    </row>
    <row r="1053" spans="2:50" s="20" customFormat="1">
      <c r="B1053" s="326"/>
      <c r="C1053" s="308"/>
      <c r="D1053" s="311"/>
      <c r="E1053" s="311"/>
      <c r="F1053" s="209" t="s">
        <v>160</v>
      </c>
      <c r="G1053" s="54">
        <v>3245909</v>
      </c>
      <c r="H1053" s="52">
        <f>IFERROR(G1053/D1042,"-")</f>
        <v>6.2243202438498546E-3</v>
      </c>
      <c r="I1053" s="54">
        <v>6</v>
      </c>
      <c r="J1053" s="52">
        <f>IFERROR(I1053/E1042,"-")</f>
        <v>5.8881256133464181E-3</v>
      </c>
      <c r="K1053" s="53">
        <f t="shared" si="187"/>
        <v>540984.83333333337</v>
      </c>
      <c r="L1053" s="311"/>
      <c r="M1053" s="311"/>
      <c r="N1053" s="209" t="s">
        <v>160</v>
      </c>
      <c r="O1053" s="54">
        <v>0</v>
      </c>
      <c r="P1053" s="52">
        <f>IFERROR(O1053/L1042,"-")</f>
        <v>0</v>
      </c>
      <c r="Q1053" s="54">
        <v>0</v>
      </c>
      <c r="R1053" s="52">
        <f>IFERROR(Q1053/M1042,"-")</f>
        <v>0</v>
      </c>
      <c r="S1053" s="53" t="str">
        <f t="shared" si="188"/>
        <v>-</v>
      </c>
      <c r="T1053" s="311"/>
      <c r="U1053" s="311"/>
      <c r="V1053" s="209" t="s">
        <v>160</v>
      </c>
      <c r="W1053" s="54">
        <v>0</v>
      </c>
      <c r="X1053" s="52">
        <f>IFERROR(W1053/T1042,"-")</f>
        <v>0</v>
      </c>
      <c r="Y1053" s="54">
        <v>0</v>
      </c>
      <c r="Z1053" s="52">
        <f>IFERROR(Y1053/U1042,"-")</f>
        <v>0</v>
      </c>
      <c r="AA1053" s="53" t="str">
        <f t="shared" si="189"/>
        <v>-</v>
      </c>
      <c r="AB1053" s="311"/>
      <c r="AC1053" s="311"/>
      <c r="AD1053" s="209" t="s">
        <v>160</v>
      </c>
      <c r="AE1053" s="54">
        <v>2100796</v>
      </c>
      <c r="AF1053" s="52">
        <f>IFERROR(AE1053/AB1042,"-")</f>
        <v>2.3392805006212335E-2</v>
      </c>
      <c r="AG1053" s="54">
        <v>2</v>
      </c>
      <c r="AH1053" s="52">
        <f>IFERROR(AG1053/AC1042,"-")</f>
        <v>1.7699115044247787E-2</v>
      </c>
      <c r="AI1053" s="53">
        <f t="shared" si="190"/>
        <v>1050398</v>
      </c>
      <c r="AJ1053" s="311"/>
      <c r="AK1053" s="324"/>
      <c r="AL1053" s="209" t="s">
        <v>160</v>
      </c>
      <c r="AM1053" s="54">
        <f t="shared" si="192"/>
        <v>5346705</v>
      </c>
      <c r="AN1053" s="52">
        <f>IFERROR(AM1053/AJ1042,"-")</f>
        <v>7.320025157523051E-3</v>
      </c>
      <c r="AO1053" s="54">
        <f t="shared" si="185"/>
        <v>8</v>
      </c>
      <c r="AP1053" s="52">
        <f>IFERROR(AO1053/AK1042,"-")</f>
        <v>5.8522311631309439E-3</v>
      </c>
      <c r="AQ1053" s="53">
        <f t="shared" si="191"/>
        <v>668338.125</v>
      </c>
      <c r="AW1053" s="175"/>
      <c r="AX1053" s="175"/>
    </row>
    <row r="1054" spans="2:50" s="20" customFormat="1">
      <c r="B1054" s="326"/>
      <c r="C1054" s="308"/>
      <c r="D1054" s="311"/>
      <c r="E1054" s="311"/>
      <c r="F1054" s="209" t="s">
        <v>161</v>
      </c>
      <c r="G1054" s="54">
        <v>2982019</v>
      </c>
      <c r="H1054" s="52">
        <f>IFERROR(G1054/D1042,"-")</f>
        <v>5.7182876134989919E-3</v>
      </c>
      <c r="I1054" s="54">
        <v>96</v>
      </c>
      <c r="J1054" s="52">
        <f>IFERROR(I1054/E1042,"-")</f>
        <v>9.4210009813542689E-2</v>
      </c>
      <c r="K1054" s="53">
        <f t="shared" si="187"/>
        <v>31062.697916666668</v>
      </c>
      <c r="L1054" s="311"/>
      <c r="M1054" s="311"/>
      <c r="N1054" s="209" t="s">
        <v>161</v>
      </c>
      <c r="O1054" s="54">
        <v>809171</v>
      </c>
      <c r="P1054" s="52">
        <f>IFERROR(O1054/L1042,"-")</f>
        <v>1.0176931771489759E-2</v>
      </c>
      <c r="Q1054" s="54">
        <v>20</v>
      </c>
      <c r="R1054" s="52">
        <f>IFERROR(Q1054/M1042,"-")</f>
        <v>0.13422818791946309</v>
      </c>
      <c r="S1054" s="53">
        <f t="shared" si="188"/>
        <v>40458.550000000003</v>
      </c>
      <c r="T1054" s="311"/>
      <c r="U1054" s="311"/>
      <c r="V1054" s="209" t="s">
        <v>161</v>
      </c>
      <c r="W1054" s="54">
        <v>989658</v>
      </c>
      <c r="X1054" s="52">
        <f>IFERROR(W1054/T1042,"-")</f>
        <v>2.4979990171141775E-2</v>
      </c>
      <c r="Y1054" s="54">
        <v>13</v>
      </c>
      <c r="Z1054" s="52">
        <f>IFERROR(Y1054/U1042,"-")</f>
        <v>0.15116279069767441</v>
      </c>
      <c r="AA1054" s="53">
        <f t="shared" si="189"/>
        <v>76127.538461538468</v>
      </c>
      <c r="AB1054" s="311"/>
      <c r="AC1054" s="311"/>
      <c r="AD1054" s="209" t="s">
        <v>161</v>
      </c>
      <c r="AE1054" s="54">
        <v>152302</v>
      </c>
      <c r="AF1054" s="52">
        <f>IFERROR(AE1054/AB1042,"-")</f>
        <v>1.6959147809002639E-3</v>
      </c>
      <c r="AG1054" s="54">
        <v>14</v>
      </c>
      <c r="AH1054" s="52">
        <f>IFERROR(AG1054/AC1042,"-")</f>
        <v>0.12389380530973451</v>
      </c>
      <c r="AI1054" s="53">
        <f t="shared" si="190"/>
        <v>10878.714285714286</v>
      </c>
      <c r="AJ1054" s="311"/>
      <c r="AK1054" s="324"/>
      <c r="AL1054" s="209" t="s">
        <v>161</v>
      </c>
      <c r="AM1054" s="54">
        <f t="shared" si="192"/>
        <v>4933150</v>
      </c>
      <c r="AN1054" s="52">
        <f>IFERROR(AM1054/AJ1042,"-")</f>
        <v>6.7538385053663589E-3</v>
      </c>
      <c r="AO1054" s="54">
        <f t="shared" si="185"/>
        <v>143</v>
      </c>
      <c r="AP1054" s="52">
        <f>IFERROR(AO1054/AK1042,"-")</f>
        <v>0.10460863204096561</v>
      </c>
      <c r="AQ1054" s="53">
        <f t="shared" si="191"/>
        <v>34497.552447552451</v>
      </c>
      <c r="AW1054" s="175"/>
      <c r="AX1054" s="175"/>
    </row>
    <row r="1055" spans="2:50" s="20" customFormat="1">
      <c r="B1055" s="326"/>
      <c r="C1055" s="308"/>
      <c r="D1055" s="311"/>
      <c r="E1055" s="311"/>
      <c r="F1055" s="209" t="s">
        <v>162</v>
      </c>
      <c r="G1055" s="54">
        <v>5681691</v>
      </c>
      <c r="H1055" s="52">
        <f>IFERROR(G1055/D1042,"-")</f>
        <v>1.0895149651638271E-2</v>
      </c>
      <c r="I1055" s="54">
        <v>64</v>
      </c>
      <c r="J1055" s="52">
        <f>IFERROR(I1055/E1042,"-")</f>
        <v>6.2806673209028455E-2</v>
      </c>
      <c r="K1055" s="53">
        <f t="shared" si="187"/>
        <v>88776.421875</v>
      </c>
      <c r="L1055" s="311"/>
      <c r="M1055" s="311"/>
      <c r="N1055" s="209" t="s">
        <v>162</v>
      </c>
      <c r="O1055" s="54">
        <v>208380</v>
      </c>
      <c r="P1055" s="52">
        <f>IFERROR(O1055/L1042,"-")</f>
        <v>2.6207921966346251E-3</v>
      </c>
      <c r="Q1055" s="54">
        <v>7</v>
      </c>
      <c r="R1055" s="52">
        <f>IFERROR(Q1055/M1042,"-")</f>
        <v>4.6979865771812082E-2</v>
      </c>
      <c r="S1055" s="53">
        <f t="shared" si="188"/>
        <v>29768.571428571428</v>
      </c>
      <c r="T1055" s="311"/>
      <c r="U1055" s="311"/>
      <c r="V1055" s="209" t="s">
        <v>162</v>
      </c>
      <c r="W1055" s="54">
        <v>475527</v>
      </c>
      <c r="X1055" s="52">
        <f>IFERROR(W1055/T1042,"-")</f>
        <v>1.200279266788379E-2</v>
      </c>
      <c r="Y1055" s="54">
        <v>6</v>
      </c>
      <c r="Z1055" s="52">
        <f>IFERROR(Y1055/U1042,"-")</f>
        <v>6.9767441860465115E-2</v>
      </c>
      <c r="AA1055" s="53">
        <f t="shared" si="189"/>
        <v>79254.5</v>
      </c>
      <c r="AB1055" s="311"/>
      <c r="AC1055" s="311"/>
      <c r="AD1055" s="209" t="s">
        <v>162</v>
      </c>
      <c r="AE1055" s="54">
        <v>1253948</v>
      </c>
      <c r="AF1055" s="52">
        <f>IFERROR(AE1055/AB1042,"-")</f>
        <v>1.3962974535333246E-2</v>
      </c>
      <c r="AG1055" s="54">
        <v>16</v>
      </c>
      <c r="AH1055" s="52">
        <f>IFERROR(AG1055/AC1042,"-")</f>
        <v>0.1415929203539823</v>
      </c>
      <c r="AI1055" s="53">
        <f t="shared" si="190"/>
        <v>78371.75</v>
      </c>
      <c r="AJ1055" s="311"/>
      <c r="AK1055" s="324"/>
      <c r="AL1055" s="209" t="s">
        <v>162</v>
      </c>
      <c r="AM1055" s="54">
        <f t="shared" si="192"/>
        <v>7619546</v>
      </c>
      <c r="AN1055" s="52">
        <f>IFERROR(AM1055/AJ1042,"-")</f>
        <v>1.0431708577320823E-2</v>
      </c>
      <c r="AO1055" s="54">
        <f t="shared" si="185"/>
        <v>93</v>
      </c>
      <c r="AP1055" s="52">
        <f>IFERROR(AO1055/AK1042,"-")</f>
        <v>6.8032187271397218E-2</v>
      </c>
      <c r="AQ1055" s="53">
        <f t="shared" si="191"/>
        <v>81930.602150537641</v>
      </c>
      <c r="AW1055" s="175"/>
      <c r="AX1055" s="175"/>
    </row>
    <row r="1056" spans="2:50" s="20" customFormat="1">
      <c r="B1056" s="326"/>
      <c r="C1056" s="308"/>
      <c r="D1056" s="311"/>
      <c r="E1056" s="311"/>
      <c r="F1056" s="209" t="s">
        <v>163</v>
      </c>
      <c r="G1056" s="54">
        <v>1210920</v>
      </c>
      <c r="H1056" s="52">
        <f>IFERROR(G1056/D1042,"-")</f>
        <v>2.3220471891487612E-3</v>
      </c>
      <c r="I1056" s="54">
        <v>38</v>
      </c>
      <c r="J1056" s="52">
        <f>IFERROR(I1056/E1042,"-")</f>
        <v>3.7291462217860651E-2</v>
      </c>
      <c r="K1056" s="53">
        <f t="shared" si="187"/>
        <v>31866.315789473683</v>
      </c>
      <c r="L1056" s="311"/>
      <c r="M1056" s="311"/>
      <c r="N1056" s="209" t="s">
        <v>163</v>
      </c>
      <c r="O1056" s="54">
        <v>87351</v>
      </c>
      <c r="P1056" s="52">
        <f>IFERROR(O1056/L1042,"-")</f>
        <v>1.0986122428651077E-3</v>
      </c>
      <c r="Q1056" s="54">
        <v>7</v>
      </c>
      <c r="R1056" s="52">
        <f>IFERROR(Q1056/M1042,"-")</f>
        <v>4.6979865771812082E-2</v>
      </c>
      <c r="S1056" s="53">
        <f t="shared" si="188"/>
        <v>12478.714285714286</v>
      </c>
      <c r="T1056" s="311"/>
      <c r="U1056" s="311"/>
      <c r="V1056" s="209" t="s">
        <v>163</v>
      </c>
      <c r="W1056" s="54">
        <v>179470</v>
      </c>
      <c r="X1056" s="52">
        <f>IFERROR(W1056/T1042,"-")</f>
        <v>4.5300081806187737E-3</v>
      </c>
      <c r="Y1056" s="54">
        <v>5</v>
      </c>
      <c r="Z1056" s="52">
        <f>IFERROR(Y1056/U1042,"-")</f>
        <v>5.8139534883720929E-2</v>
      </c>
      <c r="AA1056" s="53">
        <f t="shared" si="189"/>
        <v>35894</v>
      </c>
      <c r="AB1056" s="311"/>
      <c r="AC1056" s="311"/>
      <c r="AD1056" s="209" t="s">
        <v>163</v>
      </c>
      <c r="AE1056" s="54">
        <v>449192</v>
      </c>
      <c r="AF1056" s="52">
        <f>IFERROR(AE1056/AB1042,"-")</f>
        <v>5.0018473313689334E-3</v>
      </c>
      <c r="AG1056" s="54">
        <v>11</v>
      </c>
      <c r="AH1056" s="52">
        <f>IFERROR(AG1056/AC1042,"-")</f>
        <v>9.7345132743362831E-2</v>
      </c>
      <c r="AI1056" s="53">
        <f t="shared" si="190"/>
        <v>40835.63636363636</v>
      </c>
      <c r="AJ1056" s="311"/>
      <c r="AK1056" s="324"/>
      <c r="AL1056" s="209" t="s">
        <v>163</v>
      </c>
      <c r="AM1056" s="54">
        <f t="shared" si="192"/>
        <v>1926933</v>
      </c>
      <c r="AN1056" s="52">
        <f>IFERROR(AM1056/AJ1042,"-")</f>
        <v>2.6381103945067787E-3</v>
      </c>
      <c r="AO1056" s="54">
        <f t="shared" si="185"/>
        <v>61</v>
      </c>
      <c r="AP1056" s="52">
        <f>IFERROR(AO1056/AK1042,"-")</f>
        <v>4.4623262618873442E-2</v>
      </c>
      <c r="AQ1056" s="53">
        <f t="shared" si="191"/>
        <v>31589.065573770491</v>
      </c>
      <c r="AW1056" s="175"/>
      <c r="AX1056" s="175"/>
    </row>
    <row r="1057" spans="2:50" s="20" customFormat="1">
      <c r="B1057" s="326"/>
      <c r="C1057" s="308"/>
      <c r="D1057" s="311"/>
      <c r="E1057" s="311"/>
      <c r="F1057" s="210" t="s">
        <v>164</v>
      </c>
      <c r="G1057" s="59">
        <v>1599981</v>
      </c>
      <c r="H1057" s="57">
        <f>IFERROR(G1057/D1042,"-")</f>
        <v>3.0681063850142242E-3</v>
      </c>
      <c r="I1057" s="59">
        <v>75</v>
      </c>
      <c r="J1057" s="57">
        <f>IFERROR(I1057/E1042,"-")</f>
        <v>7.3601570166830221E-2</v>
      </c>
      <c r="K1057" s="58">
        <f t="shared" si="187"/>
        <v>21333.08</v>
      </c>
      <c r="L1057" s="311"/>
      <c r="M1057" s="311"/>
      <c r="N1057" s="210" t="s">
        <v>164</v>
      </c>
      <c r="O1057" s="59">
        <v>59874</v>
      </c>
      <c r="P1057" s="57">
        <f>IFERROR(O1057/L1042,"-")</f>
        <v>7.5303441780066004E-4</v>
      </c>
      <c r="Q1057" s="59">
        <v>13</v>
      </c>
      <c r="R1057" s="57">
        <f>IFERROR(Q1057/M1042,"-")</f>
        <v>8.7248322147651006E-2</v>
      </c>
      <c r="S1057" s="58">
        <f t="shared" si="188"/>
        <v>4605.6923076923076</v>
      </c>
      <c r="T1057" s="311"/>
      <c r="U1057" s="311"/>
      <c r="V1057" s="210" t="s">
        <v>164</v>
      </c>
      <c r="W1057" s="59">
        <v>23698</v>
      </c>
      <c r="X1057" s="57">
        <f>IFERROR(W1057/T1042,"-")</f>
        <v>5.9816199846383076E-4</v>
      </c>
      <c r="Y1057" s="59">
        <v>5</v>
      </c>
      <c r="Z1057" s="57">
        <f>IFERROR(Y1057/U1042,"-")</f>
        <v>5.8139534883720929E-2</v>
      </c>
      <c r="AA1057" s="58">
        <f t="shared" si="189"/>
        <v>4739.6000000000004</v>
      </c>
      <c r="AB1057" s="311"/>
      <c r="AC1057" s="311"/>
      <c r="AD1057" s="210" t="s">
        <v>164</v>
      </c>
      <c r="AE1057" s="59">
        <v>629596</v>
      </c>
      <c r="AF1057" s="57">
        <f>IFERROR(AE1057/AB1042,"-")</f>
        <v>7.0106837887597183E-3</v>
      </c>
      <c r="AG1057" s="59">
        <v>9</v>
      </c>
      <c r="AH1057" s="57">
        <f>IFERROR(AG1057/AC1042,"-")</f>
        <v>7.9646017699115043E-2</v>
      </c>
      <c r="AI1057" s="58">
        <f t="shared" si="190"/>
        <v>69955.111111111109</v>
      </c>
      <c r="AJ1057" s="311"/>
      <c r="AK1057" s="324"/>
      <c r="AL1057" s="210" t="s">
        <v>164</v>
      </c>
      <c r="AM1057" s="59">
        <f t="shared" si="192"/>
        <v>2313149</v>
      </c>
      <c r="AN1057" s="57">
        <f>IFERROR(AM1057/AJ1042,"-")</f>
        <v>3.1668679818877771E-3</v>
      </c>
      <c r="AO1057" s="59">
        <f t="shared" si="185"/>
        <v>102</v>
      </c>
      <c r="AP1057" s="57">
        <f>IFERROR(AO1057/AK1042,"-")</f>
        <v>7.4615947329919538E-2</v>
      </c>
      <c r="AQ1057" s="58">
        <f t="shared" si="191"/>
        <v>22677.931372549021</v>
      </c>
      <c r="AW1057" s="175"/>
      <c r="AX1057" s="175"/>
    </row>
    <row r="1058" spans="2:50" s="20" customFormat="1">
      <c r="B1058" s="326"/>
      <c r="C1058" s="309"/>
      <c r="D1058" s="312"/>
      <c r="E1058" s="312"/>
      <c r="F1058" s="211" t="s">
        <v>86</v>
      </c>
      <c r="G1058" s="60">
        <f>SUM(G1042:G1057)</f>
        <v>99300451</v>
      </c>
      <c r="H1058" s="57">
        <f>IFERROR(G1058/D1042,"-")</f>
        <v>0.19041747854999033</v>
      </c>
      <c r="I1058" s="59">
        <v>740</v>
      </c>
      <c r="J1058" s="57">
        <f>IFERROR(I1058/E1042,"-")</f>
        <v>0.72620215897939155</v>
      </c>
      <c r="K1058" s="58">
        <f t="shared" si="187"/>
        <v>134189.79864864866</v>
      </c>
      <c r="L1058" s="312"/>
      <c r="M1058" s="312"/>
      <c r="N1058" s="211" t="s">
        <v>86</v>
      </c>
      <c r="O1058" s="60">
        <f>SUM(O1042:O1057)</f>
        <v>9707413</v>
      </c>
      <c r="P1058" s="57">
        <f>IFERROR(O1058/L1042,"-")</f>
        <v>0.12208999059367269</v>
      </c>
      <c r="Q1058" s="59">
        <v>110</v>
      </c>
      <c r="R1058" s="57">
        <f>IFERROR(Q1058/M1042,"-")</f>
        <v>0.73825503355704702</v>
      </c>
      <c r="S1058" s="58">
        <f t="shared" si="188"/>
        <v>88249.209090909091</v>
      </c>
      <c r="T1058" s="312"/>
      <c r="U1058" s="312"/>
      <c r="V1058" s="211" t="s">
        <v>86</v>
      </c>
      <c r="W1058" s="60">
        <f>SUM(W1042:W1057)</f>
        <v>7167890</v>
      </c>
      <c r="X1058" s="57">
        <f>IFERROR(W1058/T1042,"-")</f>
        <v>0.18092494755544383</v>
      </c>
      <c r="Y1058" s="59">
        <v>63</v>
      </c>
      <c r="Z1058" s="57">
        <f>IFERROR(Y1058/U1042,"-")</f>
        <v>0.73255813953488369</v>
      </c>
      <c r="AA1058" s="58">
        <f t="shared" si="189"/>
        <v>113776.03174603175</v>
      </c>
      <c r="AB1058" s="312"/>
      <c r="AC1058" s="312"/>
      <c r="AD1058" s="211" t="s">
        <v>86</v>
      </c>
      <c r="AE1058" s="60">
        <f>SUM(AE1042:AE1057)</f>
        <v>16639269</v>
      </c>
      <c r="AF1058" s="57">
        <f>IFERROR(AE1058/AB1042,"-")</f>
        <v>0.18528175756375853</v>
      </c>
      <c r="AG1058" s="59">
        <v>98</v>
      </c>
      <c r="AH1058" s="57">
        <f>IFERROR(AG1058/AC1042,"-")</f>
        <v>0.86725663716814161</v>
      </c>
      <c r="AI1058" s="58">
        <f t="shared" si="190"/>
        <v>169788.45918367346</v>
      </c>
      <c r="AJ1058" s="312"/>
      <c r="AK1058" s="325"/>
      <c r="AL1058" s="211" t="s">
        <v>86</v>
      </c>
      <c r="AM1058" s="60">
        <f>SUM(AM1042:AM1057)</f>
        <v>132815023</v>
      </c>
      <c r="AN1058" s="57">
        <f>IFERROR(AM1058/AJ1042,"-")</f>
        <v>0.18183335524533384</v>
      </c>
      <c r="AO1058" s="59">
        <f t="shared" si="185"/>
        <v>1011</v>
      </c>
      <c r="AP1058" s="57">
        <f>IFERROR(AO1058/AK1042,"-")</f>
        <v>0.73957571324067306</v>
      </c>
      <c r="AQ1058" s="58">
        <f t="shared" si="191"/>
        <v>131369.95351137489</v>
      </c>
      <c r="AW1058" s="175"/>
      <c r="AX1058" s="175"/>
    </row>
    <row r="1059" spans="2:50" s="20" customFormat="1">
      <c r="B1059" s="326">
        <v>63</v>
      </c>
      <c r="C1059" s="307" t="s">
        <v>30</v>
      </c>
      <c r="D1059" s="310">
        <v>431516470</v>
      </c>
      <c r="E1059" s="310">
        <v>775</v>
      </c>
      <c r="F1059" s="207" t="s">
        <v>150</v>
      </c>
      <c r="G1059" s="50">
        <v>6241601</v>
      </c>
      <c r="H1059" s="48">
        <f>IFERROR(G1059/D1059,"-")</f>
        <v>1.446434014442137E-2</v>
      </c>
      <c r="I1059" s="50">
        <v>145</v>
      </c>
      <c r="J1059" s="48">
        <f>IFERROR(I1059/E1059,"-")</f>
        <v>0.18709677419354839</v>
      </c>
      <c r="K1059" s="49">
        <f t="shared" si="187"/>
        <v>43045.524137931032</v>
      </c>
      <c r="L1059" s="310">
        <v>84727320</v>
      </c>
      <c r="M1059" s="310">
        <v>133</v>
      </c>
      <c r="N1059" s="207" t="s">
        <v>150</v>
      </c>
      <c r="O1059" s="50">
        <v>2197561</v>
      </c>
      <c r="P1059" s="48">
        <f>IFERROR(O1059/L1059,"-")</f>
        <v>2.5936864284152976E-2</v>
      </c>
      <c r="Q1059" s="50">
        <v>30</v>
      </c>
      <c r="R1059" s="48">
        <f>IFERROR(Q1059/M1059,"-")</f>
        <v>0.22556390977443608</v>
      </c>
      <c r="S1059" s="49">
        <f t="shared" si="188"/>
        <v>73252.03333333334</v>
      </c>
      <c r="T1059" s="310">
        <v>36416900</v>
      </c>
      <c r="U1059" s="310">
        <v>72</v>
      </c>
      <c r="V1059" s="207" t="s">
        <v>150</v>
      </c>
      <c r="W1059" s="50">
        <v>264109</v>
      </c>
      <c r="X1059" s="48">
        <f>IFERROR(W1059/T1059,"-")</f>
        <v>7.2523745843276061E-3</v>
      </c>
      <c r="Y1059" s="50">
        <v>14</v>
      </c>
      <c r="Z1059" s="48">
        <f>IFERROR(Y1059/U1059,"-")</f>
        <v>0.19444444444444445</v>
      </c>
      <c r="AA1059" s="49">
        <f t="shared" si="189"/>
        <v>18864.928571428572</v>
      </c>
      <c r="AB1059" s="310">
        <v>127523530</v>
      </c>
      <c r="AC1059" s="310">
        <v>133</v>
      </c>
      <c r="AD1059" s="207" t="s">
        <v>150</v>
      </c>
      <c r="AE1059" s="50">
        <v>2100261</v>
      </c>
      <c r="AF1059" s="48">
        <f>IFERROR(AE1059/AB1059,"-")</f>
        <v>1.6469595846350864E-2</v>
      </c>
      <c r="AG1059" s="50">
        <v>39</v>
      </c>
      <c r="AH1059" s="48">
        <f>IFERROR(AG1059/AC1059,"-")</f>
        <v>0.2932330827067669</v>
      </c>
      <c r="AI1059" s="49">
        <f t="shared" si="190"/>
        <v>53852.846153846156</v>
      </c>
      <c r="AJ1059" s="310">
        <f>SUM(D1059,L1059,T1059,AB1059)</f>
        <v>680184220</v>
      </c>
      <c r="AK1059" s="323">
        <f>SUM(E1059,M1059,U1059,AC1059)</f>
        <v>1113</v>
      </c>
      <c r="AL1059" s="207" t="s">
        <v>150</v>
      </c>
      <c r="AM1059" s="50">
        <f t="shared" ref="AM1059:AM1074" si="193">SUM(G1059,O1059,W1059,AE1059)</f>
        <v>10803532</v>
      </c>
      <c r="AN1059" s="48">
        <f>IFERROR(AM1059/AJ1059,"-")</f>
        <v>1.5883244101134838E-2</v>
      </c>
      <c r="AO1059" s="50">
        <f t="shared" si="185"/>
        <v>228</v>
      </c>
      <c r="AP1059" s="48">
        <f>IFERROR(AO1059/AK1059,"-")</f>
        <v>0.20485175202156333</v>
      </c>
      <c r="AQ1059" s="49">
        <f t="shared" si="191"/>
        <v>47383.912280701756</v>
      </c>
      <c r="AW1059" s="175"/>
      <c r="AX1059" s="175"/>
    </row>
    <row r="1060" spans="2:50" s="20" customFormat="1">
      <c r="B1060" s="326"/>
      <c r="C1060" s="308"/>
      <c r="D1060" s="311"/>
      <c r="E1060" s="311"/>
      <c r="F1060" s="208" t="s">
        <v>151</v>
      </c>
      <c r="G1060" s="54">
        <v>13531482</v>
      </c>
      <c r="H1060" s="52">
        <f>IFERROR(G1060/D1059,"-")</f>
        <v>3.1357973427989898E-2</v>
      </c>
      <c r="I1060" s="54">
        <v>153</v>
      </c>
      <c r="J1060" s="52">
        <f>IFERROR(I1060/E1059,"-")</f>
        <v>0.19741935483870968</v>
      </c>
      <c r="K1060" s="53">
        <f t="shared" si="187"/>
        <v>88441.058823529413</v>
      </c>
      <c r="L1060" s="311"/>
      <c r="M1060" s="311"/>
      <c r="N1060" s="208" t="s">
        <v>151</v>
      </c>
      <c r="O1060" s="54">
        <v>8550079</v>
      </c>
      <c r="P1060" s="52">
        <f>IFERROR(O1060/L1059,"-")</f>
        <v>0.10091289326748444</v>
      </c>
      <c r="Q1060" s="54">
        <v>19</v>
      </c>
      <c r="R1060" s="52">
        <f>IFERROR(Q1060/M1059,"-")</f>
        <v>0.14285714285714285</v>
      </c>
      <c r="S1060" s="53">
        <f t="shared" si="188"/>
        <v>450004.15789473685</v>
      </c>
      <c r="T1060" s="311"/>
      <c r="U1060" s="311"/>
      <c r="V1060" s="208" t="s">
        <v>151</v>
      </c>
      <c r="W1060" s="54">
        <v>289930</v>
      </c>
      <c r="X1060" s="52">
        <f>IFERROR(W1060/T1059,"-")</f>
        <v>7.9614135195472426E-3</v>
      </c>
      <c r="Y1060" s="54">
        <v>16</v>
      </c>
      <c r="Z1060" s="52">
        <f>IFERROR(Y1060/U1059,"-")</f>
        <v>0.22222222222222221</v>
      </c>
      <c r="AA1060" s="53">
        <f t="shared" si="189"/>
        <v>18120.625</v>
      </c>
      <c r="AB1060" s="311"/>
      <c r="AC1060" s="311"/>
      <c r="AD1060" s="208" t="s">
        <v>151</v>
      </c>
      <c r="AE1060" s="54">
        <v>1237426</v>
      </c>
      <c r="AF1060" s="52">
        <f>IFERROR(AE1060/AB1059,"-")</f>
        <v>9.7035111873079415E-3</v>
      </c>
      <c r="AG1060" s="54">
        <v>35</v>
      </c>
      <c r="AH1060" s="52">
        <f>IFERROR(AG1060/AC1059,"-")</f>
        <v>0.26315789473684209</v>
      </c>
      <c r="AI1060" s="53">
        <f t="shared" si="190"/>
        <v>35355.028571428571</v>
      </c>
      <c r="AJ1060" s="311"/>
      <c r="AK1060" s="324"/>
      <c r="AL1060" s="208" t="s">
        <v>151</v>
      </c>
      <c r="AM1060" s="54">
        <f t="shared" si="193"/>
        <v>23608917</v>
      </c>
      <c r="AN1060" s="52">
        <f>IFERROR(AM1060/AJ1059,"-")</f>
        <v>3.470959235131918E-2</v>
      </c>
      <c r="AO1060" s="54">
        <f t="shared" si="185"/>
        <v>223</v>
      </c>
      <c r="AP1060" s="52">
        <f>IFERROR(AO1060/AK1059,"-")</f>
        <v>0.20035938903863432</v>
      </c>
      <c r="AQ1060" s="53">
        <f t="shared" si="191"/>
        <v>105869.58295964125</v>
      </c>
      <c r="AW1060" s="175"/>
      <c r="AX1060" s="175"/>
    </row>
    <row r="1061" spans="2:50" s="20" customFormat="1">
      <c r="B1061" s="326"/>
      <c r="C1061" s="308"/>
      <c r="D1061" s="311"/>
      <c r="E1061" s="311"/>
      <c r="F1061" s="209" t="s">
        <v>152</v>
      </c>
      <c r="G1061" s="54">
        <v>10492001</v>
      </c>
      <c r="H1061" s="52">
        <f>IFERROR(G1061/D1059,"-")</f>
        <v>2.4314253868456051E-2</v>
      </c>
      <c r="I1061" s="54">
        <v>210</v>
      </c>
      <c r="J1061" s="52">
        <f>IFERROR(I1061/E1059,"-")</f>
        <v>0.2709677419354839</v>
      </c>
      <c r="K1061" s="53">
        <f t="shared" si="187"/>
        <v>49961.909523809525</v>
      </c>
      <c r="L1061" s="311"/>
      <c r="M1061" s="311"/>
      <c r="N1061" s="209" t="s">
        <v>152</v>
      </c>
      <c r="O1061" s="54">
        <v>860907</v>
      </c>
      <c r="P1061" s="52">
        <f>IFERROR(O1061/L1059,"-")</f>
        <v>1.0160913858717589E-2</v>
      </c>
      <c r="Q1061" s="54">
        <v>37</v>
      </c>
      <c r="R1061" s="52">
        <f>IFERROR(Q1061/M1059,"-")</f>
        <v>0.2781954887218045</v>
      </c>
      <c r="S1061" s="53">
        <f t="shared" si="188"/>
        <v>23267.756756756757</v>
      </c>
      <c r="T1061" s="311"/>
      <c r="U1061" s="311"/>
      <c r="V1061" s="209" t="s">
        <v>152</v>
      </c>
      <c r="W1061" s="54">
        <v>325840</v>
      </c>
      <c r="X1061" s="52">
        <f>IFERROR(W1061/T1059,"-")</f>
        <v>8.9474941579321694E-3</v>
      </c>
      <c r="Y1061" s="54">
        <v>15</v>
      </c>
      <c r="Z1061" s="52">
        <f>IFERROR(Y1061/U1059,"-")</f>
        <v>0.20833333333333334</v>
      </c>
      <c r="AA1061" s="53">
        <f t="shared" si="189"/>
        <v>21722.666666666668</v>
      </c>
      <c r="AB1061" s="311"/>
      <c r="AC1061" s="311"/>
      <c r="AD1061" s="209" t="s">
        <v>152</v>
      </c>
      <c r="AE1061" s="54">
        <v>582278</v>
      </c>
      <c r="AF1061" s="52">
        <f>IFERROR(AE1061/AB1059,"-")</f>
        <v>4.5660436156370514E-3</v>
      </c>
      <c r="AG1061" s="54">
        <v>38</v>
      </c>
      <c r="AH1061" s="52">
        <f>IFERROR(AG1061/AC1059,"-")</f>
        <v>0.2857142857142857</v>
      </c>
      <c r="AI1061" s="53">
        <f t="shared" si="190"/>
        <v>15323.105263157895</v>
      </c>
      <c r="AJ1061" s="311"/>
      <c r="AK1061" s="324"/>
      <c r="AL1061" s="209" t="s">
        <v>152</v>
      </c>
      <c r="AM1061" s="54">
        <f t="shared" si="193"/>
        <v>12261026</v>
      </c>
      <c r="AN1061" s="52">
        <f>IFERROR(AM1061/AJ1059,"-")</f>
        <v>1.8026037122707728E-2</v>
      </c>
      <c r="AO1061" s="54">
        <f t="shared" si="185"/>
        <v>300</v>
      </c>
      <c r="AP1061" s="52">
        <f>IFERROR(AO1061/AK1059,"-")</f>
        <v>0.26954177897574122</v>
      </c>
      <c r="AQ1061" s="53">
        <f t="shared" si="191"/>
        <v>40870.08666666667</v>
      </c>
      <c r="AW1061" s="175"/>
      <c r="AX1061" s="175"/>
    </row>
    <row r="1062" spans="2:50" s="20" customFormat="1">
      <c r="B1062" s="326"/>
      <c r="C1062" s="308"/>
      <c r="D1062" s="311"/>
      <c r="E1062" s="311"/>
      <c r="F1062" s="209" t="s">
        <v>153</v>
      </c>
      <c r="G1062" s="54">
        <v>2051275</v>
      </c>
      <c r="H1062" s="52">
        <f>IFERROR(G1062/D1059,"-")</f>
        <v>4.753642427599577E-3</v>
      </c>
      <c r="I1062" s="54">
        <v>46</v>
      </c>
      <c r="J1062" s="52">
        <f>IFERROR(I1062/E1059,"-")</f>
        <v>5.9354838709677421E-2</v>
      </c>
      <c r="K1062" s="53">
        <f t="shared" si="187"/>
        <v>44592.934782608696</v>
      </c>
      <c r="L1062" s="311"/>
      <c r="M1062" s="311"/>
      <c r="N1062" s="209" t="s">
        <v>153</v>
      </c>
      <c r="O1062" s="54">
        <v>56182</v>
      </c>
      <c r="P1062" s="52">
        <f>IFERROR(O1062/L1059,"-")</f>
        <v>6.6309190471267119E-4</v>
      </c>
      <c r="Q1062" s="54">
        <v>12</v>
      </c>
      <c r="R1062" s="52">
        <f>IFERROR(Q1062/M1059,"-")</f>
        <v>9.0225563909774431E-2</v>
      </c>
      <c r="S1062" s="53">
        <f t="shared" si="188"/>
        <v>4681.833333333333</v>
      </c>
      <c r="T1062" s="311"/>
      <c r="U1062" s="311"/>
      <c r="V1062" s="209" t="s">
        <v>153</v>
      </c>
      <c r="W1062" s="54">
        <v>34998</v>
      </c>
      <c r="X1062" s="52">
        <f>IFERROR(W1062/T1059,"-")</f>
        <v>9.6103732058467359E-4</v>
      </c>
      <c r="Y1062" s="54">
        <v>5</v>
      </c>
      <c r="Z1062" s="52">
        <f>IFERROR(Y1062/U1059,"-")</f>
        <v>6.9444444444444448E-2</v>
      </c>
      <c r="AA1062" s="53">
        <f t="shared" si="189"/>
        <v>6999.6</v>
      </c>
      <c r="AB1062" s="311"/>
      <c r="AC1062" s="311"/>
      <c r="AD1062" s="209" t="s">
        <v>153</v>
      </c>
      <c r="AE1062" s="54">
        <v>66773</v>
      </c>
      <c r="AF1062" s="52">
        <f>IFERROR(AE1062/AB1059,"-")</f>
        <v>5.236131716240916E-4</v>
      </c>
      <c r="AG1062" s="54">
        <v>13</v>
      </c>
      <c r="AH1062" s="52">
        <f>IFERROR(AG1062/AC1059,"-")</f>
        <v>9.7744360902255634E-2</v>
      </c>
      <c r="AI1062" s="53">
        <f t="shared" si="190"/>
        <v>5136.3846153846152</v>
      </c>
      <c r="AJ1062" s="311"/>
      <c r="AK1062" s="324"/>
      <c r="AL1062" s="209" t="s">
        <v>153</v>
      </c>
      <c r="AM1062" s="54">
        <f t="shared" si="193"/>
        <v>2209228</v>
      </c>
      <c r="AN1062" s="52">
        <f>IFERROR(AM1062/AJ1059,"-")</f>
        <v>3.2479847885915378E-3</v>
      </c>
      <c r="AO1062" s="54">
        <f t="shared" si="185"/>
        <v>76</v>
      </c>
      <c r="AP1062" s="52">
        <f>IFERROR(AO1062/AK1059,"-")</f>
        <v>6.8283917340521111E-2</v>
      </c>
      <c r="AQ1062" s="53">
        <f t="shared" si="191"/>
        <v>29068.78947368421</v>
      </c>
      <c r="AW1062" s="175"/>
      <c r="AX1062" s="175"/>
    </row>
    <row r="1063" spans="2:50" s="20" customFormat="1">
      <c r="B1063" s="326"/>
      <c r="C1063" s="308"/>
      <c r="D1063" s="311"/>
      <c r="E1063" s="311"/>
      <c r="F1063" s="209" t="s">
        <v>154</v>
      </c>
      <c r="G1063" s="54">
        <v>9105034</v>
      </c>
      <c r="H1063" s="52">
        <f>IFERROR(G1063/D1059,"-")</f>
        <v>2.1100084546019762E-2</v>
      </c>
      <c r="I1063" s="54">
        <v>241</v>
      </c>
      <c r="J1063" s="52">
        <f>IFERROR(I1063/E1059,"-")</f>
        <v>0.31096774193548388</v>
      </c>
      <c r="K1063" s="53">
        <f t="shared" si="187"/>
        <v>37780.224066390045</v>
      </c>
      <c r="L1063" s="311"/>
      <c r="M1063" s="311"/>
      <c r="N1063" s="209" t="s">
        <v>154</v>
      </c>
      <c r="O1063" s="54">
        <v>1743193</v>
      </c>
      <c r="P1063" s="52">
        <f>IFERROR(O1063/L1059,"-")</f>
        <v>2.0574154829870697E-2</v>
      </c>
      <c r="Q1063" s="54">
        <v>47</v>
      </c>
      <c r="R1063" s="52">
        <f>IFERROR(Q1063/M1059,"-")</f>
        <v>0.35338345864661652</v>
      </c>
      <c r="S1063" s="53">
        <f t="shared" si="188"/>
        <v>37089.212765957447</v>
      </c>
      <c r="T1063" s="311"/>
      <c r="U1063" s="311"/>
      <c r="V1063" s="209" t="s">
        <v>154</v>
      </c>
      <c r="W1063" s="54">
        <v>1949770</v>
      </c>
      <c r="X1063" s="52">
        <f>IFERROR(W1063/T1059,"-")</f>
        <v>5.3540251916006032E-2</v>
      </c>
      <c r="Y1063" s="54">
        <v>28</v>
      </c>
      <c r="Z1063" s="52">
        <f>IFERROR(Y1063/U1059,"-")</f>
        <v>0.3888888888888889</v>
      </c>
      <c r="AA1063" s="53">
        <f t="shared" si="189"/>
        <v>69634.642857142855</v>
      </c>
      <c r="AB1063" s="311"/>
      <c r="AC1063" s="311"/>
      <c r="AD1063" s="209" t="s">
        <v>154</v>
      </c>
      <c r="AE1063" s="54">
        <v>1344801</v>
      </c>
      <c r="AF1063" s="52">
        <f>IFERROR(AE1063/AB1059,"-")</f>
        <v>1.0545512659506838E-2</v>
      </c>
      <c r="AG1063" s="54">
        <v>67</v>
      </c>
      <c r="AH1063" s="52">
        <f>IFERROR(AG1063/AC1059,"-")</f>
        <v>0.50375939849624063</v>
      </c>
      <c r="AI1063" s="53">
        <f t="shared" si="190"/>
        <v>20071.656716417911</v>
      </c>
      <c r="AJ1063" s="311"/>
      <c r="AK1063" s="324"/>
      <c r="AL1063" s="209" t="s">
        <v>154</v>
      </c>
      <c r="AM1063" s="54">
        <f t="shared" si="193"/>
        <v>14142798</v>
      </c>
      <c r="AN1063" s="52">
        <f>IFERROR(AM1063/AJ1059,"-")</f>
        <v>2.0792599393146757E-2</v>
      </c>
      <c r="AO1063" s="54">
        <f t="shared" si="185"/>
        <v>383</v>
      </c>
      <c r="AP1063" s="52">
        <f>IFERROR(AO1063/AK1059,"-")</f>
        <v>0.34411500449236299</v>
      </c>
      <c r="AQ1063" s="53">
        <f t="shared" si="191"/>
        <v>36926.365535248042</v>
      </c>
      <c r="AW1063" s="175"/>
      <c r="AX1063" s="175"/>
    </row>
    <row r="1064" spans="2:50" s="20" customFormat="1">
      <c r="B1064" s="326"/>
      <c r="C1064" s="308"/>
      <c r="D1064" s="311"/>
      <c r="E1064" s="311"/>
      <c r="F1064" s="209" t="s">
        <v>155</v>
      </c>
      <c r="G1064" s="54">
        <v>19347309</v>
      </c>
      <c r="H1064" s="52">
        <f>IFERROR(G1064/D1059,"-")</f>
        <v>4.483562122205903E-2</v>
      </c>
      <c r="I1064" s="54">
        <v>291</v>
      </c>
      <c r="J1064" s="52">
        <f>IFERROR(I1064/E1059,"-")</f>
        <v>0.37548387096774194</v>
      </c>
      <c r="K1064" s="53">
        <f t="shared" si="187"/>
        <v>66485.597938144332</v>
      </c>
      <c r="L1064" s="311"/>
      <c r="M1064" s="311"/>
      <c r="N1064" s="209" t="s">
        <v>155</v>
      </c>
      <c r="O1064" s="54">
        <v>4100607</v>
      </c>
      <c r="P1064" s="52">
        <f>IFERROR(O1064/L1059,"-")</f>
        <v>4.8397695099998445E-2</v>
      </c>
      <c r="Q1064" s="54">
        <v>46</v>
      </c>
      <c r="R1064" s="52">
        <f>IFERROR(Q1064/M1059,"-")</f>
        <v>0.34586466165413532</v>
      </c>
      <c r="S1064" s="53">
        <f t="shared" si="188"/>
        <v>89143.630434782608</v>
      </c>
      <c r="T1064" s="311"/>
      <c r="U1064" s="311"/>
      <c r="V1064" s="209" t="s">
        <v>155</v>
      </c>
      <c r="W1064" s="54">
        <v>2298345</v>
      </c>
      <c r="X1064" s="52">
        <f>IFERROR(W1064/T1059,"-")</f>
        <v>6.3112044133355666E-2</v>
      </c>
      <c r="Y1064" s="54">
        <v>28</v>
      </c>
      <c r="Z1064" s="52">
        <f>IFERROR(Y1064/U1059,"-")</f>
        <v>0.3888888888888889</v>
      </c>
      <c r="AA1064" s="53">
        <f t="shared" si="189"/>
        <v>82083.75</v>
      </c>
      <c r="AB1064" s="311"/>
      <c r="AC1064" s="311"/>
      <c r="AD1064" s="209" t="s">
        <v>155</v>
      </c>
      <c r="AE1064" s="54">
        <v>4556480</v>
      </c>
      <c r="AF1064" s="52">
        <f>IFERROR(AE1064/AB1059,"-")</f>
        <v>3.5730504009730595E-2</v>
      </c>
      <c r="AG1064" s="54">
        <v>55</v>
      </c>
      <c r="AH1064" s="52">
        <f>IFERROR(AG1064/AC1059,"-")</f>
        <v>0.41353383458646614</v>
      </c>
      <c r="AI1064" s="53">
        <f t="shared" si="190"/>
        <v>82845.090909090912</v>
      </c>
      <c r="AJ1064" s="311"/>
      <c r="AK1064" s="324"/>
      <c r="AL1064" s="209" t="s">
        <v>155</v>
      </c>
      <c r="AM1064" s="54">
        <f t="shared" si="193"/>
        <v>30302741</v>
      </c>
      <c r="AN1064" s="52">
        <f>IFERROR(AM1064/AJ1059,"-")</f>
        <v>4.4550785079959659E-2</v>
      </c>
      <c r="AO1064" s="54">
        <f t="shared" si="185"/>
        <v>420</v>
      </c>
      <c r="AP1064" s="52">
        <f>IFERROR(AO1064/AK1059,"-")</f>
        <v>0.37735849056603776</v>
      </c>
      <c r="AQ1064" s="53">
        <f t="shared" si="191"/>
        <v>72149.383333333331</v>
      </c>
      <c r="AW1064" s="175"/>
      <c r="AX1064" s="175"/>
    </row>
    <row r="1065" spans="2:50" s="20" customFormat="1">
      <c r="B1065" s="326"/>
      <c r="C1065" s="308"/>
      <c r="D1065" s="311"/>
      <c r="E1065" s="311"/>
      <c r="F1065" s="209" t="s">
        <v>156</v>
      </c>
      <c r="G1065" s="54">
        <v>5721183</v>
      </c>
      <c r="H1065" s="52">
        <f>IFERROR(G1065/D1059,"-")</f>
        <v>1.3258318969841407E-2</v>
      </c>
      <c r="I1065" s="54">
        <v>65</v>
      </c>
      <c r="J1065" s="52">
        <f>IFERROR(I1065/E1059,"-")</f>
        <v>8.387096774193549E-2</v>
      </c>
      <c r="K1065" s="53">
        <f t="shared" si="187"/>
        <v>88018.2</v>
      </c>
      <c r="L1065" s="311"/>
      <c r="M1065" s="311"/>
      <c r="N1065" s="209" t="s">
        <v>156</v>
      </c>
      <c r="O1065" s="54">
        <v>104214</v>
      </c>
      <c r="P1065" s="52">
        <f>IFERROR(O1065/L1059,"-")</f>
        <v>1.22999287596964E-3</v>
      </c>
      <c r="Q1065" s="54">
        <v>10</v>
      </c>
      <c r="R1065" s="52">
        <f>IFERROR(Q1065/M1059,"-")</f>
        <v>7.5187969924812026E-2</v>
      </c>
      <c r="S1065" s="53">
        <f t="shared" si="188"/>
        <v>10421.4</v>
      </c>
      <c r="T1065" s="311"/>
      <c r="U1065" s="311"/>
      <c r="V1065" s="209" t="s">
        <v>156</v>
      </c>
      <c r="W1065" s="54">
        <v>353966</v>
      </c>
      <c r="X1065" s="52">
        <f>IFERROR(W1065/T1059,"-")</f>
        <v>9.719827882109679E-3</v>
      </c>
      <c r="Y1065" s="54">
        <v>6</v>
      </c>
      <c r="Z1065" s="52">
        <f>IFERROR(Y1065/U1059,"-")</f>
        <v>8.3333333333333329E-2</v>
      </c>
      <c r="AA1065" s="53">
        <f t="shared" si="189"/>
        <v>58994.333333333336</v>
      </c>
      <c r="AB1065" s="311"/>
      <c r="AC1065" s="311"/>
      <c r="AD1065" s="209" t="s">
        <v>156</v>
      </c>
      <c r="AE1065" s="54">
        <v>2052897</v>
      </c>
      <c r="AF1065" s="52">
        <f>IFERROR(AE1065/AB1059,"-")</f>
        <v>1.6098182037463989E-2</v>
      </c>
      <c r="AG1065" s="54">
        <v>20</v>
      </c>
      <c r="AH1065" s="52">
        <f>IFERROR(AG1065/AC1059,"-")</f>
        <v>0.15037593984962405</v>
      </c>
      <c r="AI1065" s="53">
        <f t="shared" si="190"/>
        <v>102644.85</v>
      </c>
      <c r="AJ1065" s="311"/>
      <c r="AK1065" s="324"/>
      <c r="AL1065" s="209" t="s">
        <v>156</v>
      </c>
      <c r="AM1065" s="54">
        <f t="shared" si="193"/>
        <v>8232260</v>
      </c>
      <c r="AN1065" s="52">
        <f>IFERROR(AM1065/AJ1059,"-")</f>
        <v>1.2102985864623557E-2</v>
      </c>
      <c r="AO1065" s="54">
        <f t="shared" si="185"/>
        <v>101</v>
      </c>
      <c r="AP1065" s="52">
        <f>IFERROR(AO1065/AK1059,"-")</f>
        <v>9.0745732255166217E-2</v>
      </c>
      <c r="AQ1065" s="53">
        <f t="shared" si="191"/>
        <v>81507.524752475249</v>
      </c>
      <c r="AW1065" s="175"/>
      <c r="AX1065" s="175"/>
    </row>
    <row r="1066" spans="2:50" s="20" customFormat="1">
      <c r="B1066" s="326"/>
      <c r="C1066" s="308"/>
      <c r="D1066" s="311"/>
      <c r="E1066" s="311"/>
      <c r="F1066" s="209" t="s">
        <v>166</v>
      </c>
      <c r="G1066" s="54">
        <v>0</v>
      </c>
      <c r="H1066" s="52">
        <f>IFERROR(G1066/D1059,"-")</f>
        <v>0</v>
      </c>
      <c r="I1066" s="54">
        <v>0</v>
      </c>
      <c r="J1066" s="52">
        <f>IFERROR(I1066/E1059,"-")</f>
        <v>0</v>
      </c>
      <c r="K1066" s="53" t="str">
        <f t="shared" si="187"/>
        <v>-</v>
      </c>
      <c r="L1066" s="311"/>
      <c r="M1066" s="311"/>
      <c r="N1066" s="209" t="s">
        <v>166</v>
      </c>
      <c r="O1066" s="54">
        <v>0</v>
      </c>
      <c r="P1066" s="52">
        <f>IFERROR(O1066/L1059,"-")</f>
        <v>0</v>
      </c>
      <c r="Q1066" s="54">
        <v>0</v>
      </c>
      <c r="R1066" s="52">
        <f>IFERROR(Q1066/M1059,"-")</f>
        <v>0</v>
      </c>
      <c r="S1066" s="53" t="str">
        <f t="shared" si="188"/>
        <v>-</v>
      </c>
      <c r="T1066" s="311"/>
      <c r="U1066" s="311"/>
      <c r="V1066" s="209" t="s">
        <v>166</v>
      </c>
      <c r="W1066" s="54">
        <v>0</v>
      </c>
      <c r="X1066" s="52">
        <f>IFERROR(W1066/T1059,"-")</f>
        <v>0</v>
      </c>
      <c r="Y1066" s="54">
        <v>0</v>
      </c>
      <c r="Z1066" s="52">
        <f>IFERROR(Y1066/U1059,"-")</f>
        <v>0</v>
      </c>
      <c r="AA1066" s="53" t="str">
        <f t="shared" si="189"/>
        <v>-</v>
      </c>
      <c r="AB1066" s="311"/>
      <c r="AC1066" s="311"/>
      <c r="AD1066" s="209" t="s">
        <v>166</v>
      </c>
      <c r="AE1066" s="54">
        <v>0</v>
      </c>
      <c r="AF1066" s="52">
        <f>IFERROR(AE1066/AB1059,"-")</f>
        <v>0</v>
      </c>
      <c r="AG1066" s="54">
        <v>0</v>
      </c>
      <c r="AH1066" s="52">
        <f>IFERROR(AG1066/AC1059,"-")</f>
        <v>0</v>
      </c>
      <c r="AI1066" s="53" t="str">
        <f t="shared" si="190"/>
        <v>-</v>
      </c>
      <c r="AJ1066" s="311"/>
      <c r="AK1066" s="324"/>
      <c r="AL1066" s="209" t="s">
        <v>166</v>
      </c>
      <c r="AM1066" s="54">
        <f t="shared" si="193"/>
        <v>0</v>
      </c>
      <c r="AN1066" s="52">
        <f>IFERROR(AM1066/AJ1059,"-")</f>
        <v>0</v>
      </c>
      <c r="AO1066" s="54">
        <f t="shared" si="185"/>
        <v>0</v>
      </c>
      <c r="AP1066" s="52">
        <f>IFERROR(AO1066/AK1059,"-")</f>
        <v>0</v>
      </c>
      <c r="AQ1066" s="53" t="str">
        <f t="shared" si="191"/>
        <v>-</v>
      </c>
      <c r="AW1066" s="175"/>
      <c r="AX1066" s="175"/>
    </row>
    <row r="1067" spans="2:50" s="20" customFormat="1">
      <c r="B1067" s="326"/>
      <c r="C1067" s="308"/>
      <c r="D1067" s="311"/>
      <c r="E1067" s="311"/>
      <c r="F1067" s="209" t="s">
        <v>157</v>
      </c>
      <c r="G1067" s="54">
        <v>67215</v>
      </c>
      <c r="H1067" s="52">
        <f>IFERROR(G1067/D1059,"-")</f>
        <v>1.5576462237930339E-4</v>
      </c>
      <c r="I1067" s="54">
        <v>4</v>
      </c>
      <c r="J1067" s="52">
        <f>IFERROR(I1067/E1059,"-")</f>
        <v>5.1612903225806452E-3</v>
      </c>
      <c r="K1067" s="53">
        <f t="shared" si="187"/>
        <v>16803.75</v>
      </c>
      <c r="L1067" s="311"/>
      <c r="M1067" s="311"/>
      <c r="N1067" s="209" t="s">
        <v>157</v>
      </c>
      <c r="O1067" s="54">
        <v>2904</v>
      </c>
      <c r="P1067" s="52">
        <f>IFERROR(O1067/L1059,"-")</f>
        <v>3.4274658988387687E-5</v>
      </c>
      <c r="Q1067" s="54">
        <v>1</v>
      </c>
      <c r="R1067" s="52">
        <f>IFERROR(Q1067/M1059,"-")</f>
        <v>7.5187969924812026E-3</v>
      </c>
      <c r="S1067" s="53">
        <f t="shared" si="188"/>
        <v>2904</v>
      </c>
      <c r="T1067" s="311"/>
      <c r="U1067" s="311"/>
      <c r="V1067" s="209" t="s">
        <v>157</v>
      </c>
      <c r="W1067" s="54">
        <v>0</v>
      </c>
      <c r="X1067" s="52">
        <f>IFERROR(W1067/T1059,"-")</f>
        <v>0</v>
      </c>
      <c r="Y1067" s="54">
        <v>0</v>
      </c>
      <c r="Z1067" s="52">
        <f>IFERROR(Y1067/U1059,"-")</f>
        <v>0</v>
      </c>
      <c r="AA1067" s="53" t="str">
        <f t="shared" si="189"/>
        <v>-</v>
      </c>
      <c r="AB1067" s="311"/>
      <c r="AC1067" s="311"/>
      <c r="AD1067" s="209" t="s">
        <v>157</v>
      </c>
      <c r="AE1067" s="54">
        <v>0</v>
      </c>
      <c r="AF1067" s="52">
        <f>IFERROR(AE1067/AB1059,"-")</f>
        <v>0</v>
      </c>
      <c r="AG1067" s="54">
        <v>0</v>
      </c>
      <c r="AH1067" s="52">
        <f>IFERROR(AG1067/AC1059,"-")</f>
        <v>0</v>
      </c>
      <c r="AI1067" s="53" t="str">
        <f t="shared" si="190"/>
        <v>-</v>
      </c>
      <c r="AJ1067" s="311"/>
      <c r="AK1067" s="324"/>
      <c r="AL1067" s="209" t="s">
        <v>157</v>
      </c>
      <c r="AM1067" s="54">
        <f t="shared" si="193"/>
        <v>70119</v>
      </c>
      <c r="AN1067" s="52">
        <f>IFERROR(AM1067/AJ1059,"-")</f>
        <v>1.0308824865122569E-4</v>
      </c>
      <c r="AO1067" s="54">
        <f t="shared" si="185"/>
        <v>5</v>
      </c>
      <c r="AP1067" s="52">
        <f>IFERROR(AO1067/AK1059,"-")</f>
        <v>4.4923629829290209E-3</v>
      </c>
      <c r="AQ1067" s="53">
        <f t="shared" si="191"/>
        <v>14023.8</v>
      </c>
      <c r="AW1067" s="175"/>
      <c r="AX1067" s="175"/>
    </row>
    <row r="1068" spans="2:50" s="20" customFormat="1">
      <c r="B1068" s="326"/>
      <c r="C1068" s="308"/>
      <c r="D1068" s="311"/>
      <c r="E1068" s="311"/>
      <c r="F1068" s="209" t="s">
        <v>158</v>
      </c>
      <c r="G1068" s="54">
        <v>358066</v>
      </c>
      <c r="H1068" s="52">
        <f>IFERROR(G1068/D1059,"-")</f>
        <v>8.2978524550870558E-4</v>
      </c>
      <c r="I1068" s="54">
        <v>45</v>
      </c>
      <c r="J1068" s="52">
        <f>IFERROR(I1068/E1059,"-")</f>
        <v>5.8064516129032261E-2</v>
      </c>
      <c r="K1068" s="53">
        <f t="shared" si="187"/>
        <v>7957.0222222222219</v>
      </c>
      <c r="L1068" s="311"/>
      <c r="M1068" s="311"/>
      <c r="N1068" s="209" t="s">
        <v>158</v>
      </c>
      <c r="O1068" s="54">
        <v>84609</v>
      </c>
      <c r="P1068" s="52">
        <f>IFERROR(O1068/L1059,"-")</f>
        <v>9.9860352009245655E-4</v>
      </c>
      <c r="Q1068" s="54">
        <v>12</v>
      </c>
      <c r="R1068" s="52">
        <f>IFERROR(Q1068/M1059,"-")</f>
        <v>9.0225563909774431E-2</v>
      </c>
      <c r="S1068" s="53">
        <f t="shared" si="188"/>
        <v>7050.75</v>
      </c>
      <c r="T1068" s="311"/>
      <c r="U1068" s="311"/>
      <c r="V1068" s="209" t="s">
        <v>158</v>
      </c>
      <c r="W1068" s="54">
        <v>6843</v>
      </c>
      <c r="X1068" s="52">
        <f>IFERROR(W1068/T1059,"-")</f>
        <v>1.8790726283675986E-4</v>
      </c>
      <c r="Y1068" s="54">
        <v>4</v>
      </c>
      <c r="Z1068" s="52">
        <f>IFERROR(Y1068/U1059,"-")</f>
        <v>5.5555555555555552E-2</v>
      </c>
      <c r="AA1068" s="53">
        <f t="shared" si="189"/>
        <v>1710.75</v>
      </c>
      <c r="AB1068" s="311"/>
      <c r="AC1068" s="311"/>
      <c r="AD1068" s="209" t="s">
        <v>158</v>
      </c>
      <c r="AE1068" s="54">
        <v>56487</v>
      </c>
      <c r="AF1068" s="52">
        <f>IFERROR(AE1068/AB1059,"-")</f>
        <v>4.429535474747288E-4</v>
      </c>
      <c r="AG1068" s="54">
        <v>7</v>
      </c>
      <c r="AH1068" s="52">
        <f>IFERROR(AG1068/AC1059,"-")</f>
        <v>5.2631578947368418E-2</v>
      </c>
      <c r="AI1068" s="53">
        <f t="shared" si="190"/>
        <v>8069.5714285714284</v>
      </c>
      <c r="AJ1068" s="311"/>
      <c r="AK1068" s="324"/>
      <c r="AL1068" s="209" t="s">
        <v>158</v>
      </c>
      <c r="AM1068" s="54">
        <f t="shared" si="193"/>
        <v>506005</v>
      </c>
      <c r="AN1068" s="52">
        <f>IFERROR(AM1068/AJ1059,"-")</f>
        <v>7.4392346238199994E-4</v>
      </c>
      <c r="AO1068" s="54">
        <f t="shared" si="185"/>
        <v>68</v>
      </c>
      <c r="AP1068" s="52">
        <f>IFERROR(AO1068/AK1059,"-")</f>
        <v>6.1096136567834684E-2</v>
      </c>
      <c r="AQ1068" s="53">
        <f t="shared" si="191"/>
        <v>7441.25</v>
      </c>
      <c r="AW1068" s="175"/>
      <c r="AX1068" s="175"/>
    </row>
    <row r="1069" spans="2:50" s="20" customFormat="1">
      <c r="B1069" s="326"/>
      <c r="C1069" s="308"/>
      <c r="D1069" s="311"/>
      <c r="E1069" s="311"/>
      <c r="F1069" s="209" t="s">
        <v>159</v>
      </c>
      <c r="G1069" s="54">
        <v>0</v>
      </c>
      <c r="H1069" s="52">
        <f>IFERROR(G1069/D1059,"-")</f>
        <v>0</v>
      </c>
      <c r="I1069" s="54">
        <v>0</v>
      </c>
      <c r="J1069" s="52">
        <f>IFERROR(I1069/E1059,"-")</f>
        <v>0</v>
      </c>
      <c r="K1069" s="53" t="str">
        <f t="shared" si="187"/>
        <v>-</v>
      </c>
      <c r="L1069" s="311"/>
      <c r="M1069" s="311"/>
      <c r="N1069" s="209" t="s">
        <v>159</v>
      </c>
      <c r="O1069" s="54">
        <v>0</v>
      </c>
      <c r="P1069" s="52">
        <f>IFERROR(O1069/L1059,"-")</f>
        <v>0</v>
      </c>
      <c r="Q1069" s="54">
        <v>0</v>
      </c>
      <c r="R1069" s="52">
        <f>IFERROR(Q1069/M1059,"-")</f>
        <v>0</v>
      </c>
      <c r="S1069" s="53" t="str">
        <f t="shared" si="188"/>
        <v>-</v>
      </c>
      <c r="T1069" s="311"/>
      <c r="U1069" s="311"/>
      <c r="V1069" s="209" t="s">
        <v>159</v>
      </c>
      <c r="W1069" s="54">
        <v>3705</v>
      </c>
      <c r="X1069" s="52">
        <f>IFERROR(W1069/T1059,"-")</f>
        <v>1.0173847856352408E-4</v>
      </c>
      <c r="Y1069" s="54">
        <v>1</v>
      </c>
      <c r="Z1069" s="52">
        <f>IFERROR(Y1069/U1059,"-")</f>
        <v>1.3888888888888888E-2</v>
      </c>
      <c r="AA1069" s="53">
        <f t="shared" si="189"/>
        <v>3705</v>
      </c>
      <c r="AB1069" s="311"/>
      <c r="AC1069" s="311"/>
      <c r="AD1069" s="209" t="s">
        <v>159</v>
      </c>
      <c r="AE1069" s="54">
        <v>123599</v>
      </c>
      <c r="AF1069" s="52">
        <f>IFERROR(AE1069/AB1059,"-")</f>
        <v>9.6922505203549494E-4</v>
      </c>
      <c r="AG1069" s="54">
        <v>5</v>
      </c>
      <c r="AH1069" s="52">
        <f>IFERROR(AG1069/AC1059,"-")</f>
        <v>3.7593984962406013E-2</v>
      </c>
      <c r="AI1069" s="53">
        <f t="shared" si="190"/>
        <v>24719.8</v>
      </c>
      <c r="AJ1069" s="311"/>
      <c r="AK1069" s="324"/>
      <c r="AL1069" s="209" t="s">
        <v>159</v>
      </c>
      <c r="AM1069" s="54">
        <f t="shared" si="193"/>
        <v>127304</v>
      </c>
      <c r="AN1069" s="52">
        <f>IFERROR(AM1069/AJ1059,"-")</f>
        <v>1.8716106057267839E-4</v>
      </c>
      <c r="AO1069" s="54">
        <f t="shared" si="185"/>
        <v>6</v>
      </c>
      <c r="AP1069" s="52">
        <f>IFERROR(AO1069/AK1059,"-")</f>
        <v>5.3908355795148251E-3</v>
      </c>
      <c r="AQ1069" s="53">
        <f t="shared" si="191"/>
        <v>21217.333333333332</v>
      </c>
      <c r="AW1069" s="175"/>
      <c r="AX1069" s="175"/>
    </row>
    <row r="1070" spans="2:50" s="20" customFormat="1">
      <c r="B1070" s="326"/>
      <c r="C1070" s="308"/>
      <c r="D1070" s="311"/>
      <c r="E1070" s="311"/>
      <c r="F1070" s="209" t="s">
        <v>160</v>
      </c>
      <c r="G1070" s="54">
        <v>642195</v>
      </c>
      <c r="H1070" s="52">
        <f>IFERROR(G1070/D1059,"-")</f>
        <v>1.4882282476958526E-3</v>
      </c>
      <c r="I1070" s="54">
        <v>3</v>
      </c>
      <c r="J1070" s="52">
        <f>IFERROR(I1070/E1059,"-")</f>
        <v>3.8709677419354839E-3</v>
      </c>
      <c r="K1070" s="53">
        <f t="shared" si="187"/>
        <v>214065</v>
      </c>
      <c r="L1070" s="311"/>
      <c r="M1070" s="311"/>
      <c r="N1070" s="209" t="s">
        <v>160</v>
      </c>
      <c r="O1070" s="54">
        <v>0</v>
      </c>
      <c r="P1070" s="52">
        <f>IFERROR(O1070/L1059,"-")</f>
        <v>0</v>
      </c>
      <c r="Q1070" s="54">
        <v>0</v>
      </c>
      <c r="R1070" s="52">
        <f>IFERROR(Q1070/M1059,"-")</f>
        <v>0</v>
      </c>
      <c r="S1070" s="53" t="str">
        <f t="shared" si="188"/>
        <v>-</v>
      </c>
      <c r="T1070" s="311"/>
      <c r="U1070" s="311"/>
      <c r="V1070" s="209" t="s">
        <v>160</v>
      </c>
      <c r="W1070" s="54">
        <v>0</v>
      </c>
      <c r="X1070" s="52">
        <f>IFERROR(W1070/T1059,"-")</f>
        <v>0</v>
      </c>
      <c r="Y1070" s="54">
        <v>0</v>
      </c>
      <c r="Z1070" s="52">
        <f>IFERROR(Y1070/U1059,"-")</f>
        <v>0</v>
      </c>
      <c r="AA1070" s="53" t="str">
        <f t="shared" si="189"/>
        <v>-</v>
      </c>
      <c r="AB1070" s="311"/>
      <c r="AC1070" s="311"/>
      <c r="AD1070" s="209" t="s">
        <v>160</v>
      </c>
      <c r="AE1070" s="54">
        <v>7113</v>
      </c>
      <c r="AF1070" s="52">
        <f>IFERROR(AE1070/AB1059,"-")</f>
        <v>5.5777941529692601E-5</v>
      </c>
      <c r="AG1070" s="54">
        <v>2</v>
      </c>
      <c r="AH1070" s="52">
        <f>IFERROR(AG1070/AC1059,"-")</f>
        <v>1.5037593984962405E-2</v>
      </c>
      <c r="AI1070" s="53">
        <f t="shared" si="190"/>
        <v>3556.5</v>
      </c>
      <c r="AJ1070" s="311"/>
      <c r="AK1070" s="324"/>
      <c r="AL1070" s="209" t="s">
        <v>160</v>
      </c>
      <c r="AM1070" s="54">
        <f t="shared" si="193"/>
        <v>649308</v>
      </c>
      <c r="AN1070" s="52">
        <f>IFERROR(AM1070/AJ1059,"-")</f>
        <v>9.5460609186140779E-4</v>
      </c>
      <c r="AO1070" s="54">
        <f t="shared" si="185"/>
        <v>5</v>
      </c>
      <c r="AP1070" s="52">
        <f>IFERROR(AO1070/AK1059,"-")</f>
        <v>4.4923629829290209E-3</v>
      </c>
      <c r="AQ1070" s="53">
        <f t="shared" si="191"/>
        <v>129861.6</v>
      </c>
      <c r="AW1070" s="175"/>
      <c r="AX1070" s="175"/>
    </row>
    <row r="1071" spans="2:50" s="20" customFormat="1">
      <c r="B1071" s="326"/>
      <c r="C1071" s="308"/>
      <c r="D1071" s="311"/>
      <c r="E1071" s="311"/>
      <c r="F1071" s="209" t="s">
        <v>161</v>
      </c>
      <c r="G1071" s="54">
        <v>1712881</v>
      </c>
      <c r="H1071" s="52">
        <f>IFERROR(G1071/D1059,"-")</f>
        <v>3.9694452450447608E-3</v>
      </c>
      <c r="I1071" s="54">
        <v>59</v>
      </c>
      <c r="J1071" s="52">
        <f>IFERROR(I1071/E1059,"-")</f>
        <v>7.6129032258064513E-2</v>
      </c>
      <c r="K1071" s="53">
        <f t="shared" si="187"/>
        <v>29031.881355932204</v>
      </c>
      <c r="L1071" s="311"/>
      <c r="M1071" s="311"/>
      <c r="N1071" s="209" t="s">
        <v>161</v>
      </c>
      <c r="O1071" s="54">
        <v>1358902</v>
      </c>
      <c r="P1071" s="52">
        <f>IFERROR(O1071/L1059,"-")</f>
        <v>1.6038533969916668E-2</v>
      </c>
      <c r="Q1071" s="54">
        <v>14</v>
      </c>
      <c r="R1071" s="52">
        <f>IFERROR(Q1071/M1059,"-")</f>
        <v>0.10526315789473684</v>
      </c>
      <c r="S1071" s="53">
        <f t="shared" si="188"/>
        <v>97064.428571428565</v>
      </c>
      <c r="T1071" s="311"/>
      <c r="U1071" s="311"/>
      <c r="V1071" s="209" t="s">
        <v>161</v>
      </c>
      <c r="W1071" s="54">
        <v>100985</v>
      </c>
      <c r="X1071" s="52">
        <f>IFERROR(W1071/T1059,"-")</f>
        <v>2.7730257105904126E-3</v>
      </c>
      <c r="Y1071" s="54">
        <v>7</v>
      </c>
      <c r="Z1071" s="52">
        <f>IFERROR(Y1071/U1059,"-")</f>
        <v>9.7222222222222224E-2</v>
      </c>
      <c r="AA1071" s="53">
        <f t="shared" si="189"/>
        <v>14426.428571428571</v>
      </c>
      <c r="AB1071" s="311"/>
      <c r="AC1071" s="311"/>
      <c r="AD1071" s="209" t="s">
        <v>161</v>
      </c>
      <c r="AE1071" s="54">
        <v>1122899</v>
      </c>
      <c r="AF1071" s="52">
        <f>IFERROR(AE1071/AB1059,"-")</f>
        <v>8.8054259476662861E-3</v>
      </c>
      <c r="AG1071" s="54">
        <v>20</v>
      </c>
      <c r="AH1071" s="52">
        <f>IFERROR(AG1071/AC1059,"-")</f>
        <v>0.15037593984962405</v>
      </c>
      <c r="AI1071" s="53">
        <f t="shared" si="190"/>
        <v>56144.95</v>
      </c>
      <c r="AJ1071" s="311"/>
      <c r="AK1071" s="324"/>
      <c r="AL1071" s="209" t="s">
        <v>161</v>
      </c>
      <c r="AM1071" s="54">
        <f t="shared" si="193"/>
        <v>4295667</v>
      </c>
      <c r="AN1071" s="52">
        <f>IFERROR(AM1071/AJ1059,"-")</f>
        <v>6.3154464242054899E-3</v>
      </c>
      <c r="AO1071" s="54">
        <f t="shared" si="185"/>
        <v>100</v>
      </c>
      <c r="AP1071" s="52">
        <f>IFERROR(AO1071/AK1059,"-")</f>
        <v>8.9847259658580411E-2</v>
      </c>
      <c r="AQ1071" s="53">
        <f t="shared" si="191"/>
        <v>42956.67</v>
      </c>
      <c r="AW1071" s="175"/>
      <c r="AX1071" s="175"/>
    </row>
    <row r="1072" spans="2:50" s="20" customFormat="1">
      <c r="B1072" s="326"/>
      <c r="C1072" s="308"/>
      <c r="D1072" s="311"/>
      <c r="E1072" s="311"/>
      <c r="F1072" s="209" t="s">
        <v>162</v>
      </c>
      <c r="G1072" s="54">
        <v>5367469</v>
      </c>
      <c r="H1072" s="52">
        <f>IFERROR(G1072/D1059,"-")</f>
        <v>1.2438619086775529E-2</v>
      </c>
      <c r="I1072" s="54">
        <v>50</v>
      </c>
      <c r="J1072" s="52">
        <f>IFERROR(I1072/E1059,"-")</f>
        <v>6.4516129032258063E-2</v>
      </c>
      <c r="K1072" s="53">
        <f t="shared" si="187"/>
        <v>107349.38</v>
      </c>
      <c r="L1072" s="311"/>
      <c r="M1072" s="311"/>
      <c r="N1072" s="209" t="s">
        <v>162</v>
      </c>
      <c r="O1072" s="54">
        <v>303813</v>
      </c>
      <c r="P1072" s="52">
        <f>IFERROR(O1072/L1059,"-")</f>
        <v>3.5857737504266626E-3</v>
      </c>
      <c r="Q1072" s="54">
        <v>6</v>
      </c>
      <c r="R1072" s="52">
        <f>IFERROR(Q1072/M1059,"-")</f>
        <v>4.5112781954887216E-2</v>
      </c>
      <c r="S1072" s="53">
        <f t="shared" si="188"/>
        <v>50635.5</v>
      </c>
      <c r="T1072" s="311"/>
      <c r="U1072" s="311"/>
      <c r="V1072" s="209" t="s">
        <v>162</v>
      </c>
      <c r="W1072" s="54">
        <v>265936</v>
      </c>
      <c r="X1072" s="52">
        <f>IFERROR(W1072/T1059,"-")</f>
        <v>7.3025435992629794E-3</v>
      </c>
      <c r="Y1072" s="54">
        <v>2</v>
      </c>
      <c r="Z1072" s="52">
        <f>IFERROR(Y1072/U1059,"-")</f>
        <v>2.7777777777777776E-2</v>
      </c>
      <c r="AA1072" s="53">
        <f t="shared" si="189"/>
        <v>132968</v>
      </c>
      <c r="AB1072" s="311"/>
      <c r="AC1072" s="311"/>
      <c r="AD1072" s="209" t="s">
        <v>162</v>
      </c>
      <c r="AE1072" s="54">
        <v>922581</v>
      </c>
      <c r="AF1072" s="52">
        <f>IFERROR(AE1072/AB1059,"-")</f>
        <v>7.2345942744840895E-3</v>
      </c>
      <c r="AG1072" s="54">
        <v>18</v>
      </c>
      <c r="AH1072" s="52">
        <f>IFERROR(AG1072/AC1059,"-")</f>
        <v>0.13533834586466165</v>
      </c>
      <c r="AI1072" s="53">
        <f t="shared" si="190"/>
        <v>51254.5</v>
      </c>
      <c r="AJ1072" s="311"/>
      <c r="AK1072" s="324"/>
      <c r="AL1072" s="209" t="s">
        <v>162</v>
      </c>
      <c r="AM1072" s="54">
        <f t="shared" si="193"/>
        <v>6859799</v>
      </c>
      <c r="AN1072" s="52">
        <f>IFERROR(AM1072/AJ1059,"-")</f>
        <v>1.0085207504519878E-2</v>
      </c>
      <c r="AO1072" s="54">
        <f t="shared" si="185"/>
        <v>76</v>
      </c>
      <c r="AP1072" s="52">
        <f>IFERROR(AO1072/AK1059,"-")</f>
        <v>6.8283917340521111E-2</v>
      </c>
      <c r="AQ1072" s="53">
        <f t="shared" si="191"/>
        <v>90260.513157894733</v>
      </c>
      <c r="AW1072" s="175"/>
      <c r="AX1072" s="175"/>
    </row>
    <row r="1073" spans="2:50" s="20" customFormat="1">
      <c r="B1073" s="326"/>
      <c r="C1073" s="308"/>
      <c r="D1073" s="311"/>
      <c r="E1073" s="311"/>
      <c r="F1073" s="209" t="s">
        <v>163</v>
      </c>
      <c r="G1073" s="54">
        <v>949483</v>
      </c>
      <c r="H1073" s="52">
        <f>IFERROR(G1073/D1059,"-")</f>
        <v>2.2003401167978594E-3</v>
      </c>
      <c r="I1073" s="54">
        <v>23</v>
      </c>
      <c r="J1073" s="52">
        <f>IFERROR(I1073/E1059,"-")</f>
        <v>2.9677419354838711E-2</v>
      </c>
      <c r="K1073" s="53">
        <f t="shared" si="187"/>
        <v>41281.869565217392</v>
      </c>
      <c r="L1073" s="311"/>
      <c r="M1073" s="311"/>
      <c r="N1073" s="209" t="s">
        <v>163</v>
      </c>
      <c r="O1073" s="54">
        <v>267715</v>
      </c>
      <c r="P1073" s="52">
        <f>IFERROR(O1073/L1059,"-")</f>
        <v>3.1597246319132956E-3</v>
      </c>
      <c r="Q1073" s="54">
        <v>7</v>
      </c>
      <c r="R1073" s="52">
        <f>IFERROR(Q1073/M1059,"-")</f>
        <v>5.2631578947368418E-2</v>
      </c>
      <c r="S1073" s="53">
        <f t="shared" si="188"/>
        <v>38245</v>
      </c>
      <c r="T1073" s="311"/>
      <c r="U1073" s="311"/>
      <c r="V1073" s="209" t="s">
        <v>163</v>
      </c>
      <c r="W1073" s="54">
        <v>42617</v>
      </c>
      <c r="X1073" s="52">
        <f>IFERROR(W1073/T1059,"-")</f>
        <v>1.1702533713742794E-3</v>
      </c>
      <c r="Y1073" s="54">
        <v>3</v>
      </c>
      <c r="Z1073" s="52">
        <f>IFERROR(Y1073/U1059,"-")</f>
        <v>4.1666666666666664E-2</v>
      </c>
      <c r="AA1073" s="53">
        <f t="shared" si="189"/>
        <v>14205.666666666666</v>
      </c>
      <c r="AB1073" s="311"/>
      <c r="AC1073" s="311"/>
      <c r="AD1073" s="209" t="s">
        <v>163</v>
      </c>
      <c r="AE1073" s="54">
        <v>233252</v>
      </c>
      <c r="AF1073" s="52">
        <f>IFERROR(AE1073/AB1059,"-")</f>
        <v>1.8290898942336367E-3</v>
      </c>
      <c r="AG1073" s="54">
        <v>9</v>
      </c>
      <c r="AH1073" s="52">
        <f>IFERROR(AG1073/AC1059,"-")</f>
        <v>6.7669172932330823E-2</v>
      </c>
      <c r="AI1073" s="53">
        <f t="shared" si="190"/>
        <v>25916.888888888891</v>
      </c>
      <c r="AJ1073" s="311"/>
      <c r="AK1073" s="324"/>
      <c r="AL1073" s="209" t="s">
        <v>163</v>
      </c>
      <c r="AM1073" s="54">
        <f t="shared" si="193"/>
        <v>1493067</v>
      </c>
      <c r="AN1073" s="52">
        <f>IFERROR(AM1073/AJ1059,"-")</f>
        <v>2.1950920884345128E-3</v>
      </c>
      <c r="AO1073" s="54">
        <f t="shared" si="185"/>
        <v>42</v>
      </c>
      <c r="AP1073" s="52">
        <f>IFERROR(AO1073/AK1059,"-")</f>
        <v>3.7735849056603772E-2</v>
      </c>
      <c r="AQ1073" s="53">
        <f t="shared" si="191"/>
        <v>35549.214285714283</v>
      </c>
      <c r="AW1073" s="175"/>
      <c r="AX1073" s="175"/>
    </row>
    <row r="1074" spans="2:50" s="20" customFormat="1">
      <c r="B1074" s="326"/>
      <c r="C1074" s="308"/>
      <c r="D1074" s="311"/>
      <c r="E1074" s="311"/>
      <c r="F1074" s="210" t="s">
        <v>164</v>
      </c>
      <c r="G1074" s="59">
        <v>535773</v>
      </c>
      <c r="H1074" s="57">
        <f>IFERROR(G1074/D1059,"-")</f>
        <v>1.2416049843937591E-3</v>
      </c>
      <c r="I1074" s="59">
        <v>44</v>
      </c>
      <c r="J1074" s="57">
        <f>IFERROR(I1074/E1059,"-")</f>
        <v>5.67741935483871E-2</v>
      </c>
      <c r="K1074" s="58">
        <f t="shared" si="187"/>
        <v>12176.65909090909</v>
      </c>
      <c r="L1074" s="311"/>
      <c r="M1074" s="311"/>
      <c r="N1074" s="210" t="s">
        <v>164</v>
      </c>
      <c r="O1074" s="59">
        <v>121819</v>
      </c>
      <c r="P1074" s="57">
        <f>IFERROR(O1074/L1059,"-")</f>
        <v>1.4377770948024793E-3</v>
      </c>
      <c r="Q1074" s="59">
        <v>7</v>
      </c>
      <c r="R1074" s="57">
        <f>IFERROR(Q1074/M1059,"-")</f>
        <v>5.2631578947368418E-2</v>
      </c>
      <c r="S1074" s="58">
        <f t="shared" si="188"/>
        <v>17402.714285714286</v>
      </c>
      <c r="T1074" s="311"/>
      <c r="U1074" s="311"/>
      <c r="V1074" s="210" t="s">
        <v>164</v>
      </c>
      <c r="W1074" s="59">
        <v>14911</v>
      </c>
      <c r="X1074" s="57">
        <f>IFERROR(W1074/T1059,"-")</f>
        <v>4.0945275407846355E-4</v>
      </c>
      <c r="Y1074" s="59">
        <v>4</v>
      </c>
      <c r="Z1074" s="57">
        <f>IFERROR(Y1074/U1059,"-")</f>
        <v>5.5555555555555552E-2</v>
      </c>
      <c r="AA1074" s="58">
        <f t="shared" si="189"/>
        <v>3727.75</v>
      </c>
      <c r="AB1074" s="311"/>
      <c r="AC1074" s="311"/>
      <c r="AD1074" s="210" t="s">
        <v>164</v>
      </c>
      <c r="AE1074" s="59">
        <v>103886</v>
      </c>
      <c r="AF1074" s="57">
        <f>IFERROR(AE1074/AB1059,"-")</f>
        <v>8.1464181551436042E-4</v>
      </c>
      <c r="AG1074" s="59">
        <v>9</v>
      </c>
      <c r="AH1074" s="57">
        <f>IFERROR(AG1074/AC1059,"-")</f>
        <v>6.7669172932330823E-2</v>
      </c>
      <c r="AI1074" s="58">
        <f t="shared" si="190"/>
        <v>11542.888888888889</v>
      </c>
      <c r="AJ1074" s="311"/>
      <c r="AK1074" s="324"/>
      <c r="AL1074" s="210" t="s">
        <v>164</v>
      </c>
      <c r="AM1074" s="59">
        <f t="shared" si="193"/>
        <v>776389</v>
      </c>
      <c r="AN1074" s="57">
        <f>IFERROR(AM1074/AJ1059,"-")</f>
        <v>1.1414393000766763E-3</v>
      </c>
      <c r="AO1074" s="59">
        <f t="shared" ref="AO1074:AO1137" si="194">SUM(I1074,Q1074,Y1074,AG1074)</f>
        <v>64</v>
      </c>
      <c r="AP1074" s="57">
        <f>IFERROR(AO1074/AK1059,"-")</f>
        <v>5.7502246181491468E-2</v>
      </c>
      <c r="AQ1074" s="58">
        <f t="shared" si="191"/>
        <v>12131.078125</v>
      </c>
      <c r="AW1074" s="175"/>
      <c r="AX1074" s="175"/>
    </row>
    <row r="1075" spans="2:50" s="20" customFormat="1">
      <c r="B1075" s="326"/>
      <c r="C1075" s="309"/>
      <c r="D1075" s="312"/>
      <c r="E1075" s="312"/>
      <c r="F1075" s="211" t="s">
        <v>86</v>
      </c>
      <c r="G1075" s="60">
        <f>SUM(G1059:G1074)</f>
        <v>76122967</v>
      </c>
      <c r="H1075" s="57">
        <f>IFERROR(G1075/D1059,"-")</f>
        <v>0.17640802215498286</v>
      </c>
      <c r="I1075" s="59">
        <v>578</v>
      </c>
      <c r="J1075" s="57">
        <f>IFERROR(I1075/E1059,"-")</f>
        <v>0.74580645161290327</v>
      </c>
      <c r="K1075" s="58">
        <f t="shared" si="187"/>
        <v>131700.63494809688</v>
      </c>
      <c r="L1075" s="312"/>
      <c r="M1075" s="312"/>
      <c r="N1075" s="211" t="s">
        <v>86</v>
      </c>
      <c r="O1075" s="60">
        <f>SUM(O1059:O1074)</f>
        <v>19752505</v>
      </c>
      <c r="P1075" s="57">
        <f>IFERROR(O1075/L1059,"-")</f>
        <v>0.23313029374704641</v>
      </c>
      <c r="Q1075" s="59">
        <v>109</v>
      </c>
      <c r="R1075" s="57">
        <f>IFERROR(Q1075/M1059,"-")</f>
        <v>0.81954887218045114</v>
      </c>
      <c r="S1075" s="58">
        <f t="shared" si="188"/>
        <v>181215.64220183485</v>
      </c>
      <c r="T1075" s="312"/>
      <c r="U1075" s="312"/>
      <c r="V1075" s="211" t="s">
        <v>86</v>
      </c>
      <c r="W1075" s="60">
        <f>SUM(W1059:W1074)</f>
        <v>5951955</v>
      </c>
      <c r="X1075" s="57">
        <f>IFERROR(W1075/T1059,"-")</f>
        <v>0.16343936469056949</v>
      </c>
      <c r="Y1075" s="59">
        <v>57</v>
      </c>
      <c r="Z1075" s="57">
        <f>IFERROR(Y1075/U1059,"-")</f>
        <v>0.79166666666666663</v>
      </c>
      <c r="AA1075" s="58">
        <f t="shared" si="189"/>
        <v>104420.26315789473</v>
      </c>
      <c r="AB1075" s="312"/>
      <c r="AC1075" s="312"/>
      <c r="AD1075" s="211" t="s">
        <v>86</v>
      </c>
      <c r="AE1075" s="60">
        <f>SUM(AE1059:AE1074)</f>
        <v>14510733</v>
      </c>
      <c r="AF1075" s="57">
        <f>IFERROR(AE1075/AB1059,"-")</f>
        <v>0.11378867100055966</v>
      </c>
      <c r="AG1075" s="59">
        <v>113</v>
      </c>
      <c r="AH1075" s="57">
        <f>IFERROR(AG1075/AC1059,"-")</f>
        <v>0.84962406015037595</v>
      </c>
      <c r="AI1075" s="58">
        <f t="shared" si="190"/>
        <v>128413.56637168142</v>
      </c>
      <c r="AJ1075" s="312"/>
      <c r="AK1075" s="325"/>
      <c r="AL1075" s="211" t="s">
        <v>86</v>
      </c>
      <c r="AM1075" s="60">
        <f>SUM(AM1059:AM1074)</f>
        <v>116338160</v>
      </c>
      <c r="AN1075" s="57">
        <f>IFERROR(AM1075/AJ1059,"-")</f>
        <v>0.17103919288218714</v>
      </c>
      <c r="AO1075" s="59">
        <f t="shared" si="194"/>
        <v>857</v>
      </c>
      <c r="AP1075" s="57">
        <f>IFERROR(AO1075/AK1059,"-")</f>
        <v>0.76999101527403413</v>
      </c>
      <c r="AQ1075" s="58">
        <f t="shared" si="191"/>
        <v>135750.47841306883</v>
      </c>
      <c r="AW1075" s="175"/>
      <c r="AX1075" s="175"/>
    </row>
    <row r="1076" spans="2:50" s="20" customFormat="1">
      <c r="B1076" s="326">
        <v>64</v>
      </c>
      <c r="C1076" s="307" t="s">
        <v>51</v>
      </c>
      <c r="D1076" s="310">
        <v>343176180</v>
      </c>
      <c r="E1076" s="310">
        <v>648</v>
      </c>
      <c r="F1076" s="207" t="s">
        <v>150</v>
      </c>
      <c r="G1076" s="50">
        <v>2288130</v>
      </c>
      <c r="H1076" s="48">
        <f>IFERROR(G1076/D1076,"-")</f>
        <v>6.6675082169164535E-3</v>
      </c>
      <c r="I1076" s="50">
        <v>105</v>
      </c>
      <c r="J1076" s="48">
        <f>IFERROR(I1076/E1076,"-")</f>
        <v>0.16203703703703703</v>
      </c>
      <c r="K1076" s="49">
        <f t="shared" si="187"/>
        <v>21791.714285714286</v>
      </c>
      <c r="L1076" s="310">
        <v>70077040</v>
      </c>
      <c r="M1076" s="310">
        <v>98</v>
      </c>
      <c r="N1076" s="207" t="s">
        <v>150</v>
      </c>
      <c r="O1076" s="50">
        <v>406602</v>
      </c>
      <c r="P1076" s="48">
        <f>IFERROR(O1076/L1076,"-")</f>
        <v>5.8022142487753475E-3</v>
      </c>
      <c r="Q1076" s="50">
        <v>16</v>
      </c>
      <c r="R1076" s="48">
        <f>IFERROR(Q1076/M1076,"-")</f>
        <v>0.16326530612244897</v>
      </c>
      <c r="S1076" s="49">
        <f t="shared" si="188"/>
        <v>25412.625</v>
      </c>
      <c r="T1076" s="310">
        <v>55157860</v>
      </c>
      <c r="U1076" s="310">
        <v>57</v>
      </c>
      <c r="V1076" s="207" t="s">
        <v>150</v>
      </c>
      <c r="W1076" s="50">
        <v>4541564</v>
      </c>
      <c r="X1076" s="48">
        <f>IFERROR(W1076/T1076,"-")</f>
        <v>8.2337567120986929E-2</v>
      </c>
      <c r="Y1076" s="50">
        <v>9</v>
      </c>
      <c r="Z1076" s="48">
        <f>IFERROR(Y1076/U1076,"-")</f>
        <v>0.15789473684210525</v>
      </c>
      <c r="AA1076" s="49">
        <f t="shared" si="189"/>
        <v>504618.22222222225</v>
      </c>
      <c r="AB1076" s="310">
        <v>83938500</v>
      </c>
      <c r="AC1076" s="310">
        <v>114</v>
      </c>
      <c r="AD1076" s="207" t="s">
        <v>150</v>
      </c>
      <c r="AE1076" s="50">
        <v>2084428</v>
      </c>
      <c r="AF1076" s="48">
        <f>IFERROR(AE1076/AB1076,"-")</f>
        <v>2.483280020491193E-2</v>
      </c>
      <c r="AG1076" s="50">
        <v>34</v>
      </c>
      <c r="AH1076" s="48">
        <f>IFERROR(AG1076/AC1076,"-")</f>
        <v>0.2982456140350877</v>
      </c>
      <c r="AI1076" s="49">
        <f t="shared" si="190"/>
        <v>61306.705882352944</v>
      </c>
      <c r="AJ1076" s="310">
        <f>SUM(D1076,L1076,T1076,AB1076)</f>
        <v>552349580</v>
      </c>
      <c r="AK1076" s="323">
        <f>SUM(E1076,M1076,U1076,AC1076)</f>
        <v>917</v>
      </c>
      <c r="AL1076" s="207" t="s">
        <v>150</v>
      </c>
      <c r="AM1076" s="50">
        <f t="shared" ref="AM1076:AM1091" si="195">SUM(G1076,O1076,W1076,AE1076)</f>
        <v>9320724</v>
      </c>
      <c r="AN1076" s="48">
        <f>IFERROR(AM1076/AJ1076,"-")</f>
        <v>1.6874682877463219E-2</v>
      </c>
      <c r="AO1076" s="50">
        <f t="shared" si="194"/>
        <v>164</v>
      </c>
      <c r="AP1076" s="48">
        <f>IFERROR(AO1076/AK1076,"-")</f>
        <v>0.17884405670665213</v>
      </c>
      <c r="AQ1076" s="49">
        <f t="shared" si="191"/>
        <v>56833.682926829271</v>
      </c>
      <c r="AW1076" s="175"/>
      <c r="AX1076" s="175"/>
    </row>
    <row r="1077" spans="2:50" s="20" customFormat="1">
      <c r="B1077" s="326"/>
      <c r="C1077" s="308"/>
      <c r="D1077" s="311"/>
      <c r="E1077" s="311"/>
      <c r="F1077" s="208" t="s">
        <v>151</v>
      </c>
      <c r="G1077" s="54">
        <v>15858398</v>
      </c>
      <c r="H1077" s="52">
        <f>IFERROR(G1077/D1076,"-")</f>
        <v>4.6210660658324243E-2</v>
      </c>
      <c r="I1077" s="54">
        <v>161</v>
      </c>
      <c r="J1077" s="52">
        <f>IFERROR(I1077/E1076,"-")</f>
        <v>0.24845679012345678</v>
      </c>
      <c r="K1077" s="53">
        <f t="shared" si="187"/>
        <v>98499.36645962733</v>
      </c>
      <c r="L1077" s="311"/>
      <c r="M1077" s="311"/>
      <c r="N1077" s="208" t="s">
        <v>151</v>
      </c>
      <c r="O1077" s="54">
        <v>1094081</v>
      </c>
      <c r="P1077" s="52">
        <f>IFERROR(O1077/L1076,"-")</f>
        <v>1.5612545849539307E-2</v>
      </c>
      <c r="Q1077" s="54">
        <v>37</v>
      </c>
      <c r="R1077" s="52">
        <f>IFERROR(Q1077/M1076,"-")</f>
        <v>0.37755102040816324</v>
      </c>
      <c r="S1077" s="53">
        <f t="shared" si="188"/>
        <v>29569.756756756757</v>
      </c>
      <c r="T1077" s="311"/>
      <c r="U1077" s="311"/>
      <c r="V1077" s="208" t="s">
        <v>151</v>
      </c>
      <c r="W1077" s="54">
        <v>630360</v>
      </c>
      <c r="X1077" s="52">
        <f>IFERROR(W1077/T1076,"-")</f>
        <v>1.1428289639953399E-2</v>
      </c>
      <c r="Y1077" s="54">
        <v>19</v>
      </c>
      <c r="Z1077" s="52">
        <f>IFERROR(Y1077/U1076,"-")</f>
        <v>0.33333333333333331</v>
      </c>
      <c r="AA1077" s="53">
        <f t="shared" si="189"/>
        <v>33176.84210526316</v>
      </c>
      <c r="AB1077" s="311"/>
      <c r="AC1077" s="311"/>
      <c r="AD1077" s="208" t="s">
        <v>151</v>
      </c>
      <c r="AE1077" s="54">
        <v>1117157</v>
      </c>
      <c r="AF1077" s="52">
        <f>IFERROR(AE1077/AB1076,"-")</f>
        <v>1.3309232354640601E-2</v>
      </c>
      <c r="AG1077" s="54">
        <v>29</v>
      </c>
      <c r="AH1077" s="52">
        <f>IFERROR(AG1077/AC1076,"-")</f>
        <v>0.25438596491228072</v>
      </c>
      <c r="AI1077" s="53">
        <f t="shared" si="190"/>
        <v>38522.65517241379</v>
      </c>
      <c r="AJ1077" s="311"/>
      <c r="AK1077" s="324"/>
      <c r="AL1077" s="208" t="s">
        <v>151</v>
      </c>
      <c r="AM1077" s="54">
        <f t="shared" si="195"/>
        <v>18699996</v>
      </c>
      <c r="AN1077" s="52">
        <f>IFERROR(AM1077/AJ1076,"-")</f>
        <v>3.3855363844035147E-2</v>
      </c>
      <c r="AO1077" s="54">
        <f t="shared" si="194"/>
        <v>246</v>
      </c>
      <c r="AP1077" s="52">
        <f>IFERROR(AO1077/AK1076,"-")</f>
        <v>0.26826608505997818</v>
      </c>
      <c r="AQ1077" s="53">
        <f t="shared" si="191"/>
        <v>76016.243902439019</v>
      </c>
      <c r="AW1077" s="175"/>
      <c r="AX1077" s="175"/>
    </row>
    <row r="1078" spans="2:50" s="20" customFormat="1">
      <c r="B1078" s="326"/>
      <c r="C1078" s="308"/>
      <c r="D1078" s="311"/>
      <c r="E1078" s="311"/>
      <c r="F1078" s="209" t="s">
        <v>152</v>
      </c>
      <c r="G1078" s="54">
        <v>10316532</v>
      </c>
      <c r="H1078" s="52">
        <f>IFERROR(G1078/D1076,"-")</f>
        <v>3.0061911639671493E-2</v>
      </c>
      <c r="I1078" s="54">
        <v>170</v>
      </c>
      <c r="J1078" s="52">
        <f>IFERROR(I1078/E1076,"-")</f>
        <v>0.26234567901234568</v>
      </c>
      <c r="K1078" s="53">
        <f t="shared" si="187"/>
        <v>60685.482352941173</v>
      </c>
      <c r="L1078" s="311"/>
      <c r="M1078" s="311"/>
      <c r="N1078" s="209" t="s">
        <v>152</v>
      </c>
      <c r="O1078" s="54">
        <v>872818</v>
      </c>
      <c r="P1078" s="52">
        <f>IFERROR(O1078/L1076,"-")</f>
        <v>1.2455120821313229E-2</v>
      </c>
      <c r="Q1078" s="54">
        <v>28</v>
      </c>
      <c r="R1078" s="52">
        <f>IFERROR(Q1078/M1076,"-")</f>
        <v>0.2857142857142857</v>
      </c>
      <c r="S1078" s="53">
        <f t="shared" si="188"/>
        <v>31172.071428571428</v>
      </c>
      <c r="T1078" s="311"/>
      <c r="U1078" s="311"/>
      <c r="V1078" s="209" t="s">
        <v>152</v>
      </c>
      <c r="W1078" s="54">
        <v>524370</v>
      </c>
      <c r="X1078" s="52">
        <f>IFERROR(W1078/T1076,"-")</f>
        <v>9.5067140023198868E-3</v>
      </c>
      <c r="Y1078" s="54">
        <v>15</v>
      </c>
      <c r="Z1078" s="52">
        <f>IFERROR(Y1078/U1076,"-")</f>
        <v>0.26315789473684209</v>
      </c>
      <c r="AA1078" s="53">
        <f t="shared" si="189"/>
        <v>34958</v>
      </c>
      <c r="AB1078" s="311"/>
      <c r="AC1078" s="311"/>
      <c r="AD1078" s="209" t="s">
        <v>152</v>
      </c>
      <c r="AE1078" s="54">
        <v>1138989</v>
      </c>
      <c r="AF1078" s="52">
        <f>IFERROR(AE1078/AB1076,"-")</f>
        <v>1.3569327543379974E-2</v>
      </c>
      <c r="AG1078" s="54">
        <v>36</v>
      </c>
      <c r="AH1078" s="52">
        <f>IFERROR(AG1078/AC1076,"-")</f>
        <v>0.31578947368421051</v>
      </c>
      <c r="AI1078" s="53">
        <f t="shared" si="190"/>
        <v>31638.583333333332</v>
      </c>
      <c r="AJ1078" s="311"/>
      <c r="AK1078" s="324"/>
      <c r="AL1078" s="209" t="s">
        <v>152</v>
      </c>
      <c r="AM1078" s="54">
        <f t="shared" si="195"/>
        <v>12852709</v>
      </c>
      <c r="AN1078" s="52">
        <f>IFERROR(AM1078/AJ1076,"-")</f>
        <v>2.3269156826370721E-2</v>
      </c>
      <c r="AO1078" s="54">
        <f t="shared" si="194"/>
        <v>249</v>
      </c>
      <c r="AP1078" s="52">
        <f>IFERROR(AO1078/AK1076,"-")</f>
        <v>0.27153762268266085</v>
      </c>
      <c r="AQ1078" s="53">
        <f t="shared" si="191"/>
        <v>51617.305220883536</v>
      </c>
      <c r="AW1078" s="175"/>
      <c r="AX1078" s="175"/>
    </row>
    <row r="1079" spans="2:50" s="20" customFormat="1">
      <c r="B1079" s="326"/>
      <c r="C1079" s="308"/>
      <c r="D1079" s="311"/>
      <c r="E1079" s="311"/>
      <c r="F1079" s="209" t="s">
        <v>153</v>
      </c>
      <c r="G1079" s="54">
        <v>408589</v>
      </c>
      <c r="H1079" s="52">
        <f>IFERROR(G1079/D1076,"-")</f>
        <v>1.1906100242738292E-3</v>
      </c>
      <c r="I1079" s="54">
        <v>24</v>
      </c>
      <c r="J1079" s="52">
        <f>IFERROR(I1079/E1076,"-")</f>
        <v>3.7037037037037035E-2</v>
      </c>
      <c r="K1079" s="53">
        <f t="shared" si="187"/>
        <v>17024.541666666668</v>
      </c>
      <c r="L1079" s="311"/>
      <c r="M1079" s="311"/>
      <c r="N1079" s="209" t="s">
        <v>153</v>
      </c>
      <c r="O1079" s="54">
        <v>78244</v>
      </c>
      <c r="P1079" s="52">
        <f>IFERROR(O1079/L1076,"-")</f>
        <v>1.1165425936940259E-3</v>
      </c>
      <c r="Q1079" s="54">
        <v>6</v>
      </c>
      <c r="R1079" s="52">
        <f>IFERROR(Q1079/M1076,"-")</f>
        <v>6.1224489795918366E-2</v>
      </c>
      <c r="S1079" s="53">
        <f t="shared" si="188"/>
        <v>13040.666666666666</v>
      </c>
      <c r="T1079" s="311"/>
      <c r="U1079" s="311"/>
      <c r="V1079" s="209" t="s">
        <v>153</v>
      </c>
      <c r="W1079" s="54">
        <v>61593</v>
      </c>
      <c r="X1079" s="52">
        <f>IFERROR(W1079/T1076,"-")</f>
        <v>1.1166676879777425E-3</v>
      </c>
      <c r="Y1079" s="54">
        <v>4</v>
      </c>
      <c r="Z1079" s="52">
        <f>IFERROR(Y1079/U1076,"-")</f>
        <v>7.0175438596491224E-2</v>
      </c>
      <c r="AA1079" s="53">
        <f t="shared" si="189"/>
        <v>15398.25</v>
      </c>
      <c r="AB1079" s="311"/>
      <c r="AC1079" s="311"/>
      <c r="AD1079" s="209" t="s">
        <v>153</v>
      </c>
      <c r="AE1079" s="54">
        <v>131178</v>
      </c>
      <c r="AF1079" s="52">
        <f>IFERROR(AE1079/AB1076,"-")</f>
        <v>1.5627870405118033E-3</v>
      </c>
      <c r="AG1079" s="54">
        <v>6</v>
      </c>
      <c r="AH1079" s="52">
        <f>IFERROR(AG1079/AC1076,"-")</f>
        <v>5.2631578947368418E-2</v>
      </c>
      <c r="AI1079" s="53">
        <f t="shared" si="190"/>
        <v>21863</v>
      </c>
      <c r="AJ1079" s="311"/>
      <c r="AK1079" s="324"/>
      <c r="AL1079" s="209" t="s">
        <v>153</v>
      </c>
      <c r="AM1079" s="54">
        <f t="shared" si="195"/>
        <v>679604</v>
      </c>
      <c r="AN1079" s="52">
        <f>IFERROR(AM1079/AJ1076,"-")</f>
        <v>1.2303874658508838E-3</v>
      </c>
      <c r="AO1079" s="54">
        <f t="shared" si="194"/>
        <v>40</v>
      </c>
      <c r="AP1079" s="52">
        <f>IFERROR(AO1079/AK1076,"-")</f>
        <v>4.3620501635768812E-2</v>
      </c>
      <c r="AQ1079" s="53">
        <f t="shared" si="191"/>
        <v>16990.099999999999</v>
      </c>
      <c r="AW1079" s="175"/>
      <c r="AX1079" s="175"/>
    </row>
    <row r="1080" spans="2:50" s="20" customFormat="1">
      <c r="B1080" s="326"/>
      <c r="C1080" s="308"/>
      <c r="D1080" s="311"/>
      <c r="E1080" s="311"/>
      <c r="F1080" s="209" t="s">
        <v>154</v>
      </c>
      <c r="G1080" s="54">
        <v>12857313</v>
      </c>
      <c r="H1080" s="52">
        <f>IFERROR(G1080/D1076,"-")</f>
        <v>3.7465633541348936E-2</v>
      </c>
      <c r="I1080" s="54">
        <v>176</v>
      </c>
      <c r="J1080" s="52">
        <f>IFERROR(I1080/E1076,"-")</f>
        <v>0.27160493827160492</v>
      </c>
      <c r="K1080" s="53">
        <f t="shared" si="187"/>
        <v>73052.914772727279</v>
      </c>
      <c r="L1080" s="311"/>
      <c r="M1080" s="311"/>
      <c r="N1080" s="209" t="s">
        <v>154</v>
      </c>
      <c r="O1080" s="54">
        <v>978027</v>
      </c>
      <c r="P1080" s="52">
        <f>IFERROR(O1080/L1076,"-")</f>
        <v>1.3956454210965532E-2</v>
      </c>
      <c r="Q1080" s="54">
        <v>36</v>
      </c>
      <c r="R1080" s="52">
        <f>IFERROR(Q1080/M1076,"-")</f>
        <v>0.36734693877551022</v>
      </c>
      <c r="S1080" s="53">
        <f t="shared" si="188"/>
        <v>27167.416666666668</v>
      </c>
      <c r="T1080" s="311"/>
      <c r="U1080" s="311"/>
      <c r="V1080" s="209" t="s">
        <v>154</v>
      </c>
      <c r="W1080" s="54">
        <v>749936</v>
      </c>
      <c r="X1080" s="52">
        <f>IFERROR(W1080/T1076,"-")</f>
        <v>1.3596176501408866E-2</v>
      </c>
      <c r="Y1080" s="54">
        <v>22</v>
      </c>
      <c r="Z1080" s="52">
        <f>IFERROR(Y1080/U1076,"-")</f>
        <v>0.38596491228070173</v>
      </c>
      <c r="AA1080" s="53">
        <f t="shared" si="189"/>
        <v>34088</v>
      </c>
      <c r="AB1080" s="311"/>
      <c r="AC1080" s="311"/>
      <c r="AD1080" s="209" t="s">
        <v>154</v>
      </c>
      <c r="AE1080" s="54">
        <v>2400901</v>
      </c>
      <c r="AF1080" s="52">
        <f>IFERROR(AE1080/AB1076,"-")</f>
        <v>2.860309631456364E-2</v>
      </c>
      <c r="AG1080" s="54">
        <v>43</v>
      </c>
      <c r="AH1080" s="52">
        <f>IFERROR(AG1080/AC1076,"-")</f>
        <v>0.37719298245614036</v>
      </c>
      <c r="AI1080" s="53">
        <f t="shared" si="190"/>
        <v>55834.906976744183</v>
      </c>
      <c r="AJ1080" s="311"/>
      <c r="AK1080" s="324"/>
      <c r="AL1080" s="209" t="s">
        <v>154</v>
      </c>
      <c r="AM1080" s="54">
        <f t="shared" si="195"/>
        <v>16986177</v>
      </c>
      <c r="AN1080" s="52">
        <f>IFERROR(AM1080/AJ1076,"-")</f>
        <v>3.0752584260134677E-2</v>
      </c>
      <c r="AO1080" s="54">
        <f t="shared" si="194"/>
        <v>277</v>
      </c>
      <c r="AP1080" s="52">
        <f>IFERROR(AO1080/AK1076,"-")</f>
        <v>0.30207197382769901</v>
      </c>
      <c r="AQ1080" s="53">
        <f t="shared" si="191"/>
        <v>61321.938628158845</v>
      </c>
      <c r="AW1080" s="175"/>
      <c r="AX1080" s="175"/>
    </row>
    <row r="1081" spans="2:50" s="20" customFormat="1">
      <c r="B1081" s="326"/>
      <c r="C1081" s="308"/>
      <c r="D1081" s="311"/>
      <c r="E1081" s="311"/>
      <c r="F1081" s="209" t="s">
        <v>155</v>
      </c>
      <c r="G1081" s="54">
        <v>11164886</v>
      </c>
      <c r="H1081" s="52">
        <f>IFERROR(G1081/D1076,"-")</f>
        <v>3.2533977154241882E-2</v>
      </c>
      <c r="I1081" s="54">
        <v>172</v>
      </c>
      <c r="J1081" s="52">
        <f>IFERROR(I1081/E1076,"-")</f>
        <v>0.26543209876543211</v>
      </c>
      <c r="K1081" s="53">
        <f t="shared" si="187"/>
        <v>64912.127906976741</v>
      </c>
      <c r="L1081" s="311"/>
      <c r="M1081" s="311"/>
      <c r="N1081" s="209" t="s">
        <v>155</v>
      </c>
      <c r="O1081" s="54">
        <v>3982081</v>
      </c>
      <c r="P1081" s="52">
        <f>IFERROR(O1081/L1076,"-")</f>
        <v>5.6824332192113136E-2</v>
      </c>
      <c r="Q1081" s="54">
        <v>36</v>
      </c>
      <c r="R1081" s="52">
        <f>IFERROR(Q1081/M1076,"-")</f>
        <v>0.36734693877551022</v>
      </c>
      <c r="S1081" s="53">
        <f t="shared" si="188"/>
        <v>110613.36111111111</v>
      </c>
      <c r="T1081" s="311"/>
      <c r="U1081" s="311"/>
      <c r="V1081" s="209" t="s">
        <v>155</v>
      </c>
      <c r="W1081" s="54">
        <v>500964</v>
      </c>
      <c r="X1081" s="52">
        <f>IFERROR(W1081/T1076,"-")</f>
        <v>9.0823683152319538E-3</v>
      </c>
      <c r="Y1081" s="54">
        <v>17</v>
      </c>
      <c r="Z1081" s="52">
        <f>IFERROR(Y1081/U1076,"-")</f>
        <v>0.2982456140350877</v>
      </c>
      <c r="AA1081" s="53">
        <f t="shared" si="189"/>
        <v>29468.470588235294</v>
      </c>
      <c r="AB1081" s="311"/>
      <c r="AC1081" s="311"/>
      <c r="AD1081" s="209" t="s">
        <v>155</v>
      </c>
      <c r="AE1081" s="54">
        <v>2587411</v>
      </c>
      <c r="AF1081" s="52">
        <f>IFERROR(AE1081/AB1076,"-")</f>
        <v>3.0825080267100319E-2</v>
      </c>
      <c r="AG1081" s="54">
        <v>38</v>
      </c>
      <c r="AH1081" s="52">
        <f>IFERROR(AG1081/AC1076,"-")</f>
        <v>0.33333333333333331</v>
      </c>
      <c r="AI1081" s="53">
        <f t="shared" si="190"/>
        <v>68089.763157894733</v>
      </c>
      <c r="AJ1081" s="311"/>
      <c r="AK1081" s="324"/>
      <c r="AL1081" s="209" t="s">
        <v>155</v>
      </c>
      <c r="AM1081" s="54">
        <f t="shared" si="195"/>
        <v>18235342</v>
      </c>
      <c r="AN1081" s="52">
        <f>IFERROR(AM1081/AJ1076,"-")</f>
        <v>3.3014132100906098E-2</v>
      </c>
      <c r="AO1081" s="54">
        <f t="shared" si="194"/>
        <v>263</v>
      </c>
      <c r="AP1081" s="52">
        <f>IFERROR(AO1081/AK1076,"-")</f>
        <v>0.28680479825517996</v>
      </c>
      <c r="AQ1081" s="53">
        <f t="shared" si="191"/>
        <v>69335.901140684407</v>
      </c>
      <c r="AW1081" s="175"/>
      <c r="AX1081" s="175"/>
    </row>
    <row r="1082" spans="2:50" s="20" customFormat="1">
      <c r="B1082" s="326"/>
      <c r="C1082" s="308"/>
      <c r="D1082" s="311"/>
      <c r="E1082" s="311"/>
      <c r="F1082" s="209" t="s">
        <v>156</v>
      </c>
      <c r="G1082" s="54">
        <v>2371372</v>
      </c>
      <c r="H1082" s="52">
        <f>IFERROR(G1082/D1076,"-")</f>
        <v>6.9100716722238706E-3</v>
      </c>
      <c r="I1082" s="54">
        <v>63</v>
      </c>
      <c r="J1082" s="52">
        <f>IFERROR(I1082/E1076,"-")</f>
        <v>9.7222222222222224E-2</v>
      </c>
      <c r="K1082" s="53">
        <f t="shared" si="187"/>
        <v>37640.825396825399</v>
      </c>
      <c r="L1082" s="311"/>
      <c r="M1082" s="311"/>
      <c r="N1082" s="209" t="s">
        <v>156</v>
      </c>
      <c r="O1082" s="54">
        <v>3046412</v>
      </c>
      <c r="P1082" s="52">
        <f>IFERROR(O1082/L1076,"-")</f>
        <v>4.3472327027511436E-2</v>
      </c>
      <c r="Q1082" s="54">
        <v>10</v>
      </c>
      <c r="R1082" s="52">
        <f>IFERROR(Q1082/M1076,"-")</f>
        <v>0.10204081632653061</v>
      </c>
      <c r="S1082" s="53">
        <f t="shared" si="188"/>
        <v>304641.2</v>
      </c>
      <c r="T1082" s="311"/>
      <c r="U1082" s="311"/>
      <c r="V1082" s="209" t="s">
        <v>156</v>
      </c>
      <c r="W1082" s="54">
        <v>43938</v>
      </c>
      <c r="X1082" s="52">
        <f>IFERROR(W1082/T1076,"-")</f>
        <v>7.9658637952959011E-4</v>
      </c>
      <c r="Y1082" s="54">
        <v>5</v>
      </c>
      <c r="Z1082" s="52">
        <f>IFERROR(Y1082/U1076,"-")</f>
        <v>8.771929824561403E-2</v>
      </c>
      <c r="AA1082" s="53">
        <f t="shared" si="189"/>
        <v>8787.6</v>
      </c>
      <c r="AB1082" s="311"/>
      <c r="AC1082" s="311"/>
      <c r="AD1082" s="209" t="s">
        <v>156</v>
      </c>
      <c r="AE1082" s="54">
        <v>144706</v>
      </c>
      <c r="AF1082" s="52">
        <f>IFERROR(AE1082/AB1076,"-")</f>
        <v>1.7239526558134825E-3</v>
      </c>
      <c r="AG1082" s="54">
        <v>14</v>
      </c>
      <c r="AH1082" s="52">
        <f>IFERROR(AG1082/AC1076,"-")</f>
        <v>0.12280701754385964</v>
      </c>
      <c r="AI1082" s="53">
        <f t="shared" si="190"/>
        <v>10336.142857142857</v>
      </c>
      <c r="AJ1082" s="311"/>
      <c r="AK1082" s="324"/>
      <c r="AL1082" s="209" t="s">
        <v>156</v>
      </c>
      <c r="AM1082" s="54">
        <f t="shared" si="195"/>
        <v>5606428</v>
      </c>
      <c r="AN1082" s="52">
        <f>IFERROR(AM1082/AJ1076,"-")</f>
        <v>1.0150144406736039E-2</v>
      </c>
      <c r="AO1082" s="54">
        <f t="shared" si="194"/>
        <v>92</v>
      </c>
      <c r="AP1082" s="52">
        <f>IFERROR(AO1082/AK1076,"-")</f>
        <v>0.10032715376226826</v>
      </c>
      <c r="AQ1082" s="53">
        <f t="shared" si="191"/>
        <v>60939.434782608696</v>
      </c>
      <c r="AW1082" s="175"/>
      <c r="AX1082" s="175"/>
    </row>
    <row r="1083" spans="2:50" s="20" customFormat="1">
      <c r="B1083" s="326"/>
      <c r="C1083" s="308"/>
      <c r="D1083" s="311"/>
      <c r="E1083" s="311"/>
      <c r="F1083" s="209" t="s">
        <v>166</v>
      </c>
      <c r="G1083" s="54">
        <v>0</v>
      </c>
      <c r="H1083" s="52">
        <f>IFERROR(G1083/D1076,"-")</f>
        <v>0</v>
      </c>
      <c r="I1083" s="54">
        <v>0</v>
      </c>
      <c r="J1083" s="52">
        <f>IFERROR(I1083/E1076,"-")</f>
        <v>0</v>
      </c>
      <c r="K1083" s="53" t="str">
        <f t="shared" si="187"/>
        <v>-</v>
      </c>
      <c r="L1083" s="311"/>
      <c r="M1083" s="311"/>
      <c r="N1083" s="209" t="s">
        <v>166</v>
      </c>
      <c r="O1083" s="54">
        <v>0</v>
      </c>
      <c r="P1083" s="52">
        <f>IFERROR(O1083/L1076,"-")</f>
        <v>0</v>
      </c>
      <c r="Q1083" s="54">
        <v>0</v>
      </c>
      <c r="R1083" s="52">
        <f>IFERROR(Q1083/M1076,"-")</f>
        <v>0</v>
      </c>
      <c r="S1083" s="53" t="str">
        <f t="shared" si="188"/>
        <v>-</v>
      </c>
      <c r="T1083" s="311"/>
      <c r="U1083" s="311"/>
      <c r="V1083" s="209" t="s">
        <v>166</v>
      </c>
      <c r="W1083" s="54">
        <v>0</v>
      </c>
      <c r="X1083" s="52">
        <f>IFERROR(W1083/T1076,"-")</f>
        <v>0</v>
      </c>
      <c r="Y1083" s="54">
        <v>0</v>
      </c>
      <c r="Z1083" s="52">
        <f>IFERROR(Y1083/U1076,"-")</f>
        <v>0</v>
      </c>
      <c r="AA1083" s="53" t="str">
        <f t="shared" si="189"/>
        <v>-</v>
      </c>
      <c r="AB1083" s="311"/>
      <c r="AC1083" s="311"/>
      <c r="AD1083" s="209" t="s">
        <v>166</v>
      </c>
      <c r="AE1083" s="54">
        <v>0</v>
      </c>
      <c r="AF1083" s="52">
        <f>IFERROR(AE1083/AB1076,"-")</f>
        <v>0</v>
      </c>
      <c r="AG1083" s="54">
        <v>0</v>
      </c>
      <c r="AH1083" s="52">
        <f>IFERROR(AG1083/AC1076,"-")</f>
        <v>0</v>
      </c>
      <c r="AI1083" s="53" t="str">
        <f t="shared" si="190"/>
        <v>-</v>
      </c>
      <c r="AJ1083" s="311"/>
      <c r="AK1083" s="324"/>
      <c r="AL1083" s="209" t="s">
        <v>166</v>
      </c>
      <c r="AM1083" s="54">
        <f t="shared" si="195"/>
        <v>0</v>
      </c>
      <c r="AN1083" s="52">
        <f>IFERROR(AM1083/AJ1076,"-")</f>
        <v>0</v>
      </c>
      <c r="AO1083" s="54">
        <f t="shared" si="194"/>
        <v>0</v>
      </c>
      <c r="AP1083" s="52">
        <f>IFERROR(AO1083/AK1076,"-")</f>
        <v>0</v>
      </c>
      <c r="AQ1083" s="53" t="str">
        <f t="shared" si="191"/>
        <v>-</v>
      </c>
      <c r="AW1083" s="175"/>
      <c r="AX1083" s="175"/>
    </row>
    <row r="1084" spans="2:50" s="20" customFormat="1">
      <c r="B1084" s="326"/>
      <c r="C1084" s="308"/>
      <c r="D1084" s="311"/>
      <c r="E1084" s="311"/>
      <c r="F1084" s="209" t="s">
        <v>157</v>
      </c>
      <c r="G1084" s="54">
        <v>120217</v>
      </c>
      <c r="H1084" s="52">
        <f>IFERROR(G1084/D1076,"-")</f>
        <v>3.5030694729453539E-4</v>
      </c>
      <c r="I1084" s="54">
        <v>6</v>
      </c>
      <c r="J1084" s="52">
        <f>IFERROR(I1084/E1076,"-")</f>
        <v>9.2592592592592587E-3</v>
      </c>
      <c r="K1084" s="53">
        <f t="shared" si="187"/>
        <v>20036.166666666668</v>
      </c>
      <c r="L1084" s="311"/>
      <c r="M1084" s="311"/>
      <c r="N1084" s="209" t="s">
        <v>157</v>
      </c>
      <c r="O1084" s="54">
        <v>19688</v>
      </c>
      <c r="P1084" s="52">
        <f>IFERROR(O1084/L1076,"-")</f>
        <v>2.8094793958192299E-4</v>
      </c>
      <c r="Q1084" s="54">
        <v>1</v>
      </c>
      <c r="R1084" s="52">
        <f>IFERROR(Q1084/M1076,"-")</f>
        <v>1.020408163265306E-2</v>
      </c>
      <c r="S1084" s="53">
        <f t="shared" si="188"/>
        <v>19688</v>
      </c>
      <c r="T1084" s="311"/>
      <c r="U1084" s="311"/>
      <c r="V1084" s="209" t="s">
        <v>157</v>
      </c>
      <c r="W1084" s="54">
        <v>84438</v>
      </c>
      <c r="X1084" s="52">
        <f>IFERROR(W1084/T1076,"-")</f>
        <v>1.5308425671336778E-3</v>
      </c>
      <c r="Y1084" s="54">
        <v>2</v>
      </c>
      <c r="Z1084" s="52">
        <f>IFERROR(Y1084/U1076,"-")</f>
        <v>3.5087719298245612E-2</v>
      </c>
      <c r="AA1084" s="53">
        <f t="shared" si="189"/>
        <v>42219</v>
      </c>
      <c r="AB1084" s="311"/>
      <c r="AC1084" s="311"/>
      <c r="AD1084" s="209" t="s">
        <v>157</v>
      </c>
      <c r="AE1084" s="54">
        <v>13483</v>
      </c>
      <c r="AF1084" s="52">
        <f>IFERROR(AE1084/AB1076,"-")</f>
        <v>1.6062950850920615E-4</v>
      </c>
      <c r="AG1084" s="54">
        <v>2</v>
      </c>
      <c r="AH1084" s="52">
        <f>IFERROR(AG1084/AC1076,"-")</f>
        <v>1.7543859649122806E-2</v>
      </c>
      <c r="AI1084" s="53">
        <f t="shared" si="190"/>
        <v>6741.5</v>
      </c>
      <c r="AJ1084" s="311"/>
      <c r="AK1084" s="324"/>
      <c r="AL1084" s="209" t="s">
        <v>157</v>
      </c>
      <c r="AM1084" s="54">
        <f t="shared" si="195"/>
        <v>237826</v>
      </c>
      <c r="AN1084" s="52">
        <f>IFERROR(AM1084/AJ1076,"-")</f>
        <v>4.3057152320094099E-4</v>
      </c>
      <c r="AO1084" s="54">
        <f t="shared" si="194"/>
        <v>11</v>
      </c>
      <c r="AP1084" s="52">
        <f>IFERROR(AO1084/AK1076,"-")</f>
        <v>1.1995637949836423E-2</v>
      </c>
      <c r="AQ1084" s="53">
        <f t="shared" si="191"/>
        <v>21620.545454545456</v>
      </c>
      <c r="AW1084" s="175"/>
      <c r="AX1084" s="175"/>
    </row>
    <row r="1085" spans="2:50" s="20" customFormat="1">
      <c r="B1085" s="326"/>
      <c r="C1085" s="308"/>
      <c r="D1085" s="311"/>
      <c r="E1085" s="311"/>
      <c r="F1085" s="209" t="s">
        <v>158</v>
      </c>
      <c r="G1085" s="54">
        <v>204785</v>
      </c>
      <c r="H1085" s="52">
        <f>IFERROR(G1085/D1076,"-")</f>
        <v>5.9673430714217988E-4</v>
      </c>
      <c r="I1085" s="54">
        <v>15</v>
      </c>
      <c r="J1085" s="52">
        <f>IFERROR(I1085/E1076,"-")</f>
        <v>2.3148148148148147E-2</v>
      </c>
      <c r="K1085" s="53">
        <f t="shared" si="187"/>
        <v>13652.333333333334</v>
      </c>
      <c r="L1085" s="311"/>
      <c r="M1085" s="311"/>
      <c r="N1085" s="209" t="s">
        <v>158</v>
      </c>
      <c r="O1085" s="54">
        <v>12552</v>
      </c>
      <c r="P1085" s="52">
        <f>IFERROR(O1085/L1076,"-")</f>
        <v>1.7911715449168516E-4</v>
      </c>
      <c r="Q1085" s="54">
        <v>6</v>
      </c>
      <c r="R1085" s="52">
        <f>IFERROR(Q1085/M1076,"-")</f>
        <v>6.1224489795918366E-2</v>
      </c>
      <c r="S1085" s="53">
        <f t="shared" si="188"/>
        <v>2092</v>
      </c>
      <c r="T1085" s="311"/>
      <c r="U1085" s="311"/>
      <c r="V1085" s="209" t="s">
        <v>158</v>
      </c>
      <c r="W1085" s="54">
        <v>24311</v>
      </c>
      <c r="X1085" s="52">
        <f>IFERROR(W1085/T1076,"-")</f>
        <v>4.4075314016896232E-4</v>
      </c>
      <c r="Y1085" s="54">
        <v>1</v>
      </c>
      <c r="Z1085" s="52">
        <f>IFERROR(Y1085/U1076,"-")</f>
        <v>1.7543859649122806E-2</v>
      </c>
      <c r="AA1085" s="53">
        <f t="shared" si="189"/>
        <v>24311</v>
      </c>
      <c r="AB1085" s="311"/>
      <c r="AC1085" s="311"/>
      <c r="AD1085" s="209" t="s">
        <v>158</v>
      </c>
      <c r="AE1085" s="54">
        <v>90869</v>
      </c>
      <c r="AF1085" s="52">
        <f>IFERROR(AE1085/AB1076,"-")</f>
        <v>1.08256640278299E-3</v>
      </c>
      <c r="AG1085" s="54">
        <v>9</v>
      </c>
      <c r="AH1085" s="52">
        <f>IFERROR(AG1085/AC1076,"-")</f>
        <v>7.8947368421052627E-2</v>
      </c>
      <c r="AI1085" s="53">
        <f t="shared" si="190"/>
        <v>10096.555555555555</v>
      </c>
      <c r="AJ1085" s="311"/>
      <c r="AK1085" s="324"/>
      <c r="AL1085" s="209" t="s">
        <v>158</v>
      </c>
      <c r="AM1085" s="54">
        <f t="shared" si="195"/>
        <v>332517</v>
      </c>
      <c r="AN1085" s="52">
        <f>IFERROR(AM1085/AJ1076,"-")</f>
        <v>6.0200462178318305E-4</v>
      </c>
      <c r="AO1085" s="54">
        <f t="shared" si="194"/>
        <v>31</v>
      </c>
      <c r="AP1085" s="52">
        <f>IFERROR(AO1085/AK1076,"-")</f>
        <v>3.3805888767720831E-2</v>
      </c>
      <c r="AQ1085" s="53">
        <f t="shared" si="191"/>
        <v>10726.354838709678</v>
      </c>
      <c r="AW1085" s="175"/>
      <c r="AX1085" s="175"/>
    </row>
    <row r="1086" spans="2:50" s="20" customFormat="1">
      <c r="B1086" s="326"/>
      <c r="C1086" s="308"/>
      <c r="D1086" s="311"/>
      <c r="E1086" s="311"/>
      <c r="F1086" s="209" t="s">
        <v>159</v>
      </c>
      <c r="G1086" s="54">
        <v>0</v>
      </c>
      <c r="H1086" s="52">
        <f>IFERROR(G1086/D1076,"-")</f>
        <v>0</v>
      </c>
      <c r="I1086" s="54">
        <v>0</v>
      </c>
      <c r="J1086" s="52">
        <f>IFERROR(I1086/E1076,"-")</f>
        <v>0</v>
      </c>
      <c r="K1086" s="53" t="str">
        <f t="shared" si="187"/>
        <v>-</v>
      </c>
      <c r="L1086" s="311"/>
      <c r="M1086" s="311"/>
      <c r="N1086" s="209" t="s">
        <v>159</v>
      </c>
      <c r="O1086" s="54">
        <v>0</v>
      </c>
      <c r="P1086" s="52">
        <f>IFERROR(O1086/L1076,"-")</f>
        <v>0</v>
      </c>
      <c r="Q1086" s="54">
        <v>0</v>
      </c>
      <c r="R1086" s="52">
        <f>IFERROR(Q1086/M1076,"-")</f>
        <v>0</v>
      </c>
      <c r="S1086" s="53" t="str">
        <f t="shared" si="188"/>
        <v>-</v>
      </c>
      <c r="T1086" s="311"/>
      <c r="U1086" s="311"/>
      <c r="V1086" s="209" t="s">
        <v>159</v>
      </c>
      <c r="W1086" s="54">
        <v>3934</v>
      </c>
      <c r="X1086" s="52">
        <f>IFERROR(W1086/T1076,"-")</f>
        <v>7.1322564000851372E-5</v>
      </c>
      <c r="Y1086" s="54">
        <v>1</v>
      </c>
      <c r="Z1086" s="52">
        <f>IFERROR(Y1086/U1076,"-")</f>
        <v>1.7543859649122806E-2</v>
      </c>
      <c r="AA1086" s="53">
        <f t="shared" si="189"/>
        <v>3934</v>
      </c>
      <c r="AB1086" s="311"/>
      <c r="AC1086" s="311"/>
      <c r="AD1086" s="209" t="s">
        <v>159</v>
      </c>
      <c r="AE1086" s="54">
        <v>53738</v>
      </c>
      <c r="AF1086" s="52">
        <f>IFERROR(AE1086/AB1076,"-")</f>
        <v>6.4020681808705181E-4</v>
      </c>
      <c r="AG1086" s="54">
        <v>3</v>
      </c>
      <c r="AH1086" s="52">
        <f>IFERROR(AG1086/AC1076,"-")</f>
        <v>2.6315789473684209E-2</v>
      </c>
      <c r="AI1086" s="53">
        <f t="shared" si="190"/>
        <v>17912.666666666668</v>
      </c>
      <c r="AJ1086" s="311"/>
      <c r="AK1086" s="324"/>
      <c r="AL1086" s="209" t="s">
        <v>159</v>
      </c>
      <c r="AM1086" s="54">
        <f t="shared" si="195"/>
        <v>57672</v>
      </c>
      <c r="AN1086" s="52">
        <f>IFERROR(AM1086/AJ1076,"-")</f>
        <v>1.0441213696586861E-4</v>
      </c>
      <c r="AO1086" s="54">
        <f t="shared" si="194"/>
        <v>4</v>
      </c>
      <c r="AP1086" s="52">
        <f>IFERROR(AO1086/AK1076,"-")</f>
        <v>4.3620501635768813E-3</v>
      </c>
      <c r="AQ1086" s="53">
        <f t="shared" si="191"/>
        <v>14418</v>
      </c>
      <c r="AW1086" s="175"/>
      <c r="AX1086" s="175"/>
    </row>
    <row r="1087" spans="2:50" s="20" customFormat="1">
      <c r="B1087" s="326"/>
      <c r="C1087" s="308"/>
      <c r="D1087" s="311"/>
      <c r="E1087" s="311"/>
      <c r="F1087" s="209" t="s">
        <v>160</v>
      </c>
      <c r="G1087" s="54">
        <v>2818</v>
      </c>
      <c r="H1087" s="52">
        <f>IFERROR(G1087/D1076,"-")</f>
        <v>8.2115256367735074E-6</v>
      </c>
      <c r="I1087" s="54">
        <v>1</v>
      </c>
      <c r="J1087" s="52">
        <f>IFERROR(I1087/E1076,"-")</f>
        <v>1.5432098765432098E-3</v>
      </c>
      <c r="K1087" s="53">
        <f t="shared" si="187"/>
        <v>2818</v>
      </c>
      <c r="L1087" s="311"/>
      <c r="M1087" s="311"/>
      <c r="N1087" s="209" t="s">
        <v>160</v>
      </c>
      <c r="O1087" s="54">
        <v>0</v>
      </c>
      <c r="P1087" s="52">
        <f>IFERROR(O1087/L1076,"-")</f>
        <v>0</v>
      </c>
      <c r="Q1087" s="54">
        <v>0</v>
      </c>
      <c r="R1087" s="52">
        <f>IFERROR(Q1087/M1076,"-")</f>
        <v>0</v>
      </c>
      <c r="S1087" s="53" t="str">
        <f t="shared" si="188"/>
        <v>-</v>
      </c>
      <c r="T1087" s="311"/>
      <c r="U1087" s="311"/>
      <c r="V1087" s="209" t="s">
        <v>160</v>
      </c>
      <c r="W1087" s="54">
        <v>2340</v>
      </c>
      <c r="X1087" s="52">
        <f>IFERROR(W1087/T1076,"-")</f>
        <v>4.2423690839347286E-5</v>
      </c>
      <c r="Y1087" s="54">
        <v>1</v>
      </c>
      <c r="Z1087" s="52">
        <f>IFERROR(Y1087/U1076,"-")</f>
        <v>1.7543859649122806E-2</v>
      </c>
      <c r="AA1087" s="53">
        <f t="shared" si="189"/>
        <v>2340</v>
      </c>
      <c r="AB1087" s="311"/>
      <c r="AC1087" s="311"/>
      <c r="AD1087" s="209" t="s">
        <v>160</v>
      </c>
      <c r="AE1087" s="54">
        <v>14665</v>
      </c>
      <c r="AF1087" s="52">
        <f>IFERROR(AE1087/AB1076,"-")</f>
        <v>1.7471124692483187E-4</v>
      </c>
      <c r="AG1087" s="54">
        <v>2</v>
      </c>
      <c r="AH1087" s="52">
        <f>IFERROR(AG1087/AC1076,"-")</f>
        <v>1.7543859649122806E-2</v>
      </c>
      <c r="AI1087" s="53">
        <f t="shared" si="190"/>
        <v>7332.5</v>
      </c>
      <c r="AJ1087" s="311"/>
      <c r="AK1087" s="324"/>
      <c r="AL1087" s="209" t="s">
        <v>160</v>
      </c>
      <c r="AM1087" s="54">
        <f t="shared" si="195"/>
        <v>19823</v>
      </c>
      <c r="AN1087" s="52">
        <f>IFERROR(AM1087/AJ1076,"-")</f>
        <v>3.5888503798626947E-5</v>
      </c>
      <c r="AO1087" s="54">
        <f t="shared" si="194"/>
        <v>4</v>
      </c>
      <c r="AP1087" s="52">
        <f>IFERROR(AO1087/AK1076,"-")</f>
        <v>4.3620501635768813E-3</v>
      </c>
      <c r="AQ1087" s="53">
        <f t="shared" si="191"/>
        <v>4955.75</v>
      </c>
      <c r="AW1087" s="175"/>
      <c r="AX1087" s="175"/>
    </row>
    <row r="1088" spans="2:50" s="20" customFormat="1">
      <c r="B1088" s="326"/>
      <c r="C1088" s="308"/>
      <c r="D1088" s="311"/>
      <c r="E1088" s="311"/>
      <c r="F1088" s="209" t="s">
        <v>161</v>
      </c>
      <c r="G1088" s="54">
        <v>1108706</v>
      </c>
      <c r="H1088" s="52">
        <f>IFERROR(G1088/D1076,"-")</f>
        <v>3.2307195680073134E-3</v>
      </c>
      <c r="I1088" s="54">
        <v>53</v>
      </c>
      <c r="J1088" s="52">
        <f>IFERROR(I1088/E1076,"-")</f>
        <v>8.1790123456790126E-2</v>
      </c>
      <c r="K1088" s="53">
        <f t="shared" si="187"/>
        <v>20918.981132075471</v>
      </c>
      <c r="L1088" s="311"/>
      <c r="M1088" s="311"/>
      <c r="N1088" s="209" t="s">
        <v>161</v>
      </c>
      <c r="O1088" s="54">
        <v>1824891</v>
      </c>
      <c r="P1088" s="52">
        <f>IFERROR(O1088/L1076,"-")</f>
        <v>2.6041211215542211E-2</v>
      </c>
      <c r="Q1088" s="54">
        <v>18</v>
      </c>
      <c r="R1088" s="52">
        <f>IFERROR(Q1088/M1076,"-")</f>
        <v>0.18367346938775511</v>
      </c>
      <c r="S1088" s="53">
        <f t="shared" si="188"/>
        <v>101382.83333333333</v>
      </c>
      <c r="T1088" s="311"/>
      <c r="U1088" s="311"/>
      <c r="V1088" s="209" t="s">
        <v>161</v>
      </c>
      <c r="W1088" s="54">
        <v>1189397</v>
      </c>
      <c r="X1088" s="52">
        <f>IFERROR(W1088/T1076,"-")</f>
        <v>2.1563508809079975E-2</v>
      </c>
      <c r="Y1088" s="54">
        <v>7</v>
      </c>
      <c r="Z1088" s="52">
        <f>IFERROR(Y1088/U1076,"-")</f>
        <v>0.12280701754385964</v>
      </c>
      <c r="AA1088" s="53">
        <f t="shared" si="189"/>
        <v>169913.85714285713</v>
      </c>
      <c r="AB1088" s="311"/>
      <c r="AC1088" s="311"/>
      <c r="AD1088" s="209" t="s">
        <v>161</v>
      </c>
      <c r="AE1088" s="54">
        <v>1701112</v>
      </c>
      <c r="AF1088" s="52">
        <f>IFERROR(AE1088/AB1076,"-")</f>
        <v>2.0266171065720737E-2</v>
      </c>
      <c r="AG1088" s="54">
        <v>24</v>
      </c>
      <c r="AH1088" s="52">
        <f>IFERROR(AG1088/AC1076,"-")</f>
        <v>0.21052631578947367</v>
      </c>
      <c r="AI1088" s="53">
        <f t="shared" si="190"/>
        <v>70879.666666666672</v>
      </c>
      <c r="AJ1088" s="311"/>
      <c r="AK1088" s="324"/>
      <c r="AL1088" s="209" t="s">
        <v>161</v>
      </c>
      <c r="AM1088" s="54">
        <f t="shared" si="195"/>
        <v>5824106</v>
      </c>
      <c r="AN1088" s="52">
        <f>IFERROR(AM1088/AJ1076,"-")</f>
        <v>1.0544239030651567E-2</v>
      </c>
      <c r="AO1088" s="54">
        <f t="shared" si="194"/>
        <v>102</v>
      </c>
      <c r="AP1088" s="52">
        <f>IFERROR(AO1088/AK1076,"-")</f>
        <v>0.11123227917121047</v>
      </c>
      <c r="AQ1088" s="53">
        <f t="shared" si="191"/>
        <v>57099.078431372553</v>
      </c>
      <c r="AW1088" s="175"/>
      <c r="AX1088" s="175"/>
    </row>
    <row r="1089" spans="2:50" s="20" customFormat="1">
      <c r="B1089" s="326"/>
      <c r="C1089" s="308"/>
      <c r="D1089" s="311"/>
      <c r="E1089" s="311"/>
      <c r="F1089" s="209" t="s">
        <v>162</v>
      </c>
      <c r="G1089" s="54">
        <v>3434892</v>
      </c>
      <c r="H1089" s="52">
        <f>IFERROR(G1089/D1076,"-")</f>
        <v>1.0009121262437271E-2</v>
      </c>
      <c r="I1089" s="54">
        <v>47</v>
      </c>
      <c r="J1089" s="52">
        <f>IFERROR(I1089/E1076,"-")</f>
        <v>7.2530864197530867E-2</v>
      </c>
      <c r="K1089" s="53">
        <f t="shared" si="187"/>
        <v>73082.808510638293</v>
      </c>
      <c r="L1089" s="311"/>
      <c r="M1089" s="311"/>
      <c r="N1089" s="209" t="s">
        <v>162</v>
      </c>
      <c r="O1089" s="54">
        <v>67105</v>
      </c>
      <c r="P1089" s="52">
        <f>IFERROR(O1089/L1076,"-")</f>
        <v>9.5758896209086454E-4</v>
      </c>
      <c r="Q1089" s="54">
        <v>4</v>
      </c>
      <c r="R1089" s="52">
        <f>IFERROR(Q1089/M1076,"-")</f>
        <v>4.0816326530612242E-2</v>
      </c>
      <c r="S1089" s="53">
        <f t="shared" si="188"/>
        <v>16776.25</v>
      </c>
      <c r="T1089" s="311"/>
      <c r="U1089" s="311"/>
      <c r="V1089" s="209" t="s">
        <v>162</v>
      </c>
      <c r="W1089" s="54">
        <v>520363</v>
      </c>
      <c r="X1089" s="52">
        <f>IFERROR(W1089/T1076,"-")</f>
        <v>9.4340679642031071E-3</v>
      </c>
      <c r="Y1089" s="54">
        <v>3</v>
      </c>
      <c r="Z1089" s="52">
        <f>IFERROR(Y1089/U1076,"-")</f>
        <v>5.2631578947368418E-2</v>
      </c>
      <c r="AA1089" s="53">
        <f t="shared" si="189"/>
        <v>173454.33333333334</v>
      </c>
      <c r="AB1089" s="311"/>
      <c r="AC1089" s="311"/>
      <c r="AD1089" s="209" t="s">
        <v>162</v>
      </c>
      <c r="AE1089" s="54">
        <v>1172512</v>
      </c>
      <c r="AF1089" s="52">
        <f>IFERROR(AE1089/AB1076,"-")</f>
        <v>1.396870327680385E-2</v>
      </c>
      <c r="AG1089" s="54">
        <v>12</v>
      </c>
      <c r="AH1089" s="52">
        <f>IFERROR(AG1089/AC1076,"-")</f>
        <v>0.10526315789473684</v>
      </c>
      <c r="AI1089" s="53">
        <f t="shared" si="190"/>
        <v>97709.333333333328</v>
      </c>
      <c r="AJ1089" s="311"/>
      <c r="AK1089" s="324"/>
      <c r="AL1089" s="209" t="s">
        <v>162</v>
      </c>
      <c r="AM1089" s="54">
        <f t="shared" si="195"/>
        <v>5194872</v>
      </c>
      <c r="AN1089" s="52">
        <f>IFERROR(AM1089/AJ1076,"-")</f>
        <v>9.4050438130142151E-3</v>
      </c>
      <c r="AO1089" s="54">
        <f t="shared" si="194"/>
        <v>66</v>
      </c>
      <c r="AP1089" s="52">
        <f>IFERROR(AO1089/AK1076,"-")</f>
        <v>7.1973827699018542E-2</v>
      </c>
      <c r="AQ1089" s="53">
        <f t="shared" si="191"/>
        <v>78710.181818181823</v>
      </c>
      <c r="AW1089" s="175"/>
      <c r="AX1089" s="175"/>
    </row>
    <row r="1090" spans="2:50" s="20" customFormat="1">
      <c r="B1090" s="326"/>
      <c r="C1090" s="308"/>
      <c r="D1090" s="311"/>
      <c r="E1090" s="311"/>
      <c r="F1090" s="209" t="s">
        <v>163</v>
      </c>
      <c r="G1090" s="54">
        <v>1749404</v>
      </c>
      <c r="H1090" s="52">
        <f>IFERROR(G1090/D1076,"-")</f>
        <v>5.0976848101753451E-3</v>
      </c>
      <c r="I1090" s="54">
        <v>28</v>
      </c>
      <c r="J1090" s="52">
        <f>IFERROR(I1090/E1076,"-")</f>
        <v>4.3209876543209874E-2</v>
      </c>
      <c r="K1090" s="53">
        <f t="shared" si="187"/>
        <v>62478.714285714283</v>
      </c>
      <c r="L1090" s="311"/>
      <c r="M1090" s="311"/>
      <c r="N1090" s="209" t="s">
        <v>163</v>
      </c>
      <c r="O1090" s="54">
        <v>109125</v>
      </c>
      <c r="P1090" s="52">
        <f>IFERROR(O1090/L1076,"-")</f>
        <v>1.5572147453716653E-3</v>
      </c>
      <c r="Q1090" s="54">
        <v>4</v>
      </c>
      <c r="R1090" s="52">
        <f>IFERROR(Q1090/M1076,"-")</f>
        <v>4.0816326530612242E-2</v>
      </c>
      <c r="S1090" s="53">
        <f t="shared" si="188"/>
        <v>27281.25</v>
      </c>
      <c r="T1090" s="311"/>
      <c r="U1090" s="311"/>
      <c r="V1090" s="209" t="s">
        <v>163</v>
      </c>
      <c r="W1090" s="54">
        <v>135890</v>
      </c>
      <c r="X1090" s="52">
        <f>IFERROR(W1090/T1076,"-")</f>
        <v>2.4636561316918387E-3</v>
      </c>
      <c r="Y1090" s="54">
        <v>3</v>
      </c>
      <c r="Z1090" s="52">
        <f>IFERROR(Y1090/U1076,"-")</f>
        <v>5.2631578947368418E-2</v>
      </c>
      <c r="AA1090" s="53">
        <f t="shared" si="189"/>
        <v>45296.666666666664</v>
      </c>
      <c r="AB1090" s="311"/>
      <c r="AC1090" s="311"/>
      <c r="AD1090" s="209" t="s">
        <v>163</v>
      </c>
      <c r="AE1090" s="54">
        <v>333043</v>
      </c>
      <c r="AF1090" s="52">
        <f>IFERROR(AE1090/AB1076,"-")</f>
        <v>3.9677025441245675E-3</v>
      </c>
      <c r="AG1090" s="54">
        <v>6</v>
      </c>
      <c r="AH1090" s="52">
        <f>IFERROR(AG1090/AC1076,"-")</f>
        <v>5.2631578947368418E-2</v>
      </c>
      <c r="AI1090" s="53">
        <f t="shared" si="190"/>
        <v>55507.166666666664</v>
      </c>
      <c r="AJ1090" s="311"/>
      <c r="AK1090" s="324"/>
      <c r="AL1090" s="209" t="s">
        <v>163</v>
      </c>
      <c r="AM1090" s="54">
        <f t="shared" si="195"/>
        <v>2327462</v>
      </c>
      <c r="AN1090" s="52">
        <f>IFERROR(AM1090/AJ1076,"-")</f>
        <v>4.2137481122009723E-3</v>
      </c>
      <c r="AO1090" s="54">
        <f t="shared" si="194"/>
        <v>41</v>
      </c>
      <c r="AP1090" s="52">
        <f>IFERROR(AO1090/AK1076,"-")</f>
        <v>4.4711014176663032E-2</v>
      </c>
      <c r="AQ1090" s="53">
        <f t="shared" si="191"/>
        <v>56767.365853658535</v>
      </c>
      <c r="AW1090" s="175"/>
      <c r="AX1090" s="175"/>
    </row>
    <row r="1091" spans="2:50" s="20" customFormat="1">
      <c r="B1091" s="326"/>
      <c r="C1091" s="308"/>
      <c r="D1091" s="311"/>
      <c r="E1091" s="311"/>
      <c r="F1091" s="210" t="s">
        <v>164</v>
      </c>
      <c r="G1091" s="59">
        <v>380866</v>
      </c>
      <c r="H1091" s="57">
        <f>IFERROR(G1091/D1076,"-")</f>
        <v>1.1098264454135482E-3</v>
      </c>
      <c r="I1091" s="59">
        <v>45</v>
      </c>
      <c r="J1091" s="57">
        <f>IFERROR(I1091/E1076,"-")</f>
        <v>6.9444444444444448E-2</v>
      </c>
      <c r="K1091" s="58">
        <f t="shared" si="187"/>
        <v>8463.6888888888898</v>
      </c>
      <c r="L1091" s="311"/>
      <c r="M1091" s="311"/>
      <c r="N1091" s="210" t="s">
        <v>164</v>
      </c>
      <c r="O1091" s="59">
        <v>131284</v>
      </c>
      <c r="P1091" s="57">
        <f>IFERROR(O1091/L1076,"-")</f>
        <v>1.8734238774925425E-3</v>
      </c>
      <c r="Q1091" s="59">
        <v>12</v>
      </c>
      <c r="R1091" s="57">
        <f>IFERROR(Q1091/M1076,"-")</f>
        <v>0.12244897959183673</v>
      </c>
      <c r="S1091" s="58">
        <f t="shared" si="188"/>
        <v>10940.333333333334</v>
      </c>
      <c r="T1091" s="311"/>
      <c r="U1091" s="311"/>
      <c r="V1091" s="210" t="s">
        <v>164</v>
      </c>
      <c r="W1091" s="59">
        <v>284932</v>
      </c>
      <c r="X1091" s="57">
        <f>IFERROR(W1091/T1076,"-")</f>
        <v>5.1657551616397009E-3</v>
      </c>
      <c r="Y1091" s="59">
        <v>10</v>
      </c>
      <c r="Z1091" s="57">
        <f>IFERROR(Y1091/U1076,"-")</f>
        <v>0.17543859649122806</v>
      </c>
      <c r="AA1091" s="58">
        <f t="shared" si="189"/>
        <v>28493.200000000001</v>
      </c>
      <c r="AB1091" s="311"/>
      <c r="AC1091" s="311"/>
      <c r="AD1091" s="210" t="s">
        <v>164</v>
      </c>
      <c r="AE1091" s="59">
        <v>1001275</v>
      </c>
      <c r="AF1091" s="57">
        <f>IFERROR(AE1091/AB1076,"-")</f>
        <v>1.1928673969632528E-2</v>
      </c>
      <c r="AG1091" s="59">
        <v>15</v>
      </c>
      <c r="AH1091" s="57">
        <f>IFERROR(AG1091/AC1076,"-")</f>
        <v>0.13157894736842105</v>
      </c>
      <c r="AI1091" s="58">
        <f t="shared" si="190"/>
        <v>66751.666666666672</v>
      </c>
      <c r="AJ1091" s="311"/>
      <c r="AK1091" s="324"/>
      <c r="AL1091" s="210" t="s">
        <v>164</v>
      </c>
      <c r="AM1091" s="59">
        <f t="shared" si="195"/>
        <v>1798357</v>
      </c>
      <c r="AN1091" s="57">
        <f>IFERROR(AM1091/AJ1076,"-")</f>
        <v>3.2558312074755266E-3</v>
      </c>
      <c r="AO1091" s="59">
        <f t="shared" si="194"/>
        <v>82</v>
      </c>
      <c r="AP1091" s="57">
        <f>IFERROR(AO1091/AK1076,"-")</f>
        <v>8.9422028353326063E-2</v>
      </c>
      <c r="AQ1091" s="58">
        <f t="shared" si="191"/>
        <v>21931.182926829268</v>
      </c>
      <c r="AW1091" s="175"/>
      <c r="AX1091" s="175"/>
    </row>
    <row r="1092" spans="2:50" s="20" customFormat="1">
      <c r="B1092" s="326"/>
      <c r="C1092" s="309"/>
      <c r="D1092" s="312"/>
      <c r="E1092" s="312"/>
      <c r="F1092" s="211" t="s">
        <v>86</v>
      </c>
      <c r="G1092" s="60">
        <f>SUM(G1076:G1091)</f>
        <v>62266908</v>
      </c>
      <c r="H1092" s="57">
        <f>IFERROR(G1092/D1076,"-")</f>
        <v>0.18144297777310767</v>
      </c>
      <c r="I1092" s="59">
        <v>471</v>
      </c>
      <c r="J1092" s="57">
        <f>IFERROR(I1092/E1076,"-")</f>
        <v>0.72685185185185186</v>
      </c>
      <c r="K1092" s="58">
        <f t="shared" si="187"/>
        <v>132201.50318471337</v>
      </c>
      <c r="L1092" s="312"/>
      <c r="M1092" s="312"/>
      <c r="N1092" s="211" t="s">
        <v>86</v>
      </c>
      <c r="O1092" s="60">
        <f>SUM(O1076:O1091)</f>
        <v>12622910</v>
      </c>
      <c r="P1092" s="57">
        <f>IFERROR(O1092/L1076,"-")</f>
        <v>0.18012904083848291</v>
      </c>
      <c r="Q1092" s="59">
        <v>85</v>
      </c>
      <c r="R1092" s="57">
        <f>IFERROR(Q1092/M1076,"-")</f>
        <v>0.86734693877551017</v>
      </c>
      <c r="S1092" s="58">
        <f t="shared" si="188"/>
        <v>148504.82352941178</v>
      </c>
      <c r="T1092" s="312"/>
      <c r="U1092" s="312"/>
      <c r="V1092" s="211" t="s">
        <v>86</v>
      </c>
      <c r="W1092" s="60">
        <f>SUM(W1076:W1091)</f>
        <v>9298330</v>
      </c>
      <c r="X1092" s="57">
        <f>IFERROR(W1092/T1076,"-")</f>
        <v>0.16857669967616581</v>
      </c>
      <c r="Y1092" s="59">
        <v>49</v>
      </c>
      <c r="Z1092" s="57">
        <f>IFERROR(Y1092/U1076,"-")</f>
        <v>0.85964912280701755</v>
      </c>
      <c r="AA1092" s="58">
        <f t="shared" si="189"/>
        <v>189761.83673469388</v>
      </c>
      <c r="AB1092" s="312"/>
      <c r="AC1092" s="312"/>
      <c r="AD1092" s="211" t="s">
        <v>86</v>
      </c>
      <c r="AE1092" s="60">
        <f>SUM(AE1076:AE1091)</f>
        <v>13985467</v>
      </c>
      <c r="AF1092" s="57">
        <f>IFERROR(AE1092/AB1076,"-")</f>
        <v>0.1666156412135075</v>
      </c>
      <c r="AG1092" s="59">
        <v>95</v>
      </c>
      <c r="AH1092" s="57">
        <f>IFERROR(AG1092/AC1076,"-")</f>
        <v>0.83333333333333337</v>
      </c>
      <c r="AI1092" s="58">
        <f t="shared" si="190"/>
        <v>147215.44210526315</v>
      </c>
      <c r="AJ1092" s="312"/>
      <c r="AK1092" s="325"/>
      <c r="AL1092" s="211" t="s">
        <v>86</v>
      </c>
      <c r="AM1092" s="60">
        <f>SUM(AM1076:AM1091)</f>
        <v>98173615</v>
      </c>
      <c r="AN1092" s="57">
        <f>IFERROR(AM1092/AJ1076,"-")</f>
        <v>0.17773819073058769</v>
      </c>
      <c r="AO1092" s="59">
        <f t="shared" si="194"/>
        <v>700</v>
      </c>
      <c r="AP1092" s="57">
        <f>IFERROR(AO1092/AK1076,"-")</f>
        <v>0.76335877862595425</v>
      </c>
      <c r="AQ1092" s="58">
        <f t="shared" si="191"/>
        <v>140248.02142857143</v>
      </c>
      <c r="AW1092" s="175"/>
      <c r="AX1092" s="175"/>
    </row>
    <row r="1093" spans="2:50" s="20" customFormat="1">
      <c r="B1093" s="326">
        <v>65</v>
      </c>
      <c r="C1093" s="307" t="s">
        <v>11</v>
      </c>
      <c r="D1093" s="310">
        <v>302528190</v>
      </c>
      <c r="E1093" s="310">
        <v>539</v>
      </c>
      <c r="F1093" s="207" t="s">
        <v>150</v>
      </c>
      <c r="G1093" s="50">
        <v>4946304</v>
      </c>
      <c r="H1093" s="48">
        <f>IFERROR(G1093/D1093,"-")</f>
        <v>1.6349894533795345E-2</v>
      </c>
      <c r="I1093" s="50">
        <v>97</v>
      </c>
      <c r="J1093" s="48">
        <f>IFERROR(I1093/E1093,"-")</f>
        <v>0.17996289424860853</v>
      </c>
      <c r="K1093" s="49">
        <f t="shared" si="187"/>
        <v>50992.824742268043</v>
      </c>
      <c r="L1093" s="310">
        <v>41105650</v>
      </c>
      <c r="M1093" s="310">
        <v>69</v>
      </c>
      <c r="N1093" s="207" t="s">
        <v>150</v>
      </c>
      <c r="O1093" s="50">
        <v>208326</v>
      </c>
      <c r="P1093" s="48">
        <f>IFERROR(O1093/L1093,"-")</f>
        <v>5.0680624196430416E-3</v>
      </c>
      <c r="Q1093" s="50">
        <v>7</v>
      </c>
      <c r="R1093" s="48">
        <f>IFERROR(Q1093/M1093,"-")</f>
        <v>0.10144927536231885</v>
      </c>
      <c r="S1093" s="49">
        <f t="shared" si="188"/>
        <v>29760.857142857141</v>
      </c>
      <c r="T1093" s="310">
        <v>21261700</v>
      </c>
      <c r="U1093" s="310">
        <v>36</v>
      </c>
      <c r="V1093" s="207" t="s">
        <v>150</v>
      </c>
      <c r="W1093" s="50">
        <v>25063</v>
      </c>
      <c r="X1093" s="48">
        <f>IFERROR(W1093/T1093,"-")</f>
        <v>1.1787862682664132E-3</v>
      </c>
      <c r="Y1093" s="50">
        <v>2</v>
      </c>
      <c r="Z1093" s="48">
        <f>IFERROR(Y1093/U1093,"-")</f>
        <v>5.5555555555555552E-2</v>
      </c>
      <c r="AA1093" s="49">
        <f t="shared" si="189"/>
        <v>12531.5</v>
      </c>
      <c r="AB1093" s="310">
        <v>47939900</v>
      </c>
      <c r="AC1093" s="310">
        <v>55</v>
      </c>
      <c r="AD1093" s="207" t="s">
        <v>150</v>
      </c>
      <c r="AE1093" s="50">
        <v>219284</v>
      </c>
      <c r="AF1093" s="48">
        <f>IFERROR(AE1093/AB1093,"-")</f>
        <v>4.5741438759780472E-3</v>
      </c>
      <c r="AG1093" s="50">
        <v>11</v>
      </c>
      <c r="AH1093" s="48">
        <f>IFERROR(AG1093/AC1093,"-")</f>
        <v>0.2</v>
      </c>
      <c r="AI1093" s="49">
        <f t="shared" si="190"/>
        <v>19934.909090909092</v>
      </c>
      <c r="AJ1093" s="310">
        <f>SUM(D1093,L1093,T1093,AB1093)</f>
        <v>412835440</v>
      </c>
      <c r="AK1093" s="323">
        <f>SUM(E1093,M1093,U1093,AC1093)</f>
        <v>699</v>
      </c>
      <c r="AL1093" s="207" t="s">
        <v>150</v>
      </c>
      <c r="AM1093" s="50">
        <f t="shared" ref="AM1093:AM1108" si="196">SUM(G1093,O1093,W1093,AE1093)</f>
        <v>5398977</v>
      </c>
      <c r="AN1093" s="48">
        <f>IFERROR(AM1093/AJ1093,"-")</f>
        <v>1.3077794387032276E-2</v>
      </c>
      <c r="AO1093" s="50">
        <f t="shared" si="194"/>
        <v>117</v>
      </c>
      <c r="AP1093" s="48">
        <f>IFERROR(AO1093/AK1093,"-")</f>
        <v>0.16738197424892703</v>
      </c>
      <c r="AQ1093" s="49">
        <f t="shared" si="191"/>
        <v>46145.102564102563</v>
      </c>
      <c r="AW1093" s="175"/>
      <c r="AX1093" s="175"/>
    </row>
    <row r="1094" spans="2:50" s="20" customFormat="1">
      <c r="B1094" s="326"/>
      <c r="C1094" s="308"/>
      <c r="D1094" s="311"/>
      <c r="E1094" s="311"/>
      <c r="F1094" s="208" t="s">
        <v>151</v>
      </c>
      <c r="G1094" s="54">
        <v>6803316</v>
      </c>
      <c r="H1094" s="52">
        <f>IFERROR(G1094/D1093,"-")</f>
        <v>2.248820514874994E-2</v>
      </c>
      <c r="I1094" s="54">
        <v>123</v>
      </c>
      <c r="J1094" s="52">
        <f>IFERROR(I1094/E1093,"-")</f>
        <v>0.22820037105751392</v>
      </c>
      <c r="K1094" s="53">
        <f t="shared" ref="K1094:K1157" si="197">IFERROR(G1094/I1094,"-")</f>
        <v>55311.512195121948</v>
      </c>
      <c r="L1094" s="311"/>
      <c r="M1094" s="311"/>
      <c r="N1094" s="208" t="s">
        <v>151</v>
      </c>
      <c r="O1094" s="54">
        <v>272834</v>
      </c>
      <c r="P1094" s="52">
        <f>IFERROR(O1094/L1093,"-")</f>
        <v>6.6373843984950977E-3</v>
      </c>
      <c r="Q1094" s="54">
        <v>12</v>
      </c>
      <c r="R1094" s="52">
        <f>IFERROR(Q1094/M1093,"-")</f>
        <v>0.17391304347826086</v>
      </c>
      <c r="S1094" s="53">
        <f t="shared" ref="S1094:S1157" si="198">IFERROR(O1094/Q1094,"-")</f>
        <v>22736.166666666668</v>
      </c>
      <c r="T1094" s="311"/>
      <c r="U1094" s="311"/>
      <c r="V1094" s="208" t="s">
        <v>151</v>
      </c>
      <c r="W1094" s="54">
        <v>310568</v>
      </c>
      <c r="X1094" s="52">
        <f>IFERROR(W1094/T1093,"-")</f>
        <v>1.4606922306306645E-2</v>
      </c>
      <c r="Y1094" s="54">
        <v>8</v>
      </c>
      <c r="Z1094" s="52">
        <f>IFERROR(Y1094/U1093,"-")</f>
        <v>0.22222222222222221</v>
      </c>
      <c r="AA1094" s="53">
        <f t="shared" ref="AA1094:AA1157" si="199">IFERROR(W1094/Y1094,"-")</f>
        <v>38821</v>
      </c>
      <c r="AB1094" s="311"/>
      <c r="AC1094" s="311"/>
      <c r="AD1094" s="208" t="s">
        <v>151</v>
      </c>
      <c r="AE1094" s="54">
        <v>932190</v>
      </c>
      <c r="AF1094" s="52">
        <f>IFERROR(AE1094/AB1093,"-")</f>
        <v>1.9444971725014026E-2</v>
      </c>
      <c r="AG1094" s="54">
        <v>12</v>
      </c>
      <c r="AH1094" s="52">
        <f>IFERROR(AG1094/AC1093,"-")</f>
        <v>0.21818181818181817</v>
      </c>
      <c r="AI1094" s="53">
        <f t="shared" ref="AI1094:AI1157" si="200">IFERROR(AE1094/AG1094,"-")</f>
        <v>77682.5</v>
      </c>
      <c r="AJ1094" s="311"/>
      <c r="AK1094" s="324"/>
      <c r="AL1094" s="208" t="s">
        <v>151</v>
      </c>
      <c r="AM1094" s="54">
        <f t="shared" si="196"/>
        <v>8318908</v>
      </c>
      <c r="AN1094" s="52">
        <f>IFERROR(AM1094/AJ1093,"-")</f>
        <v>2.0150663421725615E-2</v>
      </c>
      <c r="AO1094" s="54">
        <f t="shared" si="194"/>
        <v>155</v>
      </c>
      <c r="AP1094" s="52">
        <f>IFERROR(AO1094/AK1093,"-")</f>
        <v>0.22174535050071531</v>
      </c>
      <c r="AQ1094" s="53">
        <f t="shared" ref="AQ1094:AQ1157" si="201">IFERROR(AM1094/AO1094,"-")</f>
        <v>53670.374193548385</v>
      </c>
      <c r="AW1094" s="175"/>
      <c r="AX1094" s="175"/>
    </row>
    <row r="1095" spans="2:50" s="20" customFormat="1">
      <c r="B1095" s="326"/>
      <c r="C1095" s="308"/>
      <c r="D1095" s="311"/>
      <c r="E1095" s="311"/>
      <c r="F1095" s="209" t="s">
        <v>152</v>
      </c>
      <c r="G1095" s="54">
        <v>5032573</v>
      </c>
      <c r="H1095" s="52">
        <f>IFERROR(G1095/D1093,"-")</f>
        <v>1.6635054736551989E-2</v>
      </c>
      <c r="I1095" s="54">
        <v>141</v>
      </c>
      <c r="J1095" s="52">
        <f>IFERROR(I1095/E1093,"-")</f>
        <v>0.26159554730983303</v>
      </c>
      <c r="K1095" s="53">
        <f t="shared" si="197"/>
        <v>35692.007092198583</v>
      </c>
      <c r="L1095" s="311"/>
      <c r="M1095" s="311"/>
      <c r="N1095" s="209" t="s">
        <v>152</v>
      </c>
      <c r="O1095" s="54">
        <v>1257626</v>
      </c>
      <c r="P1095" s="52">
        <f>IFERROR(O1095/L1093,"-")</f>
        <v>3.0594966871950693E-2</v>
      </c>
      <c r="Q1095" s="54">
        <v>20</v>
      </c>
      <c r="R1095" s="52">
        <f>IFERROR(Q1095/M1093,"-")</f>
        <v>0.28985507246376813</v>
      </c>
      <c r="S1095" s="53">
        <f t="shared" si="198"/>
        <v>62881.3</v>
      </c>
      <c r="T1095" s="311"/>
      <c r="U1095" s="311"/>
      <c r="V1095" s="209" t="s">
        <v>152</v>
      </c>
      <c r="W1095" s="54">
        <v>1370074</v>
      </c>
      <c r="X1095" s="52">
        <f>IFERROR(W1095/T1093,"-")</f>
        <v>6.4438591457879668E-2</v>
      </c>
      <c r="Y1095" s="54">
        <v>11</v>
      </c>
      <c r="Z1095" s="52">
        <f>IFERROR(Y1095/U1093,"-")</f>
        <v>0.30555555555555558</v>
      </c>
      <c r="AA1095" s="53">
        <f t="shared" si="199"/>
        <v>124552.18181818182</v>
      </c>
      <c r="AB1095" s="311"/>
      <c r="AC1095" s="311"/>
      <c r="AD1095" s="209" t="s">
        <v>152</v>
      </c>
      <c r="AE1095" s="54">
        <v>1043640</v>
      </c>
      <c r="AF1095" s="52">
        <f>IFERROR(AE1095/AB1093,"-")</f>
        <v>2.1769757550599813E-2</v>
      </c>
      <c r="AG1095" s="54">
        <v>16</v>
      </c>
      <c r="AH1095" s="52">
        <f>IFERROR(AG1095/AC1093,"-")</f>
        <v>0.29090909090909089</v>
      </c>
      <c r="AI1095" s="53">
        <f t="shared" si="200"/>
        <v>65227.5</v>
      </c>
      <c r="AJ1095" s="311"/>
      <c r="AK1095" s="324"/>
      <c r="AL1095" s="209" t="s">
        <v>152</v>
      </c>
      <c r="AM1095" s="54">
        <f t="shared" si="196"/>
        <v>8703913</v>
      </c>
      <c r="AN1095" s="52">
        <f>IFERROR(AM1095/AJ1093,"-")</f>
        <v>2.1083250507756796E-2</v>
      </c>
      <c r="AO1095" s="54">
        <f t="shared" si="194"/>
        <v>188</v>
      </c>
      <c r="AP1095" s="52">
        <f>IFERROR(AO1095/AK1093,"-")</f>
        <v>0.26895565092989987</v>
      </c>
      <c r="AQ1095" s="53">
        <f t="shared" si="201"/>
        <v>46297.409574468082</v>
      </c>
      <c r="AW1095" s="175"/>
      <c r="AX1095" s="175"/>
    </row>
    <row r="1096" spans="2:50" s="20" customFormat="1">
      <c r="B1096" s="326"/>
      <c r="C1096" s="308"/>
      <c r="D1096" s="311"/>
      <c r="E1096" s="311"/>
      <c r="F1096" s="209" t="s">
        <v>153</v>
      </c>
      <c r="G1096" s="54">
        <v>1803171</v>
      </c>
      <c r="H1096" s="52">
        <f>IFERROR(G1096/D1093,"-")</f>
        <v>5.9603404231519715E-3</v>
      </c>
      <c r="I1096" s="54">
        <v>32</v>
      </c>
      <c r="J1096" s="52">
        <f>IFERROR(I1096/E1093,"-")</f>
        <v>5.9369202226345084E-2</v>
      </c>
      <c r="K1096" s="53">
        <f t="shared" si="197"/>
        <v>56349.09375</v>
      </c>
      <c r="L1096" s="311"/>
      <c r="M1096" s="311"/>
      <c r="N1096" s="209" t="s">
        <v>153</v>
      </c>
      <c r="O1096" s="54">
        <v>8771</v>
      </c>
      <c r="P1096" s="52">
        <f>IFERROR(O1096/L1093,"-")</f>
        <v>2.1337699318706795E-4</v>
      </c>
      <c r="Q1096" s="54">
        <v>1</v>
      </c>
      <c r="R1096" s="52">
        <f>IFERROR(Q1096/M1093,"-")</f>
        <v>1.4492753623188406E-2</v>
      </c>
      <c r="S1096" s="53">
        <f t="shared" si="198"/>
        <v>8771</v>
      </c>
      <c r="T1096" s="311"/>
      <c r="U1096" s="311"/>
      <c r="V1096" s="209" t="s">
        <v>153</v>
      </c>
      <c r="W1096" s="54">
        <v>18630</v>
      </c>
      <c r="X1096" s="52">
        <f>IFERROR(W1096/T1093,"-")</f>
        <v>8.7622344403316763E-4</v>
      </c>
      <c r="Y1096" s="54">
        <v>4</v>
      </c>
      <c r="Z1096" s="52">
        <f>IFERROR(Y1096/U1093,"-")</f>
        <v>0.1111111111111111</v>
      </c>
      <c r="AA1096" s="53">
        <f t="shared" si="199"/>
        <v>4657.5</v>
      </c>
      <c r="AB1096" s="311"/>
      <c r="AC1096" s="311"/>
      <c r="AD1096" s="209" t="s">
        <v>153</v>
      </c>
      <c r="AE1096" s="54">
        <v>92348</v>
      </c>
      <c r="AF1096" s="52">
        <f>IFERROR(AE1096/AB1093,"-")</f>
        <v>1.9263285905894672E-3</v>
      </c>
      <c r="AG1096" s="54">
        <v>4</v>
      </c>
      <c r="AH1096" s="52">
        <f>IFERROR(AG1096/AC1093,"-")</f>
        <v>7.2727272727272724E-2</v>
      </c>
      <c r="AI1096" s="53">
        <f t="shared" si="200"/>
        <v>23087</v>
      </c>
      <c r="AJ1096" s="311"/>
      <c r="AK1096" s="324"/>
      <c r="AL1096" s="209" t="s">
        <v>153</v>
      </c>
      <c r="AM1096" s="54">
        <f t="shared" si="196"/>
        <v>1922920</v>
      </c>
      <c r="AN1096" s="52">
        <f>IFERROR(AM1096/AJ1093,"-")</f>
        <v>4.6578365462034942E-3</v>
      </c>
      <c r="AO1096" s="54">
        <f t="shared" si="194"/>
        <v>41</v>
      </c>
      <c r="AP1096" s="52">
        <f>IFERROR(AO1096/AK1093,"-")</f>
        <v>5.8655221745350504E-2</v>
      </c>
      <c r="AQ1096" s="53">
        <f t="shared" si="201"/>
        <v>46900.487804878052</v>
      </c>
      <c r="AW1096" s="175"/>
      <c r="AX1096" s="175"/>
    </row>
    <row r="1097" spans="2:50" s="20" customFormat="1">
      <c r="B1097" s="326"/>
      <c r="C1097" s="308"/>
      <c r="D1097" s="311"/>
      <c r="E1097" s="311"/>
      <c r="F1097" s="209" t="s">
        <v>154</v>
      </c>
      <c r="G1097" s="54">
        <v>7420396</v>
      </c>
      <c r="H1097" s="52">
        <f>IFERROR(G1097/D1093,"-")</f>
        <v>2.4527948949154128E-2</v>
      </c>
      <c r="I1097" s="54">
        <v>168</v>
      </c>
      <c r="J1097" s="52">
        <f>IFERROR(I1097/E1093,"-")</f>
        <v>0.31168831168831168</v>
      </c>
      <c r="K1097" s="53">
        <f t="shared" si="197"/>
        <v>44169.023809523809</v>
      </c>
      <c r="L1097" s="311"/>
      <c r="M1097" s="311"/>
      <c r="N1097" s="209" t="s">
        <v>154</v>
      </c>
      <c r="O1097" s="54">
        <v>956369</v>
      </c>
      <c r="P1097" s="52">
        <f>IFERROR(O1097/L1093,"-")</f>
        <v>2.3266120350852012E-2</v>
      </c>
      <c r="Q1097" s="54">
        <v>24</v>
      </c>
      <c r="R1097" s="52">
        <f>IFERROR(Q1097/M1093,"-")</f>
        <v>0.34782608695652173</v>
      </c>
      <c r="S1097" s="53">
        <f t="shared" si="198"/>
        <v>39848.708333333336</v>
      </c>
      <c r="T1097" s="311"/>
      <c r="U1097" s="311"/>
      <c r="V1097" s="209" t="s">
        <v>154</v>
      </c>
      <c r="W1097" s="54">
        <v>186161</v>
      </c>
      <c r="X1097" s="52">
        <f>IFERROR(W1097/T1093,"-")</f>
        <v>8.7556968633740479E-3</v>
      </c>
      <c r="Y1097" s="54">
        <v>12</v>
      </c>
      <c r="Z1097" s="52">
        <f>IFERROR(Y1097/U1093,"-")</f>
        <v>0.33333333333333331</v>
      </c>
      <c r="AA1097" s="53">
        <f t="shared" si="199"/>
        <v>15513.416666666666</v>
      </c>
      <c r="AB1097" s="311"/>
      <c r="AC1097" s="311"/>
      <c r="AD1097" s="209" t="s">
        <v>154</v>
      </c>
      <c r="AE1097" s="54">
        <v>2055084</v>
      </c>
      <c r="AF1097" s="52">
        <f>IFERROR(AE1097/AB1093,"-")</f>
        <v>4.2867924213442245E-2</v>
      </c>
      <c r="AG1097" s="54">
        <v>27</v>
      </c>
      <c r="AH1097" s="52">
        <f>IFERROR(AG1097/AC1093,"-")</f>
        <v>0.49090909090909091</v>
      </c>
      <c r="AI1097" s="53">
        <f t="shared" si="200"/>
        <v>76114.222222222219</v>
      </c>
      <c r="AJ1097" s="311"/>
      <c r="AK1097" s="324"/>
      <c r="AL1097" s="209" t="s">
        <v>154</v>
      </c>
      <c r="AM1097" s="54">
        <f t="shared" si="196"/>
        <v>10618010</v>
      </c>
      <c r="AN1097" s="52">
        <f>IFERROR(AM1097/AJ1093,"-")</f>
        <v>2.5719715342268096E-2</v>
      </c>
      <c r="AO1097" s="54">
        <f t="shared" si="194"/>
        <v>231</v>
      </c>
      <c r="AP1097" s="52">
        <f>IFERROR(AO1097/AK1093,"-")</f>
        <v>0.33047210300429186</v>
      </c>
      <c r="AQ1097" s="53">
        <f t="shared" si="201"/>
        <v>45965.411255411258</v>
      </c>
      <c r="AW1097" s="175"/>
      <c r="AX1097" s="175"/>
    </row>
    <row r="1098" spans="2:50" s="20" customFormat="1">
      <c r="B1098" s="326"/>
      <c r="C1098" s="308"/>
      <c r="D1098" s="311"/>
      <c r="E1098" s="311"/>
      <c r="F1098" s="209" t="s">
        <v>155</v>
      </c>
      <c r="G1098" s="54">
        <v>13147214</v>
      </c>
      <c r="H1098" s="52">
        <f>IFERROR(G1098/D1093,"-")</f>
        <v>4.3457814625473414E-2</v>
      </c>
      <c r="I1098" s="54">
        <v>161</v>
      </c>
      <c r="J1098" s="52">
        <f>IFERROR(I1098/E1093,"-")</f>
        <v>0.29870129870129869</v>
      </c>
      <c r="K1098" s="53">
        <f t="shared" si="197"/>
        <v>81659.71428571429</v>
      </c>
      <c r="L1098" s="311"/>
      <c r="M1098" s="311"/>
      <c r="N1098" s="209" t="s">
        <v>155</v>
      </c>
      <c r="O1098" s="54">
        <v>1690701</v>
      </c>
      <c r="P1098" s="52">
        <f>IFERROR(O1098/L1093,"-")</f>
        <v>4.1130623162509289E-2</v>
      </c>
      <c r="Q1098" s="54">
        <v>28</v>
      </c>
      <c r="R1098" s="52">
        <f>IFERROR(Q1098/M1093,"-")</f>
        <v>0.40579710144927539</v>
      </c>
      <c r="S1098" s="53">
        <f t="shared" si="198"/>
        <v>60382.178571428572</v>
      </c>
      <c r="T1098" s="311"/>
      <c r="U1098" s="311"/>
      <c r="V1098" s="209" t="s">
        <v>155</v>
      </c>
      <c r="W1098" s="54">
        <v>178757</v>
      </c>
      <c r="X1098" s="52">
        <f>IFERROR(W1098/T1093,"-")</f>
        <v>8.4074650662929115E-3</v>
      </c>
      <c r="Y1098" s="54">
        <v>8</v>
      </c>
      <c r="Z1098" s="52">
        <f>IFERROR(Y1098/U1093,"-")</f>
        <v>0.22222222222222221</v>
      </c>
      <c r="AA1098" s="53">
        <f t="shared" si="199"/>
        <v>22344.625</v>
      </c>
      <c r="AB1098" s="311"/>
      <c r="AC1098" s="311"/>
      <c r="AD1098" s="209" t="s">
        <v>155</v>
      </c>
      <c r="AE1098" s="54">
        <v>1943855</v>
      </c>
      <c r="AF1098" s="52">
        <f>IFERROR(AE1098/AB1093,"-")</f>
        <v>4.0547748326550538E-2</v>
      </c>
      <c r="AG1098" s="54">
        <v>28</v>
      </c>
      <c r="AH1098" s="52">
        <f>IFERROR(AG1098/AC1093,"-")</f>
        <v>0.50909090909090904</v>
      </c>
      <c r="AI1098" s="53">
        <f t="shared" si="200"/>
        <v>69423.392857142855</v>
      </c>
      <c r="AJ1098" s="311"/>
      <c r="AK1098" s="324"/>
      <c r="AL1098" s="209" t="s">
        <v>155</v>
      </c>
      <c r="AM1098" s="54">
        <f t="shared" si="196"/>
        <v>16960527</v>
      </c>
      <c r="AN1098" s="52">
        <f>IFERROR(AM1098/AJ1093,"-")</f>
        <v>4.1083020876308489E-2</v>
      </c>
      <c r="AO1098" s="54">
        <f t="shared" si="194"/>
        <v>225</v>
      </c>
      <c r="AP1098" s="52">
        <f>IFERROR(AO1098/AK1093,"-")</f>
        <v>0.32188841201716739</v>
      </c>
      <c r="AQ1098" s="53">
        <f t="shared" si="201"/>
        <v>75380.12</v>
      </c>
      <c r="AW1098" s="175"/>
      <c r="AX1098" s="175"/>
    </row>
    <row r="1099" spans="2:50" s="20" customFormat="1">
      <c r="B1099" s="326"/>
      <c r="C1099" s="308"/>
      <c r="D1099" s="311"/>
      <c r="E1099" s="311"/>
      <c r="F1099" s="209" t="s">
        <v>156</v>
      </c>
      <c r="G1099" s="54">
        <v>8332938</v>
      </c>
      <c r="H1099" s="52">
        <f>IFERROR(G1099/D1093,"-")</f>
        <v>2.7544335620425985E-2</v>
      </c>
      <c r="I1099" s="54">
        <v>59</v>
      </c>
      <c r="J1099" s="52">
        <f>IFERROR(I1099/E1093,"-")</f>
        <v>0.10946196660482375</v>
      </c>
      <c r="K1099" s="53">
        <f t="shared" si="197"/>
        <v>141236.2372881356</v>
      </c>
      <c r="L1099" s="311"/>
      <c r="M1099" s="311"/>
      <c r="N1099" s="209" t="s">
        <v>156</v>
      </c>
      <c r="O1099" s="54">
        <v>560263</v>
      </c>
      <c r="P1099" s="52">
        <f>IFERROR(O1099/L1093,"-")</f>
        <v>1.3629829475996608E-2</v>
      </c>
      <c r="Q1099" s="54">
        <v>6</v>
      </c>
      <c r="R1099" s="52">
        <f>IFERROR(Q1099/M1093,"-")</f>
        <v>8.6956521739130432E-2</v>
      </c>
      <c r="S1099" s="53">
        <f t="shared" si="198"/>
        <v>93377.166666666672</v>
      </c>
      <c r="T1099" s="311"/>
      <c r="U1099" s="311"/>
      <c r="V1099" s="209" t="s">
        <v>156</v>
      </c>
      <c r="W1099" s="54">
        <v>34579</v>
      </c>
      <c r="X1099" s="52">
        <f>IFERROR(W1099/T1093,"-")</f>
        <v>1.6263516087612938E-3</v>
      </c>
      <c r="Y1099" s="54">
        <v>4</v>
      </c>
      <c r="Z1099" s="52">
        <f>IFERROR(Y1099/U1093,"-")</f>
        <v>0.1111111111111111</v>
      </c>
      <c r="AA1099" s="53">
        <f t="shared" si="199"/>
        <v>8644.75</v>
      </c>
      <c r="AB1099" s="311"/>
      <c r="AC1099" s="311"/>
      <c r="AD1099" s="209" t="s">
        <v>156</v>
      </c>
      <c r="AE1099" s="54">
        <v>4702677</v>
      </c>
      <c r="AF1099" s="52">
        <f>IFERROR(AE1099/AB1093,"-")</f>
        <v>9.8095260941303594E-2</v>
      </c>
      <c r="AG1099" s="54">
        <v>6</v>
      </c>
      <c r="AH1099" s="52">
        <f>IFERROR(AG1099/AC1093,"-")</f>
        <v>0.10909090909090909</v>
      </c>
      <c r="AI1099" s="53">
        <f t="shared" si="200"/>
        <v>783779.5</v>
      </c>
      <c r="AJ1099" s="311"/>
      <c r="AK1099" s="324"/>
      <c r="AL1099" s="209" t="s">
        <v>156</v>
      </c>
      <c r="AM1099" s="54">
        <f t="shared" si="196"/>
        <v>13630457</v>
      </c>
      <c r="AN1099" s="52">
        <f>IFERROR(AM1099/AJ1093,"-")</f>
        <v>3.3016683354510454E-2</v>
      </c>
      <c r="AO1099" s="54">
        <f t="shared" si="194"/>
        <v>75</v>
      </c>
      <c r="AP1099" s="52">
        <f>IFERROR(AO1099/AK1093,"-")</f>
        <v>0.1072961373390558</v>
      </c>
      <c r="AQ1099" s="53">
        <f t="shared" si="201"/>
        <v>181739.42666666667</v>
      </c>
      <c r="AW1099" s="175"/>
      <c r="AX1099" s="175"/>
    </row>
    <row r="1100" spans="2:50" s="20" customFormat="1">
      <c r="B1100" s="326"/>
      <c r="C1100" s="308"/>
      <c r="D1100" s="311"/>
      <c r="E1100" s="311"/>
      <c r="F1100" s="209" t="s">
        <v>166</v>
      </c>
      <c r="G1100" s="54">
        <v>0</v>
      </c>
      <c r="H1100" s="52">
        <f>IFERROR(G1100/D1093,"-")</f>
        <v>0</v>
      </c>
      <c r="I1100" s="54">
        <v>0</v>
      </c>
      <c r="J1100" s="52">
        <f>IFERROR(I1100/E1093,"-")</f>
        <v>0</v>
      </c>
      <c r="K1100" s="53" t="str">
        <f t="shared" si="197"/>
        <v>-</v>
      </c>
      <c r="L1100" s="311"/>
      <c r="M1100" s="311"/>
      <c r="N1100" s="209" t="s">
        <v>166</v>
      </c>
      <c r="O1100" s="54">
        <v>0</v>
      </c>
      <c r="P1100" s="52">
        <f>IFERROR(O1100/L1093,"-")</f>
        <v>0</v>
      </c>
      <c r="Q1100" s="54">
        <v>0</v>
      </c>
      <c r="R1100" s="52">
        <f>IFERROR(Q1100/M1093,"-")</f>
        <v>0</v>
      </c>
      <c r="S1100" s="53" t="str">
        <f t="shared" si="198"/>
        <v>-</v>
      </c>
      <c r="T1100" s="311"/>
      <c r="U1100" s="311"/>
      <c r="V1100" s="209" t="s">
        <v>166</v>
      </c>
      <c r="W1100" s="54">
        <v>782</v>
      </c>
      <c r="X1100" s="52">
        <f>IFERROR(W1100/T1093,"-")</f>
        <v>3.6779749502626786E-5</v>
      </c>
      <c r="Y1100" s="54">
        <v>1</v>
      </c>
      <c r="Z1100" s="52">
        <f>IFERROR(Y1100/U1093,"-")</f>
        <v>2.7777777777777776E-2</v>
      </c>
      <c r="AA1100" s="53">
        <f t="shared" si="199"/>
        <v>782</v>
      </c>
      <c r="AB1100" s="311"/>
      <c r="AC1100" s="311"/>
      <c r="AD1100" s="209" t="s">
        <v>166</v>
      </c>
      <c r="AE1100" s="54">
        <v>0</v>
      </c>
      <c r="AF1100" s="52">
        <f>IFERROR(AE1100/AB1093,"-")</f>
        <v>0</v>
      </c>
      <c r="AG1100" s="54">
        <v>0</v>
      </c>
      <c r="AH1100" s="52">
        <f>IFERROR(AG1100/AC1093,"-")</f>
        <v>0</v>
      </c>
      <c r="AI1100" s="53" t="str">
        <f t="shared" si="200"/>
        <v>-</v>
      </c>
      <c r="AJ1100" s="311"/>
      <c r="AK1100" s="324"/>
      <c r="AL1100" s="209" t="s">
        <v>166</v>
      </c>
      <c r="AM1100" s="54">
        <f t="shared" si="196"/>
        <v>782</v>
      </c>
      <c r="AN1100" s="52">
        <f>IFERROR(AM1100/AJ1093,"-")</f>
        <v>1.894217221273445E-6</v>
      </c>
      <c r="AO1100" s="54">
        <f t="shared" si="194"/>
        <v>1</v>
      </c>
      <c r="AP1100" s="52">
        <f>IFERROR(AO1100/AK1093,"-")</f>
        <v>1.4306151645207439E-3</v>
      </c>
      <c r="AQ1100" s="53">
        <f t="shared" si="201"/>
        <v>782</v>
      </c>
      <c r="AW1100" s="175"/>
      <c r="AX1100" s="175"/>
    </row>
    <row r="1101" spans="2:50" s="20" customFormat="1">
      <c r="B1101" s="326"/>
      <c r="C1101" s="308"/>
      <c r="D1101" s="311"/>
      <c r="E1101" s="311"/>
      <c r="F1101" s="209" t="s">
        <v>157</v>
      </c>
      <c r="G1101" s="54">
        <v>160091</v>
      </c>
      <c r="H1101" s="52">
        <f>IFERROR(G1101/D1093,"-")</f>
        <v>5.2917713222030646E-4</v>
      </c>
      <c r="I1101" s="54">
        <v>11</v>
      </c>
      <c r="J1101" s="52">
        <f>IFERROR(I1101/E1093,"-")</f>
        <v>2.0408163265306121E-2</v>
      </c>
      <c r="K1101" s="53">
        <f t="shared" si="197"/>
        <v>14553.727272727272</v>
      </c>
      <c r="L1101" s="311"/>
      <c r="M1101" s="311"/>
      <c r="N1101" s="209" t="s">
        <v>157</v>
      </c>
      <c r="O1101" s="54">
        <v>100383</v>
      </c>
      <c r="P1101" s="52">
        <f>IFERROR(O1101/L1093,"-")</f>
        <v>2.442073048352234E-3</v>
      </c>
      <c r="Q1101" s="54">
        <v>3</v>
      </c>
      <c r="R1101" s="52">
        <f>IFERROR(Q1101/M1093,"-")</f>
        <v>4.3478260869565216E-2</v>
      </c>
      <c r="S1101" s="53">
        <f t="shared" si="198"/>
        <v>33461</v>
      </c>
      <c r="T1101" s="311"/>
      <c r="U1101" s="311"/>
      <c r="V1101" s="209" t="s">
        <v>157</v>
      </c>
      <c r="W1101" s="54">
        <v>0</v>
      </c>
      <c r="X1101" s="52">
        <f>IFERROR(W1101/T1093,"-")</f>
        <v>0</v>
      </c>
      <c r="Y1101" s="54">
        <v>0</v>
      </c>
      <c r="Z1101" s="52">
        <f>IFERROR(Y1101/U1093,"-")</f>
        <v>0</v>
      </c>
      <c r="AA1101" s="53" t="str">
        <f t="shared" si="199"/>
        <v>-</v>
      </c>
      <c r="AB1101" s="311"/>
      <c r="AC1101" s="311"/>
      <c r="AD1101" s="209" t="s">
        <v>157</v>
      </c>
      <c r="AE1101" s="54">
        <v>46084</v>
      </c>
      <c r="AF1101" s="52">
        <f>IFERROR(AE1101/AB1093,"-")</f>
        <v>9.6128694469533725E-4</v>
      </c>
      <c r="AG1101" s="54">
        <v>3</v>
      </c>
      <c r="AH1101" s="52">
        <f>IFERROR(AG1101/AC1093,"-")</f>
        <v>5.4545454545454543E-2</v>
      </c>
      <c r="AI1101" s="53">
        <f t="shared" si="200"/>
        <v>15361.333333333334</v>
      </c>
      <c r="AJ1101" s="311"/>
      <c r="AK1101" s="324"/>
      <c r="AL1101" s="209" t="s">
        <v>157</v>
      </c>
      <c r="AM1101" s="54">
        <f t="shared" si="196"/>
        <v>306558</v>
      </c>
      <c r="AN1101" s="52">
        <f>IFERROR(AM1101/AJ1093,"-")</f>
        <v>7.4256706255645109E-4</v>
      </c>
      <c r="AO1101" s="54">
        <f t="shared" si="194"/>
        <v>17</v>
      </c>
      <c r="AP1101" s="52">
        <f>IFERROR(AO1101/AK1093,"-")</f>
        <v>2.4320457796852647E-2</v>
      </c>
      <c r="AQ1101" s="53">
        <f t="shared" si="201"/>
        <v>18032.823529411766</v>
      </c>
      <c r="AW1101" s="175"/>
      <c r="AX1101" s="175"/>
    </row>
    <row r="1102" spans="2:50" s="20" customFormat="1">
      <c r="B1102" s="326"/>
      <c r="C1102" s="308"/>
      <c r="D1102" s="311"/>
      <c r="E1102" s="311"/>
      <c r="F1102" s="209" t="s">
        <v>158</v>
      </c>
      <c r="G1102" s="54">
        <v>553909</v>
      </c>
      <c r="H1102" s="52">
        <f>IFERROR(G1102/D1093,"-")</f>
        <v>1.8309335073865348E-3</v>
      </c>
      <c r="I1102" s="54">
        <v>17</v>
      </c>
      <c r="J1102" s="52">
        <f>IFERROR(I1102/E1093,"-")</f>
        <v>3.1539888682745827E-2</v>
      </c>
      <c r="K1102" s="53">
        <f t="shared" si="197"/>
        <v>32582.882352941175</v>
      </c>
      <c r="L1102" s="311"/>
      <c r="M1102" s="311"/>
      <c r="N1102" s="209" t="s">
        <v>158</v>
      </c>
      <c r="O1102" s="54">
        <v>55352</v>
      </c>
      <c r="P1102" s="52">
        <f>IFERROR(O1102/L1093,"-")</f>
        <v>1.3465788766264491E-3</v>
      </c>
      <c r="Q1102" s="54">
        <v>4</v>
      </c>
      <c r="R1102" s="52">
        <f>IFERROR(Q1102/M1093,"-")</f>
        <v>5.7971014492753624E-2</v>
      </c>
      <c r="S1102" s="53">
        <f t="shared" si="198"/>
        <v>13838</v>
      </c>
      <c r="T1102" s="311"/>
      <c r="U1102" s="311"/>
      <c r="V1102" s="209" t="s">
        <v>158</v>
      </c>
      <c r="W1102" s="54">
        <v>1213</v>
      </c>
      <c r="X1102" s="52">
        <f>IFERROR(W1102/T1093,"-")</f>
        <v>5.7050941364048972E-5</v>
      </c>
      <c r="Y1102" s="54">
        <v>1</v>
      </c>
      <c r="Z1102" s="52">
        <f>IFERROR(Y1102/U1093,"-")</f>
        <v>2.7777777777777776E-2</v>
      </c>
      <c r="AA1102" s="53">
        <f t="shared" si="199"/>
        <v>1213</v>
      </c>
      <c r="AB1102" s="311"/>
      <c r="AC1102" s="311"/>
      <c r="AD1102" s="209" t="s">
        <v>158</v>
      </c>
      <c r="AE1102" s="54">
        <v>104551</v>
      </c>
      <c r="AF1102" s="52">
        <f>IFERROR(AE1102/AB1093,"-")</f>
        <v>2.1808764724165048E-3</v>
      </c>
      <c r="AG1102" s="54">
        <v>4</v>
      </c>
      <c r="AH1102" s="52">
        <f>IFERROR(AG1102/AC1093,"-")</f>
        <v>7.2727272727272724E-2</v>
      </c>
      <c r="AI1102" s="53">
        <f t="shared" si="200"/>
        <v>26137.75</v>
      </c>
      <c r="AJ1102" s="311"/>
      <c r="AK1102" s="324"/>
      <c r="AL1102" s="209" t="s">
        <v>158</v>
      </c>
      <c r="AM1102" s="54">
        <f t="shared" si="196"/>
        <v>715025</v>
      </c>
      <c r="AN1102" s="52">
        <f>IFERROR(AM1102/AJ1093,"-")</f>
        <v>1.7319855097711573E-3</v>
      </c>
      <c r="AO1102" s="54">
        <f t="shared" si="194"/>
        <v>26</v>
      </c>
      <c r="AP1102" s="52">
        <f>IFERROR(AO1102/AK1093,"-")</f>
        <v>3.7195994277539342E-2</v>
      </c>
      <c r="AQ1102" s="53">
        <f t="shared" si="201"/>
        <v>27500.961538461539</v>
      </c>
      <c r="AW1102" s="175"/>
      <c r="AX1102" s="175"/>
    </row>
    <row r="1103" spans="2:50" s="20" customFormat="1">
      <c r="B1103" s="326"/>
      <c r="C1103" s="308"/>
      <c r="D1103" s="311"/>
      <c r="E1103" s="311"/>
      <c r="F1103" s="209" t="s">
        <v>159</v>
      </c>
      <c r="G1103" s="54">
        <v>38342</v>
      </c>
      <c r="H1103" s="52">
        <f>IFERROR(G1103/D1093,"-")</f>
        <v>1.2673860244230464E-4</v>
      </c>
      <c r="I1103" s="54">
        <v>3</v>
      </c>
      <c r="J1103" s="52">
        <f>IFERROR(I1103/E1093,"-")</f>
        <v>5.5658627087198514E-3</v>
      </c>
      <c r="K1103" s="53">
        <f t="shared" si="197"/>
        <v>12780.666666666666</v>
      </c>
      <c r="L1103" s="311"/>
      <c r="M1103" s="311"/>
      <c r="N1103" s="209" t="s">
        <v>159</v>
      </c>
      <c r="O1103" s="54">
        <v>51843</v>
      </c>
      <c r="P1103" s="52">
        <f>IFERROR(O1103/L1093,"-")</f>
        <v>1.2612134828180555E-3</v>
      </c>
      <c r="Q1103" s="54">
        <v>1</v>
      </c>
      <c r="R1103" s="52">
        <f>IFERROR(Q1103/M1093,"-")</f>
        <v>1.4492753623188406E-2</v>
      </c>
      <c r="S1103" s="53">
        <f t="shared" si="198"/>
        <v>51843</v>
      </c>
      <c r="T1103" s="311"/>
      <c r="U1103" s="311"/>
      <c r="V1103" s="209" t="s">
        <v>159</v>
      </c>
      <c r="W1103" s="54">
        <v>0</v>
      </c>
      <c r="X1103" s="52">
        <f>IFERROR(W1103/T1093,"-")</f>
        <v>0</v>
      </c>
      <c r="Y1103" s="54">
        <v>0</v>
      </c>
      <c r="Z1103" s="52">
        <f>IFERROR(Y1103/U1093,"-")</f>
        <v>0</v>
      </c>
      <c r="AA1103" s="53" t="str">
        <f t="shared" si="199"/>
        <v>-</v>
      </c>
      <c r="AB1103" s="311"/>
      <c r="AC1103" s="311"/>
      <c r="AD1103" s="209" t="s">
        <v>159</v>
      </c>
      <c r="AE1103" s="54">
        <v>0</v>
      </c>
      <c r="AF1103" s="52">
        <f>IFERROR(AE1103/AB1093,"-")</f>
        <v>0</v>
      </c>
      <c r="AG1103" s="54">
        <v>0</v>
      </c>
      <c r="AH1103" s="52">
        <f>IFERROR(AG1103/AC1093,"-")</f>
        <v>0</v>
      </c>
      <c r="AI1103" s="53" t="str">
        <f t="shared" si="200"/>
        <v>-</v>
      </c>
      <c r="AJ1103" s="311"/>
      <c r="AK1103" s="324"/>
      <c r="AL1103" s="209" t="s">
        <v>159</v>
      </c>
      <c r="AM1103" s="54">
        <f t="shared" si="196"/>
        <v>90185</v>
      </c>
      <c r="AN1103" s="52">
        <f>IFERROR(AM1103/AJ1093,"-")</f>
        <v>2.184526599751223E-4</v>
      </c>
      <c r="AO1103" s="54">
        <f t="shared" si="194"/>
        <v>4</v>
      </c>
      <c r="AP1103" s="52">
        <f>IFERROR(AO1103/AK1093,"-")</f>
        <v>5.7224606580829757E-3</v>
      </c>
      <c r="AQ1103" s="53">
        <f t="shared" si="201"/>
        <v>22546.25</v>
      </c>
      <c r="AW1103" s="175"/>
      <c r="AX1103" s="175"/>
    </row>
    <row r="1104" spans="2:50" s="20" customFormat="1">
      <c r="B1104" s="326"/>
      <c r="C1104" s="308"/>
      <c r="D1104" s="311"/>
      <c r="E1104" s="311"/>
      <c r="F1104" s="209" t="s">
        <v>160</v>
      </c>
      <c r="G1104" s="54">
        <v>1386</v>
      </c>
      <c r="H1104" s="52">
        <f>IFERROR(G1104/D1093,"-")</f>
        <v>4.5813912415897507E-6</v>
      </c>
      <c r="I1104" s="54">
        <v>1</v>
      </c>
      <c r="J1104" s="52">
        <f>IFERROR(I1104/E1093,"-")</f>
        <v>1.8552875695732839E-3</v>
      </c>
      <c r="K1104" s="53">
        <f t="shared" si="197"/>
        <v>1386</v>
      </c>
      <c r="L1104" s="311"/>
      <c r="M1104" s="311"/>
      <c r="N1104" s="209" t="s">
        <v>160</v>
      </c>
      <c r="O1104" s="54">
        <v>0</v>
      </c>
      <c r="P1104" s="52">
        <f>IFERROR(O1104/L1093,"-")</f>
        <v>0</v>
      </c>
      <c r="Q1104" s="54">
        <v>0</v>
      </c>
      <c r="R1104" s="52">
        <f>IFERROR(Q1104/M1093,"-")</f>
        <v>0</v>
      </c>
      <c r="S1104" s="53" t="str">
        <f t="shared" si="198"/>
        <v>-</v>
      </c>
      <c r="T1104" s="311"/>
      <c r="U1104" s="311"/>
      <c r="V1104" s="209" t="s">
        <v>160</v>
      </c>
      <c r="W1104" s="54">
        <v>0</v>
      </c>
      <c r="X1104" s="52">
        <f>IFERROR(W1104/T1093,"-")</f>
        <v>0</v>
      </c>
      <c r="Y1104" s="54">
        <v>0</v>
      </c>
      <c r="Z1104" s="52">
        <f>IFERROR(Y1104/U1093,"-")</f>
        <v>0</v>
      </c>
      <c r="AA1104" s="53" t="str">
        <f t="shared" si="199"/>
        <v>-</v>
      </c>
      <c r="AB1104" s="311"/>
      <c r="AC1104" s="311"/>
      <c r="AD1104" s="209" t="s">
        <v>160</v>
      </c>
      <c r="AE1104" s="54">
        <v>310</v>
      </c>
      <c r="AF1104" s="52">
        <f>IFERROR(AE1104/AB1093,"-")</f>
        <v>6.466429842365128E-6</v>
      </c>
      <c r="AG1104" s="54">
        <v>1</v>
      </c>
      <c r="AH1104" s="52">
        <f>IFERROR(AG1104/AC1093,"-")</f>
        <v>1.8181818181818181E-2</v>
      </c>
      <c r="AI1104" s="53">
        <f t="shared" si="200"/>
        <v>310</v>
      </c>
      <c r="AJ1104" s="311"/>
      <c r="AK1104" s="324"/>
      <c r="AL1104" s="209" t="s">
        <v>160</v>
      </c>
      <c r="AM1104" s="54">
        <f t="shared" si="196"/>
        <v>1696</v>
      </c>
      <c r="AN1104" s="52">
        <f>IFERROR(AM1104/AJ1093,"-")</f>
        <v>4.108174433861589E-6</v>
      </c>
      <c r="AO1104" s="54">
        <f t="shared" si="194"/>
        <v>2</v>
      </c>
      <c r="AP1104" s="52">
        <f>IFERROR(AO1104/AK1093,"-")</f>
        <v>2.8612303290414878E-3</v>
      </c>
      <c r="AQ1104" s="53">
        <f t="shared" si="201"/>
        <v>848</v>
      </c>
      <c r="AW1104" s="175"/>
      <c r="AX1104" s="175"/>
    </row>
    <row r="1105" spans="2:50" s="20" customFormat="1">
      <c r="B1105" s="326"/>
      <c r="C1105" s="308"/>
      <c r="D1105" s="311"/>
      <c r="E1105" s="311"/>
      <c r="F1105" s="209" t="s">
        <v>161</v>
      </c>
      <c r="G1105" s="54">
        <v>1900161</v>
      </c>
      <c r="H1105" s="52">
        <f>IFERROR(G1105/D1093,"-")</f>
        <v>6.2809386457506654E-3</v>
      </c>
      <c r="I1105" s="54">
        <v>70</v>
      </c>
      <c r="J1105" s="52">
        <f>IFERROR(I1105/E1093,"-")</f>
        <v>0.12987012987012986</v>
      </c>
      <c r="K1105" s="53">
        <f t="shared" si="197"/>
        <v>27145.157142857144</v>
      </c>
      <c r="L1105" s="311"/>
      <c r="M1105" s="311"/>
      <c r="N1105" s="209" t="s">
        <v>161</v>
      </c>
      <c r="O1105" s="54">
        <v>162361</v>
      </c>
      <c r="P1105" s="52">
        <f>IFERROR(O1105/L1093,"-")</f>
        <v>3.9498463106653224E-3</v>
      </c>
      <c r="Q1105" s="54">
        <v>5</v>
      </c>
      <c r="R1105" s="52">
        <f>IFERROR(Q1105/M1093,"-")</f>
        <v>7.2463768115942032E-2</v>
      </c>
      <c r="S1105" s="53">
        <f t="shared" si="198"/>
        <v>32472.2</v>
      </c>
      <c r="T1105" s="311"/>
      <c r="U1105" s="311"/>
      <c r="V1105" s="209" t="s">
        <v>161</v>
      </c>
      <c r="W1105" s="54">
        <v>436579</v>
      </c>
      <c r="X1105" s="52">
        <f>IFERROR(W1105/T1093,"-")</f>
        <v>2.0533588565354605E-2</v>
      </c>
      <c r="Y1105" s="54">
        <v>9</v>
      </c>
      <c r="Z1105" s="52">
        <f>IFERROR(Y1105/U1093,"-")</f>
        <v>0.25</v>
      </c>
      <c r="AA1105" s="53">
        <f t="shared" si="199"/>
        <v>48508.777777777781</v>
      </c>
      <c r="AB1105" s="311"/>
      <c r="AC1105" s="311"/>
      <c r="AD1105" s="209" t="s">
        <v>161</v>
      </c>
      <c r="AE1105" s="54">
        <v>213835</v>
      </c>
      <c r="AF1105" s="52">
        <f>IFERROR(AE1105/AB1093,"-")</f>
        <v>4.460480726910152E-3</v>
      </c>
      <c r="AG1105" s="54">
        <v>11</v>
      </c>
      <c r="AH1105" s="52">
        <f>IFERROR(AG1105/AC1093,"-")</f>
        <v>0.2</v>
      </c>
      <c r="AI1105" s="53">
        <f t="shared" si="200"/>
        <v>19439.545454545456</v>
      </c>
      <c r="AJ1105" s="311"/>
      <c r="AK1105" s="324"/>
      <c r="AL1105" s="209" t="s">
        <v>161</v>
      </c>
      <c r="AM1105" s="54">
        <f t="shared" si="196"/>
        <v>2712936</v>
      </c>
      <c r="AN1105" s="52">
        <f>IFERROR(AM1105/AJ1093,"-")</f>
        <v>6.5714707051313234E-3</v>
      </c>
      <c r="AO1105" s="54">
        <f t="shared" si="194"/>
        <v>95</v>
      </c>
      <c r="AP1105" s="52">
        <f>IFERROR(AO1105/AK1093,"-")</f>
        <v>0.13590844062947066</v>
      </c>
      <c r="AQ1105" s="53">
        <f t="shared" si="201"/>
        <v>28557.221052631579</v>
      </c>
      <c r="AW1105" s="175"/>
      <c r="AX1105" s="175"/>
    </row>
    <row r="1106" spans="2:50" s="20" customFormat="1">
      <c r="B1106" s="326"/>
      <c r="C1106" s="308"/>
      <c r="D1106" s="311"/>
      <c r="E1106" s="311"/>
      <c r="F1106" s="209" t="s">
        <v>162</v>
      </c>
      <c r="G1106" s="54">
        <v>2432623</v>
      </c>
      <c r="H1106" s="52">
        <f>IFERROR(G1106/D1093,"-")</f>
        <v>8.0409795860676651E-3</v>
      </c>
      <c r="I1106" s="54">
        <v>31</v>
      </c>
      <c r="J1106" s="52">
        <f>IFERROR(I1106/E1093,"-")</f>
        <v>5.7513914656771803E-2</v>
      </c>
      <c r="K1106" s="53">
        <f t="shared" si="197"/>
        <v>78471.709677419349</v>
      </c>
      <c r="L1106" s="311"/>
      <c r="M1106" s="311"/>
      <c r="N1106" s="209" t="s">
        <v>162</v>
      </c>
      <c r="O1106" s="54">
        <v>349814</v>
      </c>
      <c r="P1106" s="52">
        <f>IFERROR(O1106/L1093,"-")</f>
        <v>8.5101196550839125E-3</v>
      </c>
      <c r="Q1106" s="54">
        <v>1</v>
      </c>
      <c r="R1106" s="52">
        <f>IFERROR(Q1106/M1093,"-")</f>
        <v>1.4492753623188406E-2</v>
      </c>
      <c r="S1106" s="53">
        <f t="shared" si="198"/>
        <v>349814</v>
      </c>
      <c r="T1106" s="311"/>
      <c r="U1106" s="311"/>
      <c r="V1106" s="209" t="s">
        <v>162</v>
      </c>
      <c r="W1106" s="54">
        <v>262821</v>
      </c>
      <c r="X1106" s="52">
        <f>IFERROR(W1106/T1093,"-")</f>
        <v>1.2361241104897539E-2</v>
      </c>
      <c r="Y1106" s="54">
        <v>3</v>
      </c>
      <c r="Z1106" s="52">
        <f>IFERROR(Y1106/U1093,"-")</f>
        <v>8.3333333333333329E-2</v>
      </c>
      <c r="AA1106" s="53">
        <f t="shared" si="199"/>
        <v>87607</v>
      </c>
      <c r="AB1106" s="311"/>
      <c r="AC1106" s="311"/>
      <c r="AD1106" s="209" t="s">
        <v>162</v>
      </c>
      <c r="AE1106" s="54">
        <v>1593</v>
      </c>
      <c r="AF1106" s="52">
        <f>IFERROR(AE1106/AB1093,"-")</f>
        <v>3.3229105609314998E-5</v>
      </c>
      <c r="AG1106" s="54">
        <v>1</v>
      </c>
      <c r="AH1106" s="52">
        <f>IFERROR(AG1106/AC1093,"-")</f>
        <v>1.8181818181818181E-2</v>
      </c>
      <c r="AI1106" s="53">
        <f t="shared" si="200"/>
        <v>1593</v>
      </c>
      <c r="AJ1106" s="311"/>
      <c r="AK1106" s="324"/>
      <c r="AL1106" s="209" t="s">
        <v>162</v>
      </c>
      <c r="AM1106" s="54">
        <f t="shared" si="196"/>
        <v>3046851</v>
      </c>
      <c r="AN1106" s="52">
        <f>IFERROR(AM1106/AJ1093,"-")</f>
        <v>7.3803038808877451E-3</v>
      </c>
      <c r="AO1106" s="54">
        <f t="shared" si="194"/>
        <v>36</v>
      </c>
      <c r="AP1106" s="52">
        <f>IFERROR(AO1106/AK1093,"-")</f>
        <v>5.1502145922746781E-2</v>
      </c>
      <c r="AQ1106" s="53">
        <f t="shared" si="201"/>
        <v>84634.75</v>
      </c>
      <c r="AW1106" s="175"/>
      <c r="AX1106" s="175"/>
    </row>
    <row r="1107" spans="2:50" s="20" customFormat="1">
      <c r="B1107" s="326"/>
      <c r="C1107" s="308"/>
      <c r="D1107" s="311"/>
      <c r="E1107" s="311"/>
      <c r="F1107" s="209" t="s">
        <v>163</v>
      </c>
      <c r="G1107" s="54">
        <v>949929</v>
      </c>
      <c r="H1107" s="52">
        <f>IFERROR(G1107/D1093,"-")</f>
        <v>3.1399685430967606E-3</v>
      </c>
      <c r="I1107" s="54">
        <v>26</v>
      </c>
      <c r="J1107" s="52">
        <f>IFERROR(I1107/E1093,"-")</f>
        <v>4.8237476808905382E-2</v>
      </c>
      <c r="K1107" s="53">
        <f t="shared" si="197"/>
        <v>36535.730769230766</v>
      </c>
      <c r="L1107" s="311"/>
      <c r="M1107" s="311"/>
      <c r="N1107" s="209" t="s">
        <v>163</v>
      </c>
      <c r="O1107" s="54">
        <v>25236</v>
      </c>
      <c r="P1107" s="52">
        <f>IFERROR(O1107/L1093,"-")</f>
        <v>6.1393020180924038E-4</v>
      </c>
      <c r="Q1107" s="54">
        <v>3</v>
      </c>
      <c r="R1107" s="52">
        <f>IFERROR(Q1107/M1093,"-")</f>
        <v>4.3478260869565216E-2</v>
      </c>
      <c r="S1107" s="53">
        <f t="shared" si="198"/>
        <v>8412</v>
      </c>
      <c r="T1107" s="311"/>
      <c r="U1107" s="311"/>
      <c r="V1107" s="209" t="s">
        <v>163</v>
      </c>
      <c r="W1107" s="54">
        <v>48030</v>
      </c>
      <c r="X1107" s="52">
        <f>IFERROR(W1107/T1093,"-")</f>
        <v>2.2589915199631261E-3</v>
      </c>
      <c r="Y1107" s="54">
        <v>3</v>
      </c>
      <c r="Z1107" s="52">
        <f>IFERROR(Y1107/U1093,"-")</f>
        <v>8.3333333333333329E-2</v>
      </c>
      <c r="AA1107" s="53">
        <f t="shared" si="199"/>
        <v>16010</v>
      </c>
      <c r="AB1107" s="311"/>
      <c r="AC1107" s="311"/>
      <c r="AD1107" s="209" t="s">
        <v>163</v>
      </c>
      <c r="AE1107" s="54">
        <v>592729</v>
      </c>
      <c r="AF1107" s="52">
        <f>IFERROR(AE1107/AB1093,"-")</f>
        <v>1.2364001593662065E-2</v>
      </c>
      <c r="AG1107" s="54">
        <v>5</v>
      </c>
      <c r="AH1107" s="52">
        <f>IFERROR(AG1107/AC1093,"-")</f>
        <v>9.0909090909090912E-2</v>
      </c>
      <c r="AI1107" s="53">
        <f t="shared" si="200"/>
        <v>118545.8</v>
      </c>
      <c r="AJ1107" s="311"/>
      <c r="AK1107" s="324"/>
      <c r="AL1107" s="209" t="s">
        <v>163</v>
      </c>
      <c r="AM1107" s="54">
        <f t="shared" si="196"/>
        <v>1615924</v>
      </c>
      <c r="AN1107" s="52">
        <f>IFERROR(AM1107/AJ1093,"-")</f>
        <v>3.9142085282213171E-3</v>
      </c>
      <c r="AO1107" s="54">
        <f t="shared" si="194"/>
        <v>37</v>
      </c>
      <c r="AP1107" s="52">
        <f>IFERROR(AO1107/AK1093,"-")</f>
        <v>5.2932761087267528E-2</v>
      </c>
      <c r="AQ1107" s="53">
        <f t="shared" si="201"/>
        <v>43673.62162162162</v>
      </c>
      <c r="AW1107" s="175"/>
      <c r="AX1107" s="175"/>
    </row>
    <row r="1108" spans="2:50" s="20" customFormat="1">
      <c r="B1108" s="326"/>
      <c r="C1108" s="308"/>
      <c r="D1108" s="311"/>
      <c r="E1108" s="311"/>
      <c r="F1108" s="210" t="s">
        <v>164</v>
      </c>
      <c r="G1108" s="59">
        <v>569778</v>
      </c>
      <c r="H1108" s="57">
        <f>IFERROR(G1108/D1093,"-")</f>
        <v>1.8833881232687771E-3</v>
      </c>
      <c r="I1108" s="59">
        <v>30</v>
      </c>
      <c r="J1108" s="57">
        <f>IFERROR(I1108/E1093,"-")</f>
        <v>5.5658627087198514E-2</v>
      </c>
      <c r="K1108" s="58">
        <f t="shared" si="197"/>
        <v>18992.599999999999</v>
      </c>
      <c r="L1108" s="311"/>
      <c r="M1108" s="311"/>
      <c r="N1108" s="210" t="s">
        <v>164</v>
      </c>
      <c r="O1108" s="59">
        <v>7291</v>
      </c>
      <c r="P1108" s="57">
        <f>IFERROR(O1108/L1093,"-")</f>
        <v>1.7737221038956931E-4</v>
      </c>
      <c r="Q1108" s="59">
        <v>1</v>
      </c>
      <c r="R1108" s="57">
        <f>IFERROR(Q1108/M1093,"-")</f>
        <v>1.4492753623188406E-2</v>
      </c>
      <c r="S1108" s="58">
        <f t="shared" si="198"/>
        <v>7291</v>
      </c>
      <c r="T1108" s="311"/>
      <c r="U1108" s="311"/>
      <c r="V1108" s="210" t="s">
        <v>164</v>
      </c>
      <c r="W1108" s="59">
        <v>6734</v>
      </c>
      <c r="X1108" s="57">
        <f>IFERROR(W1108/T1093,"-")</f>
        <v>3.1671973548681433E-4</v>
      </c>
      <c r="Y1108" s="59">
        <v>1</v>
      </c>
      <c r="Z1108" s="57">
        <f>IFERROR(Y1108/U1093,"-")</f>
        <v>2.7777777777777776E-2</v>
      </c>
      <c r="AA1108" s="58">
        <f t="shared" si="199"/>
        <v>6734</v>
      </c>
      <c r="AB1108" s="311"/>
      <c r="AC1108" s="311"/>
      <c r="AD1108" s="210" t="s">
        <v>164</v>
      </c>
      <c r="AE1108" s="59">
        <v>1359317</v>
      </c>
      <c r="AF1108" s="57">
        <f>IFERROR(AE1108/AB1093,"-")</f>
        <v>2.8354606496884642E-2</v>
      </c>
      <c r="AG1108" s="59">
        <v>5</v>
      </c>
      <c r="AH1108" s="57">
        <f>IFERROR(AG1108/AC1093,"-")</f>
        <v>9.0909090909090912E-2</v>
      </c>
      <c r="AI1108" s="58">
        <f t="shared" si="200"/>
        <v>271863.40000000002</v>
      </c>
      <c r="AJ1108" s="311"/>
      <c r="AK1108" s="324"/>
      <c r="AL1108" s="210" t="s">
        <v>164</v>
      </c>
      <c r="AM1108" s="59">
        <f t="shared" si="196"/>
        <v>1943120</v>
      </c>
      <c r="AN1108" s="57">
        <f>IFERROR(AM1108/AJ1093,"-")</f>
        <v>4.7067664539652892E-3</v>
      </c>
      <c r="AO1108" s="59">
        <f t="shared" si="194"/>
        <v>37</v>
      </c>
      <c r="AP1108" s="57">
        <f>IFERROR(AO1108/AK1093,"-")</f>
        <v>5.2932761087267528E-2</v>
      </c>
      <c r="AQ1108" s="58">
        <f t="shared" si="201"/>
        <v>52516.75675675676</v>
      </c>
      <c r="AW1108" s="175"/>
      <c r="AX1108" s="175"/>
    </row>
    <row r="1109" spans="2:50" s="20" customFormat="1">
      <c r="B1109" s="326"/>
      <c r="C1109" s="309"/>
      <c r="D1109" s="312"/>
      <c r="E1109" s="312"/>
      <c r="F1109" s="211" t="s">
        <v>86</v>
      </c>
      <c r="G1109" s="60">
        <f>SUM(G1093:G1108)</f>
        <v>54092131</v>
      </c>
      <c r="H1109" s="57">
        <f>IFERROR(G1109/D1093,"-")</f>
        <v>0.17880029956877738</v>
      </c>
      <c r="I1109" s="59">
        <v>404</v>
      </c>
      <c r="J1109" s="57">
        <f>IFERROR(I1109/E1093,"-")</f>
        <v>0.74953617810760664</v>
      </c>
      <c r="K1109" s="58">
        <f t="shared" si="197"/>
        <v>133891.41336633664</v>
      </c>
      <c r="L1109" s="312"/>
      <c r="M1109" s="312"/>
      <c r="N1109" s="211" t="s">
        <v>86</v>
      </c>
      <c r="O1109" s="60">
        <f>SUM(O1093:O1108)</f>
        <v>5707170</v>
      </c>
      <c r="P1109" s="57">
        <f>IFERROR(O1109/L1093,"-")</f>
        <v>0.13884149745837859</v>
      </c>
      <c r="Q1109" s="59">
        <v>49</v>
      </c>
      <c r="R1109" s="57">
        <f>IFERROR(Q1109/M1093,"-")</f>
        <v>0.71014492753623193</v>
      </c>
      <c r="S1109" s="58">
        <f t="shared" si="198"/>
        <v>116472.85714285714</v>
      </c>
      <c r="T1109" s="312"/>
      <c r="U1109" s="312"/>
      <c r="V1109" s="211" t="s">
        <v>86</v>
      </c>
      <c r="W1109" s="60">
        <f>SUM(W1093:W1108)</f>
        <v>2879991</v>
      </c>
      <c r="X1109" s="57">
        <f>IFERROR(W1109/T1093,"-")</f>
        <v>0.13545440863148289</v>
      </c>
      <c r="Y1109" s="59">
        <v>27</v>
      </c>
      <c r="Z1109" s="57">
        <f>IFERROR(Y1109/U1093,"-")</f>
        <v>0.75</v>
      </c>
      <c r="AA1109" s="58">
        <f t="shared" si="199"/>
        <v>106666.33333333333</v>
      </c>
      <c r="AB1109" s="312"/>
      <c r="AC1109" s="312"/>
      <c r="AD1109" s="211" t="s">
        <v>86</v>
      </c>
      <c r="AE1109" s="60">
        <f>SUM(AE1093:AE1108)</f>
        <v>13307497</v>
      </c>
      <c r="AF1109" s="57">
        <f>IFERROR(AE1109/AB1093,"-")</f>
        <v>0.2775870829934981</v>
      </c>
      <c r="AG1109" s="59">
        <v>48</v>
      </c>
      <c r="AH1109" s="57">
        <f>IFERROR(AG1109/AC1093,"-")</f>
        <v>0.87272727272727268</v>
      </c>
      <c r="AI1109" s="58">
        <f t="shared" si="200"/>
        <v>277239.52083333331</v>
      </c>
      <c r="AJ1109" s="312"/>
      <c r="AK1109" s="325"/>
      <c r="AL1109" s="211" t="s">
        <v>86</v>
      </c>
      <c r="AM1109" s="60">
        <f>SUM(AM1093:AM1108)</f>
        <v>75986789</v>
      </c>
      <c r="AN1109" s="57">
        <f>IFERROR(AM1109/AJ1093,"-")</f>
        <v>0.18406072162796877</v>
      </c>
      <c r="AO1109" s="59">
        <f t="shared" si="194"/>
        <v>528</v>
      </c>
      <c r="AP1109" s="57">
        <f>IFERROR(AO1109/AK1093,"-")</f>
        <v>0.75536480686695284</v>
      </c>
      <c r="AQ1109" s="58">
        <f t="shared" si="201"/>
        <v>143914.37310606061</v>
      </c>
      <c r="AW1109" s="175"/>
      <c r="AX1109" s="175"/>
    </row>
    <row r="1110" spans="2:50" s="20" customFormat="1">
      <c r="B1110" s="326">
        <v>66</v>
      </c>
      <c r="C1110" s="307" t="s">
        <v>5</v>
      </c>
      <c r="D1110" s="310">
        <v>303126150</v>
      </c>
      <c r="E1110" s="310">
        <v>570</v>
      </c>
      <c r="F1110" s="207" t="s">
        <v>150</v>
      </c>
      <c r="G1110" s="50">
        <v>10138846</v>
      </c>
      <c r="H1110" s="48">
        <f>IFERROR(G1110/D1110,"-")</f>
        <v>3.3447612487408296E-2</v>
      </c>
      <c r="I1110" s="50">
        <v>83</v>
      </c>
      <c r="J1110" s="48">
        <f>IFERROR(I1110/E1110,"-")</f>
        <v>0.14561403508771931</v>
      </c>
      <c r="K1110" s="49">
        <f t="shared" si="197"/>
        <v>122154.77108433735</v>
      </c>
      <c r="L1110" s="310">
        <v>50428680</v>
      </c>
      <c r="M1110" s="310">
        <v>92</v>
      </c>
      <c r="N1110" s="207" t="s">
        <v>150</v>
      </c>
      <c r="O1110" s="50">
        <v>1172048</v>
      </c>
      <c r="P1110" s="48">
        <f>IFERROR(O1110/L1110,"-")</f>
        <v>2.3241695003716138E-2</v>
      </c>
      <c r="Q1110" s="50">
        <v>18</v>
      </c>
      <c r="R1110" s="48">
        <f>IFERROR(Q1110/M1110,"-")</f>
        <v>0.19565217391304349</v>
      </c>
      <c r="S1110" s="49">
        <f t="shared" si="198"/>
        <v>65113.777777777781</v>
      </c>
      <c r="T1110" s="310">
        <v>31901150</v>
      </c>
      <c r="U1110" s="310">
        <v>47</v>
      </c>
      <c r="V1110" s="207" t="s">
        <v>150</v>
      </c>
      <c r="W1110" s="50">
        <v>579865</v>
      </c>
      <c r="X1110" s="48">
        <f>IFERROR(W1110/T1110,"-")</f>
        <v>1.8176930925687632E-2</v>
      </c>
      <c r="Y1110" s="50">
        <v>10</v>
      </c>
      <c r="Z1110" s="48">
        <f>IFERROR(Y1110/U1110,"-")</f>
        <v>0.21276595744680851</v>
      </c>
      <c r="AA1110" s="49">
        <f t="shared" si="199"/>
        <v>57986.5</v>
      </c>
      <c r="AB1110" s="310">
        <v>67471190</v>
      </c>
      <c r="AC1110" s="310">
        <v>62</v>
      </c>
      <c r="AD1110" s="207" t="s">
        <v>150</v>
      </c>
      <c r="AE1110" s="50">
        <v>801595</v>
      </c>
      <c r="AF1110" s="48">
        <f>IFERROR(AE1110/AB1110,"-")</f>
        <v>1.1880552277201573E-2</v>
      </c>
      <c r="AG1110" s="50">
        <v>15</v>
      </c>
      <c r="AH1110" s="48">
        <f>IFERROR(AG1110/AC1110,"-")</f>
        <v>0.24193548387096775</v>
      </c>
      <c r="AI1110" s="49">
        <f t="shared" si="200"/>
        <v>53439.666666666664</v>
      </c>
      <c r="AJ1110" s="310">
        <f>SUM(D1110,L1110,T1110,AB1110)</f>
        <v>452927170</v>
      </c>
      <c r="AK1110" s="323">
        <f>SUM(E1110,M1110,U1110,AC1110)</f>
        <v>771</v>
      </c>
      <c r="AL1110" s="207" t="s">
        <v>150</v>
      </c>
      <c r="AM1110" s="50">
        <f t="shared" ref="AM1110:AM1125" si="202">SUM(G1110,O1110,W1110,AE1110)</f>
        <v>12692354</v>
      </c>
      <c r="AN1110" s="48">
        <f>IFERROR(AM1110/AJ1110,"-")</f>
        <v>2.8022946823878993E-2</v>
      </c>
      <c r="AO1110" s="50">
        <f t="shared" si="194"/>
        <v>126</v>
      </c>
      <c r="AP1110" s="48">
        <f>IFERROR(AO1110/AK1110,"-")</f>
        <v>0.16342412451361868</v>
      </c>
      <c r="AQ1110" s="49">
        <f t="shared" si="201"/>
        <v>100732.96825396825</v>
      </c>
      <c r="AW1110" s="175"/>
      <c r="AX1110" s="175"/>
    </row>
    <row r="1111" spans="2:50" s="20" customFormat="1">
      <c r="B1111" s="326"/>
      <c r="C1111" s="308"/>
      <c r="D1111" s="311"/>
      <c r="E1111" s="311"/>
      <c r="F1111" s="208" t="s">
        <v>151</v>
      </c>
      <c r="G1111" s="54">
        <v>12829211</v>
      </c>
      <c r="H1111" s="52">
        <f>IFERROR(G1111/D1110,"-")</f>
        <v>4.2323009743633136E-2</v>
      </c>
      <c r="I1111" s="54">
        <v>100</v>
      </c>
      <c r="J1111" s="52">
        <f>IFERROR(I1111/E1110,"-")</f>
        <v>0.17543859649122806</v>
      </c>
      <c r="K1111" s="53">
        <f t="shared" si="197"/>
        <v>128292.11</v>
      </c>
      <c r="L1111" s="311"/>
      <c r="M1111" s="311"/>
      <c r="N1111" s="208" t="s">
        <v>151</v>
      </c>
      <c r="O1111" s="54">
        <v>550096</v>
      </c>
      <c r="P1111" s="52">
        <f>IFERROR(O1111/L1110,"-")</f>
        <v>1.0908395777958099E-2</v>
      </c>
      <c r="Q1111" s="54">
        <v>20</v>
      </c>
      <c r="R1111" s="52">
        <f>IFERROR(Q1111/M1110,"-")</f>
        <v>0.21739130434782608</v>
      </c>
      <c r="S1111" s="53">
        <f t="shared" si="198"/>
        <v>27504.799999999999</v>
      </c>
      <c r="T1111" s="311"/>
      <c r="U1111" s="311"/>
      <c r="V1111" s="208" t="s">
        <v>151</v>
      </c>
      <c r="W1111" s="54">
        <v>2077224</v>
      </c>
      <c r="X1111" s="52">
        <f>IFERROR(W1111/T1110,"-")</f>
        <v>6.5114392427859186E-2</v>
      </c>
      <c r="Y1111" s="54">
        <v>8</v>
      </c>
      <c r="Z1111" s="52">
        <f>IFERROR(Y1111/U1110,"-")</f>
        <v>0.1702127659574468</v>
      </c>
      <c r="AA1111" s="53">
        <f t="shared" si="199"/>
        <v>259653</v>
      </c>
      <c r="AB1111" s="311"/>
      <c r="AC1111" s="311"/>
      <c r="AD1111" s="208" t="s">
        <v>151</v>
      </c>
      <c r="AE1111" s="54">
        <v>2853486</v>
      </c>
      <c r="AF1111" s="52">
        <f>IFERROR(AE1111/AB1110,"-")</f>
        <v>4.2291917483595592E-2</v>
      </c>
      <c r="AG1111" s="54">
        <v>17</v>
      </c>
      <c r="AH1111" s="52">
        <f>IFERROR(AG1111/AC1110,"-")</f>
        <v>0.27419354838709675</v>
      </c>
      <c r="AI1111" s="53">
        <f t="shared" si="200"/>
        <v>167852.11764705883</v>
      </c>
      <c r="AJ1111" s="311"/>
      <c r="AK1111" s="324"/>
      <c r="AL1111" s="208" t="s">
        <v>151</v>
      </c>
      <c r="AM1111" s="54">
        <f t="shared" si="202"/>
        <v>18310017</v>
      </c>
      <c r="AN1111" s="52">
        <f>IFERROR(AM1111/AJ1110,"-")</f>
        <v>4.0425962964420969E-2</v>
      </c>
      <c r="AO1111" s="54">
        <f t="shared" si="194"/>
        <v>145</v>
      </c>
      <c r="AP1111" s="52">
        <f>IFERROR(AO1111/AK1110,"-")</f>
        <v>0.1880674448767834</v>
      </c>
      <c r="AQ1111" s="53">
        <f t="shared" si="201"/>
        <v>126275.97931034483</v>
      </c>
      <c r="AW1111" s="175"/>
      <c r="AX1111" s="175"/>
    </row>
    <row r="1112" spans="2:50" s="20" customFormat="1">
      <c r="B1112" s="326"/>
      <c r="C1112" s="308"/>
      <c r="D1112" s="311"/>
      <c r="E1112" s="311"/>
      <c r="F1112" s="209" t="s">
        <v>152</v>
      </c>
      <c r="G1112" s="54">
        <v>3088497</v>
      </c>
      <c r="H1112" s="52">
        <f>IFERROR(G1112/D1110,"-")</f>
        <v>1.0188817427991614E-2</v>
      </c>
      <c r="I1112" s="54">
        <v>107</v>
      </c>
      <c r="J1112" s="52">
        <f>IFERROR(I1112/E1110,"-")</f>
        <v>0.18771929824561404</v>
      </c>
      <c r="K1112" s="53">
        <f t="shared" si="197"/>
        <v>28864.457943925234</v>
      </c>
      <c r="L1112" s="311"/>
      <c r="M1112" s="311"/>
      <c r="N1112" s="209" t="s">
        <v>152</v>
      </c>
      <c r="O1112" s="54">
        <v>682478</v>
      </c>
      <c r="P1112" s="52">
        <f>IFERROR(O1112/L1110,"-")</f>
        <v>1.3533528936311639E-2</v>
      </c>
      <c r="Q1112" s="54">
        <v>30</v>
      </c>
      <c r="R1112" s="52">
        <f>IFERROR(Q1112/M1110,"-")</f>
        <v>0.32608695652173914</v>
      </c>
      <c r="S1112" s="53">
        <f t="shared" si="198"/>
        <v>22749.266666666666</v>
      </c>
      <c r="T1112" s="311"/>
      <c r="U1112" s="311"/>
      <c r="V1112" s="209" t="s">
        <v>152</v>
      </c>
      <c r="W1112" s="54">
        <v>478231</v>
      </c>
      <c r="X1112" s="52">
        <f>IFERROR(W1112/T1110,"-")</f>
        <v>1.499102696924719E-2</v>
      </c>
      <c r="Y1112" s="54">
        <v>15</v>
      </c>
      <c r="Z1112" s="52">
        <f>IFERROR(Y1112/U1110,"-")</f>
        <v>0.31914893617021278</v>
      </c>
      <c r="AA1112" s="53">
        <f t="shared" si="199"/>
        <v>31882.066666666666</v>
      </c>
      <c r="AB1112" s="311"/>
      <c r="AC1112" s="311"/>
      <c r="AD1112" s="209" t="s">
        <v>152</v>
      </c>
      <c r="AE1112" s="54">
        <v>323889</v>
      </c>
      <c r="AF1112" s="52">
        <f>IFERROR(AE1112/AB1110,"-")</f>
        <v>4.8004044392873464E-3</v>
      </c>
      <c r="AG1112" s="54">
        <v>15</v>
      </c>
      <c r="AH1112" s="52">
        <f>IFERROR(AG1112/AC1110,"-")</f>
        <v>0.24193548387096775</v>
      </c>
      <c r="AI1112" s="53">
        <f t="shared" si="200"/>
        <v>21592.6</v>
      </c>
      <c r="AJ1112" s="311"/>
      <c r="AK1112" s="324"/>
      <c r="AL1112" s="209" t="s">
        <v>152</v>
      </c>
      <c r="AM1112" s="54">
        <f t="shared" si="202"/>
        <v>4573095</v>
      </c>
      <c r="AN1112" s="52">
        <f>IFERROR(AM1112/AJ1110,"-")</f>
        <v>1.009675573227369E-2</v>
      </c>
      <c r="AO1112" s="54">
        <f t="shared" si="194"/>
        <v>167</v>
      </c>
      <c r="AP1112" s="52">
        <f>IFERROR(AO1112/AK1110,"-")</f>
        <v>0.21660181582360571</v>
      </c>
      <c r="AQ1112" s="53">
        <f t="shared" si="201"/>
        <v>27383.802395209579</v>
      </c>
      <c r="AW1112" s="175"/>
      <c r="AX1112" s="175"/>
    </row>
    <row r="1113" spans="2:50" s="20" customFormat="1">
      <c r="B1113" s="326"/>
      <c r="C1113" s="308"/>
      <c r="D1113" s="311"/>
      <c r="E1113" s="311"/>
      <c r="F1113" s="209" t="s">
        <v>153</v>
      </c>
      <c r="G1113" s="54">
        <v>131936</v>
      </c>
      <c r="H1113" s="52">
        <f>IFERROR(G1113/D1110,"-")</f>
        <v>4.3525113224312714E-4</v>
      </c>
      <c r="I1113" s="54">
        <v>10</v>
      </c>
      <c r="J1113" s="52">
        <f>IFERROR(I1113/E1110,"-")</f>
        <v>1.7543859649122806E-2</v>
      </c>
      <c r="K1113" s="53">
        <f t="shared" si="197"/>
        <v>13193.6</v>
      </c>
      <c r="L1113" s="311"/>
      <c r="M1113" s="311"/>
      <c r="N1113" s="209" t="s">
        <v>153</v>
      </c>
      <c r="O1113" s="54">
        <v>48041</v>
      </c>
      <c r="P1113" s="52">
        <f>IFERROR(O1113/L1110,"-")</f>
        <v>9.5265233989864494E-4</v>
      </c>
      <c r="Q1113" s="54">
        <v>3</v>
      </c>
      <c r="R1113" s="52">
        <f>IFERROR(Q1113/M1110,"-")</f>
        <v>3.2608695652173912E-2</v>
      </c>
      <c r="S1113" s="53">
        <f t="shared" si="198"/>
        <v>16013.666666666666</v>
      </c>
      <c r="T1113" s="311"/>
      <c r="U1113" s="311"/>
      <c r="V1113" s="209" t="s">
        <v>153</v>
      </c>
      <c r="W1113" s="54">
        <v>23259</v>
      </c>
      <c r="X1113" s="52">
        <f>IFERROR(W1113/T1110,"-")</f>
        <v>7.2909597302918546E-4</v>
      </c>
      <c r="Y1113" s="54">
        <v>2</v>
      </c>
      <c r="Z1113" s="52">
        <f>IFERROR(Y1113/U1110,"-")</f>
        <v>4.2553191489361701E-2</v>
      </c>
      <c r="AA1113" s="53">
        <f t="shared" si="199"/>
        <v>11629.5</v>
      </c>
      <c r="AB1113" s="311"/>
      <c r="AC1113" s="311"/>
      <c r="AD1113" s="209" t="s">
        <v>153</v>
      </c>
      <c r="AE1113" s="54">
        <v>18271</v>
      </c>
      <c r="AF1113" s="52">
        <f>IFERROR(AE1113/AB1110,"-")</f>
        <v>2.707970616792145E-4</v>
      </c>
      <c r="AG1113" s="54">
        <v>2</v>
      </c>
      <c r="AH1113" s="52">
        <f>IFERROR(AG1113/AC1110,"-")</f>
        <v>3.2258064516129031E-2</v>
      </c>
      <c r="AI1113" s="53">
        <f t="shared" si="200"/>
        <v>9135.5</v>
      </c>
      <c r="AJ1113" s="311"/>
      <c r="AK1113" s="324"/>
      <c r="AL1113" s="209" t="s">
        <v>153</v>
      </c>
      <c r="AM1113" s="54">
        <f t="shared" si="202"/>
        <v>221507</v>
      </c>
      <c r="AN1113" s="52">
        <f>IFERROR(AM1113/AJ1110,"-")</f>
        <v>4.8905655185137165E-4</v>
      </c>
      <c r="AO1113" s="54">
        <f t="shared" si="194"/>
        <v>17</v>
      </c>
      <c r="AP1113" s="52">
        <f>IFERROR(AO1113/AK1110,"-")</f>
        <v>2.2049286640726331E-2</v>
      </c>
      <c r="AQ1113" s="53">
        <f t="shared" si="201"/>
        <v>13029.823529411764</v>
      </c>
      <c r="AW1113" s="175"/>
      <c r="AX1113" s="175"/>
    </row>
    <row r="1114" spans="2:50" s="20" customFormat="1">
      <c r="B1114" s="326"/>
      <c r="C1114" s="308"/>
      <c r="D1114" s="311"/>
      <c r="E1114" s="311"/>
      <c r="F1114" s="209" t="s">
        <v>154</v>
      </c>
      <c r="G1114" s="54">
        <v>3062864</v>
      </c>
      <c r="H1114" s="52">
        <f>IFERROR(G1114/D1110,"-")</f>
        <v>1.0104255274577928E-2</v>
      </c>
      <c r="I1114" s="54">
        <v>131</v>
      </c>
      <c r="J1114" s="52">
        <f>IFERROR(I1114/E1110,"-")</f>
        <v>0.22982456140350876</v>
      </c>
      <c r="K1114" s="53">
        <f t="shared" si="197"/>
        <v>23380.641221374044</v>
      </c>
      <c r="L1114" s="311"/>
      <c r="M1114" s="311"/>
      <c r="N1114" s="209" t="s">
        <v>154</v>
      </c>
      <c r="O1114" s="54">
        <v>1792968</v>
      </c>
      <c r="P1114" s="52">
        <f>IFERROR(O1114/L1110,"-")</f>
        <v>3.5554529684298695E-2</v>
      </c>
      <c r="Q1114" s="54">
        <v>26</v>
      </c>
      <c r="R1114" s="52">
        <f>IFERROR(Q1114/M1110,"-")</f>
        <v>0.28260869565217389</v>
      </c>
      <c r="S1114" s="53">
        <f t="shared" si="198"/>
        <v>68960.307692307688</v>
      </c>
      <c r="T1114" s="311"/>
      <c r="U1114" s="311"/>
      <c r="V1114" s="209" t="s">
        <v>154</v>
      </c>
      <c r="W1114" s="54">
        <v>1797419</v>
      </c>
      <c r="X1114" s="52">
        <f>IFERROR(W1114/T1110,"-")</f>
        <v>5.6343392009378969E-2</v>
      </c>
      <c r="Y1114" s="54">
        <v>17</v>
      </c>
      <c r="Z1114" s="52">
        <f>IFERROR(Y1114/U1110,"-")</f>
        <v>0.36170212765957449</v>
      </c>
      <c r="AA1114" s="53">
        <f t="shared" si="199"/>
        <v>105730.5294117647</v>
      </c>
      <c r="AB1114" s="311"/>
      <c r="AC1114" s="311"/>
      <c r="AD1114" s="209" t="s">
        <v>154</v>
      </c>
      <c r="AE1114" s="54">
        <v>526911</v>
      </c>
      <c r="AF1114" s="52">
        <f>IFERROR(AE1114/AB1110,"-")</f>
        <v>7.8094220659217662E-3</v>
      </c>
      <c r="AG1114" s="54">
        <v>20</v>
      </c>
      <c r="AH1114" s="52">
        <f>IFERROR(AG1114/AC1110,"-")</f>
        <v>0.32258064516129031</v>
      </c>
      <c r="AI1114" s="53">
        <f t="shared" si="200"/>
        <v>26345.55</v>
      </c>
      <c r="AJ1114" s="311"/>
      <c r="AK1114" s="324"/>
      <c r="AL1114" s="209" t="s">
        <v>154</v>
      </c>
      <c r="AM1114" s="54">
        <f t="shared" si="202"/>
        <v>7180162</v>
      </c>
      <c r="AN1114" s="52">
        <f>IFERROR(AM1114/AJ1110,"-")</f>
        <v>1.5852795936264985E-2</v>
      </c>
      <c r="AO1114" s="54">
        <f t="shared" si="194"/>
        <v>194</v>
      </c>
      <c r="AP1114" s="52">
        <f>IFERROR(AO1114/AK1110,"-")</f>
        <v>0.25162127107652399</v>
      </c>
      <c r="AQ1114" s="53">
        <f t="shared" si="201"/>
        <v>37011.14432989691</v>
      </c>
      <c r="AW1114" s="175"/>
      <c r="AX1114" s="175"/>
    </row>
    <row r="1115" spans="2:50" s="20" customFormat="1">
      <c r="B1115" s="326"/>
      <c r="C1115" s="308"/>
      <c r="D1115" s="311"/>
      <c r="E1115" s="311"/>
      <c r="F1115" s="209" t="s">
        <v>155</v>
      </c>
      <c r="G1115" s="54">
        <v>6702472</v>
      </c>
      <c r="H1115" s="52">
        <f>IFERROR(G1115/D1110,"-")</f>
        <v>2.2111163949398625E-2</v>
      </c>
      <c r="I1115" s="54">
        <v>128</v>
      </c>
      <c r="J1115" s="52">
        <f>IFERROR(I1115/E1110,"-")</f>
        <v>0.22456140350877193</v>
      </c>
      <c r="K1115" s="53">
        <f t="shared" si="197"/>
        <v>52363.0625</v>
      </c>
      <c r="L1115" s="311"/>
      <c r="M1115" s="311"/>
      <c r="N1115" s="209" t="s">
        <v>155</v>
      </c>
      <c r="O1115" s="54">
        <v>1479634</v>
      </c>
      <c r="P1115" s="52">
        <f>IFERROR(O1115/L1110,"-")</f>
        <v>2.9341120965291973E-2</v>
      </c>
      <c r="Q1115" s="54">
        <v>31</v>
      </c>
      <c r="R1115" s="52">
        <f>IFERROR(Q1115/M1110,"-")</f>
        <v>0.33695652173913043</v>
      </c>
      <c r="S1115" s="53">
        <f t="shared" si="198"/>
        <v>47730.129032258068</v>
      </c>
      <c r="T1115" s="311"/>
      <c r="U1115" s="311"/>
      <c r="V1115" s="209" t="s">
        <v>155</v>
      </c>
      <c r="W1115" s="54">
        <v>501547</v>
      </c>
      <c r="X1115" s="52">
        <f>IFERROR(W1115/T1110,"-")</f>
        <v>1.5721909711718857E-2</v>
      </c>
      <c r="Y1115" s="54">
        <v>11</v>
      </c>
      <c r="Z1115" s="52">
        <f>IFERROR(Y1115/U1110,"-")</f>
        <v>0.23404255319148937</v>
      </c>
      <c r="AA1115" s="53">
        <f t="shared" si="199"/>
        <v>45595.181818181816</v>
      </c>
      <c r="AB1115" s="311"/>
      <c r="AC1115" s="311"/>
      <c r="AD1115" s="209" t="s">
        <v>155</v>
      </c>
      <c r="AE1115" s="54">
        <v>1959440</v>
      </c>
      <c r="AF1115" s="52">
        <f>IFERROR(AE1115/AB1110,"-")</f>
        <v>2.9041135927793775E-2</v>
      </c>
      <c r="AG1115" s="54">
        <v>21</v>
      </c>
      <c r="AH1115" s="52">
        <f>IFERROR(AG1115/AC1110,"-")</f>
        <v>0.33870967741935482</v>
      </c>
      <c r="AI1115" s="53">
        <f t="shared" si="200"/>
        <v>93306.666666666672</v>
      </c>
      <c r="AJ1115" s="311"/>
      <c r="AK1115" s="324"/>
      <c r="AL1115" s="209" t="s">
        <v>155</v>
      </c>
      <c r="AM1115" s="54">
        <f t="shared" si="202"/>
        <v>10643093</v>
      </c>
      <c r="AN1115" s="52">
        <f>IFERROR(AM1115/AJ1110,"-")</f>
        <v>2.3498464444073868E-2</v>
      </c>
      <c r="AO1115" s="54">
        <f t="shared" si="194"/>
        <v>191</v>
      </c>
      <c r="AP1115" s="52">
        <f>IFERROR(AO1115/AK1110,"-")</f>
        <v>0.24773022049286642</v>
      </c>
      <c r="AQ1115" s="53">
        <f t="shared" si="201"/>
        <v>55723</v>
      </c>
      <c r="AW1115" s="175"/>
      <c r="AX1115" s="175"/>
    </row>
    <row r="1116" spans="2:50" s="20" customFormat="1">
      <c r="B1116" s="326"/>
      <c r="C1116" s="308"/>
      <c r="D1116" s="311"/>
      <c r="E1116" s="311"/>
      <c r="F1116" s="209" t="s">
        <v>156</v>
      </c>
      <c r="G1116" s="54">
        <v>5967287</v>
      </c>
      <c r="H1116" s="52">
        <f>IFERROR(G1116/D1110,"-")</f>
        <v>1.9685820573381741E-2</v>
      </c>
      <c r="I1116" s="54">
        <v>45</v>
      </c>
      <c r="J1116" s="52">
        <f>IFERROR(I1116/E1110,"-")</f>
        <v>7.8947368421052627E-2</v>
      </c>
      <c r="K1116" s="53">
        <f t="shared" si="197"/>
        <v>132606.37777777779</v>
      </c>
      <c r="L1116" s="311"/>
      <c r="M1116" s="311"/>
      <c r="N1116" s="209" t="s">
        <v>156</v>
      </c>
      <c r="O1116" s="54">
        <v>3609010</v>
      </c>
      <c r="P1116" s="52">
        <f>IFERROR(O1116/L1110,"-")</f>
        <v>7.1566616457143045E-2</v>
      </c>
      <c r="Q1116" s="54">
        <v>9</v>
      </c>
      <c r="R1116" s="52">
        <f>IFERROR(Q1116/M1110,"-")</f>
        <v>9.7826086956521743E-2</v>
      </c>
      <c r="S1116" s="53">
        <f t="shared" si="198"/>
        <v>401001.11111111112</v>
      </c>
      <c r="T1116" s="311"/>
      <c r="U1116" s="311"/>
      <c r="V1116" s="209" t="s">
        <v>156</v>
      </c>
      <c r="W1116" s="54">
        <v>13523</v>
      </c>
      <c r="X1116" s="52">
        <f>IFERROR(W1116/T1110,"-")</f>
        <v>4.2390321352051572E-4</v>
      </c>
      <c r="Y1116" s="54">
        <v>1</v>
      </c>
      <c r="Z1116" s="52">
        <f>IFERROR(Y1116/U1110,"-")</f>
        <v>2.1276595744680851E-2</v>
      </c>
      <c r="AA1116" s="53">
        <f t="shared" si="199"/>
        <v>13523</v>
      </c>
      <c r="AB1116" s="311"/>
      <c r="AC1116" s="311"/>
      <c r="AD1116" s="209" t="s">
        <v>156</v>
      </c>
      <c r="AE1116" s="54">
        <v>1313803</v>
      </c>
      <c r="AF1116" s="52">
        <f>IFERROR(AE1116/AB1110,"-")</f>
        <v>1.9472059111451865E-2</v>
      </c>
      <c r="AG1116" s="54">
        <v>7</v>
      </c>
      <c r="AH1116" s="52">
        <f>IFERROR(AG1116/AC1110,"-")</f>
        <v>0.11290322580645161</v>
      </c>
      <c r="AI1116" s="53">
        <f t="shared" si="200"/>
        <v>187686.14285714287</v>
      </c>
      <c r="AJ1116" s="311"/>
      <c r="AK1116" s="324"/>
      <c r="AL1116" s="209" t="s">
        <v>156</v>
      </c>
      <c r="AM1116" s="54">
        <f t="shared" si="202"/>
        <v>10903623</v>
      </c>
      <c r="AN1116" s="52">
        <f>IFERROR(AM1116/AJ1110,"-")</f>
        <v>2.4073678335525775E-2</v>
      </c>
      <c r="AO1116" s="54">
        <f t="shared" si="194"/>
        <v>62</v>
      </c>
      <c r="AP1116" s="52">
        <f>IFERROR(AO1116/AK1110,"-")</f>
        <v>8.0415045395590148E-2</v>
      </c>
      <c r="AQ1116" s="53">
        <f t="shared" si="201"/>
        <v>175864.88709677418</v>
      </c>
      <c r="AW1116" s="175"/>
      <c r="AX1116" s="175"/>
    </row>
    <row r="1117" spans="2:50" s="20" customFormat="1">
      <c r="B1117" s="326"/>
      <c r="C1117" s="308"/>
      <c r="D1117" s="311"/>
      <c r="E1117" s="311"/>
      <c r="F1117" s="209" t="s">
        <v>166</v>
      </c>
      <c r="G1117" s="54">
        <v>1066</v>
      </c>
      <c r="H1117" s="52">
        <f>IFERROR(G1117/D1110,"-")</f>
        <v>3.516687689267323E-6</v>
      </c>
      <c r="I1117" s="54">
        <v>2</v>
      </c>
      <c r="J1117" s="52">
        <f>IFERROR(I1117/E1110,"-")</f>
        <v>3.5087719298245615E-3</v>
      </c>
      <c r="K1117" s="53">
        <f t="shared" si="197"/>
        <v>533</v>
      </c>
      <c r="L1117" s="311"/>
      <c r="M1117" s="311"/>
      <c r="N1117" s="209" t="s">
        <v>166</v>
      </c>
      <c r="O1117" s="54">
        <v>0</v>
      </c>
      <c r="P1117" s="52">
        <f>IFERROR(O1117/L1110,"-")</f>
        <v>0</v>
      </c>
      <c r="Q1117" s="54">
        <v>0</v>
      </c>
      <c r="R1117" s="52">
        <f>IFERROR(Q1117/M1110,"-")</f>
        <v>0</v>
      </c>
      <c r="S1117" s="53" t="str">
        <f t="shared" si="198"/>
        <v>-</v>
      </c>
      <c r="T1117" s="311"/>
      <c r="U1117" s="311"/>
      <c r="V1117" s="209" t="s">
        <v>166</v>
      </c>
      <c r="W1117" s="54">
        <v>0</v>
      </c>
      <c r="X1117" s="52">
        <f>IFERROR(W1117/T1110,"-")</f>
        <v>0</v>
      </c>
      <c r="Y1117" s="54">
        <v>0</v>
      </c>
      <c r="Z1117" s="52">
        <f>IFERROR(Y1117/U1110,"-")</f>
        <v>0</v>
      </c>
      <c r="AA1117" s="53" t="str">
        <f t="shared" si="199"/>
        <v>-</v>
      </c>
      <c r="AB1117" s="311"/>
      <c r="AC1117" s="311"/>
      <c r="AD1117" s="209" t="s">
        <v>166</v>
      </c>
      <c r="AE1117" s="54">
        <v>0</v>
      </c>
      <c r="AF1117" s="52">
        <f>IFERROR(AE1117/AB1110,"-")</f>
        <v>0</v>
      </c>
      <c r="AG1117" s="54">
        <v>0</v>
      </c>
      <c r="AH1117" s="52">
        <f>IFERROR(AG1117/AC1110,"-")</f>
        <v>0</v>
      </c>
      <c r="AI1117" s="53" t="str">
        <f t="shared" si="200"/>
        <v>-</v>
      </c>
      <c r="AJ1117" s="311"/>
      <c r="AK1117" s="324"/>
      <c r="AL1117" s="209" t="s">
        <v>166</v>
      </c>
      <c r="AM1117" s="54">
        <f t="shared" si="202"/>
        <v>1066</v>
      </c>
      <c r="AN1117" s="52">
        <f>IFERROR(AM1117/AJ1110,"-")</f>
        <v>2.3535792741248003E-6</v>
      </c>
      <c r="AO1117" s="54">
        <f t="shared" si="194"/>
        <v>2</v>
      </c>
      <c r="AP1117" s="52">
        <f>IFERROR(AO1117/AK1110,"-")</f>
        <v>2.5940337224383916E-3</v>
      </c>
      <c r="AQ1117" s="53">
        <f t="shared" si="201"/>
        <v>533</v>
      </c>
      <c r="AW1117" s="175"/>
      <c r="AX1117" s="175"/>
    </row>
    <row r="1118" spans="2:50" s="20" customFormat="1">
      <c r="B1118" s="326"/>
      <c r="C1118" s="308"/>
      <c r="D1118" s="311"/>
      <c r="E1118" s="311"/>
      <c r="F1118" s="209" t="s">
        <v>157</v>
      </c>
      <c r="G1118" s="54">
        <v>199318</v>
      </c>
      <c r="H1118" s="52">
        <f>IFERROR(G1118/D1110,"-")</f>
        <v>6.5754142293563257E-4</v>
      </c>
      <c r="I1118" s="54">
        <v>15</v>
      </c>
      <c r="J1118" s="52">
        <f>IFERROR(I1118/E1110,"-")</f>
        <v>2.6315789473684209E-2</v>
      </c>
      <c r="K1118" s="53">
        <f t="shared" si="197"/>
        <v>13287.866666666667</v>
      </c>
      <c r="L1118" s="311"/>
      <c r="M1118" s="311"/>
      <c r="N1118" s="209" t="s">
        <v>157</v>
      </c>
      <c r="O1118" s="54">
        <v>22348</v>
      </c>
      <c r="P1118" s="52">
        <f>IFERROR(O1118/L1110,"-")</f>
        <v>4.4316051897452005E-4</v>
      </c>
      <c r="Q1118" s="54">
        <v>3</v>
      </c>
      <c r="R1118" s="52">
        <f>IFERROR(Q1118/M1110,"-")</f>
        <v>3.2608695652173912E-2</v>
      </c>
      <c r="S1118" s="53">
        <f t="shared" si="198"/>
        <v>7449.333333333333</v>
      </c>
      <c r="T1118" s="311"/>
      <c r="U1118" s="311"/>
      <c r="V1118" s="209" t="s">
        <v>157</v>
      </c>
      <c r="W1118" s="54">
        <v>32122</v>
      </c>
      <c r="X1118" s="52">
        <f>IFERROR(W1118/T1110,"-")</f>
        <v>1.0069229479188055E-3</v>
      </c>
      <c r="Y1118" s="54">
        <v>4</v>
      </c>
      <c r="Z1118" s="52">
        <f>IFERROR(Y1118/U1110,"-")</f>
        <v>8.5106382978723402E-2</v>
      </c>
      <c r="AA1118" s="53">
        <f t="shared" si="199"/>
        <v>8030.5</v>
      </c>
      <c r="AB1118" s="311"/>
      <c r="AC1118" s="311"/>
      <c r="AD1118" s="209" t="s">
        <v>157</v>
      </c>
      <c r="AE1118" s="54">
        <v>0</v>
      </c>
      <c r="AF1118" s="52">
        <f>IFERROR(AE1118/AB1110,"-")</f>
        <v>0</v>
      </c>
      <c r="AG1118" s="54">
        <v>0</v>
      </c>
      <c r="AH1118" s="52">
        <f>IFERROR(AG1118/AC1110,"-")</f>
        <v>0</v>
      </c>
      <c r="AI1118" s="53" t="str">
        <f t="shared" si="200"/>
        <v>-</v>
      </c>
      <c r="AJ1118" s="311"/>
      <c r="AK1118" s="324"/>
      <c r="AL1118" s="209" t="s">
        <v>157</v>
      </c>
      <c r="AM1118" s="54">
        <f t="shared" si="202"/>
        <v>253788</v>
      </c>
      <c r="AN1118" s="52">
        <f>IFERROR(AM1118/AJ1110,"-")</f>
        <v>5.6032849608028592E-4</v>
      </c>
      <c r="AO1118" s="54">
        <f t="shared" si="194"/>
        <v>22</v>
      </c>
      <c r="AP1118" s="52">
        <f>IFERROR(AO1118/AK1110,"-")</f>
        <v>2.8534370946822308E-2</v>
      </c>
      <c r="AQ1118" s="53">
        <f t="shared" si="201"/>
        <v>11535.818181818182</v>
      </c>
      <c r="AW1118" s="175"/>
      <c r="AX1118" s="175"/>
    </row>
    <row r="1119" spans="2:50" s="20" customFormat="1">
      <c r="B1119" s="326"/>
      <c r="C1119" s="308"/>
      <c r="D1119" s="311"/>
      <c r="E1119" s="311"/>
      <c r="F1119" s="209" t="s">
        <v>158</v>
      </c>
      <c r="G1119" s="54">
        <v>78579</v>
      </c>
      <c r="H1119" s="52">
        <f>IFERROR(G1119/D1110,"-")</f>
        <v>2.5922870725603848E-4</v>
      </c>
      <c r="I1119" s="54">
        <v>12</v>
      </c>
      <c r="J1119" s="52">
        <f>IFERROR(I1119/E1110,"-")</f>
        <v>2.1052631578947368E-2</v>
      </c>
      <c r="K1119" s="53">
        <f t="shared" si="197"/>
        <v>6548.25</v>
      </c>
      <c r="L1119" s="311"/>
      <c r="M1119" s="311"/>
      <c r="N1119" s="209" t="s">
        <v>158</v>
      </c>
      <c r="O1119" s="54">
        <v>29513</v>
      </c>
      <c r="P1119" s="52">
        <f>IFERROR(O1119/L1110,"-")</f>
        <v>5.8524236605043002E-4</v>
      </c>
      <c r="Q1119" s="54">
        <v>4</v>
      </c>
      <c r="R1119" s="52">
        <f>IFERROR(Q1119/M1110,"-")</f>
        <v>4.3478260869565216E-2</v>
      </c>
      <c r="S1119" s="53">
        <f t="shared" si="198"/>
        <v>7378.25</v>
      </c>
      <c r="T1119" s="311"/>
      <c r="U1119" s="311"/>
      <c r="V1119" s="209" t="s">
        <v>158</v>
      </c>
      <c r="W1119" s="54">
        <v>1141</v>
      </c>
      <c r="X1119" s="52">
        <f>IFERROR(W1119/T1110,"-")</f>
        <v>3.5766735681942499E-5</v>
      </c>
      <c r="Y1119" s="54">
        <v>1</v>
      </c>
      <c r="Z1119" s="52">
        <f>IFERROR(Y1119/U1110,"-")</f>
        <v>2.1276595744680851E-2</v>
      </c>
      <c r="AA1119" s="53">
        <f t="shared" si="199"/>
        <v>1141</v>
      </c>
      <c r="AB1119" s="311"/>
      <c r="AC1119" s="311"/>
      <c r="AD1119" s="209" t="s">
        <v>158</v>
      </c>
      <c r="AE1119" s="54">
        <v>34383</v>
      </c>
      <c r="AF1119" s="52">
        <f>IFERROR(AE1119/AB1110,"-")</f>
        <v>5.0959528059309461E-4</v>
      </c>
      <c r="AG1119" s="54">
        <v>3</v>
      </c>
      <c r="AH1119" s="52">
        <f>IFERROR(AG1119/AC1110,"-")</f>
        <v>4.8387096774193547E-2</v>
      </c>
      <c r="AI1119" s="53">
        <f t="shared" si="200"/>
        <v>11461</v>
      </c>
      <c r="AJ1119" s="311"/>
      <c r="AK1119" s="324"/>
      <c r="AL1119" s="209" t="s">
        <v>158</v>
      </c>
      <c r="AM1119" s="54">
        <f t="shared" si="202"/>
        <v>143616</v>
      </c>
      <c r="AN1119" s="52">
        <f>IFERROR(AM1119/AJ1110,"-")</f>
        <v>3.1708409102505379E-4</v>
      </c>
      <c r="AO1119" s="54">
        <f t="shared" si="194"/>
        <v>20</v>
      </c>
      <c r="AP1119" s="52">
        <f>IFERROR(AO1119/AK1110,"-")</f>
        <v>2.5940337224383919E-2</v>
      </c>
      <c r="AQ1119" s="53">
        <f t="shared" si="201"/>
        <v>7180.8</v>
      </c>
      <c r="AW1119" s="175"/>
      <c r="AX1119" s="175"/>
    </row>
    <row r="1120" spans="2:50" s="20" customFormat="1">
      <c r="B1120" s="326"/>
      <c r="C1120" s="308"/>
      <c r="D1120" s="311"/>
      <c r="E1120" s="311"/>
      <c r="F1120" s="209" t="s">
        <v>159</v>
      </c>
      <c r="G1120" s="54">
        <v>118121</v>
      </c>
      <c r="H1120" s="52">
        <f>IFERROR(G1120/D1110,"-")</f>
        <v>3.8967604741458299E-4</v>
      </c>
      <c r="I1120" s="54">
        <v>1</v>
      </c>
      <c r="J1120" s="52">
        <f>IFERROR(I1120/E1110,"-")</f>
        <v>1.7543859649122807E-3</v>
      </c>
      <c r="K1120" s="53">
        <f t="shared" si="197"/>
        <v>118121</v>
      </c>
      <c r="L1120" s="311"/>
      <c r="M1120" s="311"/>
      <c r="N1120" s="209" t="s">
        <v>159</v>
      </c>
      <c r="O1120" s="54">
        <v>0</v>
      </c>
      <c r="P1120" s="52">
        <f>IFERROR(O1120/L1110,"-")</f>
        <v>0</v>
      </c>
      <c r="Q1120" s="54">
        <v>0</v>
      </c>
      <c r="R1120" s="52">
        <f>IFERROR(Q1120/M1110,"-")</f>
        <v>0</v>
      </c>
      <c r="S1120" s="53" t="str">
        <f t="shared" si="198"/>
        <v>-</v>
      </c>
      <c r="T1120" s="311"/>
      <c r="U1120" s="311"/>
      <c r="V1120" s="209" t="s">
        <v>159</v>
      </c>
      <c r="W1120" s="54">
        <v>0</v>
      </c>
      <c r="X1120" s="52">
        <f>IFERROR(W1120/T1110,"-")</f>
        <v>0</v>
      </c>
      <c r="Y1120" s="54">
        <v>0</v>
      </c>
      <c r="Z1120" s="52">
        <f>IFERROR(Y1120/U1110,"-")</f>
        <v>0</v>
      </c>
      <c r="AA1120" s="53" t="str">
        <f t="shared" si="199"/>
        <v>-</v>
      </c>
      <c r="AB1120" s="311"/>
      <c r="AC1120" s="311"/>
      <c r="AD1120" s="209" t="s">
        <v>159</v>
      </c>
      <c r="AE1120" s="54">
        <v>74410</v>
      </c>
      <c r="AF1120" s="52">
        <f>IFERROR(AE1120/AB1110,"-")</f>
        <v>1.102841079281394E-3</v>
      </c>
      <c r="AG1120" s="54">
        <v>1</v>
      </c>
      <c r="AH1120" s="52">
        <f>IFERROR(AG1120/AC1110,"-")</f>
        <v>1.6129032258064516E-2</v>
      </c>
      <c r="AI1120" s="53">
        <f t="shared" si="200"/>
        <v>74410</v>
      </c>
      <c r="AJ1120" s="311"/>
      <c r="AK1120" s="324"/>
      <c r="AL1120" s="209" t="s">
        <v>159</v>
      </c>
      <c r="AM1120" s="54">
        <f t="shared" si="202"/>
        <v>192531</v>
      </c>
      <c r="AN1120" s="52">
        <f>IFERROR(AM1120/AJ1110,"-")</f>
        <v>4.2508158651643709E-4</v>
      </c>
      <c r="AO1120" s="54">
        <f t="shared" si="194"/>
        <v>2</v>
      </c>
      <c r="AP1120" s="52">
        <f>IFERROR(AO1120/AK1110,"-")</f>
        <v>2.5940337224383916E-3</v>
      </c>
      <c r="AQ1120" s="53">
        <f t="shared" si="201"/>
        <v>96265.5</v>
      </c>
      <c r="AW1120" s="175"/>
      <c r="AX1120" s="175"/>
    </row>
    <row r="1121" spans="2:50" s="20" customFormat="1">
      <c r="B1121" s="326"/>
      <c r="C1121" s="308"/>
      <c r="D1121" s="311"/>
      <c r="E1121" s="311"/>
      <c r="F1121" s="209" t="s">
        <v>160</v>
      </c>
      <c r="G1121" s="54">
        <v>5815</v>
      </c>
      <c r="H1121" s="52">
        <f>IFERROR(G1121/D1110,"-")</f>
        <v>1.9183432376256552E-5</v>
      </c>
      <c r="I1121" s="54">
        <v>1</v>
      </c>
      <c r="J1121" s="52">
        <f>IFERROR(I1121/E1110,"-")</f>
        <v>1.7543859649122807E-3</v>
      </c>
      <c r="K1121" s="53">
        <f t="shared" si="197"/>
        <v>5815</v>
      </c>
      <c r="L1121" s="311"/>
      <c r="M1121" s="311"/>
      <c r="N1121" s="209" t="s">
        <v>160</v>
      </c>
      <c r="O1121" s="54">
        <v>0</v>
      </c>
      <c r="P1121" s="52">
        <f>IFERROR(O1121/L1110,"-")</f>
        <v>0</v>
      </c>
      <c r="Q1121" s="54">
        <v>0</v>
      </c>
      <c r="R1121" s="52">
        <f>IFERROR(Q1121/M1110,"-")</f>
        <v>0</v>
      </c>
      <c r="S1121" s="53" t="str">
        <f t="shared" si="198"/>
        <v>-</v>
      </c>
      <c r="T1121" s="311"/>
      <c r="U1121" s="311"/>
      <c r="V1121" s="209" t="s">
        <v>160</v>
      </c>
      <c r="W1121" s="54">
        <v>5527</v>
      </c>
      <c r="X1121" s="52">
        <f>IFERROR(W1121/T1110,"-")</f>
        <v>1.7325394225600017E-4</v>
      </c>
      <c r="Y1121" s="54">
        <v>1</v>
      </c>
      <c r="Z1121" s="52">
        <f>IFERROR(Y1121/U1110,"-")</f>
        <v>2.1276595744680851E-2</v>
      </c>
      <c r="AA1121" s="53">
        <f t="shared" si="199"/>
        <v>5527</v>
      </c>
      <c r="AB1121" s="311"/>
      <c r="AC1121" s="311"/>
      <c r="AD1121" s="209" t="s">
        <v>160</v>
      </c>
      <c r="AE1121" s="54">
        <v>0</v>
      </c>
      <c r="AF1121" s="52">
        <f>IFERROR(AE1121/AB1110,"-")</f>
        <v>0</v>
      </c>
      <c r="AG1121" s="54">
        <v>0</v>
      </c>
      <c r="AH1121" s="52">
        <f>IFERROR(AG1121/AC1110,"-")</f>
        <v>0</v>
      </c>
      <c r="AI1121" s="53" t="str">
        <f t="shared" si="200"/>
        <v>-</v>
      </c>
      <c r="AJ1121" s="311"/>
      <c r="AK1121" s="324"/>
      <c r="AL1121" s="209" t="s">
        <v>160</v>
      </c>
      <c r="AM1121" s="54">
        <f t="shared" si="202"/>
        <v>11342</v>
      </c>
      <c r="AN1121" s="52">
        <f>IFERROR(AM1121/AJ1110,"-")</f>
        <v>2.5041553590172123E-5</v>
      </c>
      <c r="AO1121" s="54">
        <f t="shared" si="194"/>
        <v>2</v>
      </c>
      <c r="AP1121" s="52">
        <f>IFERROR(AO1121/AK1110,"-")</f>
        <v>2.5940337224383916E-3</v>
      </c>
      <c r="AQ1121" s="53">
        <f t="shared" si="201"/>
        <v>5671</v>
      </c>
      <c r="AW1121" s="175"/>
      <c r="AX1121" s="175"/>
    </row>
    <row r="1122" spans="2:50" s="20" customFormat="1">
      <c r="B1122" s="326"/>
      <c r="C1122" s="308"/>
      <c r="D1122" s="311"/>
      <c r="E1122" s="311"/>
      <c r="F1122" s="209" t="s">
        <v>161</v>
      </c>
      <c r="G1122" s="54">
        <v>1338023</v>
      </c>
      <c r="H1122" s="52">
        <f>IFERROR(G1122/D1110,"-")</f>
        <v>4.4140797486459018E-3</v>
      </c>
      <c r="I1122" s="54">
        <v>35</v>
      </c>
      <c r="J1122" s="52">
        <f>IFERROR(I1122/E1110,"-")</f>
        <v>6.1403508771929821E-2</v>
      </c>
      <c r="K1122" s="53">
        <f t="shared" si="197"/>
        <v>38229.228571428568</v>
      </c>
      <c r="L1122" s="311"/>
      <c r="M1122" s="311"/>
      <c r="N1122" s="209" t="s">
        <v>161</v>
      </c>
      <c r="O1122" s="54">
        <v>840250</v>
      </c>
      <c r="P1122" s="52">
        <f>IFERROR(O1122/L1110,"-")</f>
        <v>1.6662145429941849E-2</v>
      </c>
      <c r="Q1122" s="54">
        <v>7</v>
      </c>
      <c r="R1122" s="52">
        <f>IFERROR(Q1122/M1110,"-")</f>
        <v>7.6086956521739135E-2</v>
      </c>
      <c r="S1122" s="53">
        <f t="shared" si="198"/>
        <v>120035.71428571429</v>
      </c>
      <c r="T1122" s="311"/>
      <c r="U1122" s="311"/>
      <c r="V1122" s="209" t="s">
        <v>161</v>
      </c>
      <c r="W1122" s="54">
        <v>45934</v>
      </c>
      <c r="X1122" s="52">
        <f>IFERROR(W1122/T1110,"-")</f>
        <v>1.4398853959810226E-3</v>
      </c>
      <c r="Y1122" s="54">
        <v>3</v>
      </c>
      <c r="Z1122" s="52">
        <f>IFERROR(Y1122/U1110,"-")</f>
        <v>6.3829787234042548E-2</v>
      </c>
      <c r="AA1122" s="53">
        <f t="shared" si="199"/>
        <v>15311.333333333334</v>
      </c>
      <c r="AB1122" s="311"/>
      <c r="AC1122" s="311"/>
      <c r="AD1122" s="209" t="s">
        <v>161</v>
      </c>
      <c r="AE1122" s="54">
        <v>905094</v>
      </c>
      <c r="AF1122" s="52">
        <f>IFERROR(AE1122/AB1110,"-")</f>
        <v>1.341452551822489E-2</v>
      </c>
      <c r="AG1122" s="54">
        <v>17</v>
      </c>
      <c r="AH1122" s="52">
        <f>IFERROR(AG1122/AC1110,"-")</f>
        <v>0.27419354838709675</v>
      </c>
      <c r="AI1122" s="53">
        <f t="shared" si="200"/>
        <v>53240.823529411762</v>
      </c>
      <c r="AJ1122" s="311"/>
      <c r="AK1122" s="324"/>
      <c r="AL1122" s="209" t="s">
        <v>161</v>
      </c>
      <c r="AM1122" s="54">
        <f t="shared" si="202"/>
        <v>3129301</v>
      </c>
      <c r="AN1122" s="52">
        <f>IFERROR(AM1122/AJ1110,"-")</f>
        <v>6.9090600151013246E-3</v>
      </c>
      <c r="AO1122" s="54">
        <f t="shared" si="194"/>
        <v>62</v>
      </c>
      <c r="AP1122" s="52">
        <f>IFERROR(AO1122/AK1110,"-")</f>
        <v>8.0415045395590148E-2</v>
      </c>
      <c r="AQ1122" s="53">
        <f t="shared" si="201"/>
        <v>50472.596774193546</v>
      </c>
      <c r="AW1122" s="175"/>
      <c r="AX1122" s="175"/>
    </row>
    <row r="1123" spans="2:50" s="20" customFormat="1">
      <c r="B1123" s="326"/>
      <c r="C1123" s="308"/>
      <c r="D1123" s="311"/>
      <c r="E1123" s="311"/>
      <c r="F1123" s="209" t="s">
        <v>162</v>
      </c>
      <c r="G1123" s="54">
        <v>2769568</v>
      </c>
      <c r="H1123" s="52">
        <f>IFERROR(G1123/D1110,"-")</f>
        <v>9.1366845123721594E-3</v>
      </c>
      <c r="I1123" s="54">
        <v>46</v>
      </c>
      <c r="J1123" s="52">
        <f>IFERROR(I1123/E1110,"-")</f>
        <v>8.0701754385964913E-2</v>
      </c>
      <c r="K1123" s="53">
        <f t="shared" si="197"/>
        <v>60208</v>
      </c>
      <c r="L1123" s="311"/>
      <c r="M1123" s="311"/>
      <c r="N1123" s="209" t="s">
        <v>162</v>
      </c>
      <c r="O1123" s="54">
        <v>352295</v>
      </c>
      <c r="P1123" s="52">
        <f>IFERROR(O1123/L1110,"-")</f>
        <v>6.986004789338131E-3</v>
      </c>
      <c r="Q1123" s="54">
        <v>6</v>
      </c>
      <c r="R1123" s="52">
        <f>IFERROR(Q1123/M1110,"-")</f>
        <v>6.5217391304347824E-2</v>
      </c>
      <c r="S1123" s="53">
        <f t="shared" si="198"/>
        <v>58715.833333333336</v>
      </c>
      <c r="T1123" s="311"/>
      <c r="U1123" s="311"/>
      <c r="V1123" s="209" t="s">
        <v>162</v>
      </c>
      <c r="W1123" s="54">
        <v>460345</v>
      </c>
      <c r="X1123" s="52">
        <f>IFERROR(W1123/T1110,"-")</f>
        <v>1.4430357526296074E-2</v>
      </c>
      <c r="Y1123" s="54">
        <v>4</v>
      </c>
      <c r="Z1123" s="52">
        <f>IFERROR(Y1123/U1110,"-")</f>
        <v>8.5106382978723402E-2</v>
      </c>
      <c r="AA1123" s="53">
        <f t="shared" si="199"/>
        <v>115086.25</v>
      </c>
      <c r="AB1123" s="311"/>
      <c r="AC1123" s="311"/>
      <c r="AD1123" s="209" t="s">
        <v>162</v>
      </c>
      <c r="AE1123" s="54">
        <v>789120</v>
      </c>
      <c r="AF1123" s="52">
        <f>IFERROR(AE1123/AB1110,"-")</f>
        <v>1.1695658547003543E-2</v>
      </c>
      <c r="AG1123" s="54">
        <v>10</v>
      </c>
      <c r="AH1123" s="52">
        <f>IFERROR(AG1123/AC1110,"-")</f>
        <v>0.16129032258064516</v>
      </c>
      <c r="AI1123" s="53">
        <f t="shared" si="200"/>
        <v>78912</v>
      </c>
      <c r="AJ1123" s="311"/>
      <c r="AK1123" s="324"/>
      <c r="AL1123" s="209" t="s">
        <v>162</v>
      </c>
      <c r="AM1123" s="54">
        <f t="shared" si="202"/>
        <v>4371328</v>
      </c>
      <c r="AN1123" s="52">
        <f>IFERROR(AM1123/AJ1110,"-")</f>
        <v>9.6512823463427901E-3</v>
      </c>
      <c r="AO1123" s="54">
        <f t="shared" si="194"/>
        <v>66</v>
      </c>
      <c r="AP1123" s="52">
        <f>IFERROR(AO1123/AK1110,"-")</f>
        <v>8.5603112840466927E-2</v>
      </c>
      <c r="AQ1123" s="53">
        <f t="shared" si="201"/>
        <v>66232.242424242431</v>
      </c>
      <c r="AW1123" s="175"/>
      <c r="AX1123" s="175"/>
    </row>
    <row r="1124" spans="2:50" s="20" customFormat="1">
      <c r="B1124" s="326"/>
      <c r="C1124" s="308"/>
      <c r="D1124" s="311"/>
      <c r="E1124" s="311"/>
      <c r="F1124" s="209" t="s">
        <v>163</v>
      </c>
      <c r="G1124" s="54">
        <v>585908</v>
      </c>
      <c r="H1124" s="52">
        <f>IFERROR(G1124/D1110,"-")</f>
        <v>1.9328850381268657E-3</v>
      </c>
      <c r="I1124" s="54">
        <v>20</v>
      </c>
      <c r="J1124" s="52">
        <f>IFERROR(I1124/E1110,"-")</f>
        <v>3.5087719298245612E-2</v>
      </c>
      <c r="K1124" s="53">
        <f t="shared" si="197"/>
        <v>29295.4</v>
      </c>
      <c r="L1124" s="311"/>
      <c r="M1124" s="311"/>
      <c r="N1124" s="209" t="s">
        <v>163</v>
      </c>
      <c r="O1124" s="54">
        <v>1179075</v>
      </c>
      <c r="P1124" s="52">
        <f>IFERROR(O1124/L1110,"-")</f>
        <v>2.3381040312774399E-2</v>
      </c>
      <c r="Q1124" s="54">
        <v>6</v>
      </c>
      <c r="R1124" s="52">
        <f>IFERROR(Q1124/M1110,"-")</f>
        <v>6.5217391304347824E-2</v>
      </c>
      <c r="S1124" s="53">
        <f t="shared" si="198"/>
        <v>196512.5</v>
      </c>
      <c r="T1124" s="311"/>
      <c r="U1124" s="311"/>
      <c r="V1124" s="209" t="s">
        <v>163</v>
      </c>
      <c r="W1124" s="54">
        <v>29757</v>
      </c>
      <c r="X1124" s="52">
        <f>IFERROR(W1124/T1110,"-")</f>
        <v>9.3278768947200968E-4</v>
      </c>
      <c r="Y1124" s="54">
        <v>2</v>
      </c>
      <c r="Z1124" s="52">
        <f>IFERROR(Y1124/U1110,"-")</f>
        <v>4.2553191489361701E-2</v>
      </c>
      <c r="AA1124" s="53">
        <f t="shared" si="199"/>
        <v>14878.5</v>
      </c>
      <c r="AB1124" s="311"/>
      <c r="AC1124" s="311"/>
      <c r="AD1124" s="209" t="s">
        <v>163</v>
      </c>
      <c r="AE1124" s="54">
        <v>96331</v>
      </c>
      <c r="AF1124" s="52">
        <f>IFERROR(AE1124/AB1110,"-")</f>
        <v>1.4277353045055231E-3</v>
      </c>
      <c r="AG1124" s="54">
        <v>6</v>
      </c>
      <c r="AH1124" s="52">
        <f>IFERROR(AG1124/AC1110,"-")</f>
        <v>9.6774193548387094E-2</v>
      </c>
      <c r="AI1124" s="53">
        <f t="shared" si="200"/>
        <v>16055.166666666666</v>
      </c>
      <c r="AJ1124" s="311"/>
      <c r="AK1124" s="324"/>
      <c r="AL1124" s="209" t="s">
        <v>163</v>
      </c>
      <c r="AM1124" s="54">
        <f t="shared" si="202"/>
        <v>1891071</v>
      </c>
      <c r="AN1124" s="52">
        <f>IFERROR(AM1124/AJ1110,"-")</f>
        <v>4.1752209301111256E-3</v>
      </c>
      <c r="AO1124" s="54">
        <f t="shared" si="194"/>
        <v>34</v>
      </c>
      <c r="AP1124" s="52">
        <f>IFERROR(AO1124/AK1110,"-")</f>
        <v>4.4098573281452662E-2</v>
      </c>
      <c r="AQ1124" s="53">
        <f t="shared" si="201"/>
        <v>55619.73529411765</v>
      </c>
      <c r="AW1124" s="175"/>
      <c r="AX1124" s="175"/>
    </row>
    <row r="1125" spans="2:50" s="20" customFormat="1">
      <c r="B1125" s="326"/>
      <c r="C1125" s="308"/>
      <c r="D1125" s="311"/>
      <c r="E1125" s="311"/>
      <c r="F1125" s="210" t="s">
        <v>164</v>
      </c>
      <c r="G1125" s="59">
        <v>397189</v>
      </c>
      <c r="H1125" s="57">
        <f>IFERROR(G1125/D1110,"-")</f>
        <v>1.3103092557339576E-3</v>
      </c>
      <c r="I1125" s="59">
        <v>34</v>
      </c>
      <c r="J1125" s="57">
        <f>IFERROR(I1125/E1110,"-")</f>
        <v>5.9649122807017542E-2</v>
      </c>
      <c r="K1125" s="58">
        <f t="shared" si="197"/>
        <v>11682.029411764706</v>
      </c>
      <c r="L1125" s="311"/>
      <c r="M1125" s="311"/>
      <c r="N1125" s="210" t="s">
        <v>164</v>
      </c>
      <c r="O1125" s="59">
        <v>95769</v>
      </c>
      <c r="P1125" s="57">
        <f>IFERROR(O1125/L1110,"-")</f>
        <v>1.8990978942934854E-3</v>
      </c>
      <c r="Q1125" s="59">
        <v>6</v>
      </c>
      <c r="R1125" s="57">
        <f>IFERROR(Q1125/M1110,"-")</f>
        <v>6.5217391304347824E-2</v>
      </c>
      <c r="S1125" s="58">
        <f t="shared" si="198"/>
        <v>15961.5</v>
      </c>
      <c r="T1125" s="311"/>
      <c r="U1125" s="311"/>
      <c r="V1125" s="210" t="s">
        <v>164</v>
      </c>
      <c r="W1125" s="59">
        <v>29057</v>
      </c>
      <c r="X1125" s="57">
        <f>IFERROR(W1125/T1110,"-")</f>
        <v>9.1084490684505105E-4</v>
      </c>
      <c r="Y1125" s="59">
        <v>6</v>
      </c>
      <c r="Z1125" s="57">
        <f>IFERROR(Y1125/U1110,"-")</f>
        <v>0.1276595744680851</v>
      </c>
      <c r="AA1125" s="58">
        <f t="shared" si="199"/>
        <v>4842.833333333333</v>
      </c>
      <c r="AB1125" s="311"/>
      <c r="AC1125" s="311"/>
      <c r="AD1125" s="210" t="s">
        <v>164</v>
      </c>
      <c r="AE1125" s="59">
        <v>103661</v>
      </c>
      <c r="AF1125" s="57">
        <f>IFERROR(AE1125/AB1110,"-")</f>
        <v>1.5363742658162692E-3</v>
      </c>
      <c r="AG1125" s="59">
        <v>8</v>
      </c>
      <c r="AH1125" s="57">
        <f>IFERROR(AG1125/AC1110,"-")</f>
        <v>0.12903225806451613</v>
      </c>
      <c r="AI1125" s="58">
        <f t="shared" si="200"/>
        <v>12957.625</v>
      </c>
      <c r="AJ1125" s="311"/>
      <c r="AK1125" s="324"/>
      <c r="AL1125" s="210" t="s">
        <v>164</v>
      </c>
      <c r="AM1125" s="59">
        <f t="shared" si="202"/>
        <v>625676</v>
      </c>
      <c r="AN1125" s="57">
        <f>IFERROR(AM1125/AJ1110,"-")</f>
        <v>1.3814053151194265E-3</v>
      </c>
      <c r="AO1125" s="59">
        <f t="shared" si="194"/>
        <v>54</v>
      </c>
      <c r="AP1125" s="57">
        <f>IFERROR(AO1125/AK1110,"-")</f>
        <v>7.0038910505836577E-2</v>
      </c>
      <c r="AQ1125" s="58">
        <f t="shared" si="201"/>
        <v>11586.592592592593</v>
      </c>
      <c r="AW1125" s="175"/>
      <c r="AX1125" s="175"/>
    </row>
    <row r="1126" spans="2:50" s="20" customFormat="1">
      <c r="B1126" s="326"/>
      <c r="C1126" s="309"/>
      <c r="D1126" s="312"/>
      <c r="E1126" s="312"/>
      <c r="F1126" s="211" t="s">
        <v>86</v>
      </c>
      <c r="G1126" s="60">
        <f>SUM(G1110:G1125)</f>
        <v>47414700</v>
      </c>
      <c r="H1126" s="57">
        <f>IFERROR(G1126/D1110,"-")</f>
        <v>0.15641903544118513</v>
      </c>
      <c r="I1126" s="59">
        <v>373</v>
      </c>
      <c r="J1126" s="57">
        <f>IFERROR(I1126/E1110,"-")</f>
        <v>0.65438596491228074</v>
      </c>
      <c r="K1126" s="58">
        <f t="shared" si="197"/>
        <v>127117.1581769437</v>
      </c>
      <c r="L1126" s="312"/>
      <c r="M1126" s="312"/>
      <c r="N1126" s="211" t="s">
        <v>86</v>
      </c>
      <c r="O1126" s="60">
        <f>SUM(O1110:O1125)</f>
        <v>11853525</v>
      </c>
      <c r="P1126" s="57">
        <f>IFERROR(O1126/L1110,"-")</f>
        <v>0.23505523047599106</v>
      </c>
      <c r="Q1126" s="59">
        <v>69</v>
      </c>
      <c r="R1126" s="57">
        <f>IFERROR(Q1126/M1110,"-")</f>
        <v>0.75</v>
      </c>
      <c r="S1126" s="58">
        <f t="shared" si="198"/>
        <v>171790.21739130435</v>
      </c>
      <c r="T1126" s="312"/>
      <c r="U1126" s="312"/>
      <c r="V1126" s="211" t="s">
        <v>86</v>
      </c>
      <c r="W1126" s="60">
        <f>SUM(W1110:W1125)</f>
        <v>6074951</v>
      </c>
      <c r="X1126" s="57">
        <f>IFERROR(W1126/T1110,"-")</f>
        <v>0.19043047037489244</v>
      </c>
      <c r="Y1126" s="59">
        <v>32</v>
      </c>
      <c r="Z1126" s="57">
        <f>IFERROR(Y1126/U1110,"-")</f>
        <v>0.68085106382978722</v>
      </c>
      <c r="AA1126" s="58">
        <f t="shared" si="199"/>
        <v>189842.21875</v>
      </c>
      <c r="AB1126" s="312"/>
      <c r="AC1126" s="312"/>
      <c r="AD1126" s="211" t="s">
        <v>86</v>
      </c>
      <c r="AE1126" s="60">
        <f>SUM(AE1110:AE1125)</f>
        <v>9800394</v>
      </c>
      <c r="AF1126" s="57">
        <f>IFERROR(AE1126/AB1110,"-")</f>
        <v>0.14525301836235585</v>
      </c>
      <c r="AG1126" s="59">
        <v>53</v>
      </c>
      <c r="AH1126" s="57">
        <f>IFERROR(AG1126/AC1110,"-")</f>
        <v>0.85483870967741937</v>
      </c>
      <c r="AI1126" s="58">
        <f t="shared" si="200"/>
        <v>184913.09433962265</v>
      </c>
      <c r="AJ1126" s="312"/>
      <c r="AK1126" s="325"/>
      <c r="AL1126" s="211" t="s">
        <v>86</v>
      </c>
      <c r="AM1126" s="60">
        <f>SUM(AM1110:AM1125)</f>
        <v>75143570</v>
      </c>
      <c r="AN1126" s="57">
        <f>IFERROR(AM1126/AJ1110,"-")</f>
        <v>0.1659065187014504</v>
      </c>
      <c r="AO1126" s="59">
        <f t="shared" si="194"/>
        <v>527</v>
      </c>
      <c r="AP1126" s="57">
        <f>IFERROR(AO1126/AK1110,"-")</f>
        <v>0.68352788586251623</v>
      </c>
      <c r="AQ1126" s="58">
        <f t="shared" si="201"/>
        <v>142587.4193548387</v>
      </c>
      <c r="AW1126" s="175"/>
      <c r="AX1126" s="175"/>
    </row>
    <row r="1127" spans="2:50" s="20" customFormat="1">
      <c r="B1127" s="326">
        <v>67</v>
      </c>
      <c r="C1127" s="307" t="s">
        <v>6</v>
      </c>
      <c r="D1127" s="310">
        <v>47829690</v>
      </c>
      <c r="E1127" s="310">
        <v>81</v>
      </c>
      <c r="F1127" s="207" t="s">
        <v>150</v>
      </c>
      <c r="G1127" s="50">
        <v>4514485</v>
      </c>
      <c r="H1127" s="48">
        <f>IFERROR(G1127/D1127,"-")</f>
        <v>9.4386666524495566E-2</v>
      </c>
      <c r="I1127" s="50">
        <v>14</v>
      </c>
      <c r="J1127" s="48">
        <f>IFERROR(I1127/E1127,"-")</f>
        <v>0.1728395061728395</v>
      </c>
      <c r="K1127" s="49">
        <f t="shared" si="197"/>
        <v>322463.21428571426</v>
      </c>
      <c r="L1127" s="310">
        <v>9133470</v>
      </c>
      <c r="M1127" s="310">
        <v>14</v>
      </c>
      <c r="N1127" s="207" t="s">
        <v>150</v>
      </c>
      <c r="O1127" s="50">
        <v>21472</v>
      </c>
      <c r="P1127" s="48">
        <f>IFERROR(O1127/L1127,"-")</f>
        <v>2.3509137272033523E-3</v>
      </c>
      <c r="Q1127" s="50">
        <v>2</v>
      </c>
      <c r="R1127" s="48">
        <f>IFERROR(Q1127/M1127,"-")</f>
        <v>0.14285714285714285</v>
      </c>
      <c r="S1127" s="49">
        <f t="shared" si="198"/>
        <v>10736</v>
      </c>
      <c r="T1127" s="310">
        <v>12013400</v>
      </c>
      <c r="U1127" s="310">
        <v>11</v>
      </c>
      <c r="V1127" s="207" t="s">
        <v>150</v>
      </c>
      <c r="W1127" s="50">
        <v>120178</v>
      </c>
      <c r="X1127" s="48">
        <f>IFERROR(W1127/T1127,"-")</f>
        <v>1.0003662576789252E-2</v>
      </c>
      <c r="Y1127" s="50">
        <v>2</v>
      </c>
      <c r="Z1127" s="48">
        <f>IFERROR(Y1127/U1127,"-")</f>
        <v>0.18181818181818182</v>
      </c>
      <c r="AA1127" s="49">
        <f t="shared" si="199"/>
        <v>60089</v>
      </c>
      <c r="AB1127" s="310">
        <v>17396730</v>
      </c>
      <c r="AC1127" s="310">
        <v>20</v>
      </c>
      <c r="AD1127" s="207" t="s">
        <v>150</v>
      </c>
      <c r="AE1127" s="50">
        <v>88811</v>
      </c>
      <c r="AF1127" s="48">
        <f>IFERROR(AE1127/AB1127,"-")</f>
        <v>5.105039855191177E-3</v>
      </c>
      <c r="AG1127" s="50">
        <v>5</v>
      </c>
      <c r="AH1127" s="48">
        <f>IFERROR(AG1127/AC1127,"-")</f>
        <v>0.25</v>
      </c>
      <c r="AI1127" s="49">
        <f t="shared" si="200"/>
        <v>17762.2</v>
      </c>
      <c r="AJ1127" s="310">
        <f>SUM(D1127,L1127,T1127,AB1127)</f>
        <v>86373290</v>
      </c>
      <c r="AK1127" s="323">
        <f>SUM(E1127,M1127,U1127,AC1127)</f>
        <v>126</v>
      </c>
      <c r="AL1127" s="207" t="s">
        <v>150</v>
      </c>
      <c r="AM1127" s="50">
        <f t="shared" ref="AM1127:AM1142" si="203">SUM(G1127,O1127,W1127,AE1127)</f>
        <v>4744946</v>
      </c>
      <c r="AN1127" s="48">
        <f>IFERROR(AM1127/AJ1127,"-")</f>
        <v>5.493533938559015E-2</v>
      </c>
      <c r="AO1127" s="50">
        <f t="shared" si="194"/>
        <v>23</v>
      </c>
      <c r="AP1127" s="48">
        <f>IFERROR(AO1127/AK1127,"-")</f>
        <v>0.18253968253968253</v>
      </c>
      <c r="AQ1127" s="49">
        <f t="shared" si="201"/>
        <v>206302</v>
      </c>
      <c r="AW1127" s="175"/>
      <c r="AX1127" s="175"/>
    </row>
    <row r="1128" spans="2:50" s="20" customFormat="1">
      <c r="B1128" s="326"/>
      <c r="C1128" s="308"/>
      <c r="D1128" s="311"/>
      <c r="E1128" s="311"/>
      <c r="F1128" s="208" t="s">
        <v>151</v>
      </c>
      <c r="G1128" s="54">
        <v>3207920</v>
      </c>
      <c r="H1128" s="52">
        <f>IFERROR(G1128/D1127,"-")</f>
        <v>6.7069638126444051E-2</v>
      </c>
      <c r="I1128" s="54">
        <v>13</v>
      </c>
      <c r="J1128" s="52">
        <f>IFERROR(I1128/E1127,"-")</f>
        <v>0.16049382716049382</v>
      </c>
      <c r="K1128" s="53">
        <f t="shared" si="197"/>
        <v>246763.07692307694</v>
      </c>
      <c r="L1128" s="311"/>
      <c r="M1128" s="311"/>
      <c r="N1128" s="208" t="s">
        <v>151</v>
      </c>
      <c r="O1128" s="54">
        <v>229339</v>
      </c>
      <c r="P1128" s="52">
        <f>IFERROR(O1128/L1127,"-")</f>
        <v>2.5109733759458346E-2</v>
      </c>
      <c r="Q1128" s="54">
        <v>5</v>
      </c>
      <c r="R1128" s="52">
        <f>IFERROR(Q1128/M1127,"-")</f>
        <v>0.35714285714285715</v>
      </c>
      <c r="S1128" s="53">
        <f t="shared" si="198"/>
        <v>45867.8</v>
      </c>
      <c r="T1128" s="311"/>
      <c r="U1128" s="311"/>
      <c r="V1128" s="208" t="s">
        <v>151</v>
      </c>
      <c r="W1128" s="54">
        <v>38406</v>
      </c>
      <c r="X1128" s="52">
        <f>IFERROR(W1128/T1127,"-")</f>
        <v>3.1969300947275541E-3</v>
      </c>
      <c r="Y1128" s="54">
        <v>2</v>
      </c>
      <c r="Z1128" s="52">
        <f>IFERROR(Y1128/U1127,"-")</f>
        <v>0.18181818181818182</v>
      </c>
      <c r="AA1128" s="53">
        <f t="shared" si="199"/>
        <v>19203</v>
      </c>
      <c r="AB1128" s="311"/>
      <c r="AC1128" s="311"/>
      <c r="AD1128" s="208" t="s">
        <v>151</v>
      </c>
      <c r="AE1128" s="54">
        <v>990526</v>
      </c>
      <c r="AF1128" s="52">
        <f>IFERROR(AE1128/AB1127,"-")</f>
        <v>5.6937481929075176E-2</v>
      </c>
      <c r="AG1128" s="54">
        <v>6</v>
      </c>
      <c r="AH1128" s="52">
        <f>IFERROR(AG1128/AC1127,"-")</f>
        <v>0.3</v>
      </c>
      <c r="AI1128" s="53">
        <f t="shared" si="200"/>
        <v>165087.66666666666</v>
      </c>
      <c r="AJ1128" s="311"/>
      <c r="AK1128" s="324"/>
      <c r="AL1128" s="208" t="s">
        <v>151</v>
      </c>
      <c r="AM1128" s="54">
        <f t="shared" si="203"/>
        <v>4466191</v>
      </c>
      <c r="AN1128" s="52">
        <f>IFERROR(AM1128/AJ1127,"-")</f>
        <v>5.1708010659313776E-2</v>
      </c>
      <c r="AO1128" s="54">
        <f t="shared" si="194"/>
        <v>26</v>
      </c>
      <c r="AP1128" s="52">
        <f>IFERROR(AO1128/AK1127,"-")</f>
        <v>0.20634920634920634</v>
      </c>
      <c r="AQ1128" s="53">
        <f t="shared" si="201"/>
        <v>171776.57692307694</v>
      </c>
      <c r="AW1128" s="175"/>
      <c r="AX1128" s="175"/>
    </row>
    <row r="1129" spans="2:50" s="20" customFormat="1">
      <c r="B1129" s="326"/>
      <c r="C1129" s="308"/>
      <c r="D1129" s="311"/>
      <c r="E1129" s="311"/>
      <c r="F1129" s="209" t="s">
        <v>152</v>
      </c>
      <c r="G1129" s="54">
        <v>925808</v>
      </c>
      <c r="H1129" s="52">
        <f>IFERROR(G1129/D1127,"-")</f>
        <v>1.9356345399687936E-2</v>
      </c>
      <c r="I1129" s="54">
        <v>21</v>
      </c>
      <c r="J1129" s="52">
        <f>IFERROR(I1129/E1127,"-")</f>
        <v>0.25925925925925924</v>
      </c>
      <c r="K1129" s="53">
        <f t="shared" si="197"/>
        <v>44086.095238095237</v>
      </c>
      <c r="L1129" s="311"/>
      <c r="M1129" s="311"/>
      <c r="N1129" s="209" t="s">
        <v>152</v>
      </c>
      <c r="O1129" s="54">
        <v>194934</v>
      </c>
      <c r="P1129" s="52">
        <f>IFERROR(O1129/L1127,"-")</f>
        <v>2.1342819322776558E-2</v>
      </c>
      <c r="Q1129" s="54">
        <v>6</v>
      </c>
      <c r="R1129" s="52">
        <f>IFERROR(Q1129/M1127,"-")</f>
        <v>0.42857142857142855</v>
      </c>
      <c r="S1129" s="53">
        <f t="shared" si="198"/>
        <v>32489</v>
      </c>
      <c r="T1129" s="311"/>
      <c r="U1129" s="311"/>
      <c r="V1129" s="209" t="s">
        <v>152</v>
      </c>
      <c r="W1129" s="54">
        <v>48303</v>
      </c>
      <c r="X1129" s="52">
        <f>IFERROR(W1129/T1127,"-")</f>
        <v>4.0207601511645331E-3</v>
      </c>
      <c r="Y1129" s="54">
        <v>2</v>
      </c>
      <c r="Z1129" s="52">
        <f>IFERROR(Y1129/U1127,"-")</f>
        <v>0.18181818181818182</v>
      </c>
      <c r="AA1129" s="53">
        <f t="shared" si="199"/>
        <v>24151.5</v>
      </c>
      <c r="AB1129" s="311"/>
      <c r="AC1129" s="311"/>
      <c r="AD1129" s="209" t="s">
        <v>152</v>
      </c>
      <c r="AE1129" s="54">
        <v>204233</v>
      </c>
      <c r="AF1129" s="52">
        <f>IFERROR(AE1129/AB1127,"-")</f>
        <v>1.1739734996174568E-2</v>
      </c>
      <c r="AG1129" s="54">
        <v>7</v>
      </c>
      <c r="AH1129" s="52">
        <f>IFERROR(AG1129/AC1127,"-")</f>
        <v>0.35</v>
      </c>
      <c r="AI1129" s="53">
        <f t="shared" si="200"/>
        <v>29176.142857142859</v>
      </c>
      <c r="AJ1129" s="311"/>
      <c r="AK1129" s="324"/>
      <c r="AL1129" s="209" t="s">
        <v>152</v>
      </c>
      <c r="AM1129" s="54">
        <f t="shared" si="203"/>
        <v>1373278</v>
      </c>
      <c r="AN1129" s="52">
        <f>IFERROR(AM1129/AJ1127,"-")</f>
        <v>1.5899336473115706E-2</v>
      </c>
      <c r="AO1129" s="54">
        <f t="shared" si="194"/>
        <v>36</v>
      </c>
      <c r="AP1129" s="52">
        <f>IFERROR(AO1129/AK1127,"-")</f>
        <v>0.2857142857142857</v>
      </c>
      <c r="AQ1129" s="53">
        <f t="shared" si="201"/>
        <v>38146.611111111109</v>
      </c>
      <c r="AW1129" s="175"/>
      <c r="AX1129" s="175"/>
    </row>
    <row r="1130" spans="2:50" s="20" customFormat="1">
      <c r="B1130" s="326"/>
      <c r="C1130" s="308"/>
      <c r="D1130" s="311"/>
      <c r="E1130" s="311"/>
      <c r="F1130" s="209" t="s">
        <v>153</v>
      </c>
      <c r="G1130" s="54">
        <v>9298</v>
      </c>
      <c r="H1130" s="52">
        <f>IFERROR(G1130/D1127,"-")</f>
        <v>1.9439808202812938E-4</v>
      </c>
      <c r="I1130" s="54">
        <v>1</v>
      </c>
      <c r="J1130" s="52">
        <f>IFERROR(I1130/E1127,"-")</f>
        <v>1.2345679012345678E-2</v>
      </c>
      <c r="K1130" s="53">
        <f t="shared" si="197"/>
        <v>9298</v>
      </c>
      <c r="L1130" s="311"/>
      <c r="M1130" s="311"/>
      <c r="N1130" s="209" t="s">
        <v>153</v>
      </c>
      <c r="O1130" s="54">
        <v>23772</v>
      </c>
      <c r="P1130" s="52">
        <f>IFERROR(O1130/L1127,"-")</f>
        <v>2.6027347765964085E-3</v>
      </c>
      <c r="Q1130" s="54">
        <v>1</v>
      </c>
      <c r="R1130" s="52">
        <f>IFERROR(Q1130/M1127,"-")</f>
        <v>7.1428571428571425E-2</v>
      </c>
      <c r="S1130" s="53">
        <f t="shared" si="198"/>
        <v>23772</v>
      </c>
      <c r="T1130" s="311"/>
      <c r="U1130" s="311"/>
      <c r="V1130" s="209" t="s">
        <v>153</v>
      </c>
      <c r="W1130" s="54">
        <v>0</v>
      </c>
      <c r="X1130" s="52">
        <f>IFERROR(W1130/T1127,"-")</f>
        <v>0</v>
      </c>
      <c r="Y1130" s="54">
        <v>0</v>
      </c>
      <c r="Z1130" s="52">
        <f>IFERROR(Y1130/U1127,"-")</f>
        <v>0</v>
      </c>
      <c r="AA1130" s="53" t="str">
        <f t="shared" si="199"/>
        <v>-</v>
      </c>
      <c r="AB1130" s="311"/>
      <c r="AC1130" s="311"/>
      <c r="AD1130" s="209" t="s">
        <v>153</v>
      </c>
      <c r="AE1130" s="54">
        <v>0</v>
      </c>
      <c r="AF1130" s="52">
        <f>IFERROR(AE1130/AB1127,"-")</f>
        <v>0</v>
      </c>
      <c r="AG1130" s="54">
        <v>0</v>
      </c>
      <c r="AH1130" s="52">
        <f>IFERROR(AG1130/AC1127,"-")</f>
        <v>0</v>
      </c>
      <c r="AI1130" s="53" t="str">
        <f t="shared" si="200"/>
        <v>-</v>
      </c>
      <c r="AJ1130" s="311"/>
      <c r="AK1130" s="324"/>
      <c r="AL1130" s="209" t="s">
        <v>153</v>
      </c>
      <c r="AM1130" s="54">
        <f t="shared" si="203"/>
        <v>33070</v>
      </c>
      <c r="AN1130" s="52">
        <f>IFERROR(AM1130/AJ1127,"-")</f>
        <v>3.8287299233362535E-4</v>
      </c>
      <c r="AO1130" s="54">
        <f t="shared" si="194"/>
        <v>2</v>
      </c>
      <c r="AP1130" s="52">
        <f>IFERROR(AO1130/AK1127,"-")</f>
        <v>1.5873015873015872E-2</v>
      </c>
      <c r="AQ1130" s="53">
        <f t="shared" si="201"/>
        <v>16535</v>
      </c>
      <c r="AW1130" s="175"/>
      <c r="AX1130" s="175"/>
    </row>
    <row r="1131" spans="2:50" s="20" customFormat="1">
      <c r="B1131" s="326"/>
      <c r="C1131" s="308"/>
      <c r="D1131" s="311"/>
      <c r="E1131" s="311"/>
      <c r="F1131" s="209" t="s">
        <v>154</v>
      </c>
      <c r="G1131" s="54">
        <v>504726</v>
      </c>
      <c r="H1131" s="52">
        <f>IFERROR(G1131/D1127,"-")</f>
        <v>1.0552566826170106E-2</v>
      </c>
      <c r="I1131" s="54">
        <v>22</v>
      </c>
      <c r="J1131" s="52">
        <f>IFERROR(I1131/E1127,"-")</f>
        <v>0.27160493827160492</v>
      </c>
      <c r="K1131" s="53">
        <f t="shared" si="197"/>
        <v>22942.090909090908</v>
      </c>
      <c r="L1131" s="311"/>
      <c r="M1131" s="311"/>
      <c r="N1131" s="209" t="s">
        <v>154</v>
      </c>
      <c r="O1131" s="54">
        <v>222112</v>
      </c>
      <c r="P1131" s="52">
        <f>IFERROR(O1131/L1127,"-")</f>
        <v>2.4318468227300247E-2</v>
      </c>
      <c r="Q1131" s="54">
        <v>4</v>
      </c>
      <c r="R1131" s="52">
        <f>IFERROR(Q1131/M1127,"-")</f>
        <v>0.2857142857142857</v>
      </c>
      <c r="S1131" s="53">
        <f t="shared" si="198"/>
        <v>55528</v>
      </c>
      <c r="T1131" s="311"/>
      <c r="U1131" s="311"/>
      <c r="V1131" s="209" t="s">
        <v>154</v>
      </c>
      <c r="W1131" s="54">
        <v>8513</v>
      </c>
      <c r="X1131" s="52">
        <f>IFERROR(W1131/T1127,"-")</f>
        <v>7.0862536833868849E-4</v>
      </c>
      <c r="Y1131" s="54">
        <v>1</v>
      </c>
      <c r="Z1131" s="52">
        <f>IFERROR(Y1131/U1127,"-")</f>
        <v>9.0909090909090912E-2</v>
      </c>
      <c r="AA1131" s="53">
        <f t="shared" si="199"/>
        <v>8513</v>
      </c>
      <c r="AB1131" s="311"/>
      <c r="AC1131" s="311"/>
      <c r="AD1131" s="209" t="s">
        <v>154</v>
      </c>
      <c r="AE1131" s="54">
        <v>231854</v>
      </c>
      <c r="AF1131" s="52">
        <f>IFERROR(AE1131/AB1127,"-")</f>
        <v>1.3327447169669243E-2</v>
      </c>
      <c r="AG1131" s="54">
        <v>6</v>
      </c>
      <c r="AH1131" s="52">
        <f>IFERROR(AG1131/AC1127,"-")</f>
        <v>0.3</v>
      </c>
      <c r="AI1131" s="53">
        <f t="shared" si="200"/>
        <v>38642.333333333336</v>
      </c>
      <c r="AJ1131" s="311"/>
      <c r="AK1131" s="324"/>
      <c r="AL1131" s="209" t="s">
        <v>154</v>
      </c>
      <c r="AM1131" s="54">
        <f t="shared" si="203"/>
        <v>967205</v>
      </c>
      <c r="AN1131" s="52">
        <f>IFERROR(AM1131/AJ1127,"-")</f>
        <v>1.1197964092834719E-2</v>
      </c>
      <c r="AO1131" s="54">
        <f t="shared" si="194"/>
        <v>33</v>
      </c>
      <c r="AP1131" s="52">
        <f>IFERROR(AO1131/AK1127,"-")</f>
        <v>0.26190476190476192</v>
      </c>
      <c r="AQ1131" s="53">
        <f t="shared" si="201"/>
        <v>29309.242424242424</v>
      </c>
      <c r="AW1131" s="175"/>
      <c r="AX1131" s="175"/>
    </row>
    <row r="1132" spans="2:50" s="20" customFormat="1">
      <c r="B1132" s="326"/>
      <c r="C1132" s="308"/>
      <c r="D1132" s="311"/>
      <c r="E1132" s="311"/>
      <c r="F1132" s="209" t="s">
        <v>155</v>
      </c>
      <c r="G1132" s="54">
        <v>917967</v>
      </c>
      <c r="H1132" s="52">
        <f>IFERROR(G1132/D1127,"-")</f>
        <v>1.9192409568199165E-2</v>
      </c>
      <c r="I1132" s="54">
        <v>21</v>
      </c>
      <c r="J1132" s="52">
        <f>IFERROR(I1132/E1127,"-")</f>
        <v>0.25925925925925924</v>
      </c>
      <c r="K1132" s="53">
        <f t="shared" si="197"/>
        <v>43712.714285714283</v>
      </c>
      <c r="L1132" s="311"/>
      <c r="M1132" s="311"/>
      <c r="N1132" s="209" t="s">
        <v>155</v>
      </c>
      <c r="O1132" s="54">
        <v>277935</v>
      </c>
      <c r="P1132" s="52">
        <f>IFERROR(O1132/L1127,"-")</f>
        <v>3.0430384070895291E-2</v>
      </c>
      <c r="Q1132" s="54">
        <v>4</v>
      </c>
      <c r="R1132" s="52">
        <f>IFERROR(Q1132/M1127,"-")</f>
        <v>0.2857142857142857</v>
      </c>
      <c r="S1132" s="53">
        <f t="shared" si="198"/>
        <v>69483.75</v>
      </c>
      <c r="T1132" s="311"/>
      <c r="U1132" s="311"/>
      <c r="V1132" s="209" t="s">
        <v>155</v>
      </c>
      <c r="W1132" s="54">
        <v>102992</v>
      </c>
      <c r="X1132" s="52">
        <f>IFERROR(W1132/T1127,"-")</f>
        <v>8.5730933790600494E-3</v>
      </c>
      <c r="Y1132" s="54">
        <v>3</v>
      </c>
      <c r="Z1132" s="52">
        <f>IFERROR(Y1132/U1127,"-")</f>
        <v>0.27272727272727271</v>
      </c>
      <c r="AA1132" s="53">
        <f t="shared" si="199"/>
        <v>34330.666666666664</v>
      </c>
      <c r="AB1132" s="311"/>
      <c r="AC1132" s="311"/>
      <c r="AD1132" s="209" t="s">
        <v>155</v>
      </c>
      <c r="AE1132" s="54">
        <v>191732</v>
      </c>
      <c r="AF1132" s="52">
        <f>IFERROR(AE1132/AB1127,"-")</f>
        <v>1.1021151676205815E-2</v>
      </c>
      <c r="AG1132" s="54">
        <v>6</v>
      </c>
      <c r="AH1132" s="52">
        <f>IFERROR(AG1132/AC1127,"-")</f>
        <v>0.3</v>
      </c>
      <c r="AI1132" s="53">
        <f t="shared" si="200"/>
        <v>31955.333333333332</v>
      </c>
      <c r="AJ1132" s="311"/>
      <c r="AK1132" s="324"/>
      <c r="AL1132" s="209" t="s">
        <v>155</v>
      </c>
      <c r="AM1132" s="54">
        <f t="shared" si="203"/>
        <v>1490626</v>
      </c>
      <c r="AN1132" s="52">
        <f>IFERROR(AM1132/AJ1127,"-")</f>
        <v>1.7257950924411933E-2</v>
      </c>
      <c r="AO1132" s="54">
        <f t="shared" si="194"/>
        <v>34</v>
      </c>
      <c r="AP1132" s="52">
        <f>IFERROR(AO1132/AK1127,"-")</f>
        <v>0.26984126984126983</v>
      </c>
      <c r="AQ1132" s="53">
        <f t="shared" si="201"/>
        <v>43841.941176470587</v>
      </c>
      <c r="AW1132" s="175"/>
      <c r="AX1132" s="175"/>
    </row>
    <row r="1133" spans="2:50" s="20" customFormat="1">
      <c r="B1133" s="326"/>
      <c r="C1133" s="308"/>
      <c r="D1133" s="311"/>
      <c r="E1133" s="311"/>
      <c r="F1133" s="209" t="s">
        <v>156</v>
      </c>
      <c r="G1133" s="54">
        <v>1824816</v>
      </c>
      <c r="H1133" s="52">
        <f>IFERROR(G1133/D1127,"-")</f>
        <v>3.8152369375590765E-2</v>
      </c>
      <c r="I1133" s="54">
        <v>12</v>
      </c>
      <c r="J1133" s="52">
        <f>IFERROR(I1133/E1127,"-")</f>
        <v>0.14814814814814814</v>
      </c>
      <c r="K1133" s="53">
        <f t="shared" si="197"/>
        <v>152068</v>
      </c>
      <c r="L1133" s="311"/>
      <c r="M1133" s="311"/>
      <c r="N1133" s="209" t="s">
        <v>156</v>
      </c>
      <c r="O1133" s="54">
        <v>26168</v>
      </c>
      <c r="P1133" s="52">
        <f>IFERROR(O1133/L1127,"-")</f>
        <v>2.8650666176163056E-3</v>
      </c>
      <c r="Q1133" s="54">
        <v>4</v>
      </c>
      <c r="R1133" s="52">
        <f>IFERROR(Q1133/M1127,"-")</f>
        <v>0.2857142857142857</v>
      </c>
      <c r="S1133" s="53">
        <f t="shared" si="198"/>
        <v>6542</v>
      </c>
      <c r="T1133" s="311"/>
      <c r="U1133" s="311"/>
      <c r="V1133" s="209" t="s">
        <v>156</v>
      </c>
      <c r="W1133" s="54">
        <v>2941613</v>
      </c>
      <c r="X1133" s="52">
        <f>IFERROR(W1133/T1127,"-")</f>
        <v>0.24486098856277158</v>
      </c>
      <c r="Y1133" s="54">
        <v>2</v>
      </c>
      <c r="Z1133" s="52">
        <f>IFERROR(Y1133/U1127,"-")</f>
        <v>0.18181818181818182</v>
      </c>
      <c r="AA1133" s="53">
        <f t="shared" si="199"/>
        <v>1470806.5</v>
      </c>
      <c r="AB1133" s="311"/>
      <c r="AC1133" s="311"/>
      <c r="AD1133" s="209" t="s">
        <v>156</v>
      </c>
      <c r="AE1133" s="54">
        <v>53411</v>
      </c>
      <c r="AF1133" s="52">
        <f>IFERROR(AE1133/AB1127,"-")</f>
        <v>3.0701746822535039E-3</v>
      </c>
      <c r="AG1133" s="54">
        <v>4</v>
      </c>
      <c r="AH1133" s="52">
        <f>IFERROR(AG1133/AC1127,"-")</f>
        <v>0.2</v>
      </c>
      <c r="AI1133" s="53">
        <f t="shared" si="200"/>
        <v>13352.75</v>
      </c>
      <c r="AJ1133" s="311"/>
      <c r="AK1133" s="324"/>
      <c r="AL1133" s="209" t="s">
        <v>156</v>
      </c>
      <c r="AM1133" s="54">
        <f t="shared" si="203"/>
        <v>4846008</v>
      </c>
      <c r="AN1133" s="52">
        <f>IFERROR(AM1133/AJ1127,"-")</f>
        <v>5.6105400176373971E-2</v>
      </c>
      <c r="AO1133" s="54">
        <f t="shared" si="194"/>
        <v>22</v>
      </c>
      <c r="AP1133" s="52">
        <f>IFERROR(AO1133/AK1127,"-")</f>
        <v>0.17460317460317459</v>
      </c>
      <c r="AQ1133" s="53">
        <f t="shared" si="201"/>
        <v>220273.09090909091</v>
      </c>
      <c r="AW1133" s="175"/>
      <c r="AX1133" s="175"/>
    </row>
    <row r="1134" spans="2:50" s="20" customFormat="1">
      <c r="B1134" s="326"/>
      <c r="C1134" s="308"/>
      <c r="D1134" s="311"/>
      <c r="E1134" s="311"/>
      <c r="F1134" s="209" t="s">
        <v>166</v>
      </c>
      <c r="G1134" s="54">
        <v>0</v>
      </c>
      <c r="H1134" s="52">
        <f>IFERROR(G1134/D1127,"-")</f>
        <v>0</v>
      </c>
      <c r="I1134" s="54">
        <v>0</v>
      </c>
      <c r="J1134" s="52">
        <f>IFERROR(I1134/E1127,"-")</f>
        <v>0</v>
      </c>
      <c r="K1134" s="53" t="str">
        <f t="shared" si="197"/>
        <v>-</v>
      </c>
      <c r="L1134" s="311"/>
      <c r="M1134" s="311"/>
      <c r="N1134" s="209" t="s">
        <v>166</v>
      </c>
      <c r="O1134" s="54">
        <v>0</v>
      </c>
      <c r="P1134" s="52">
        <f>IFERROR(O1134/L1127,"-")</f>
        <v>0</v>
      </c>
      <c r="Q1134" s="54">
        <v>0</v>
      </c>
      <c r="R1134" s="52">
        <f>IFERROR(Q1134/M1127,"-")</f>
        <v>0</v>
      </c>
      <c r="S1134" s="53" t="str">
        <f t="shared" si="198"/>
        <v>-</v>
      </c>
      <c r="T1134" s="311"/>
      <c r="U1134" s="311"/>
      <c r="V1134" s="209" t="s">
        <v>166</v>
      </c>
      <c r="W1134" s="54">
        <v>0</v>
      </c>
      <c r="X1134" s="52">
        <f>IFERROR(W1134/T1127,"-")</f>
        <v>0</v>
      </c>
      <c r="Y1134" s="54">
        <v>0</v>
      </c>
      <c r="Z1134" s="52">
        <f>IFERROR(Y1134/U1127,"-")</f>
        <v>0</v>
      </c>
      <c r="AA1134" s="53" t="str">
        <f t="shared" si="199"/>
        <v>-</v>
      </c>
      <c r="AB1134" s="311"/>
      <c r="AC1134" s="311"/>
      <c r="AD1134" s="209" t="s">
        <v>166</v>
      </c>
      <c r="AE1134" s="54">
        <v>0</v>
      </c>
      <c r="AF1134" s="52">
        <f>IFERROR(AE1134/AB1127,"-")</f>
        <v>0</v>
      </c>
      <c r="AG1134" s="54">
        <v>0</v>
      </c>
      <c r="AH1134" s="52">
        <f>IFERROR(AG1134/AC1127,"-")</f>
        <v>0</v>
      </c>
      <c r="AI1134" s="53" t="str">
        <f t="shared" si="200"/>
        <v>-</v>
      </c>
      <c r="AJ1134" s="311"/>
      <c r="AK1134" s="324"/>
      <c r="AL1134" s="209" t="s">
        <v>166</v>
      </c>
      <c r="AM1134" s="54">
        <f t="shared" si="203"/>
        <v>0</v>
      </c>
      <c r="AN1134" s="52">
        <f>IFERROR(AM1134/AJ1127,"-")</f>
        <v>0</v>
      </c>
      <c r="AO1134" s="54">
        <f t="shared" si="194"/>
        <v>0</v>
      </c>
      <c r="AP1134" s="52">
        <f>IFERROR(AO1134/AK1127,"-")</f>
        <v>0</v>
      </c>
      <c r="AQ1134" s="53" t="str">
        <f t="shared" si="201"/>
        <v>-</v>
      </c>
      <c r="AW1134" s="175"/>
      <c r="AX1134" s="175"/>
    </row>
    <row r="1135" spans="2:50" s="20" customFormat="1">
      <c r="B1135" s="326"/>
      <c r="C1135" s="308"/>
      <c r="D1135" s="311"/>
      <c r="E1135" s="311"/>
      <c r="F1135" s="209" t="s">
        <v>157</v>
      </c>
      <c r="G1135" s="54">
        <v>0</v>
      </c>
      <c r="H1135" s="52">
        <f>IFERROR(G1135/D1127,"-")</f>
        <v>0</v>
      </c>
      <c r="I1135" s="54">
        <v>0</v>
      </c>
      <c r="J1135" s="52">
        <f>IFERROR(I1135/E1127,"-")</f>
        <v>0</v>
      </c>
      <c r="K1135" s="53" t="str">
        <f t="shared" si="197"/>
        <v>-</v>
      </c>
      <c r="L1135" s="311"/>
      <c r="M1135" s="311"/>
      <c r="N1135" s="209" t="s">
        <v>157</v>
      </c>
      <c r="O1135" s="54">
        <v>0</v>
      </c>
      <c r="P1135" s="52">
        <f>IFERROR(O1135/L1127,"-")</f>
        <v>0</v>
      </c>
      <c r="Q1135" s="54">
        <v>0</v>
      </c>
      <c r="R1135" s="52">
        <f>IFERROR(Q1135/M1127,"-")</f>
        <v>0</v>
      </c>
      <c r="S1135" s="53" t="str">
        <f t="shared" si="198"/>
        <v>-</v>
      </c>
      <c r="T1135" s="311"/>
      <c r="U1135" s="311"/>
      <c r="V1135" s="209" t="s">
        <v>157</v>
      </c>
      <c r="W1135" s="54">
        <v>0</v>
      </c>
      <c r="X1135" s="52">
        <f>IFERROR(W1135/T1127,"-")</f>
        <v>0</v>
      </c>
      <c r="Y1135" s="54">
        <v>0</v>
      </c>
      <c r="Z1135" s="52">
        <f>IFERROR(Y1135/U1127,"-")</f>
        <v>0</v>
      </c>
      <c r="AA1135" s="53" t="str">
        <f t="shared" si="199"/>
        <v>-</v>
      </c>
      <c r="AB1135" s="311"/>
      <c r="AC1135" s="311"/>
      <c r="AD1135" s="209" t="s">
        <v>157</v>
      </c>
      <c r="AE1135" s="54">
        <v>0</v>
      </c>
      <c r="AF1135" s="52">
        <f>IFERROR(AE1135/AB1127,"-")</f>
        <v>0</v>
      </c>
      <c r="AG1135" s="54">
        <v>0</v>
      </c>
      <c r="AH1135" s="52">
        <f>IFERROR(AG1135/AC1127,"-")</f>
        <v>0</v>
      </c>
      <c r="AI1135" s="53" t="str">
        <f t="shared" si="200"/>
        <v>-</v>
      </c>
      <c r="AJ1135" s="311"/>
      <c r="AK1135" s="324"/>
      <c r="AL1135" s="209" t="s">
        <v>157</v>
      </c>
      <c r="AM1135" s="54">
        <f t="shared" si="203"/>
        <v>0</v>
      </c>
      <c r="AN1135" s="52">
        <f>IFERROR(AM1135/AJ1127,"-")</f>
        <v>0</v>
      </c>
      <c r="AO1135" s="54">
        <f t="shared" si="194"/>
        <v>0</v>
      </c>
      <c r="AP1135" s="52">
        <f>IFERROR(AO1135/AK1127,"-")</f>
        <v>0</v>
      </c>
      <c r="AQ1135" s="53" t="str">
        <f t="shared" si="201"/>
        <v>-</v>
      </c>
      <c r="AW1135" s="175"/>
      <c r="AX1135" s="175"/>
    </row>
    <row r="1136" spans="2:50" s="20" customFormat="1">
      <c r="B1136" s="326"/>
      <c r="C1136" s="308"/>
      <c r="D1136" s="311"/>
      <c r="E1136" s="311"/>
      <c r="F1136" s="209" t="s">
        <v>158</v>
      </c>
      <c r="G1136" s="54">
        <v>5283</v>
      </c>
      <c r="H1136" s="52">
        <f>IFERROR(G1136/D1127,"-")</f>
        <v>1.1045440603942865E-4</v>
      </c>
      <c r="I1136" s="54">
        <v>2</v>
      </c>
      <c r="J1136" s="52">
        <f>IFERROR(I1136/E1127,"-")</f>
        <v>2.4691358024691357E-2</v>
      </c>
      <c r="K1136" s="53">
        <f t="shared" si="197"/>
        <v>2641.5</v>
      </c>
      <c r="L1136" s="311"/>
      <c r="M1136" s="311"/>
      <c r="N1136" s="209" t="s">
        <v>158</v>
      </c>
      <c r="O1136" s="54">
        <v>1561</v>
      </c>
      <c r="P1136" s="52">
        <f>IFERROR(O1136/L1127,"-")</f>
        <v>1.7090985134893968E-4</v>
      </c>
      <c r="Q1136" s="54">
        <v>1</v>
      </c>
      <c r="R1136" s="52">
        <f>IFERROR(Q1136/M1127,"-")</f>
        <v>7.1428571428571425E-2</v>
      </c>
      <c r="S1136" s="53">
        <f t="shared" si="198"/>
        <v>1561</v>
      </c>
      <c r="T1136" s="311"/>
      <c r="U1136" s="311"/>
      <c r="V1136" s="209" t="s">
        <v>158</v>
      </c>
      <c r="W1136" s="54">
        <v>0</v>
      </c>
      <c r="X1136" s="52">
        <f>IFERROR(W1136/T1127,"-")</f>
        <v>0</v>
      </c>
      <c r="Y1136" s="54">
        <v>0</v>
      </c>
      <c r="Z1136" s="52">
        <f>IFERROR(Y1136/U1127,"-")</f>
        <v>0</v>
      </c>
      <c r="AA1136" s="53" t="str">
        <f t="shared" si="199"/>
        <v>-</v>
      </c>
      <c r="AB1136" s="311"/>
      <c r="AC1136" s="311"/>
      <c r="AD1136" s="209" t="s">
        <v>158</v>
      </c>
      <c r="AE1136" s="54">
        <v>1926</v>
      </c>
      <c r="AF1136" s="52">
        <f>IFERROR(AE1136/AB1127,"-")</f>
        <v>1.1071046110389711E-4</v>
      </c>
      <c r="AG1136" s="54">
        <v>1</v>
      </c>
      <c r="AH1136" s="52">
        <f>IFERROR(AG1136/AC1127,"-")</f>
        <v>0.05</v>
      </c>
      <c r="AI1136" s="53">
        <f t="shared" si="200"/>
        <v>1926</v>
      </c>
      <c r="AJ1136" s="311"/>
      <c r="AK1136" s="324"/>
      <c r="AL1136" s="209" t="s">
        <v>158</v>
      </c>
      <c r="AM1136" s="54">
        <f t="shared" si="203"/>
        <v>8770</v>
      </c>
      <c r="AN1136" s="52">
        <f>IFERROR(AM1136/AJ1127,"-")</f>
        <v>1.0153601883174764E-4</v>
      </c>
      <c r="AO1136" s="54">
        <f t="shared" si="194"/>
        <v>4</v>
      </c>
      <c r="AP1136" s="52">
        <f>IFERROR(AO1136/AK1127,"-")</f>
        <v>3.1746031746031744E-2</v>
      </c>
      <c r="AQ1136" s="53">
        <f t="shared" si="201"/>
        <v>2192.5</v>
      </c>
      <c r="AW1136" s="175"/>
      <c r="AX1136" s="175"/>
    </row>
    <row r="1137" spans="2:50" s="20" customFormat="1">
      <c r="B1137" s="326"/>
      <c r="C1137" s="308"/>
      <c r="D1137" s="311"/>
      <c r="E1137" s="311"/>
      <c r="F1137" s="209" t="s">
        <v>159</v>
      </c>
      <c r="G1137" s="54">
        <v>19065</v>
      </c>
      <c r="H1137" s="52">
        <f>IFERROR(G1137/D1127,"-")</f>
        <v>3.9860178897249807E-4</v>
      </c>
      <c r="I1137" s="54">
        <v>1</v>
      </c>
      <c r="J1137" s="52">
        <f>IFERROR(I1137/E1127,"-")</f>
        <v>1.2345679012345678E-2</v>
      </c>
      <c r="K1137" s="53">
        <f t="shared" si="197"/>
        <v>19065</v>
      </c>
      <c r="L1137" s="311"/>
      <c r="M1137" s="311"/>
      <c r="N1137" s="209" t="s">
        <v>159</v>
      </c>
      <c r="O1137" s="54">
        <v>0</v>
      </c>
      <c r="P1137" s="52">
        <f>IFERROR(O1137/L1127,"-")</f>
        <v>0</v>
      </c>
      <c r="Q1137" s="54">
        <v>0</v>
      </c>
      <c r="R1137" s="52">
        <f>IFERROR(Q1137/M1127,"-")</f>
        <v>0</v>
      </c>
      <c r="S1137" s="53" t="str">
        <f t="shared" si="198"/>
        <v>-</v>
      </c>
      <c r="T1137" s="311"/>
      <c r="U1137" s="311"/>
      <c r="V1137" s="209" t="s">
        <v>159</v>
      </c>
      <c r="W1137" s="54">
        <v>0</v>
      </c>
      <c r="X1137" s="52">
        <f>IFERROR(W1137/T1127,"-")</f>
        <v>0</v>
      </c>
      <c r="Y1137" s="54">
        <v>0</v>
      </c>
      <c r="Z1137" s="52">
        <f>IFERROR(Y1137/U1127,"-")</f>
        <v>0</v>
      </c>
      <c r="AA1137" s="53" t="str">
        <f t="shared" si="199"/>
        <v>-</v>
      </c>
      <c r="AB1137" s="311"/>
      <c r="AC1137" s="311"/>
      <c r="AD1137" s="209" t="s">
        <v>159</v>
      </c>
      <c r="AE1137" s="54">
        <v>0</v>
      </c>
      <c r="AF1137" s="52">
        <f>IFERROR(AE1137/AB1127,"-")</f>
        <v>0</v>
      </c>
      <c r="AG1137" s="54">
        <v>0</v>
      </c>
      <c r="AH1137" s="52">
        <f>IFERROR(AG1137/AC1127,"-")</f>
        <v>0</v>
      </c>
      <c r="AI1137" s="53" t="str">
        <f t="shared" si="200"/>
        <v>-</v>
      </c>
      <c r="AJ1137" s="311"/>
      <c r="AK1137" s="324"/>
      <c r="AL1137" s="209" t="s">
        <v>159</v>
      </c>
      <c r="AM1137" s="54">
        <f t="shared" si="203"/>
        <v>19065</v>
      </c>
      <c r="AN1137" s="52">
        <f>IFERROR(AM1137/AJ1127,"-")</f>
        <v>2.2072795884005346E-4</v>
      </c>
      <c r="AO1137" s="54">
        <f t="shared" si="194"/>
        <v>1</v>
      </c>
      <c r="AP1137" s="52">
        <f>IFERROR(AO1137/AK1127,"-")</f>
        <v>7.9365079365079361E-3</v>
      </c>
      <c r="AQ1137" s="53">
        <f t="shared" si="201"/>
        <v>19065</v>
      </c>
      <c r="AW1137" s="175"/>
      <c r="AX1137" s="175"/>
    </row>
    <row r="1138" spans="2:50" s="20" customFormat="1">
      <c r="B1138" s="326"/>
      <c r="C1138" s="308"/>
      <c r="D1138" s="311"/>
      <c r="E1138" s="311"/>
      <c r="F1138" s="209" t="s">
        <v>160</v>
      </c>
      <c r="G1138" s="54">
        <v>0</v>
      </c>
      <c r="H1138" s="52">
        <f>IFERROR(G1138/D1127,"-")</f>
        <v>0</v>
      </c>
      <c r="I1138" s="54">
        <v>0</v>
      </c>
      <c r="J1138" s="52">
        <f>IFERROR(I1138/E1127,"-")</f>
        <v>0</v>
      </c>
      <c r="K1138" s="53" t="str">
        <f t="shared" si="197"/>
        <v>-</v>
      </c>
      <c r="L1138" s="311"/>
      <c r="M1138" s="311"/>
      <c r="N1138" s="209" t="s">
        <v>160</v>
      </c>
      <c r="O1138" s="54">
        <v>0</v>
      </c>
      <c r="P1138" s="52">
        <f>IFERROR(O1138/L1127,"-")</f>
        <v>0</v>
      </c>
      <c r="Q1138" s="54">
        <v>0</v>
      </c>
      <c r="R1138" s="52">
        <f>IFERROR(Q1138/M1127,"-")</f>
        <v>0</v>
      </c>
      <c r="S1138" s="53" t="str">
        <f t="shared" si="198"/>
        <v>-</v>
      </c>
      <c r="T1138" s="311"/>
      <c r="U1138" s="311"/>
      <c r="V1138" s="209" t="s">
        <v>160</v>
      </c>
      <c r="W1138" s="54">
        <v>0</v>
      </c>
      <c r="X1138" s="52">
        <f>IFERROR(W1138/T1127,"-")</f>
        <v>0</v>
      </c>
      <c r="Y1138" s="54">
        <v>0</v>
      </c>
      <c r="Z1138" s="52">
        <f>IFERROR(Y1138/U1127,"-")</f>
        <v>0</v>
      </c>
      <c r="AA1138" s="53" t="str">
        <f t="shared" si="199"/>
        <v>-</v>
      </c>
      <c r="AB1138" s="311"/>
      <c r="AC1138" s="311"/>
      <c r="AD1138" s="209" t="s">
        <v>160</v>
      </c>
      <c r="AE1138" s="54">
        <v>0</v>
      </c>
      <c r="AF1138" s="52">
        <f>IFERROR(AE1138/AB1127,"-")</f>
        <v>0</v>
      </c>
      <c r="AG1138" s="54">
        <v>0</v>
      </c>
      <c r="AH1138" s="52">
        <f>IFERROR(AG1138/AC1127,"-")</f>
        <v>0</v>
      </c>
      <c r="AI1138" s="53" t="str">
        <f t="shared" si="200"/>
        <v>-</v>
      </c>
      <c r="AJ1138" s="311"/>
      <c r="AK1138" s="324"/>
      <c r="AL1138" s="209" t="s">
        <v>160</v>
      </c>
      <c r="AM1138" s="54">
        <f t="shared" si="203"/>
        <v>0</v>
      </c>
      <c r="AN1138" s="52">
        <f>IFERROR(AM1138/AJ1127,"-")</f>
        <v>0</v>
      </c>
      <c r="AO1138" s="54">
        <f t="shared" ref="AO1138:AO1201" si="204">SUM(I1138,Q1138,Y1138,AG1138)</f>
        <v>0</v>
      </c>
      <c r="AP1138" s="52">
        <f>IFERROR(AO1138/AK1127,"-")</f>
        <v>0</v>
      </c>
      <c r="AQ1138" s="53" t="str">
        <f t="shared" si="201"/>
        <v>-</v>
      </c>
      <c r="AW1138" s="175"/>
      <c r="AX1138" s="175"/>
    </row>
    <row r="1139" spans="2:50" s="20" customFormat="1">
      <c r="B1139" s="326"/>
      <c r="C1139" s="308"/>
      <c r="D1139" s="311"/>
      <c r="E1139" s="311"/>
      <c r="F1139" s="209" t="s">
        <v>161</v>
      </c>
      <c r="G1139" s="54">
        <v>304061</v>
      </c>
      <c r="H1139" s="52">
        <f>IFERROR(G1139/D1127,"-")</f>
        <v>6.3571601655791621E-3</v>
      </c>
      <c r="I1139" s="54">
        <v>6</v>
      </c>
      <c r="J1139" s="52">
        <f>IFERROR(I1139/E1127,"-")</f>
        <v>7.407407407407407E-2</v>
      </c>
      <c r="K1139" s="53">
        <f t="shared" si="197"/>
        <v>50676.833333333336</v>
      </c>
      <c r="L1139" s="311"/>
      <c r="M1139" s="311"/>
      <c r="N1139" s="209" t="s">
        <v>161</v>
      </c>
      <c r="O1139" s="54">
        <v>9738</v>
      </c>
      <c r="P1139" s="52">
        <f>IFERROR(O1139/L1127,"-")</f>
        <v>1.0661884256476454E-3</v>
      </c>
      <c r="Q1139" s="54">
        <v>1</v>
      </c>
      <c r="R1139" s="52">
        <f>IFERROR(Q1139/M1127,"-")</f>
        <v>7.1428571428571425E-2</v>
      </c>
      <c r="S1139" s="53">
        <f t="shared" si="198"/>
        <v>9738</v>
      </c>
      <c r="T1139" s="311"/>
      <c r="U1139" s="311"/>
      <c r="V1139" s="209" t="s">
        <v>161</v>
      </c>
      <c r="W1139" s="54">
        <v>80827</v>
      </c>
      <c r="X1139" s="52">
        <f>IFERROR(W1139/T1127,"-")</f>
        <v>6.7280703214743533E-3</v>
      </c>
      <c r="Y1139" s="54">
        <v>1</v>
      </c>
      <c r="Z1139" s="52">
        <f>IFERROR(Y1139/U1127,"-")</f>
        <v>9.0909090909090912E-2</v>
      </c>
      <c r="AA1139" s="53">
        <f t="shared" si="199"/>
        <v>80827</v>
      </c>
      <c r="AB1139" s="311"/>
      <c r="AC1139" s="311"/>
      <c r="AD1139" s="209" t="s">
        <v>161</v>
      </c>
      <c r="AE1139" s="54">
        <v>86907</v>
      </c>
      <c r="AF1139" s="52">
        <f>IFERROR(AE1139/AB1127,"-")</f>
        <v>4.9955939995619866E-3</v>
      </c>
      <c r="AG1139" s="54">
        <v>4</v>
      </c>
      <c r="AH1139" s="52">
        <f>IFERROR(AG1139/AC1127,"-")</f>
        <v>0.2</v>
      </c>
      <c r="AI1139" s="53">
        <f t="shared" si="200"/>
        <v>21726.75</v>
      </c>
      <c r="AJ1139" s="311"/>
      <c r="AK1139" s="324"/>
      <c r="AL1139" s="209" t="s">
        <v>161</v>
      </c>
      <c r="AM1139" s="54">
        <f t="shared" si="203"/>
        <v>481533</v>
      </c>
      <c r="AN1139" s="52">
        <f>IFERROR(AM1139/AJ1127,"-")</f>
        <v>5.5750220930567774E-3</v>
      </c>
      <c r="AO1139" s="54">
        <f t="shared" si="204"/>
        <v>12</v>
      </c>
      <c r="AP1139" s="52">
        <f>IFERROR(AO1139/AK1127,"-")</f>
        <v>9.5238095238095233E-2</v>
      </c>
      <c r="AQ1139" s="53">
        <f t="shared" si="201"/>
        <v>40127.75</v>
      </c>
      <c r="AW1139" s="175"/>
      <c r="AX1139" s="175"/>
    </row>
    <row r="1140" spans="2:50" s="20" customFormat="1">
      <c r="B1140" s="326"/>
      <c r="C1140" s="308"/>
      <c r="D1140" s="311"/>
      <c r="E1140" s="311"/>
      <c r="F1140" s="209" t="s">
        <v>162</v>
      </c>
      <c r="G1140" s="54">
        <v>346525</v>
      </c>
      <c r="H1140" s="52">
        <f>IFERROR(G1140/D1127,"-")</f>
        <v>7.2449769170571665E-3</v>
      </c>
      <c r="I1140" s="54">
        <v>7</v>
      </c>
      <c r="J1140" s="52">
        <f>IFERROR(I1140/E1127,"-")</f>
        <v>8.6419753086419748E-2</v>
      </c>
      <c r="K1140" s="53">
        <f t="shared" si="197"/>
        <v>49503.571428571428</v>
      </c>
      <c r="L1140" s="311"/>
      <c r="M1140" s="311"/>
      <c r="N1140" s="209" t="s">
        <v>162</v>
      </c>
      <c r="O1140" s="54">
        <v>188256</v>
      </c>
      <c r="P1140" s="52">
        <f>IFERROR(O1140/L1127,"-")</f>
        <v>2.0611662380234458E-2</v>
      </c>
      <c r="Q1140" s="54">
        <v>1</v>
      </c>
      <c r="R1140" s="52">
        <f>IFERROR(Q1140/M1127,"-")</f>
        <v>7.1428571428571425E-2</v>
      </c>
      <c r="S1140" s="53">
        <f t="shared" si="198"/>
        <v>188256</v>
      </c>
      <c r="T1140" s="311"/>
      <c r="U1140" s="311"/>
      <c r="V1140" s="209" t="s">
        <v>162</v>
      </c>
      <c r="W1140" s="54">
        <v>152928</v>
      </c>
      <c r="X1140" s="52">
        <f>IFERROR(W1140/T1127,"-")</f>
        <v>1.2729785073334776E-2</v>
      </c>
      <c r="Y1140" s="54">
        <v>1</v>
      </c>
      <c r="Z1140" s="52">
        <f>IFERROR(Y1140/U1127,"-")</f>
        <v>9.0909090909090912E-2</v>
      </c>
      <c r="AA1140" s="53">
        <f t="shared" si="199"/>
        <v>152928</v>
      </c>
      <c r="AB1140" s="311"/>
      <c r="AC1140" s="311"/>
      <c r="AD1140" s="209" t="s">
        <v>162</v>
      </c>
      <c r="AE1140" s="54">
        <v>84570</v>
      </c>
      <c r="AF1140" s="52">
        <f>IFERROR(AE1140/AB1127,"-")</f>
        <v>4.8612584089078809E-3</v>
      </c>
      <c r="AG1140" s="54">
        <v>3</v>
      </c>
      <c r="AH1140" s="52">
        <f>IFERROR(AG1140/AC1127,"-")</f>
        <v>0.15</v>
      </c>
      <c r="AI1140" s="53">
        <f t="shared" si="200"/>
        <v>28190</v>
      </c>
      <c r="AJ1140" s="311"/>
      <c r="AK1140" s="324"/>
      <c r="AL1140" s="209" t="s">
        <v>162</v>
      </c>
      <c r="AM1140" s="54">
        <f t="shared" si="203"/>
        <v>772279</v>
      </c>
      <c r="AN1140" s="52">
        <f>IFERROR(AM1140/AJ1127,"-")</f>
        <v>8.941178459220437E-3</v>
      </c>
      <c r="AO1140" s="54">
        <f t="shared" si="204"/>
        <v>12</v>
      </c>
      <c r="AP1140" s="52">
        <f>IFERROR(AO1140/AK1127,"-")</f>
        <v>9.5238095238095233E-2</v>
      </c>
      <c r="AQ1140" s="53">
        <f t="shared" si="201"/>
        <v>64356.583333333336</v>
      </c>
      <c r="AW1140" s="175"/>
      <c r="AX1140" s="175"/>
    </row>
    <row r="1141" spans="2:50" s="20" customFormat="1">
      <c r="B1141" s="326"/>
      <c r="C1141" s="308"/>
      <c r="D1141" s="311"/>
      <c r="E1141" s="311"/>
      <c r="F1141" s="209" t="s">
        <v>163</v>
      </c>
      <c r="G1141" s="54">
        <v>79644</v>
      </c>
      <c r="H1141" s="52">
        <f>IFERROR(G1141/D1127,"-")</f>
        <v>1.6651581894007676E-3</v>
      </c>
      <c r="I1141" s="54">
        <v>3</v>
      </c>
      <c r="J1141" s="52">
        <f>IFERROR(I1141/E1127,"-")</f>
        <v>3.7037037037037035E-2</v>
      </c>
      <c r="K1141" s="53">
        <f t="shared" si="197"/>
        <v>26548</v>
      </c>
      <c r="L1141" s="311"/>
      <c r="M1141" s="311"/>
      <c r="N1141" s="209" t="s">
        <v>163</v>
      </c>
      <c r="O1141" s="54">
        <v>0</v>
      </c>
      <c r="P1141" s="52">
        <f>IFERROR(O1141/L1127,"-")</f>
        <v>0</v>
      </c>
      <c r="Q1141" s="54">
        <v>0</v>
      </c>
      <c r="R1141" s="52">
        <f>IFERROR(Q1141/M1127,"-")</f>
        <v>0</v>
      </c>
      <c r="S1141" s="53" t="str">
        <f t="shared" si="198"/>
        <v>-</v>
      </c>
      <c r="T1141" s="311"/>
      <c r="U1141" s="311"/>
      <c r="V1141" s="209" t="s">
        <v>163</v>
      </c>
      <c r="W1141" s="54">
        <v>0</v>
      </c>
      <c r="X1141" s="52">
        <f>IFERROR(W1141/T1127,"-")</f>
        <v>0</v>
      </c>
      <c r="Y1141" s="54">
        <v>0</v>
      </c>
      <c r="Z1141" s="52">
        <f>IFERROR(Y1141/U1127,"-")</f>
        <v>0</v>
      </c>
      <c r="AA1141" s="53" t="str">
        <f t="shared" si="199"/>
        <v>-</v>
      </c>
      <c r="AB1141" s="311"/>
      <c r="AC1141" s="311"/>
      <c r="AD1141" s="209" t="s">
        <v>163</v>
      </c>
      <c r="AE1141" s="54">
        <v>287991</v>
      </c>
      <c r="AF1141" s="52">
        <f>IFERROR(AE1141/AB1127,"-")</f>
        <v>1.6554317966652354E-2</v>
      </c>
      <c r="AG1141" s="54">
        <v>3</v>
      </c>
      <c r="AH1141" s="52">
        <f>IFERROR(AG1141/AC1127,"-")</f>
        <v>0.15</v>
      </c>
      <c r="AI1141" s="53">
        <f t="shared" si="200"/>
        <v>95997</v>
      </c>
      <c r="AJ1141" s="311"/>
      <c r="AK1141" s="324"/>
      <c r="AL1141" s="209" t="s">
        <v>163</v>
      </c>
      <c r="AM1141" s="54">
        <f t="shared" si="203"/>
        <v>367635</v>
      </c>
      <c r="AN1141" s="52">
        <f>IFERROR(AM1141/AJ1127,"-")</f>
        <v>4.2563505454058775E-3</v>
      </c>
      <c r="AO1141" s="54">
        <f t="shared" si="204"/>
        <v>6</v>
      </c>
      <c r="AP1141" s="52">
        <f>IFERROR(AO1141/AK1127,"-")</f>
        <v>4.7619047619047616E-2</v>
      </c>
      <c r="AQ1141" s="53">
        <f t="shared" si="201"/>
        <v>61272.5</v>
      </c>
      <c r="AW1141" s="175"/>
      <c r="AX1141" s="175"/>
    </row>
    <row r="1142" spans="2:50" s="20" customFormat="1">
      <c r="B1142" s="326"/>
      <c r="C1142" s="308"/>
      <c r="D1142" s="311"/>
      <c r="E1142" s="311"/>
      <c r="F1142" s="210" t="s">
        <v>164</v>
      </c>
      <c r="G1142" s="59">
        <v>23426</v>
      </c>
      <c r="H1142" s="57">
        <f>IFERROR(G1142/D1127,"-")</f>
        <v>4.8977946543245416E-4</v>
      </c>
      <c r="I1142" s="59">
        <v>5</v>
      </c>
      <c r="J1142" s="57">
        <f>IFERROR(I1142/E1127,"-")</f>
        <v>6.1728395061728392E-2</v>
      </c>
      <c r="K1142" s="58">
        <f t="shared" si="197"/>
        <v>4685.2</v>
      </c>
      <c r="L1142" s="311"/>
      <c r="M1142" s="311"/>
      <c r="N1142" s="210" t="s">
        <v>164</v>
      </c>
      <c r="O1142" s="59">
        <v>0</v>
      </c>
      <c r="P1142" s="57">
        <f>IFERROR(O1142/L1127,"-")</f>
        <v>0</v>
      </c>
      <c r="Q1142" s="59">
        <v>0</v>
      </c>
      <c r="R1142" s="57">
        <f>IFERROR(Q1142/M1127,"-")</f>
        <v>0</v>
      </c>
      <c r="S1142" s="58" t="str">
        <f t="shared" si="198"/>
        <v>-</v>
      </c>
      <c r="T1142" s="311"/>
      <c r="U1142" s="311"/>
      <c r="V1142" s="210" t="s">
        <v>164</v>
      </c>
      <c r="W1142" s="59">
        <v>0</v>
      </c>
      <c r="X1142" s="57">
        <f>IFERROR(W1142/T1127,"-")</f>
        <v>0</v>
      </c>
      <c r="Y1142" s="59">
        <v>0</v>
      </c>
      <c r="Z1142" s="57">
        <f>IFERROR(Y1142/U1127,"-")</f>
        <v>0</v>
      </c>
      <c r="AA1142" s="58" t="str">
        <f t="shared" si="199"/>
        <v>-</v>
      </c>
      <c r="AB1142" s="311"/>
      <c r="AC1142" s="311"/>
      <c r="AD1142" s="210" t="s">
        <v>164</v>
      </c>
      <c r="AE1142" s="59">
        <v>21901</v>
      </c>
      <c r="AF1142" s="57">
        <f>IFERROR(AE1142/AB1127,"-")</f>
        <v>1.2589147500708467E-3</v>
      </c>
      <c r="AG1142" s="59">
        <v>3</v>
      </c>
      <c r="AH1142" s="57">
        <f>IFERROR(AG1142/AC1127,"-")</f>
        <v>0.15</v>
      </c>
      <c r="AI1142" s="58">
        <f t="shared" si="200"/>
        <v>7300.333333333333</v>
      </c>
      <c r="AJ1142" s="311"/>
      <c r="AK1142" s="324"/>
      <c r="AL1142" s="210" t="s">
        <v>164</v>
      </c>
      <c r="AM1142" s="59">
        <f t="shared" si="203"/>
        <v>45327</v>
      </c>
      <c r="AN1142" s="57">
        <f>IFERROR(AM1142/AJ1127,"-")</f>
        <v>5.2478028798023089E-4</v>
      </c>
      <c r="AO1142" s="59">
        <f t="shared" si="204"/>
        <v>8</v>
      </c>
      <c r="AP1142" s="57">
        <f>IFERROR(AO1142/AK1127,"-")</f>
        <v>6.3492063492063489E-2</v>
      </c>
      <c r="AQ1142" s="58">
        <f t="shared" si="201"/>
        <v>5665.875</v>
      </c>
      <c r="AW1142" s="175"/>
      <c r="AX1142" s="175"/>
    </row>
    <row r="1143" spans="2:50" s="20" customFormat="1">
      <c r="B1143" s="326"/>
      <c r="C1143" s="309"/>
      <c r="D1143" s="312"/>
      <c r="E1143" s="312"/>
      <c r="F1143" s="211" t="s">
        <v>86</v>
      </c>
      <c r="G1143" s="60">
        <f>SUM(G1127:G1142)</f>
        <v>12683024</v>
      </c>
      <c r="H1143" s="57">
        <f>IFERROR(G1143/D1127,"-")</f>
        <v>0.26517052483509718</v>
      </c>
      <c r="I1143" s="59">
        <v>61</v>
      </c>
      <c r="J1143" s="57">
        <f>IFERROR(I1143/E1127,"-")</f>
        <v>0.75308641975308643</v>
      </c>
      <c r="K1143" s="58">
        <f t="shared" si="197"/>
        <v>207918.42622950819</v>
      </c>
      <c r="L1143" s="312"/>
      <c r="M1143" s="312"/>
      <c r="N1143" s="211" t="s">
        <v>86</v>
      </c>
      <c r="O1143" s="60">
        <f>SUM(O1127:O1142)</f>
        <v>1195287</v>
      </c>
      <c r="P1143" s="57">
        <f>IFERROR(O1143/L1127,"-")</f>
        <v>0.13086888115907755</v>
      </c>
      <c r="Q1143" s="59">
        <v>11</v>
      </c>
      <c r="R1143" s="57">
        <f>IFERROR(Q1143/M1127,"-")</f>
        <v>0.7857142857142857</v>
      </c>
      <c r="S1143" s="58">
        <f t="shared" si="198"/>
        <v>108662.45454545454</v>
      </c>
      <c r="T1143" s="312"/>
      <c r="U1143" s="312"/>
      <c r="V1143" s="211" t="s">
        <v>86</v>
      </c>
      <c r="W1143" s="60">
        <f>SUM(W1127:W1142)</f>
        <v>3493760</v>
      </c>
      <c r="X1143" s="57">
        <f>IFERROR(W1143/T1127,"-")</f>
        <v>0.29082191552766079</v>
      </c>
      <c r="Y1143" s="59">
        <v>8</v>
      </c>
      <c r="Z1143" s="57">
        <f>IFERROR(Y1143/U1127,"-")</f>
        <v>0.72727272727272729</v>
      </c>
      <c r="AA1143" s="58">
        <f t="shared" si="199"/>
        <v>436720</v>
      </c>
      <c r="AB1143" s="312"/>
      <c r="AC1143" s="312"/>
      <c r="AD1143" s="211" t="s">
        <v>86</v>
      </c>
      <c r="AE1143" s="60">
        <f>SUM(AE1127:AE1142)</f>
        <v>2243862</v>
      </c>
      <c r="AF1143" s="57">
        <f>IFERROR(AE1143/AB1127,"-")</f>
        <v>0.12898182589486645</v>
      </c>
      <c r="AG1143" s="59">
        <v>15</v>
      </c>
      <c r="AH1143" s="57">
        <f>IFERROR(AG1143/AC1127,"-")</f>
        <v>0.75</v>
      </c>
      <c r="AI1143" s="58">
        <f t="shared" si="200"/>
        <v>149590.79999999999</v>
      </c>
      <c r="AJ1143" s="312"/>
      <c r="AK1143" s="325"/>
      <c r="AL1143" s="211" t="s">
        <v>86</v>
      </c>
      <c r="AM1143" s="60">
        <f>SUM(AM1127:AM1142)</f>
        <v>19615933</v>
      </c>
      <c r="AN1143" s="57">
        <f>IFERROR(AM1143/AJ1127,"-")</f>
        <v>0.227106470067309</v>
      </c>
      <c r="AO1143" s="59">
        <f t="shared" si="204"/>
        <v>95</v>
      </c>
      <c r="AP1143" s="57">
        <f>IFERROR(AO1143/AK1127,"-")</f>
        <v>0.75396825396825395</v>
      </c>
      <c r="AQ1143" s="58">
        <f t="shared" si="201"/>
        <v>206483.50526315789</v>
      </c>
      <c r="AW1143" s="175"/>
      <c r="AX1143" s="175"/>
    </row>
    <row r="1144" spans="2:50" s="20" customFormat="1">
      <c r="B1144" s="326">
        <v>68</v>
      </c>
      <c r="C1144" s="307" t="s">
        <v>52</v>
      </c>
      <c r="D1144" s="310">
        <v>135088100</v>
      </c>
      <c r="E1144" s="310">
        <v>242</v>
      </c>
      <c r="F1144" s="207" t="s">
        <v>150</v>
      </c>
      <c r="G1144" s="50">
        <v>984968</v>
      </c>
      <c r="H1144" s="48">
        <f>IFERROR(G1144/D1144,"-")</f>
        <v>7.2913010102296201E-3</v>
      </c>
      <c r="I1144" s="50">
        <v>44</v>
      </c>
      <c r="J1144" s="48">
        <f>IFERROR(I1144/E1144,"-")</f>
        <v>0.18181818181818182</v>
      </c>
      <c r="K1144" s="49">
        <f t="shared" si="197"/>
        <v>22385.636363636364</v>
      </c>
      <c r="L1144" s="310">
        <v>27384640</v>
      </c>
      <c r="M1144" s="310">
        <v>49</v>
      </c>
      <c r="N1144" s="207" t="s">
        <v>150</v>
      </c>
      <c r="O1144" s="50">
        <v>269654</v>
      </c>
      <c r="P1144" s="48">
        <f>IFERROR(O1144/L1144,"-")</f>
        <v>9.8469068791848281E-3</v>
      </c>
      <c r="Q1144" s="50">
        <v>13</v>
      </c>
      <c r="R1144" s="48">
        <f>IFERROR(Q1144/M1144,"-")</f>
        <v>0.26530612244897961</v>
      </c>
      <c r="S1144" s="49">
        <f t="shared" si="198"/>
        <v>20742.615384615383</v>
      </c>
      <c r="T1144" s="310">
        <v>12058170</v>
      </c>
      <c r="U1144" s="310">
        <v>17</v>
      </c>
      <c r="V1144" s="207" t="s">
        <v>150</v>
      </c>
      <c r="W1144" s="50">
        <v>230854</v>
      </c>
      <c r="X1144" s="48">
        <f>IFERROR(W1144/T1144,"-")</f>
        <v>1.9145027811019417E-2</v>
      </c>
      <c r="Y1144" s="50">
        <v>7</v>
      </c>
      <c r="Z1144" s="48">
        <f>IFERROR(Y1144/U1144,"-")</f>
        <v>0.41176470588235292</v>
      </c>
      <c r="AA1144" s="49">
        <f t="shared" si="199"/>
        <v>32979.142857142855</v>
      </c>
      <c r="AB1144" s="310">
        <v>17746820</v>
      </c>
      <c r="AC1144" s="310">
        <v>29</v>
      </c>
      <c r="AD1144" s="207" t="s">
        <v>150</v>
      </c>
      <c r="AE1144" s="50">
        <v>134640</v>
      </c>
      <c r="AF1144" s="48">
        <f>IFERROR(AE1144/AB1144,"-")</f>
        <v>7.5867113094064175E-3</v>
      </c>
      <c r="AG1144" s="50">
        <v>10</v>
      </c>
      <c r="AH1144" s="48">
        <f>IFERROR(AG1144/AC1144,"-")</f>
        <v>0.34482758620689657</v>
      </c>
      <c r="AI1144" s="49">
        <f t="shared" si="200"/>
        <v>13464</v>
      </c>
      <c r="AJ1144" s="310">
        <f>SUM(D1144,L1144,T1144,AB1144)</f>
        <v>192277730</v>
      </c>
      <c r="AK1144" s="323">
        <f>SUM(E1144,M1144,U1144,AC1144)</f>
        <v>337</v>
      </c>
      <c r="AL1144" s="207" t="s">
        <v>150</v>
      </c>
      <c r="AM1144" s="50">
        <f t="shared" ref="AM1144:AM1159" si="205">SUM(G1144,O1144,W1144,AE1144)</f>
        <v>1620116</v>
      </c>
      <c r="AN1144" s="48">
        <f>IFERROR(AM1144/AJ1144,"-")</f>
        <v>8.4259159914151262E-3</v>
      </c>
      <c r="AO1144" s="50">
        <f t="shared" si="204"/>
        <v>74</v>
      </c>
      <c r="AP1144" s="48">
        <f>IFERROR(AO1144/AK1144,"-")</f>
        <v>0.21958456973293769</v>
      </c>
      <c r="AQ1144" s="49">
        <f t="shared" si="201"/>
        <v>21893.45945945946</v>
      </c>
      <c r="AW1144" s="175"/>
      <c r="AX1144" s="175"/>
    </row>
    <row r="1145" spans="2:50" s="20" customFormat="1">
      <c r="B1145" s="326"/>
      <c r="C1145" s="308"/>
      <c r="D1145" s="311"/>
      <c r="E1145" s="311"/>
      <c r="F1145" s="208" t="s">
        <v>151</v>
      </c>
      <c r="G1145" s="54">
        <v>4423129</v>
      </c>
      <c r="H1145" s="52">
        <f>IFERROR(G1145/D1144,"-")</f>
        <v>3.2742550972291416E-2</v>
      </c>
      <c r="I1145" s="54">
        <v>54</v>
      </c>
      <c r="J1145" s="52">
        <f>IFERROR(I1145/E1144,"-")</f>
        <v>0.2231404958677686</v>
      </c>
      <c r="K1145" s="53">
        <f t="shared" si="197"/>
        <v>81909.796296296292</v>
      </c>
      <c r="L1145" s="311"/>
      <c r="M1145" s="311"/>
      <c r="N1145" s="208" t="s">
        <v>151</v>
      </c>
      <c r="O1145" s="54">
        <v>480861</v>
      </c>
      <c r="P1145" s="52">
        <f>IFERROR(O1145/L1144,"-")</f>
        <v>1.7559515115042595E-2</v>
      </c>
      <c r="Q1145" s="54">
        <v>17</v>
      </c>
      <c r="R1145" s="52">
        <f>IFERROR(Q1145/M1144,"-")</f>
        <v>0.34693877551020408</v>
      </c>
      <c r="S1145" s="53">
        <f t="shared" si="198"/>
        <v>28285.941176470587</v>
      </c>
      <c r="T1145" s="311"/>
      <c r="U1145" s="311"/>
      <c r="V1145" s="208" t="s">
        <v>151</v>
      </c>
      <c r="W1145" s="54">
        <v>161257</v>
      </c>
      <c r="X1145" s="52">
        <f>IFERROR(W1145/T1144,"-")</f>
        <v>1.3373256472582491E-2</v>
      </c>
      <c r="Y1145" s="54">
        <v>4</v>
      </c>
      <c r="Z1145" s="52">
        <f>IFERROR(Y1145/U1144,"-")</f>
        <v>0.23529411764705882</v>
      </c>
      <c r="AA1145" s="53">
        <f t="shared" si="199"/>
        <v>40314.25</v>
      </c>
      <c r="AB1145" s="311"/>
      <c r="AC1145" s="311"/>
      <c r="AD1145" s="208" t="s">
        <v>151</v>
      </c>
      <c r="AE1145" s="54">
        <v>222363</v>
      </c>
      <c r="AF1145" s="52">
        <f>IFERROR(AE1145/AB1144,"-")</f>
        <v>1.2529737722025692E-2</v>
      </c>
      <c r="AG1145" s="54">
        <v>11</v>
      </c>
      <c r="AH1145" s="52">
        <f>IFERROR(AG1145/AC1144,"-")</f>
        <v>0.37931034482758619</v>
      </c>
      <c r="AI1145" s="53">
        <f t="shared" si="200"/>
        <v>20214.81818181818</v>
      </c>
      <c r="AJ1145" s="311"/>
      <c r="AK1145" s="324"/>
      <c r="AL1145" s="208" t="s">
        <v>151</v>
      </c>
      <c r="AM1145" s="54">
        <f t="shared" si="205"/>
        <v>5287610</v>
      </c>
      <c r="AN1145" s="52">
        <f>IFERROR(AM1145/AJ1144,"-")</f>
        <v>2.7499856587655785E-2</v>
      </c>
      <c r="AO1145" s="54">
        <f t="shared" si="204"/>
        <v>86</v>
      </c>
      <c r="AP1145" s="52">
        <f>IFERROR(AO1145/AK1144,"-")</f>
        <v>0.25519287833827892</v>
      </c>
      <c r="AQ1145" s="53">
        <f t="shared" si="201"/>
        <v>61483.837209302328</v>
      </c>
      <c r="AW1145" s="175"/>
      <c r="AX1145" s="175"/>
    </row>
    <row r="1146" spans="2:50" s="20" customFormat="1">
      <c r="B1146" s="326"/>
      <c r="C1146" s="308"/>
      <c r="D1146" s="311"/>
      <c r="E1146" s="311"/>
      <c r="F1146" s="209" t="s">
        <v>152</v>
      </c>
      <c r="G1146" s="54">
        <v>3737049</v>
      </c>
      <c r="H1146" s="52">
        <f>IFERROR(G1146/D1144,"-")</f>
        <v>2.7663791259185673E-2</v>
      </c>
      <c r="I1146" s="54">
        <v>77</v>
      </c>
      <c r="J1146" s="52">
        <f>IFERROR(I1146/E1144,"-")</f>
        <v>0.31818181818181818</v>
      </c>
      <c r="K1146" s="53">
        <f t="shared" si="197"/>
        <v>48533.103896103894</v>
      </c>
      <c r="L1146" s="311"/>
      <c r="M1146" s="311"/>
      <c r="N1146" s="209" t="s">
        <v>152</v>
      </c>
      <c r="O1146" s="54">
        <v>687513</v>
      </c>
      <c r="P1146" s="52">
        <f>IFERROR(O1146/L1144,"-")</f>
        <v>2.5105789230751255E-2</v>
      </c>
      <c r="Q1146" s="54">
        <v>24</v>
      </c>
      <c r="R1146" s="52">
        <f>IFERROR(Q1146/M1144,"-")</f>
        <v>0.48979591836734693</v>
      </c>
      <c r="S1146" s="53">
        <f t="shared" si="198"/>
        <v>28646.375</v>
      </c>
      <c r="T1146" s="311"/>
      <c r="U1146" s="311"/>
      <c r="V1146" s="209" t="s">
        <v>152</v>
      </c>
      <c r="W1146" s="54">
        <v>298312</v>
      </c>
      <c r="X1146" s="52">
        <f>IFERROR(W1146/T1144,"-")</f>
        <v>2.4739409047973282E-2</v>
      </c>
      <c r="Y1146" s="54">
        <v>7</v>
      </c>
      <c r="Z1146" s="52">
        <f>IFERROR(Y1146/U1144,"-")</f>
        <v>0.41176470588235292</v>
      </c>
      <c r="AA1146" s="53">
        <f t="shared" si="199"/>
        <v>42616</v>
      </c>
      <c r="AB1146" s="311"/>
      <c r="AC1146" s="311"/>
      <c r="AD1146" s="209" t="s">
        <v>152</v>
      </c>
      <c r="AE1146" s="54">
        <v>379070</v>
      </c>
      <c r="AF1146" s="52">
        <f>IFERROR(AE1146/AB1144,"-")</f>
        <v>2.1359883066374707E-2</v>
      </c>
      <c r="AG1146" s="54">
        <v>9</v>
      </c>
      <c r="AH1146" s="52">
        <f>IFERROR(AG1146/AC1144,"-")</f>
        <v>0.31034482758620691</v>
      </c>
      <c r="AI1146" s="53">
        <f t="shared" si="200"/>
        <v>42118.888888888891</v>
      </c>
      <c r="AJ1146" s="311"/>
      <c r="AK1146" s="324"/>
      <c r="AL1146" s="209" t="s">
        <v>152</v>
      </c>
      <c r="AM1146" s="54">
        <f t="shared" si="205"/>
        <v>5101944</v>
      </c>
      <c r="AN1146" s="52">
        <f>IFERROR(AM1146/AJ1144,"-")</f>
        <v>2.6534242941187208E-2</v>
      </c>
      <c r="AO1146" s="54">
        <f t="shared" si="204"/>
        <v>117</v>
      </c>
      <c r="AP1146" s="52">
        <f>IFERROR(AO1146/AK1144,"-")</f>
        <v>0.34718100890207715</v>
      </c>
      <c r="AQ1146" s="53">
        <f t="shared" si="201"/>
        <v>43606.358974358976</v>
      </c>
      <c r="AW1146" s="175"/>
      <c r="AX1146" s="175"/>
    </row>
    <row r="1147" spans="2:50" s="20" customFormat="1">
      <c r="B1147" s="326"/>
      <c r="C1147" s="308"/>
      <c r="D1147" s="311"/>
      <c r="E1147" s="311"/>
      <c r="F1147" s="209" t="s">
        <v>153</v>
      </c>
      <c r="G1147" s="54">
        <v>469645</v>
      </c>
      <c r="H1147" s="52">
        <f>IFERROR(G1147/D1144,"-")</f>
        <v>3.4765830594996896E-3</v>
      </c>
      <c r="I1147" s="54">
        <v>21</v>
      </c>
      <c r="J1147" s="52">
        <f>IFERROR(I1147/E1144,"-")</f>
        <v>8.6776859504132234E-2</v>
      </c>
      <c r="K1147" s="53">
        <f t="shared" si="197"/>
        <v>22364.047619047618</v>
      </c>
      <c r="L1147" s="311"/>
      <c r="M1147" s="311"/>
      <c r="N1147" s="209" t="s">
        <v>153</v>
      </c>
      <c r="O1147" s="54">
        <v>36144</v>
      </c>
      <c r="P1147" s="52">
        <f>IFERROR(O1147/L1144,"-")</f>
        <v>1.3198639821447352E-3</v>
      </c>
      <c r="Q1147" s="54">
        <v>4</v>
      </c>
      <c r="R1147" s="52">
        <f>IFERROR(Q1147/M1144,"-")</f>
        <v>8.1632653061224483E-2</v>
      </c>
      <c r="S1147" s="53">
        <f t="shared" si="198"/>
        <v>9036</v>
      </c>
      <c r="T1147" s="311"/>
      <c r="U1147" s="311"/>
      <c r="V1147" s="209" t="s">
        <v>153</v>
      </c>
      <c r="W1147" s="54">
        <v>0</v>
      </c>
      <c r="X1147" s="52">
        <f>IFERROR(W1147/T1144,"-")</f>
        <v>0</v>
      </c>
      <c r="Y1147" s="54">
        <v>0</v>
      </c>
      <c r="Z1147" s="52">
        <f>IFERROR(Y1147/U1144,"-")</f>
        <v>0</v>
      </c>
      <c r="AA1147" s="53" t="str">
        <f t="shared" si="199"/>
        <v>-</v>
      </c>
      <c r="AB1147" s="311"/>
      <c r="AC1147" s="311"/>
      <c r="AD1147" s="209" t="s">
        <v>153</v>
      </c>
      <c r="AE1147" s="54">
        <v>211342</v>
      </c>
      <c r="AF1147" s="52">
        <f>IFERROR(AE1147/AB1144,"-")</f>
        <v>1.1908725056094556E-2</v>
      </c>
      <c r="AG1147" s="54">
        <v>3</v>
      </c>
      <c r="AH1147" s="52">
        <f>IFERROR(AG1147/AC1144,"-")</f>
        <v>0.10344827586206896</v>
      </c>
      <c r="AI1147" s="53">
        <f t="shared" si="200"/>
        <v>70447.333333333328</v>
      </c>
      <c r="AJ1147" s="311"/>
      <c r="AK1147" s="324"/>
      <c r="AL1147" s="209" t="s">
        <v>153</v>
      </c>
      <c r="AM1147" s="54">
        <f t="shared" si="205"/>
        <v>717131</v>
      </c>
      <c r="AN1147" s="52">
        <f>IFERROR(AM1147/AJ1144,"-")</f>
        <v>3.7296622963044132E-3</v>
      </c>
      <c r="AO1147" s="54">
        <f t="shared" si="204"/>
        <v>28</v>
      </c>
      <c r="AP1147" s="52">
        <f>IFERROR(AO1147/AK1144,"-")</f>
        <v>8.3086053412462904E-2</v>
      </c>
      <c r="AQ1147" s="53">
        <f t="shared" si="201"/>
        <v>25611.821428571428</v>
      </c>
      <c r="AW1147" s="175"/>
      <c r="AX1147" s="175"/>
    </row>
    <row r="1148" spans="2:50" s="20" customFormat="1">
      <c r="B1148" s="326"/>
      <c r="C1148" s="308"/>
      <c r="D1148" s="311"/>
      <c r="E1148" s="311"/>
      <c r="F1148" s="209" t="s">
        <v>154</v>
      </c>
      <c r="G1148" s="54">
        <v>5748456</v>
      </c>
      <c r="H1148" s="52">
        <f>IFERROR(G1148/D1144,"-")</f>
        <v>4.2553385531368046E-2</v>
      </c>
      <c r="I1148" s="54">
        <v>101</v>
      </c>
      <c r="J1148" s="52">
        <f>IFERROR(I1148/E1144,"-")</f>
        <v>0.41735537190082644</v>
      </c>
      <c r="K1148" s="53">
        <f t="shared" si="197"/>
        <v>56915.405940594057</v>
      </c>
      <c r="L1148" s="311"/>
      <c r="M1148" s="311"/>
      <c r="N1148" s="209" t="s">
        <v>154</v>
      </c>
      <c r="O1148" s="54">
        <v>798888</v>
      </c>
      <c r="P1148" s="52">
        <f>IFERROR(O1148/L1144,"-")</f>
        <v>2.9172850181707701E-2</v>
      </c>
      <c r="Q1148" s="54">
        <v>21</v>
      </c>
      <c r="R1148" s="52">
        <f>IFERROR(Q1148/M1144,"-")</f>
        <v>0.42857142857142855</v>
      </c>
      <c r="S1148" s="53">
        <f t="shared" si="198"/>
        <v>38042.285714285717</v>
      </c>
      <c r="T1148" s="311"/>
      <c r="U1148" s="311"/>
      <c r="V1148" s="209" t="s">
        <v>154</v>
      </c>
      <c r="W1148" s="54">
        <v>162855</v>
      </c>
      <c r="X1148" s="52">
        <f>IFERROR(W1148/T1144,"-")</f>
        <v>1.35057807279214E-2</v>
      </c>
      <c r="Y1148" s="54">
        <v>6</v>
      </c>
      <c r="Z1148" s="52">
        <f>IFERROR(Y1148/U1144,"-")</f>
        <v>0.35294117647058826</v>
      </c>
      <c r="AA1148" s="53">
        <f t="shared" si="199"/>
        <v>27142.5</v>
      </c>
      <c r="AB1148" s="311"/>
      <c r="AC1148" s="311"/>
      <c r="AD1148" s="209" t="s">
        <v>154</v>
      </c>
      <c r="AE1148" s="54">
        <v>503005</v>
      </c>
      <c r="AF1148" s="52">
        <f>IFERROR(AE1148/AB1144,"-")</f>
        <v>2.8343387716785316E-2</v>
      </c>
      <c r="AG1148" s="54">
        <v>13</v>
      </c>
      <c r="AH1148" s="52">
        <f>IFERROR(AG1148/AC1144,"-")</f>
        <v>0.44827586206896552</v>
      </c>
      <c r="AI1148" s="53">
        <f t="shared" si="200"/>
        <v>38692.692307692305</v>
      </c>
      <c r="AJ1148" s="311"/>
      <c r="AK1148" s="324"/>
      <c r="AL1148" s="209" t="s">
        <v>154</v>
      </c>
      <c r="AM1148" s="54">
        <f t="shared" si="205"/>
        <v>7213204</v>
      </c>
      <c r="AN1148" s="52">
        <f>IFERROR(AM1148/AJ1144,"-")</f>
        <v>3.7514505710047649E-2</v>
      </c>
      <c r="AO1148" s="54">
        <f t="shared" si="204"/>
        <v>141</v>
      </c>
      <c r="AP1148" s="52">
        <f>IFERROR(AO1148/AK1144,"-")</f>
        <v>0.41839762611275966</v>
      </c>
      <c r="AQ1148" s="53">
        <f t="shared" si="201"/>
        <v>51157.475177304965</v>
      </c>
      <c r="AW1148" s="175"/>
      <c r="AX1148" s="175"/>
    </row>
    <row r="1149" spans="2:50" s="20" customFormat="1">
      <c r="B1149" s="326"/>
      <c r="C1149" s="308"/>
      <c r="D1149" s="311"/>
      <c r="E1149" s="311"/>
      <c r="F1149" s="209" t="s">
        <v>155</v>
      </c>
      <c r="G1149" s="54">
        <v>6024495</v>
      </c>
      <c r="H1149" s="52">
        <f>IFERROR(G1149/D1144,"-")</f>
        <v>4.4596785357111396E-2</v>
      </c>
      <c r="I1149" s="54">
        <v>90</v>
      </c>
      <c r="J1149" s="52">
        <f>IFERROR(I1149/E1144,"-")</f>
        <v>0.37190082644628097</v>
      </c>
      <c r="K1149" s="53">
        <f t="shared" si="197"/>
        <v>66938.833333333328</v>
      </c>
      <c r="L1149" s="311"/>
      <c r="M1149" s="311"/>
      <c r="N1149" s="209" t="s">
        <v>155</v>
      </c>
      <c r="O1149" s="54">
        <v>1209709</v>
      </c>
      <c r="P1149" s="52">
        <f>IFERROR(O1149/L1144,"-")</f>
        <v>4.4174727146312674E-2</v>
      </c>
      <c r="Q1149" s="54">
        <v>21</v>
      </c>
      <c r="R1149" s="52">
        <f>IFERROR(Q1149/M1144,"-")</f>
        <v>0.42857142857142855</v>
      </c>
      <c r="S1149" s="53">
        <f t="shared" si="198"/>
        <v>57605.190476190473</v>
      </c>
      <c r="T1149" s="311"/>
      <c r="U1149" s="311"/>
      <c r="V1149" s="209" t="s">
        <v>155</v>
      </c>
      <c r="W1149" s="54">
        <v>439135</v>
      </c>
      <c r="X1149" s="52">
        <f>IFERROR(W1149/T1144,"-")</f>
        <v>3.6418046851222033E-2</v>
      </c>
      <c r="Y1149" s="54">
        <v>11</v>
      </c>
      <c r="Z1149" s="52">
        <f>IFERROR(Y1149/U1144,"-")</f>
        <v>0.6470588235294118</v>
      </c>
      <c r="AA1149" s="53">
        <f t="shared" si="199"/>
        <v>39921.36363636364</v>
      </c>
      <c r="AB1149" s="311"/>
      <c r="AC1149" s="311"/>
      <c r="AD1149" s="209" t="s">
        <v>155</v>
      </c>
      <c r="AE1149" s="54">
        <v>546649</v>
      </c>
      <c r="AF1149" s="52">
        <f>IFERROR(AE1149/AB1144,"-")</f>
        <v>3.0802645206296112E-2</v>
      </c>
      <c r="AG1149" s="54">
        <v>10</v>
      </c>
      <c r="AH1149" s="52">
        <f>IFERROR(AG1149/AC1144,"-")</f>
        <v>0.34482758620689657</v>
      </c>
      <c r="AI1149" s="53">
        <f t="shared" si="200"/>
        <v>54664.9</v>
      </c>
      <c r="AJ1149" s="311"/>
      <c r="AK1149" s="324"/>
      <c r="AL1149" s="209" t="s">
        <v>155</v>
      </c>
      <c r="AM1149" s="54">
        <f t="shared" si="205"/>
        <v>8219988</v>
      </c>
      <c r="AN1149" s="52">
        <f>IFERROR(AM1149/AJ1144,"-")</f>
        <v>4.2750598314219748E-2</v>
      </c>
      <c r="AO1149" s="54">
        <f t="shared" si="204"/>
        <v>132</v>
      </c>
      <c r="AP1149" s="52">
        <f>IFERROR(AO1149/AK1144,"-")</f>
        <v>0.39169139465875369</v>
      </c>
      <c r="AQ1149" s="53">
        <f t="shared" si="201"/>
        <v>62272.63636363636</v>
      </c>
      <c r="AW1149" s="175"/>
      <c r="AX1149" s="175"/>
    </row>
    <row r="1150" spans="2:50" s="20" customFormat="1">
      <c r="B1150" s="326"/>
      <c r="C1150" s="308"/>
      <c r="D1150" s="311"/>
      <c r="E1150" s="311"/>
      <c r="F1150" s="209" t="s">
        <v>156</v>
      </c>
      <c r="G1150" s="54">
        <v>3123618</v>
      </c>
      <c r="H1150" s="52">
        <f>IFERROR(G1150/D1144,"-")</f>
        <v>2.3122821329191839E-2</v>
      </c>
      <c r="I1150" s="54">
        <v>30</v>
      </c>
      <c r="J1150" s="52">
        <f>IFERROR(I1150/E1144,"-")</f>
        <v>0.12396694214876033</v>
      </c>
      <c r="K1150" s="53">
        <f t="shared" si="197"/>
        <v>104120.6</v>
      </c>
      <c r="L1150" s="311"/>
      <c r="M1150" s="311"/>
      <c r="N1150" s="209" t="s">
        <v>156</v>
      </c>
      <c r="O1150" s="54">
        <v>57036</v>
      </c>
      <c r="P1150" s="52">
        <f>IFERROR(O1150/L1144,"-")</f>
        <v>2.0827734087430034E-3</v>
      </c>
      <c r="Q1150" s="54">
        <v>8</v>
      </c>
      <c r="R1150" s="52">
        <f>IFERROR(Q1150/M1144,"-")</f>
        <v>0.16326530612244897</v>
      </c>
      <c r="S1150" s="53">
        <f t="shared" si="198"/>
        <v>7129.5</v>
      </c>
      <c r="T1150" s="311"/>
      <c r="U1150" s="311"/>
      <c r="V1150" s="209" t="s">
        <v>156</v>
      </c>
      <c r="W1150" s="54">
        <v>795</v>
      </c>
      <c r="X1150" s="52">
        <f>IFERROR(W1150/T1144,"-")</f>
        <v>6.5930402374489658E-5</v>
      </c>
      <c r="Y1150" s="54">
        <v>1</v>
      </c>
      <c r="Z1150" s="52">
        <f>IFERROR(Y1150/U1144,"-")</f>
        <v>5.8823529411764705E-2</v>
      </c>
      <c r="AA1150" s="53">
        <f t="shared" si="199"/>
        <v>795</v>
      </c>
      <c r="AB1150" s="311"/>
      <c r="AC1150" s="311"/>
      <c r="AD1150" s="209" t="s">
        <v>156</v>
      </c>
      <c r="AE1150" s="54">
        <v>171315</v>
      </c>
      <c r="AF1150" s="52">
        <f>IFERROR(AE1150/AB1144,"-")</f>
        <v>9.6532787282453975E-3</v>
      </c>
      <c r="AG1150" s="54">
        <v>8</v>
      </c>
      <c r="AH1150" s="52">
        <f>IFERROR(AG1150/AC1144,"-")</f>
        <v>0.27586206896551724</v>
      </c>
      <c r="AI1150" s="53">
        <f t="shared" si="200"/>
        <v>21414.375</v>
      </c>
      <c r="AJ1150" s="311"/>
      <c r="AK1150" s="324"/>
      <c r="AL1150" s="209" t="s">
        <v>156</v>
      </c>
      <c r="AM1150" s="54">
        <f t="shared" si="205"/>
        <v>3352764</v>
      </c>
      <c r="AN1150" s="52">
        <f>IFERROR(AM1150/AJ1144,"-")</f>
        <v>1.7437089568303098E-2</v>
      </c>
      <c r="AO1150" s="54">
        <f t="shared" si="204"/>
        <v>47</v>
      </c>
      <c r="AP1150" s="52">
        <f>IFERROR(AO1150/AK1144,"-")</f>
        <v>0.1394658753709199</v>
      </c>
      <c r="AQ1150" s="53">
        <f t="shared" si="201"/>
        <v>71335.404255319154</v>
      </c>
      <c r="AW1150" s="175"/>
      <c r="AX1150" s="175"/>
    </row>
    <row r="1151" spans="2:50" s="20" customFormat="1">
      <c r="B1151" s="326"/>
      <c r="C1151" s="308"/>
      <c r="D1151" s="311"/>
      <c r="E1151" s="311"/>
      <c r="F1151" s="209" t="s">
        <v>166</v>
      </c>
      <c r="G1151" s="54">
        <v>0</v>
      </c>
      <c r="H1151" s="52">
        <f>IFERROR(G1151/D1144,"-")</f>
        <v>0</v>
      </c>
      <c r="I1151" s="54">
        <v>0</v>
      </c>
      <c r="J1151" s="52">
        <f>IFERROR(I1151/E1144,"-")</f>
        <v>0</v>
      </c>
      <c r="K1151" s="53" t="str">
        <f t="shared" si="197"/>
        <v>-</v>
      </c>
      <c r="L1151" s="311"/>
      <c r="M1151" s="311"/>
      <c r="N1151" s="209" t="s">
        <v>166</v>
      </c>
      <c r="O1151" s="54">
        <v>0</v>
      </c>
      <c r="P1151" s="52">
        <f>IFERROR(O1151/L1144,"-")</f>
        <v>0</v>
      </c>
      <c r="Q1151" s="54">
        <v>0</v>
      </c>
      <c r="R1151" s="52">
        <f>IFERROR(Q1151/M1144,"-")</f>
        <v>0</v>
      </c>
      <c r="S1151" s="53" t="str">
        <f t="shared" si="198"/>
        <v>-</v>
      </c>
      <c r="T1151" s="311"/>
      <c r="U1151" s="311"/>
      <c r="V1151" s="209" t="s">
        <v>166</v>
      </c>
      <c r="W1151" s="54">
        <v>0</v>
      </c>
      <c r="X1151" s="52">
        <f>IFERROR(W1151/T1144,"-")</f>
        <v>0</v>
      </c>
      <c r="Y1151" s="54">
        <v>0</v>
      </c>
      <c r="Z1151" s="52">
        <f>IFERROR(Y1151/U1144,"-")</f>
        <v>0</v>
      </c>
      <c r="AA1151" s="53" t="str">
        <f t="shared" si="199"/>
        <v>-</v>
      </c>
      <c r="AB1151" s="311"/>
      <c r="AC1151" s="311"/>
      <c r="AD1151" s="209" t="s">
        <v>166</v>
      </c>
      <c r="AE1151" s="54">
        <v>0</v>
      </c>
      <c r="AF1151" s="52">
        <f>IFERROR(AE1151/AB1144,"-")</f>
        <v>0</v>
      </c>
      <c r="AG1151" s="54">
        <v>0</v>
      </c>
      <c r="AH1151" s="52">
        <f>IFERROR(AG1151/AC1144,"-")</f>
        <v>0</v>
      </c>
      <c r="AI1151" s="53" t="str">
        <f t="shared" si="200"/>
        <v>-</v>
      </c>
      <c r="AJ1151" s="311"/>
      <c r="AK1151" s="324"/>
      <c r="AL1151" s="209" t="s">
        <v>166</v>
      </c>
      <c r="AM1151" s="54">
        <f t="shared" si="205"/>
        <v>0</v>
      </c>
      <c r="AN1151" s="52">
        <f>IFERROR(AM1151/AJ1144,"-")</f>
        <v>0</v>
      </c>
      <c r="AO1151" s="54">
        <f t="shared" si="204"/>
        <v>0</v>
      </c>
      <c r="AP1151" s="52">
        <f>IFERROR(AO1151/AK1144,"-")</f>
        <v>0</v>
      </c>
      <c r="AQ1151" s="53" t="str">
        <f t="shared" si="201"/>
        <v>-</v>
      </c>
      <c r="AW1151" s="175"/>
      <c r="AX1151" s="175"/>
    </row>
    <row r="1152" spans="2:50" s="20" customFormat="1">
      <c r="B1152" s="326"/>
      <c r="C1152" s="308"/>
      <c r="D1152" s="311"/>
      <c r="E1152" s="311"/>
      <c r="F1152" s="209" t="s">
        <v>157</v>
      </c>
      <c r="G1152" s="54">
        <v>36450</v>
      </c>
      <c r="H1152" s="52">
        <f>IFERROR(G1152/D1144,"-")</f>
        <v>2.6982391491182423E-4</v>
      </c>
      <c r="I1152" s="54">
        <v>2</v>
      </c>
      <c r="J1152" s="52">
        <f>IFERROR(I1152/E1144,"-")</f>
        <v>8.2644628099173556E-3</v>
      </c>
      <c r="K1152" s="53">
        <f t="shared" si="197"/>
        <v>18225</v>
      </c>
      <c r="L1152" s="311"/>
      <c r="M1152" s="311"/>
      <c r="N1152" s="209" t="s">
        <v>157</v>
      </c>
      <c r="O1152" s="54">
        <v>0</v>
      </c>
      <c r="P1152" s="52">
        <f>IFERROR(O1152/L1144,"-")</f>
        <v>0</v>
      </c>
      <c r="Q1152" s="54">
        <v>0</v>
      </c>
      <c r="R1152" s="52">
        <f>IFERROR(Q1152/M1144,"-")</f>
        <v>0</v>
      </c>
      <c r="S1152" s="53" t="str">
        <f t="shared" si="198"/>
        <v>-</v>
      </c>
      <c r="T1152" s="311"/>
      <c r="U1152" s="311"/>
      <c r="V1152" s="209" t="s">
        <v>157</v>
      </c>
      <c r="W1152" s="54">
        <v>0</v>
      </c>
      <c r="X1152" s="52">
        <f>IFERROR(W1152/T1144,"-")</f>
        <v>0</v>
      </c>
      <c r="Y1152" s="54">
        <v>0</v>
      </c>
      <c r="Z1152" s="52">
        <f>IFERROR(Y1152/U1144,"-")</f>
        <v>0</v>
      </c>
      <c r="AA1152" s="53" t="str">
        <f t="shared" si="199"/>
        <v>-</v>
      </c>
      <c r="AB1152" s="311"/>
      <c r="AC1152" s="311"/>
      <c r="AD1152" s="209" t="s">
        <v>157</v>
      </c>
      <c r="AE1152" s="54">
        <v>0</v>
      </c>
      <c r="AF1152" s="52">
        <f>IFERROR(AE1152/AB1144,"-")</f>
        <v>0</v>
      </c>
      <c r="AG1152" s="54">
        <v>0</v>
      </c>
      <c r="AH1152" s="52">
        <f>IFERROR(AG1152/AC1144,"-")</f>
        <v>0</v>
      </c>
      <c r="AI1152" s="53" t="str">
        <f t="shared" si="200"/>
        <v>-</v>
      </c>
      <c r="AJ1152" s="311"/>
      <c r="AK1152" s="324"/>
      <c r="AL1152" s="209" t="s">
        <v>157</v>
      </c>
      <c r="AM1152" s="54">
        <f t="shared" si="205"/>
        <v>36450</v>
      </c>
      <c r="AN1152" s="52">
        <f>IFERROR(AM1152/AJ1144,"-")</f>
        <v>1.8956953569193894E-4</v>
      </c>
      <c r="AO1152" s="54">
        <f t="shared" si="204"/>
        <v>2</v>
      </c>
      <c r="AP1152" s="52">
        <f>IFERROR(AO1152/AK1144,"-")</f>
        <v>5.9347181008902079E-3</v>
      </c>
      <c r="AQ1152" s="53">
        <f t="shared" si="201"/>
        <v>18225</v>
      </c>
      <c r="AW1152" s="175"/>
      <c r="AX1152" s="175"/>
    </row>
    <row r="1153" spans="2:50" s="20" customFormat="1">
      <c r="B1153" s="326"/>
      <c r="C1153" s="308"/>
      <c r="D1153" s="311"/>
      <c r="E1153" s="311"/>
      <c r="F1153" s="209" t="s">
        <v>158</v>
      </c>
      <c r="G1153" s="54">
        <v>75872</v>
      </c>
      <c r="H1153" s="52">
        <f>IFERROR(G1153/D1144,"-")</f>
        <v>5.6164828730287863E-4</v>
      </c>
      <c r="I1153" s="54">
        <v>10</v>
      </c>
      <c r="J1153" s="52">
        <f>IFERROR(I1153/E1144,"-")</f>
        <v>4.1322314049586778E-2</v>
      </c>
      <c r="K1153" s="53">
        <f t="shared" si="197"/>
        <v>7587.2</v>
      </c>
      <c r="L1153" s="311"/>
      <c r="M1153" s="311"/>
      <c r="N1153" s="209" t="s">
        <v>158</v>
      </c>
      <c r="O1153" s="54">
        <v>34212</v>
      </c>
      <c r="P1153" s="52">
        <f>IFERROR(O1153/L1144,"-")</f>
        <v>1.2493134837631608E-3</v>
      </c>
      <c r="Q1153" s="54">
        <v>2</v>
      </c>
      <c r="R1153" s="52">
        <f>IFERROR(Q1153/M1144,"-")</f>
        <v>4.0816326530612242E-2</v>
      </c>
      <c r="S1153" s="53">
        <f t="shared" si="198"/>
        <v>17106</v>
      </c>
      <c r="T1153" s="311"/>
      <c r="U1153" s="311"/>
      <c r="V1153" s="209" t="s">
        <v>158</v>
      </c>
      <c r="W1153" s="54">
        <v>0</v>
      </c>
      <c r="X1153" s="52">
        <f>IFERROR(W1153/T1144,"-")</f>
        <v>0</v>
      </c>
      <c r="Y1153" s="54">
        <v>0</v>
      </c>
      <c r="Z1153" s="52">
        <f>IFERROR(Y1153/U1144,"-")</f>
        <v>0</v>
      </c>
      <c r="AA1153" s="53" t="str">
        <f t="shared" si="199"/>
        <v>-</v>
      </c>
      <c r="AB1153" s="311"/>
      <c r="AC1153" s="311"/>
      <c r="AD1153" s="209" t="s">
        <v>158</v>
      </c>
      <c r="AE1153" s="54">
        <v>8285</v>
      </c>
      <c r="AF1153" s="52">
        <f>IFERROR(AE1153/AB1144,"-")</f>
        <v>4.668442008202033E-4</v>
      </c>
      <c r="AG1153" s="54">
        <v>2</v>
      </c>
      <c r="AH1153" s="52">
        <f>IFERROR(AG1153/AC1144,"-")</f>
        <v>6.8965517241379309E-2</v>
      </c>
      <c r="AI1153" s="53">
        <f t="shared" si="200"/>
        <v>4142.5</v>
      </c>
      <c r="AJ1153" s="311"/>
      <c r="AK1153" s="324"/>
      <c r="AL1153" s="209" t="s">
        <v>158</v>
      </c>
      <c r="AM1153" s="54">
        <f t="shared" si="205"/>
        <v>118369</v>
      </c>
      <c r="AN1153" s="52">
        <f>IFERROR(AM1153/AJ1144,"-")</f>
        <v>6.1561471523509251E-4</v>
      </c>
      <c r="AO1153" s="54">
        <f t="shared" si="204"/>
        <v>14</v>
      </c>
      <c r="AP1153" s="52">
        <f>IFERROR(AO1153/AK1144,"-")</f>
        <v>4.1543026706231452E-2</v>
      </c>
      <c r="AQ1153" s="53">
        <f t="shared" si="201"/>
        <v>8454.9285714285706</v>
      </c>
      <c r="AW1153" s="175"/>
      <c r="AX1153" s="175"/>
    </row>
    <row r="1154" spans="2:50" s="20" customFormat="1">
      <c r="B1154" s="326"/>
      <c r="C1154" s="308"/>
      <c r="D1154" s="311"/>
      <c r="E1154" s="311"/>
      <c r="F1154" s="209" t="s">
        <v>159</v>
      </c>
      <c r="G1154" s="54">
        <v>0</v>
      </c>
      <c r="H1154" s="52">
        <f>IFERROR(G1154/D1144,"-")</f>
        <v>0</v>
      </c>
      <c r="I1154" s="54">
        <v>0</v>
      </c>
      <c r="J1154" s="52">
        <f>IFERROR(I1154/E1144,"-")</f>
        <v>0</v>
      </c>
      <c r="K1154" s="53" t="str">
        <f t="shared" si="197"/>
        <v>-</v>
      </c>
      <c r="L1154" s="311"/>
      <c r="M1154" s="311"/>
      <c r="N1154" s="209" t="s">
        <v>159</v>
      </c>
      <c r="O1154" s="54">
        <v>0</v>
      </c>
      <c r="P1154" s="52">
        <f>IFERROR(O1154/L1144,"-")</f>
        <v>0</v>
      </c>
      <c r="Q1154" s="54">
        <v>0</v>
      </c>
      <c r="R1154" s="52">
        <f>IFERROR(Q1154/M1144,"-")</f>
        <v>0</v>
      </c>
      <c r="S1154" s="53" t="str">
        <f t="shared" si="198"/>
        <v>-</v>
      </c>
      <c r="T1154" s="311"/>
      <c r="U1154" s="311"/>
      <c r="V1154" s="209" t="s">
        <v>159</v>
      </c>
      <c r="W1154" s="54">
        <v>0</v>
      </c>
      <c r="X1154" s="52">
        <f>IFERROR(W1154/T1144,"-")</f>
        <v>0</v>
      </c>
      <c r="Y1154" s="54">
        <v>0</v>
      </c>
      <c r="Z1154" s="52">
        <f>IFERROR(Y1154/U1144,"-")</f>
        <v>0</v>
      </c>
      <c r="AA1154" s="53" t="str">
        <f t="shared" si="199"/>
        <v>-</v>
      </c>
      <c r="AB1154" s="311"/>
      <c r="AC1154" s="311"/>
      <c r="AD1154" s="209" t="s">
        <v>159</v>
      </c>
      <c r="AE1154" s="54">
        <v>0</v>
      </c>
      <c r="AF1154" s="52">
        <f>IFERROR(AE1154/AB1144,"-")</f>
        <v>0</v>
      </c>
      <c r="AG1154" s="54">
        <v>0</v>
      </c>
      <c r="AH1154" s="52">
        <f>IFERROR(AG1154/AC1144,"-")</f>
        <v>0</v>
      </c>
      <c r="AI1154" s="53" t="str">
        <f t="shared" si="200"/>
        <v>-</v>
      </c>
      <c r="AJ1154" s="311"/>
      <c r="AK1154" s="324"/>
      <c r="AL1154" s="209" t="s">
        <v>159</v>
      </c>
      <c r="AM1154" s="54">
        <f t="shared" si="205"/>
        <v>0</v>
      </c>
      <c r="AN1154" s="52">
        <f>IFERROR(AM1154/AJ1144,"-")</f>
        <v>0</v>
      </c>
      <c r="AO1154" s="54">
        <f t="shared" si="204"/>
        <v>0</v>
      </c>
      <c r="AP1154" s="52">
        <f>IFERROR(AO1154/AK1144,"-")</f>
        <v>0</v>
      </c>
      <c r="AQ1154" s="53" t="str">
        <f t="shared" si="201"/>
        <v>-</v>
      </c>
      <c r="AW1154" s="175"/>
      <c r="AX1154" s="175"/>
    </row>
    <row r="1155" spans="2:50" s="20" customFormat="1">
      <c r="B1155" s="326"/>
      <c r="C1155" s="308"/>
      <c r="D1155" s="311"/>
      <c r="E1155" s="311"/>
      <c r="F1155" s="209" t="s">
        <v>160</v>
      </c>
      <c r="G1155" s="54">
        <v>0</v>
      </c>
      <c r="H1155" s="52">
        <f>IFERROR(G1155/D1144,"-")</f>
        <v>0</v>
      </c>
      <c r="I1155" s="54">
        <v>0</v>
      </c>
      <c r="J1155" s="52">
        <f>IFERROR(I1155/E1144,"-")</f>
        <v>0</v>
      </c>
      <c r="K1155" s="53" t="str">
        <f t="shared" si="197"/>
        <v>-</v>
      </c>
      <c r="L1155" s="311"/>
      <c r="M1155" s="311"/>
      <c r="N1155" s="209" t="s">
        <v>160</v>
      </c>
      <c r="O1155" s="54">
        <v>0</v>
      </c>
      <c r="P1155" s="52">
        <f>IFERROR(O1155/L1144,"-")</f>
        <v>0</v>
      </c>
      <c r="Q1155" s="54">
        <v>0</v>
      </c>
      <c r="R1155" s="52">
        <f>IFERROR(Q1155/M1144,"-")</f>
        <v>0</v>
      </c>
      <c r="S1155" s="53" t="str">
        <f t="shared" si="198"/>
        <v>-</v>
      </c>
      <c r="T1155" s="311"/>
      <c r="U1155" s="311"/>
      <c r="V1155" s="209" t="s">
        <v>160</v>
      </c>
      <c r="W1155" s="54">
        <v>0</v>
      </c>
      <c r="X1155" s="52">
        <f>IFERROR(W1155/T1144,"-")</f>
        <v>0</v>
      </c>
      <c r="Y1155" s="54">
        <v>0</v>
      </c>
      <c r="Z1155" s="52">
        <f>IFERROR(Y1155/U1144,"-")</f>
        <v>0</v>
      </c>
      <c r="AA1155" s="53" t="str">
        <f t="shared" si="199"/>
        <v>-</v>
      </c>
      <c r="AB1155" s="311"/>
      <c r="AC1155" s="311"/>
      <c r="AD1155" s="209" t="s">
        <v>160</v>
      </c>
      <c r="AE1155" s="54">
        <v>3815</v>
      </c>
      <c r="AF1155" s="52">
        <f>IFERROR(AE1155/AB1144,"-")</f>
        <v>2.1496809005782443E-4</v>
      </c>
      <c r="AG1155" s="54">
        <v>1</v>
      </c>
      <c r="AH1155" s="52">
        <f>IFERROR(AG1155/AC1144,"-")</f>
        <v>3.4482758620689655E-2</v>
      </c>
      <c r="AI1155" s="53">
        <f t="shared" si="200"/>
        <v>3815</v>
      </c>
      <c r="AJ1155" s="311"/>
      <c r="AK1155" s="324"/>
      <c r="AL1155" s="209" t="s">
        <v>160</v>
      </c>
      <c r="AM1155" s="54">
        <f t="shared" si="205"/>
        <v>3815</v>
      </c>
      <c r="AN1155" s="52">
        <f>IFERROR(AM1155/AJ1144,"-")</f>
        <v>1.984109132139224E-5</v>
      </c>
      <c r="AO1155" s="54">
        <f t="shared" si="204"/>
        <v>1</v>
      </c>
      <c r="AP1155" s="52">
        <f>IFERROR(AO1155/AK1144,"-")</f>
        <v>2.967359050445104E-3</v>
      </c>
      <c r="AQ1155" s="53">
        <f t="shared" si="201"/>
        <v>3815</v>
      </c>
      <c r="AW1155" s="175"/>
      <c r="AX1155" s="175"/>
    </row>
    <row r="1156" spans="2:50" s="20" customFormat="1">
      <c r="B1156" s="326"/>
      <c r="C1156" s="308"/>
      <c r="D1156" s="311"/>
      <c r="E1156" s="311"/>
      <c r="F1156" s="209" t="s">
        <v>161</v>
      </c>
      <c r="G1156" s="54">
        <v>909272</v>
      </c>
      <c r="H1156" s="52">
        <f>IFERROR(G1156/D1144,"-")</f>
        <v>6.730955576397921E-3</v>
      </c>
      <c r="I1156" s="54">
        <v>29</v>
      </c>
      <c r="J1156" s="52">
        <f>IFERROR(I1156/E1144,"-")</f>
        <v>0.11983471074380166</v>
      </c>
      <c r="K1156" s="53">
        <f t="shared" si="197"/>
        <v>31354.206896551725</v>
      </c>
      <c r="L1156" s="311"/>
      <c r="M1156" s="311"/>
      <c r="N1156" s="209" t="s">
        <v>161</v>
      </c>
      <c r="O1156" s="54">
        <v>162536</v>
      </c>
      <c r="P1156" s="52">
        <f>IFERROR(O1156/L1144,"-")</f>
        <v>5.9352980356871593E-3</v>
      </c>
      <c r="Q1156" s="54">
        <v>8</v>
      </c>
      <c r="R1156" s="52">
        <f>IFERROR(Q1156/M1144,"-")</f>
        <v>0.16326530612244897</v>
      </c>
      <c r="S1156" s="53">
        <f t="shared" si="198"/>
        <v>20317</v>
      </c>
      <c r="T1156" s="311"/>
      <c r="U1156" s="311"/>
      <c r="V1156" s="209" t="s">
        <v>161</v>
      </c>
      <c r="W1156" s="54">
        <v>17506</v>
      </c>
      <c r="X1156" s="52">
        <f>IFERROR(W1156/T1144,"-")</f>
        <v>1.4517957534186366E-3</v>
      </c>
      <c r="Y1156" s="54">
        <v>2</v>
      </c>
      <c r="Z1156" s="52">
        <f>IFERROR(Y1156/U1144,"-")</f>
        <v>0.11764705882352941</v>
      </c>
      <c r="AA1156" s="53">
        <f t="shared" si="199"/>
        <v>8753</v>
      </c>
      <c r="AB1156" s="311"/>
      <c r="AC1156" s="311"/>
      <c r="AD1156" s="209" t="s">
        <v>161</v>
      </c>
      <c r="AE1156" s="54">
        <v>139712</v>
      </c>
      <c r="AF1156" s="52">
        <f>IFERROR(AE1156/AB1144,"-")</f>
        <v>7.8725089903430578E-3</v>
      </c>
      <c r="AG1156" s="54">
        <v>5</v>
      </c>
      <c r="AH1156" s="52">
        <f>IFERROR(AG1156/AC1144,"-")</f>
        <v>0.17241379310344829</v>
      </c>
      <c r="AI1156" s="53">
        <f t="shared" si="200"/>
        <v>27942.400000000001</v>
      </c>
      <c r="AJ1156" s="311"/>
      <c r="AK1156" s="324"/>
      <c r="AL1156" s="209" t="s">
        <v>161</v>
      </c>
      <c r="AM1156" s="54">
        <f t="shared" si="205"/>
        <v>1229026</v>
      </c>
      <c r="AN1156" s="52">
        <f>IFERROR(AM1156/AJ1144,"-")</f>
        <v>6.3919310884313022E-3</v>
      </c>
      <c r="AO1156" s="54">
        <f t="shared" si="204"/>
        <v>44</v>
      </c>
      <c r="AP1156" s="52">
        <f>IFERROR(AO1156/AK1144,"-")</f>
        <v>0.13056379821958458</v>
      </c>
      <c r="AQ1156" s="53">
        <f t="shared" si="201"/>
        <v>27932.409090909092</v>
      </c>
      <c r="AW1156" s="175"/>
      <c r="AX1156" s="175"/>
    </row>
    <row r="1157" spans="2:50" s="20" customFormat="1">
      <c r="B1157" s="326"/>
      <c r="C1157" s="308"/>
      <c r="D1157" s="311"/>
      <c r="E1157" s="311"/>
      <c r="F1157" s="209" t="s">
        <v>162</v>
      </c>
      <c r="G1157" s="54">
        <v>2425824</v>
      </c>
      <c r="H1157" s="52">
        <f>IFERROR(G1157/D1144,"-")</f>
        <v>1.7957347834487273E-2</v>
      </c>
      <c r="I1157" s="54">
        <v>22</v>
      </c>
      <c r="J1157" s="52">
        <f>IFERROR(I1157/E1144,"-")</f>
        <v>9.0909090909090912E-2</v>
      </c>
      <c r="K1157" s="53">
        <f t="shared" si="197"/>
        <v>110264.72727272728</v>
      </c>
      <c r="L1157" s="311"/>
      <c r="M1157" s="311"/>
      <c r="N1157" s="209" t="s">
        <v>162</v>
      </c>
      <c r="O1157" s="54">
        <v>239354</v>
      </c>
      <c r="P1157" s="52">
        <f>IFERROR(O1157/L1144,"-")</f>
        <v>8.7404471995980223E-3</v>
      </c>
      <c r="Q1157" s="54">
        <v>3</v>
      </c>
      <c r="R1157" s="52">
        <f>IFERROR(Q1157/M1144,"-")</f>
        <v>6.1224489795918366E-2</v>
      </c>
      <c r="S1157" s="53">
        <f t="shared" si="198"/>
        <v>79784.666666666672</v>
      </c>
      <c r="T1157" s="311"/>
      <c r="U1157" s="311"/>
      <c r="V1157" s="209" t="s">
        <v>162</v>
      </c>
      <c r="W1157" s="54">
        <v>153100</v>
      </c>
      <c r="X1157" s="52">
        <f>IFERROR(W1157/T1144,"-")</f>
        <v>1.2696785664823103E-2</v>
      </c>
      <c r="Y1157" s="54">
        <v>2</v>
      </c>
      <c r="Z1157" s="52">
        <f>IFERROR(Y1157/U1144,"-")</f>
        <v>0.11764705882352941</v>
      </c>
      <c r="AA1157" s="53">
        <f t="shared" si="199"/>
        <v>76550</v>
      </c>
      <c r="AB1157" s="311"/>
      <c r="AC1157" s="311"/>
      <c r="AD1157" s="209" t="s">
        <v>162</v>
      </c>
      <c r="AE1157" s="54">
        <v>174257</v>
      </c>
      <c r="AF1157" s="52">
        <f>IFERROR(AE1157/AB1144,"-")</f>
        <v>9.8190549067382216E-3</v>
      </c>
      <c r="AG1157" s="54">
        <v>5</v>
      </c>
      <c r="AH1157" s="52">
        <f>IFERROR(AG1157/AC1144,"-")</f>
        <v>0.17241379310344829</v>
      </c>
      <c r="AI1157" s="53">
        <f t="shared" si="200"/>
        <v>34851.4</v>
      </c>
      <c r="AJ1157" s="311"/>
      <c r="AK1157" s="324"/>
      <c r="AL1157" s="209" t="s">
        <v>162</v>
      </c>
      <c r="AM1157" s="54">
        <f t="shared" si="205"/>
        <v>2992535</v>
      </c>
      <c r="AN1157" s="52">
        <f>IFERROR(AM1157/AJ1144,"-")</f>
        <v>1.5563606872205118E-2</v>
      </c>
      <c r="AO1157" s="54">
        <f t="shared" si="204"/>
        <v>32</v>
      </c>
      <c r="AP1157" s="52">
        <f>IFERROR(AO1157/AK1144,"-")</f>
        <v>9.4955489614243327E-2</v>
      </c>
      <c r="AQ1157" s="53">
        <f t="shared" si="201"/>
        <v>93516.71875</v>
      </c>
      <c r="AW1157" s="175"/>
      <c r="AX1157" s="175"/>
    </row>
    <row r="1158" spans="2:50" s="20" customFormat="1">
      <c r="B1158" s="326"/>
      <c r="C1158" s="308"/>
      <c r="D1158" s="311"/>
      <c r="E1158" s="311"/>
      <c r="F1158" s="209" t="s">
        <v>163</v>
      </c>
      <c r="G1158" s="54">
        <v>790089</v>
      </c>
      <c r="H1158" s="52">
        <f>IFERROR(G1158/D1144,"-")</f>
        <v>5.848694296536853E-3</v>
      </c>
      <c r="I1158" s="54">
        <v>18</v>
      </c>
      <c r="J1158" s="52">
        <f>IFERROR(I1158/E1144,"-")</f>
        <v>7.43801652892562E-2</v>
      </c>
      <c r="K1158" s="53">
        <f t="shared" ref="K1158:K1221" si="206">IFERROR(G1158/I1158,"-")</f>
        <v>43893.833333333336</v>
      </c>
      <c r="L1158" s="311"/>
      <c r="M1158" s="311"/>
      <c r="N1158" s="209" t="s">
        <v>163</v>
      </c>
      <c r="O1158" s="54">
        <v>49136</v>
      </c>
      <c r="P1158" s="52">
        <f>IFERROR(O1158/L1144,"-")</f>
        <v>1.7942905219860477E-3</v>
      </c>
      <c r="Q1158" s="54">
        <v>4</v>
      </c>
      <c r="R1158" s="52">
        <f>IFERROR(Q1158/M1144,"-")</f>
        <v>8.1632653061224483E-2</v>
      </c>
      <c r="S1158" s="53">
        <f t="shared" ref="S1158:S1221" si="207">IFERROR(O1158/Q1158,"-")</f>
        <v>12284</v>
      </c>
      <c r="T1158" s="311"/>
      <c r="U1158" s="311"/>
      <c r="V1158" s="209" t="s">
        <v>163</v>
      </c>
      <c r="W1158" s="54">
        <v>0</v>
      </c>
      <c r="X1158" s="52">
        <f>IFERROR(W1158/T1144,"-")</f>
        <v>0</v>
      </c>
      <c r="Y1158" s="54">
        <v>0</v>
      </c>
      <c r="Z1158" s="52">
        <f>IFERROR(Y1158/U1144,"-")</f>
        <v>0</v>
      </c>
      <c r="AA1158" s="53" t="str">
        <f t="shared" ref="AA1158:AA1221" si="208">IFERROR(W1158/Y1158,"-")</f>
        <v>-</v>
      </c>
      <c r="AB1158" s="311"/>
      <c r="AC1158" s="311"/>
      <c r="AD1158" s="209" t="s">
        <v>163</v>
      </c>
      <c r="AE1158" s="54">
        <v>230881</v>
      </c>
      <c r="AF1158" s="52">
        <f>IFERROR(AE1158/AB1144,"-")</f>
        <v>1.3009711035554539E-2</v>
      </c>
      <c r="AG1158" s="54">
        <v>2</v>
      </c>
      <c r="AH1158" s="52">
        <f>IFERROR(AG1158/AC1144,"-")</f>
        <v>6.8965517241379309E-2</v>
      </c>
      <c r="AI1158" s="53">
        <f t="shared" ref="AI1158:AI1221" si="209">IFERROR(AE1158/AG1158,"-")</f>
        <v>115440.5</v>
      </c>
      <c r="AJ1158" s="311"/>
      <c r="AK1158" s="324"/>
      <c r="AL1158" s="209" t="s">
        <v>163</v>
      </c>
      <c r="AM1158" s="54">
        <f t="shared" si="205"/>
        <v>1070106</v>
      </c>
      <c r="AN1158" s="52">
        <f>IFERROR(AM1158/AJ1144,"-")</f>
        <v>5.5654183144350621E-3</v>
      </c>
      <c r="AO1158" s="54">
        <f t="shared" si="204"/>
        <v>24</v>
      </c>
      <c r="AP1158" s="52">
        <f>IFERROR(AO1158/AK1144,"-")</f>
        <v>7.1216617210682495E-2</v>
      </c>
      <c r="AQ1158" s="53">
        <f t="shared" ref="AQ1158:AQ1221" si="210">IFERROR(AM1158/AO1158,"-")</f>
        <v>44587.75</v>
      </c>
      <c r="AW1158" s="175"/>
      <c r="AX1158" s="175"/>
    </row>
    <row r="1159" spans="2:50" s="20" customFormat="1">
      <c r="B1159" s="326"/>
      <c r="C1159" s="308"/>
      <c r="D1159" s="311"/>
      <c r="E1159" s="311"/>
      <c r="F1159" s="210" t="s">
        <v>164</v>
      </c>
      <c r="G1159" s="59">
        <v>57699</v>
      </c>
      <c r="H1159" s="57">
        <f>IFERROR(G1159/D1144,"-")</f>
        <v>4.2712126382708765E-4</v>
      </c>
      <c r="I1159" s="59">
        <v>13</v>
      </c>
      <c r="J1159" s="57">
        <f>IFERROR(I1159/E1144,"-")</f>
        <v>5.3719008264462811E-2</v>
      </c>
      <c r="K1159" s="58">
        <f t="shared" si="206"/>
        <v>4438.3846153846152</v>
      </c>
      <c r="L1159" s="311"/>
      <c r="M1159" s="311"/>
      <c r="N1159" s="210" t="s">
        <v>164</v>
      </c>
      <c r="O1159" s="59">
        <v>39639</v>
      </c>
      <c r="P1159" s="57">
        <f>IFERROR(O1159/L1144,"-")</f>
        <v>1.4474902719188566E-3</v>
      </c>
      <c r="Q1159" s="59">
        <v>2</v>
      </c>
      <c r="R1159" s="57">
        <f>IFERROR(Q1159/M1144,"-")</f>
        <v>4.0816326530612242E-2</v>
      </c>
      <c r="S1159" s="58">
        <f t="shared" si="207"/>
        <v>19819.5</v>
      </c>
      <c r="T1159" s="311"/>
      <c r="U1159" s="311"/>
      <c r="V1159" s="210" t="s">
        <v>164</v>
      </c>
      <c r="W1159" s="59">
        <v>7107</v>
      </c>
      <c r="X1159" s="57">
        <f>IFERROR(W1159/T1144,"-")</f>
        <v>5.8939291783081515E-4</v>
      </c>
      <c r="Y1159" s="59">
        <v>2</v>
      </c>
      <c r="Z1159" s="57">
        <f>IFERROR(Y1159/U1144,"-")</f>
        <v>0.11764705882352941</v>
      </c>
      <c r="AA1159" s="58">
        <f t="shared" si="208"/>
        <v>3553.5</v>
      </c>
      <c r="AB1159" s="311"/>
      <c r="AC1159" s="311"/>
      <c r="AD1159" s="210" t="s">
        <v>164</v>
      </c>
      <c r="AE1159" s="59">
        <v>39645</v>
      </c>
      <c r="AF1159" s="57">
        <f>IFERROR(AE1159/AB1144,"-")</f>
        <v>2.2339213447817694E-3</v>
      </c>
      <c r="AG1159" s="59">
        <v>1</v>
      </c>
      <c r="AH1159" s="57">
        <f>IFERROR(AG1159/AC1144,"-")</f>
        <v>3.4482758620689655E-2</v>
      </c>
      <c r="AI1159" s="58">
        <f t="shared" si="209"/>
        <v>39645</v>
      </c>
      <c r="AJ1159" s="311"/>
      <c r="AK1159" s="324"/>
      <c r="AL1159" s="210" t="s">
        <v>164</v>
      </c>
      <c r="AM1159" s="59">
        <f t="shared" si="205"/>
        <v>144090</v>
      </c>
      <c r="AN1159" s="57">
        <f>IFERROR(AM1159/AJ1144,"-")</f>
        <v>7.4938475714270191E-4</v>
      </c>
      <c r="AO1159" s="59">
        <f t="shared" si="204"/>
        <v>18</v>
      </c>
      <c r="AP1159" s="57">
        <f>IFERROR(AO1159/AK1144,"-")</f>
        <v>5.3412462908011868E-2</v>
      </c>
      <c r="AQ1159" s="58">
        <f t="shared" si="210"/>
        <v>8005</v>
      </c>
      <c r="AW1159" s="175"/>
      <c r="AX1159" s="175"/>
    </row>
    <row r="1160" spans="2:50" s="20" customFormat="1">
      <c r="B1160" s="326"/>
      <c r="C1160" s="309"/>
      <c r="D1160" s="312"/>
      <c r="E1160" s="312"/>
      <c r="F1160" s="211" t="s">
        <v>86</v>
      </c>
      <c r="G1160" s="60">
        <f>SUM(G1144:G1159)</f>
        <v>28806566</v>
      </c>
      <c r="H1160" s="57">
        <f>IFERROR(G1160/D1144,"-")</f>
        <v>0.21324280969234152</v>
      </c>
      <c r="I1160" s="59">
        <v>186</v>
      </c>
      <c r="J1160" s="57">
        <f>IFERROR(I1160/E1144,"-")</f>
        <v>0.76859504132231404</v>
      </c>
      <c r="K1160" s="58">
        <f t="shared" si="206"/>
        <v>154874.01075268816</v>
      </c>
      <c r="L1160" s="312"/>
      <c r="M1160" s="312"/>
      <c r="N1160" s="211" t="s">
        <v>86</v>
      </c>
      <c r="O1160" s="60">
        <f>SUM(O1144:O1159)</f>
        <v>4064682</v>
      </c>
      <c r="P1160" s="57">
        <f>IFERROR(O1160/L1144,"-")</f>
        <v>0.14842926545684004</v>
      </c>
      <c r="Q1160" s="59">
        <v>44</v>
      </c>
      <c r="R1160" s="57">
        <f>IFERROR(Q1160/M1144,"-")</f>
        <v>0.89795918367346939</v>
      </c>
      <c r="S1160" s="58">
        <f t="shared" si="207"/>
        <v>92379.136363636368</v>
      </c>
      <c r="T1160" s="312"/>
      <c r="U1160" s="312"/>
      <c r="V1160" s="211" t="s">
        <v>86</v>
      </c>
      <c r="W1160" s="60">
        <f>SUM(W1144:W1159)</f>
        <v>1470921</v>
      </c>
      <c r="X1160" s="57">
        <f>IFERROR(W1160/T1144,"-")</f>
        <v>0.12198542564916567</v>
      </c>
      <c r="Y1160" s="59">
        <v>16</v>
      </c>
      <c r="Z1160" s="57">
        <f>IFERROR(Y1160/U1144,"-")</f>
        <v>0.94117647058823528</v>
      </c>
      <c r="AA1160" s="58">
        <f t="shared" si="208"/>
        <v>91932.5625</v>
      </c>
      <c r="AB1160" s="312"/>
      <c r="AC1160" s="312"/>
      <c r="AD1160" s="211" t="s">
        <v>86</v>
      </c>
      <c r="AE1160" s="60">
        <f>SUM(AE1144:AE1159)</f>
        <v>2764979</v>
      </c>
      <c r="AF1160" s="57">
        <f>IFERROR(AE1160/AB1144,"-")</f>
        <v>0.15580137737352381</v>
      </c>
      <c r="AG1160" s="59">
        <v>29</v>
      </c>
      <c r="AH1160" s="57">
        <f>IFERROR(AG1160/AC1144,"-")</f>
        <v>1</v>
      </c>
      <c r="AI1160" s="58">
        <f t="shared" si="209"/>
        <v>95344.103448275855</v>
      </c>
      <c r="AJ1160" s="312"/>
      <c r="AK1160" s="325"/>
      <c r="AL1160" s="211" t="s">
        <v>86</v>
      </c>
      <c r="AM1160" s="60">
        <f>SUM(AM1144:AM1159)</f>
        <v>37107148</v>
      </c>
      <c r="AN1160" s="57">
        <f>IFERROR(AM1160/AJ1144,"-")</f>
        <v>0.19298723778359564</v>
      </c>
      <c r="AO1160" s="59">
        <f t="shared" si="204"/>
        <v>275</v>
      </c>
      <c r="AP1160" s="57">
        <f>IFERROR(AO1160/AK1144,"-")</f>
        <v>0.81602373887240354</v>
      </c>
      <c r="AQ1160" s="58">
        <f t="shared" si="210"/>
        <v>134935.08363636365</v>
      </c>
      <c r="AW1160" s="175"/>
      <c r="AX1160" s="175"/>
    </row>
    <row r="1161" spans="2:50" s="20" customFormat="1">
      <c r="B1161" s="326">
        <v>69</v>
      </c>
      <c r="C1161" s="307" t="s">
        <v>53</v>
      </c>
      <c r="D1161" s="310">
        <v>317074600</v>
      </c>
      <c r="E1161" s="310">
        <v>578</v>
      </c>
      <c r="F1161" s="207" t="s">
        <v>150</v>
      </c>
      <c r="G1161" s="50">
        <v>8438095</v>
      </c>
      <c r="H1161" s="48">
        <f>IFERROR(G1161/D1161,"-")</f>
        <v>2.6612333501327447E-2</v>
      </c>
      <c r="I1161" s="50">
        <v>113</v>
      </c>
      <c r="J1161" s="48">
        <f>IFERROR(I1161/E1161,"-")</f>
        <v>0.19550173010380623</v>
      </c>
      <c r="K1161" s="49">
        <f t="shared" si="206"/>
        <v>74673.407079646015</v>
      </c>
      <c r="L1161" s="310">
        <v>49176950</v>
      </c>
      <c r="M1161" s="310">
        <v>81</v>
      </c>
      <c r="N1161" s="207" t="s">
        <v>150</v>
      </c>
      <c r="O1161" s="50">
        <v>184141</v>
      </c>
      <c r="P1161" s="48">
        <f>IFERROR(O1161/L1161,"-")</f>
        <v>3.7444575151569992E-3</v>
      </c>
      <c r="Q1161" s="50">
        <v>15</v>
      </c>
      <c r="R1161" s="48">
        <f>IFERROR(Q1161/M1161,"-")</f>
        <v>0.18518518518518517</v>
      </c>
      <c r="S1161" s="49">
        <f t="shared" si="207"/>
        <v>12276.066666666668</v>
      </c>
      <c r="T1161" s="310">
        <v>24212970</v>
      </c>
      <c r="U1161" s="310">
        <v>47</v>
      </c>
      <c r="V1161" s="207" t="s">
        <v>150</v>
      </c>
      <c r="W1161" s="50">
        <v>425437</v>
      </c>
      <c r="X1161" s="48">
        <f>IFERROR(W1161/T1161,"-")</f>
        <v>1.7570624338939005E-2</v>
      </c>
      <c r="Y1161" s="50">
        <v>14</v>
      </c>
      <c r="Z1161" s="48">
        <f>IFERROR(Y1161/U1161,"-")</f>
        <v>0.2978723404255319</v>
      </c>
      <c r="AA1161" s="49">
        <f t="shared" si="208"/>
        <v>30388.357142857141</v>
      </c>
      <c r="AB1161" s="310">
        <v>54525450</v>
      </c>
      <c r="AC1161" s="310">
        <v>80</v>
      </c>
      <c r="AD1161" s="207" t="s">
        <v>150</v>
      </c>
      <c r="AE1161" s="50">
        <v>311114</v>
      </c>
      <c r="AF1161" s="48">
        <f>IFERROR(AE1161/AB1161,"-")</f>
        <v>5.7058492868926345E-3</v>
      </c>
      <c r="AG1161" s="50">
        <v>16</v>
      </c>
      <c r="AH1161" s="48">
        <f>IFERROR(AG1161/AC1161,"-")</f>
        <v>0.2</v>
      </c>
      <c r="AI1161" s="49">
        <f t="shared" si="209"/>
        <v>19444.625</v>
      </c>
      <c r="AJ1161" s="310">
        <f>SUM(D1161,L1161,T1161,AB1161)</f>
        <v>444989970</v>
      </c>
      <c r="AK1161" s="323">
        <f>SUM(E1161,M1161,U1161,AC1161)</f>
        <v>786</v>
      </c>
      <c r="AL1161" s="207" t="s">
        <v>150</v>
      </c>
      <c r="AM1161" s="50">
        <f t="shared" ref="AM1161:AM1176" si="211">SUM(G1161,O1161,W1161,AE1161)</f>
        <v>9358787</v>
      </c>
      <c r="AN1161" s="48">
        <f>IFERROR(AM1161/AJ1161,"-")</f>
        <v>2.1031456057312933E-2</v>
      </c>
      <c r="AO1161" s="50">
        <f t="shared" si="204"/>
        <v>158</v>
      </c>
      <c r="AP1161" s="48">
        <f>IFERROR(AO1161/AK1161,"-")</f>
        <v>0.2010178117048346</v>
      </c>
      <c r="AQ1161" s="49">
        <f t="shared" si="210"/>
        <v>59232.829113924054</v>
      </c>
      <c r="AW1161" s="175"/>
      <c r="AX1161" s="175"/>
    </row>
    <row r="1162" spans="2:50" s="20" customFormat="1">
      <c r="B1162" s="326"/>
      <c r="C1162" s="308"/>
      <c r="D1162" s="311"/>
      <c r="E1162" s="311"/>
      <c r="F1162" s="208" t="s">
        <v>151</v>
      </c>
      <c r="G1162" s="54">
        <v>10024122</v>
      </c>
      <c r="H1162" s="52">
        <f>IFERROR(G1162/D1161,"-")</f>
        <v>3.1614396107414469E-2</v>
      </c>
      <c r="I1162" s="54">
        <v>158</v>
      </c>
      <c r="J1162" s="52">
        <f>IFERROR(I1162/E1161,"-")</f>
        <v>0.27335640138408307</v>
      </c>
      <c r="K1162" s="53">
        <f t="shared" si="206"/>
        <v>63443.810126582277</v>
      </c>
      <c r="L1162" s="311"/>
      <c r="M1162" s="311"/>
      <c r="N1162" s="208" t="s">
        <v>151</v>
      </c>
      <c r="O1162" s="54">
        <v>395151</v>
      </c>
      <c r="P1162" s="52">
        <f>IFERROR(O1162/L1161,"-")</f>
        <v>8.0352888904252906E-3</v>
      </c>
      <c r="Q1162" s="54">
        <v>18</v>
      </c>
      <c r="R1162" s="52">
        <f>IFERROR(Q1162/M1161,"-")</f>
        <v>0.22222222222222221</v>
      </c>
      <c r="S1162" s="53">
        <f t="shared" si="207"/>
        <v>21952.833333333332</v>
      </c>
      <c r="T1162" s="311"/>
      <c r="U1162" s="311"/>
      <c r="V1162" s="208" t="s">
        <v>151</v>
      </c>
      <c r="W1162" s="54">
        <v>336501</v>
      </c>
      <c r="X1162" s="52">
        <f>IFERROR(W1162/T1161,"-")</f>
        <v>1.3897551601476399E-2</v>
      </c>
      <c r="Y1162" s="54">
        <v>12</v>
      </c>
      <c r="Z1162" s="52">
        <f>IFERROR(Y1162/U1161,"-")</f>
        <v>0.25531914893617019</v>
      </c>
      <c r="AA1162" s="53">
        <f t="shared" si="208"/>
        <v>28041.75</v>
      </c>
      <c r="AB1162" s="311"/>
      <c r="AC1162" s="311"/>
      <c r="AD1162" s="208" t="s">
        <v>151</v>
      </c>
      <c r="AE1162" s="54">
        <v>670545</v>
      </c>
      <c r="AF1162" s="52">
        <f>IFERROR(AE1162/AB1161,"-")</f>
        <v>1.2297835231070996E-2</v>
      </c>
      <c r="AG1162" s="54">
        <v>24</v>
      </c>
      <c r="AH1162" s="52">
        <f>IFERROR(AG1162/AC1161,"-")</f>
        <v>0.3</v>
      </c>
      <c r="AI1162" s="53">
        <f t="shared" si="209"/>
        <v>27939.375</v>
      </c>
      <c r="AJ1162" s="311"/>
      <c r="AK1162" s="324"/>
      <c r="AL1162" s="208" t="s">
        <v>151</v>
      </c>
      <c r="AM1162" s="54">
        <f t="shared" si="211"/>
        <v>11426319</v>
      </c>
      <c r="AN1162" s="52">
        <f>IFERROR(AM1162/AJ1161,"-")</f>
        <v>2.5677700106364196E-2</v>
      </c>
      <c r="AO1162" s="54">
        <f t="shared" si="204"/>
        <v>212</v>
      </c>
      <c r="AP1162" s="52">
        <f>IFERROR(AO1162/AK1161,"-")</f>
        <v>0.26972010178117051</v>
      </c>
      <c r="AQ1162" s="53">
        <f t="shared" si="210"/>
        <v>53897.731132075474</v>
      </c>
      <c r="AW1162" s="175"/>
      <c r="AX1162" s="175"/>
    </row>
    <row r="1163" spans="2:50" s="20" customFormat="1">
      <c r="B1163" s="326"/>
      <c r="C1163" s="308"/>
      <c r="D1163" s="311"/>
      <c r="E1163" s="311"/>
      <c r="F1163" s="209" t="s">
        <v>152</v>
      </c>
      <c r="G1163" s="54">
        <v>4422499</v>
      </c>
      <c r="H1163" s="52">
        <f>IFERROR(G1163/D1161,"-")</f>
        <v>1.3947818589063899E-2</v>
      </c>
      <c r="I1163" s="54">
        <v>148</v>
      </c>
      <c r="J1163" s="52">
        <f>IFERROR(I1163/E1161,"-")</f>
        <v>0.25605536332179929</v>
      </c>
      <c r="K1163" s="53">
        <f t="shared" si="206"/>
        <v>29881.75</v>
      </c>
      <c r="L1163" s="311"/>
      <c r="M1163" s="311"/>
      <c r="N1163" s="209" t="s">
        <v>152</v>
      </c>
      <c r="O1163" s="54">
        <v>366929</v>
      </c>
      <c r="P1163" s="52">
        <f>IFERROR(O1163/L1161,"-")</f>
        <v>7.4614021406370261E-3</v>
      </c>
      <c r="Q1163" s="54">
        <v>27</v>
      </c>
      <c r="R1163" s="52">
        <f>IFERROR(Q1163/M1161,"-")</f>
        <v>0.33333333333333331</v>
      </c>
      <c r="S1163" s="53">
        <f t="shared" si="207"/>
        <v>13589.962962962964</v>
      </c>
      <c r="T1163" s="311"/>
      <c r="U1163" s="311"/>
      <c r="V1163" s="209" t="s">
        <v>152</v>
      </c>
      <c r="W1163" s="54">
        <v>295524</v>
      </c>
      <c r="X1163" s="52">
        <f>IFERROR(W1163/T1161,"-")</f>
        <v>1.2205194158337453E-2</v>
      </c>
      <c r="Y1163" s="54">
        <v>15</v>
      </c>
      <c r="Z1163" s="52">
        <f>IFERROR(Y1163/U1161,"-")</f>
        <v>0.31914893617021278</v>
      </c>
      <c r="AA1163" s="53">
        <f t="shared" si="208"/>
        <v>19701.599999999999</v>
      </c>
      <c r="AB1163" s="311"/>
      <c r="AC1163" s="311"/>
      <c r="AD1163" s="209" t="s">
        <v>152</v>
      </c>
      <c r="AE1163" s="54">
        <v>429432</v>
      </c>
      <c r="AF1163" s="52">
        <f>IFERROR(AE1163/AB1161,"-")</f>
        <v>7.8758084527500456E-3</v>
      </c>
      <c r="AG1163" s="54">
        <v>18</v>
      </c>
      <c r="AH1163" s="52">
        <f>IFERROR(AG1163/AC1161,"-")</f>
        <v>0.22500000000000001</v>
      </c>
      <c r="AI1163" s="53">
        <f t="shared" si="209"/>
        <v>23857.333333333332</v>
      </c>
      <c r="AJ1163" s="311"/>
      <c r="AK1163" s="324"/>
      <c r="AL1163" s="209" t="s">
        <v>152</v>
      </c>
      <c r="AM1163" s="54">
        <f t="shared" si="211"/>
        <v>5514384</v>
      </c>
      <c r="AN1163" s="52">
        <f>IFERROR(AM1163/AJ1161,"-")</f>
        <v>1.2392153468088281E-2</v>
      </c>
      <c r="AO1163" s="54">
        <f t="shared" si="204"/>
        <v>208</v>
      </c>
      <c r="AP1163" s="52">
        <f>IFERROR(AO1163/AK1161,"-")</f>
        <v>0.26463104325699743</v>
      </c>
      <c r="AQ1163" s="53">
        <f t="shared" si="210"/>
        <v>26511.461538461539</v>
      </c>
      <c r="AW1163" s="175"/>
      <c r="AX1163" s="175"/>
    </row>
    <row r="1164" spans="2:50" s="20" customFormat="1">
      <c r="B1164" s="326"/>
      <c r="C1164" s="308"/>
      <c r="D1164" s="311"/>
      <c r="E1164" s="311"/>
      <c r="F1164" s="209" t="s">
        <v>153</v>
      </c>
      <c r="G1164" s="54">
        <v>160453</v>
      </c>
      <c r="H1164" s="52">
        <f>IFERROR(G1164/D1161,"-")</f>
        <v>5.0604179584236644E-4</v>
      </c>
      <c r="I1164" s="54">
        <v>20</v>
      </c>
      <c r="J1164" s="52">
        <f>IFERROR(I1164/E1161,"-")</f>
        <v>3.4602076124567477E-2</v>
      </c>
      <c r="K1164" s="53">
        <f t="shared" si="206"/>
        <v>8022.65</v>
      </c>
      <c r="L1164" s="311"/>
      <c r="M1164" s="311"/>
      <c r="N1164" s="209" t="s">
        <v>153</v>
      </c>
      <c r="O1164" s="54">
        <v>24892</v>
      </c>
      <c r="P1164" s="52">
        <f>IFERROR(O1164/L1161,"-")</f>
        <v>5.0617209892032749E-4</v>
      </c>
      <c r="Q1164" s="54">
        <v>3</v>
      </c>
      <c r="R1164" s="52">
        <f>IFERROR(Q1164/M1161,"-")</f>
        <v>3.7037037037037035E-2</v>
      </c>
      <c r="S1164" s="53">
        <f t="shared" si="207"/>
        <v>8297.3333333333339</v>
      </c>
      <c r="T1164" s="311"/>
      <c r="U1164" s="311"/>
      <c r="V1164" s="209" t="s">
        <v>153</v>
      </c>
      <c r="W1164" s="54">
        <v>33157</v>
      </c>
      <c r="X1164" s="52">
        <f>IFERROR(W1164/T1161,"-")</f>
        <v>1.3693900417833913E-3</v>
      </c>
      <c r="Y1164" s="54">
        <v>2</v>
      </c>
      <c r="Z1164" s="52">
        <f>IFERROR(Y1164/U1161,"-")</f>
        <v>4.2553191489361701E-2</v>
      </c>
      <c r="AA1164" s="53">
        <f t="shared" si="208"/>
        <v>16578.5</v>
      </c>
      <c r="AB1164" s="311"/>
      <c r="AC1164" s="311"/>
      <c r="AD1164" s="209" t="s">
        <v>153</v>
      </c>
      <c r="AE1164" s="54">
        <v>1937</v>
      </c>
      <c r="AF1164" s="52">
        <f>IFERROR(AE1164/AB1161,"-")</f>
        <v>3.5524695348685797E-5</v>
      </c>
      <c r="AG1164" s="54">
        <v>1</v>
      </c>
      <c r="AH1164" s="52">
        <f>IFERROR(AG1164/AC1161,"-")</f>
        <v>1.2500000000000001E-2</v>
      </c>
      <c r="AI1164" s="53">
        <f t="shared" si="209"/>
        <v>1937</v>
      </c>
      <c r="AJ1164" s="311"/>
      <c r="AK1164" s="324"/>
      <c r="AL1164" s="209" t="s">
        <v>153</v>
      </c>
      <c r="AM1164" s="54">
        <f t="shared" si="211"/>
        <v>220439</v>
      </c>
      <c r="AN1164" s="52">
        <f>IFERROR(AM1164/AJ1161,"-")</f>
        <v>4.9537970485042618E-4</v>
      </c>
      <c r="AO1164" s="54">
        <f t="shared" si="204"/>
        <v>26</v>
      </c>
      <c r="AP1164" s="52">
        <f>IFERROR(AO1164/AK1161,"-")</f>
        <v>3.3078880407124679E-2</v>
      </c>
      <c r="AQ1164" s="53">
        <f t="shared" si="210"/>
        <v>8478.4230769230762</v>
      </c>
      <c r="AW1164" s="175"/>
      <c r="AX1164" s="175"/>
    </row>
    <row r="1165" spans="2:50" s="20" customFormat="1">
      <c r="B1165" s="326"/>
      <c r="C1165" s="308"/>
      <c r="D1165" s="311"/>
      <c r="E1165" s="311"/>
      <c r="F1165" s="209" t="s">
        <v>154</v>
      </c>
      <c r="G1165" s="54">
        <v>14587122</v>
      </c>
      <c r="H1165" s="52">
        <f>IFERROR(G1165/D1161,"-")</f>
        <v>4.6005331237506886E-2</v>
      </c>
      <c r="I1165" s="54">
        <v>194</v>
      </c>
      <c r="J1165" s="52">
        <f>IFERROR(I1165/E1161,"-")</f>
        <v>0.33564013840830448</v>
      </c>
      <c r="K1165" s="53">
        <f t="shared" si="206"/>
        <v>75191.350515463913</v>
      </c>
      <c r="L1165" s="311"/>
      <c r="M1165" s="311"/>
      <c r="N1165" s="209" t="s">
        <v>154</v>
      </c>
      <c r="O1165" s="54">
        <v>671983</v>
      </c>
      <c r="P1165" s="52">
        <f>IFERROR(O1165/L1161,"-")</f>
        <v>1.3664592863119815E-2</v>
      </c>
      <c r="Q1165" s="54">
        <v>27</v>
      </c>
      <c r="R1165" s="52">
        <f>IFERROR(Q1165/M1161,"-")</f>
        <v>0.33333333333333331</v>
      </c>
      <c r="S1165" s="53">
        <f t="shared" si="207"/>
        <v>24888.259259259259</v>
      </c>
      <c r="T1165" s="311"/>
      <c r="U1165" s="311"/>
      <c r="V1165" s="209" t="s">
        <v>154</v>
      </c>
      <c r="W1165" s="54">
        <v>760274</v>
      </c>
      <c r="X1165" s="52">
        <f>IFERROR(W1165/T1161,"-")</f>
        <v>3.1399452442224147E-2</v>
      </c>
      <c r="Y1165" s="54">
        <v>18</v>
      </c>
      <c r="Z1165" s="52">
        <f>IFERROR(Y1165/U1161,"-")</f>
        <v>0.38297872340425532</v>
      </c>
      <c r="AA1165" s="53">
        <f t="shared" si="208"/>
        <v>42237.444444444445</v>
      </c>
      <c r="AB1165" s="311"/>
      <c r="AC1165" s="311"/>
      <c r="AD1165" s="209" t="s">
        <v>154</v>
      </c>
      <c r="AE1165" s="54">
        <v>3027690</v>
      </c>
      <c r="AF1165" s="52">
        <f>IFERROR(AE1165/AB1161,"-")</f>
        <v>5.5528014899464379E-2</v>
      </c>
      <c r="AG1165" s="54">
        <v>35</v>
      </c>
      <c r="AH1165" s="52">
        <f>IFERROR(AG1165/AC1161,"-")</f>
        <v>0.4375</v>
      </c>
      <c r="AI1165" s="53">
        <f t="shared" si="209"/>
        <v>86505.428571428565</v>
      </c>
      <c r="AJ1165" s="311"/>
      <c r="AK1165" s="324"/>
      <c r="AL1165" s="209" t="s">
        <v>154</v>
      </c>
      <c r="AM1165" s="54">
        <f t="shared" si="211"/>
        <v>19047069</v>
      </c>
      <c r="AN1165" s="52">
        <f>IFERROR(AM1165/AJ1161,"-")</f>
        <v>4.2803367006227132E-2</v>
      </c>
      <c r="AO1165" s="54">
        <f t="shared" si="204"/>
        <v>274</v>
      </c>
      <c r="AP1165" s="52">
        <f>IFERROR(AO1165/AK1161,"-")</f>
        <v>0.34860050890585242</v>
      </c>
      <c r="AQ1165" s="53">
        <f t="shared" si="210"/>
        <v>69514.850364963509</v>
      </c>
      <c r="AW1165" s="175"/>
      <c r="AX1165" s="175"/>
    </row>
    <row r="1166" spans="2:50" s="20" customFormat="1">
      <c r="B1166" s="326"/>
      <c r="C1166" s="308"/>
      <c r="D1166" s="311"/>
      <c r="E1166" s="311"/>
      <c r="F1166" s="209" t="s">
        <v>155</v>
      </c>
      <c r="G1166" s="54">
        <v>9962147</v>
      </c>
      <c r="H1166" s="52">
        <f>IFERROR(G1166/D1161,"-")</f>
        <v>3.1418937373097686E-2</v>
      </c>
      <c r="I1166" s="54">
        <v>189</v>
      </c>
      <c r="J1166" s="52">
        <f>IFERROR(I1166/E1161,"-")</f>
        <v>0.32698961937716264</v>
      </c>
      <c r="K1166" s="53">
        <f t="shared" si="206"/>
        <v>52709.77248677249</v>
      </c>
      <c r="L1166" s="311"/>
      <c r="M1166" s="311"/>
      <c r="N1166" s="209" t="s">
        <v>155</v>
      </c>
      <c r="O1166" s="54">
        <v>1749407</v>
      </c>
      <c r="P1166" s="52">
        <f>IFERROR(O1166/L1161,"-")</f>
        <v>3.5573718988265841E-2</v>
      </c>
      <c r="Q1166" s="54">
        <v>28</v>
      </c>
      <c r="R1166" s="52">
        <f>IFERROR(Q1166/M1161,"-")</f>
        <v>0.34567901234567899</v>
      </c>
      <c r="S1166" s="53">
        <f t="shared" si="207"/>
        <v>62478.821428571428</v>
      </c>
      <c r="T1166" s="311"/>
      <c r="U1166" s="311"/>
      <c r="V1166" s="209" t="s">
        <v>155</v>
      </c>
      <c r="W1166" s="54">
        <v>944616</v>
      </c>
      <c r="X1166" s="52">
        <f>IFERROR(W1166/T1161,"-")</f>
        <v>3.9012810076582922E-2</v>
      </c>
      <c r="Y1166" s="54">
        <v>22</v>
      </c>
      <c r="Z1166" s="52">
        <f>IFERROR(Y1166/U1161,"-")</f>
        <v>0.46808510638297873</v>
      </c>
      <c r="AA1166" s="53">
        <f t="shared" si="208"/>
        <v>42937.090909090912</v>
      </c>
      <c r="AB1166" s="311"/>
      <c r="AC1166" s="311"/>
      <c r="AD1166" s="209" t="s">
        <v>155</v>
      </c>
      <c r="AE1166" s="54">
        <v>2989037</v>
      </c>
      <c r="AF1166" s="52">
        <f>IFERROR(AE1166/AB1161,"-")</f>
        <v>5.481911657767153E-2</v>
      </c>
      <c r="AG1166" s="54">
        <v>25</v>
      </c>
      <c r="AH1166" s="52">
        <f>IFERROR(AG1166/AC1161,"-")</f>
        <v>0.3125</v>
      </c>
      <c r="AI1166" s="53">
        <f t="shared" si="209"/>
        <v>119561.48</v>
      </c>
      <c r="AJ1166" s="311"/>
      <c r="AK1166" s="324"/>
      <c r="AL1166" s="209" t="s">
        <v>155</v>
      </c>
      <c r="AM1166" s="54">
        <f t="shared" si="211"/>
        <v>15645207</v>
      </c>
      <c r="AN1166" s="52">
        <f>IFERROR(AM1166/AJ1161,"-")</f>
        <v>3.5158560989588146E-2</v>
      </c>
      <c r="AO1166" s="54">
        <f t="shared" si="204"/>
        <v>264</v>
      </c>
      <c r="AP1166" s="52">
        <f>IFERROR(AO1166/AK1161,"-")</f>
        <v>0.33587786259541985</v>
      </c>
      <c r="AQ1166" s="53">
        <f t="shared" si="210"/>
        <v>59262.147727272728</v>
      </c>
      <c r="AW1166" s="175"/>
      <c r="AX1166" s="175"/>
    </row>
    <row r="1167" spans="2:50" s="20" customFormat="1">
      <c r="B1167" s="326"/>
      <c r="C1167" s="308"/>
      <c r="D1167" s="311"/>
      <c r="E1167" s="311"/>
      <c r="F1167" s="209" t="s">
        <v>156</v>
      </c>
      <c r="G1167" s="54">
        <v>4734958</v>
      </c>
      <c r="H1167" s="52">
        <f>IFERROR(G1167/D1161,"-")</f>
        <v>1.4933261762373902E-2</v>
      </c>
      <c r="I1167" s="54">
        <v>33</v>
      </c>
      <c r="J1167" s="52">
        <f>IFERROR(I1167/E1161,"-")</f>
        <v>5.7093425605536333E-2</v>
      </c>
      <c r="K1167" s="53">
        <f t="shared" si="206"/>
        <v>143483.57575757575</v>
      </c>
      <c r="L1167" s="311"/>
      <c r="M1167" s="311"/>
      <c r="N1167" s="209" t="s">
        <v>156</v>
      </c>
      <c r="O1167" s="54">
        <v>1591958</v>
      </c>
      <c r="P1167" s="52">
        <f>IFERROR(O1167/L1161,"-")</f>
        <v>3.2372036086011843E-2</v>
      </c>
      <c r="Q1167" s="54">
        <v>9</v>
      </c>
      <c r="R1167" s="52">
        <f>IFERROR(Q1167/M1161,"-")</f>
        <v>0.1111111111111111</v>
      </c>
      <c r="S1167" s="53">
        <f t="shared" si="207"/>
        <v>176884.22222222222</v>
      </c>
      <c r="T1167" s="311"/>
      <c r="U1167" s="311"/>
      <c r="V1167" s="209" t="s">
        <v>156</v>
      </c>
      <c r="W1167" s="54">
        <v>68004</v>
      </c>
      <c r="X1167" s="52">
        <f>IFERROR(W1167/T1161,"-")</f>
        <v>2.8085773864172797E-3</v>
      </c>
      <c r="Y1167" s="54">
        <v>6</v>
      </c>
      <c r="Z1167" s="52">
        <f>IFERROR(Y1167/U1161,"-")</f>
        <v>0.1276595744680851</v>
      </c>
      <c r="AA1167" s="53">
        <f t="shared" si="208"/>
        <v>11334</v>
      </c>
      <c r="AB1167" s="311"/>
      <c r="AC1167" s="311"/>
      <c r="AD1167" s="209" t="s">
        <v>156</v>
      </c>
      <c r="AE1167" s="54">
        <v>2866392</v>
      </c>
      <c r="AF1167" s="52">
        <f>IFERROR(AE1167/AB1161,"-")</f>
        <v>5.2569799974140519E-2</v>
      </c>
      <c r="AG1167" s="54">
        <v>11</v>
      </c>
      <c r="AH1167" s="52">
        <f>IFERROR(AG1167/AC1161,"-")</f>
        <v>0.13750000000000001</v>
      </c>
      <c r="AI1167" s="53">
        <f t="shared" si="209"/>
        <v>260581.09090909091</v>
      </c>
      <c r="AJ1167" s="311"/>
      <c r="AK1167" s="324"/>
      <c r="AL1167" s="209" t="s">
        <v>156</v>
      </c>
      <c r="AM1167" s="54">
        <f t="shared" si="211"/>
        <v>9261312</v>
      </c>
      <c r="AN1167" s="52">
        <f>IFERROR(AM1167/AJ1161,"-")</f>
        <v>2.0812406176256064E-2</v>
      </c>
      <c r="AO1167" s="54">
        <f t="shared" si="204"/>
        <v>59</v>
      </c>
      <c r="AP1167" s="52">
        <f>IFERROR(AO1167/AK1161,"-")</f>
        <v>7.5063613231552168E-2</v>
      </c>
      <c r="AQ1167" s="53">
        <f t="shared" si="210"/>
        <v>156971.38983050847</v>
      </c>
      <c r="AW1167" s="175"/>
      <c r="AX1167" s="175"/>
    </row>
    <row r="1168" spans="2:50" s="20" customFormat="1">
      <c r="B1168" s="326"/>
      <c r="C1168" s="308"/>
      <c r="D1168" s="311"/>
      <c r="E1168" s="311"/>
      <c r="F1168" s="209" t="s">
        <v>166</v>
      </c>
      <c r="G1168" s="54">
        <v>0</v>
      </c>
      <c r="H1168" s="52">
        <f>IFERROR(G1168/D1161,"-")</f>
        <v>0</v>
      </c>
      <c r="I1168" s="54">
        <v>0</v>
      </c>
      <c r="J1168" s="52">
        <f>IFERROR(I1168/E1161,"-")</f>
        <v>0</v>
      </c>
      <c r="K1168" s="53" t="str">
        <f t="shared" si="206"/>
        <v>-</v>
      </c>
      <c r="L1168" s="311"/>
      <c r="M1168" s="311"/>
      <c r="N1168" s="209" t="s">
        <v>166</v>
      </c>
      <c r="O1168" s="54">
        <v>0</v>
      </c>
      <c r="P1168" s="52">
        <f>IFERROR(O1168/L1161,"-")</f>
        <v>0</v>
      </c>
      <c r="Q1168" s="54">
        <v>0</v>
      </c>
      <c r="R1168" s="52">
        <f>IFERROR(Q1168/M1161,"-")</f>
        <v>0</v>
      </c>
      <c r="S1168" s="53" t="str">
        <f t="shared" si="207"/>
        <v>-</v>
      </c>
      <c r="T1168" s="311"/>
      <c r="U1168" s="311"/>
      <c r="V1168" s="209" t="s">
        <v>166</v>
      </c>
      <c r="W1168" s="54">
        <v>0</v>
      </c>
      <c r="X1168" s="52">
        <f>IFERROR(W1168/T1161,"-")</f>
        <v>0</v>
      </c>
      <c r="Y1168" s="54">
        <v>0</v>
      </c>
      <c r="Z1168" s="52">
        <f>IFERROR(Y1168/U1161,"-")</f>
        <v>0</v>
      </c>
      <c r="AA1168" s="53" t="str">
        <f t="shared" si="208"/>
        <v>-</v>
      </c>
      <c r="AB1168" s="311"/>
      <c r="AC1168" s="311"/>
      <c r="AD1168" s="209" t="s">
        <v>166</v>
      </c>
      <c r="AE1168" s="54">
        <v>0</v>
      </c>
      <c r="AF1168" s="52">
        <f>IFERROR(AE1168/AB1161,"-")</f>
        <v>0</v>
      </c>
      <c r="AG1168" s="54">
        <v>0</v>
      </c>
      <c r="AH1168" s="52">
        <f>IFERROR(AG1168/AC1161,"-")</f>
        <v>0</v>
      </c>
      <c r="AI1168" s="53" t="str">
        <f t="shared" si="209"/>
        <v>-</v>
      </c>
      <c r="AJ1168" s="311"/>
      <c r="AK1168" s="324"/>
      <c r="AL1168" s="209" t="s">
        <v>166</v>
      </c>
      <c r="AM1168" s="54">
        <f t="shared" si="211"/>
        <v>0</v>
      </c>
      <c r="AN1168" s="52">
        <f>IFERROR(AM1168/AJ1161,"-")</f>
        <v>0</v>
      </c>
      <c r="AO1168" s="54">
        <f t="shared" si="204"/>
        <v>0</v>
      </c>
      <c r="AP1168" s="52">
        <f>IFERROR(AO1168/AK1161,"-")</f>
        <v>0</v>
      </c>
      <c r="AQ1168" s="53" t="str">
        <f t="shared" si="210"/>
        <v>-</v>
      </c>
      <c r="AW1168" s="175"/>
      <c r="AX1168" s="175"/>
    </row>
    <row r="1169" spans="2:50" s="20" customFormat="1">
      <c r="B1169" s="326"/>
      <c r="C1169" s="308"/>
      <c r="D1169" s="311"/>
      <c r="E1169" s="311"/>
      <c r="F1169" s="209" t="s">
        <v>157</v>
      </c>
      <c r="G1169" s="54">
        <v>62959</v>
      </c>
      <c r="H1169" s="52">
        <f>IFERROR(G1169/D1161,"-")</f>
        <v>1.9856210494312694E-4</v>
      </c>
      <c r="I1169" s="54">
        <v>7</v>
      </c>
      <c r="J1169" s="52">
        <f>IFERROR(I1169/E1161,"-")</f>
        <v>1.2110726643598616E-2</v>
      </c>
      <c r="K1169" s="53">
        <f t="shared" si="206"/>
        <v>8994.1428571428569</v>
      </c>
      <c r="L1169" s="311"/>
      <c r="M1169" s="311"/>
      <c r="N1169" s="209" t="s">
        <v>157</v>
      </c>
      <c r="O1169" s="54">
        <v>13329</v>
      </c>
      <c r="P1169" s="52">
        <f>IFERROR(O1169/L1161,"-")</f>
        <v>2.7104161604166177E-4</v>
      </c>
      <c r="Q1169" s="54">
        <v>1</v>
      </c>
      <c r="R1169" s="52">
        <f>IFERROR(Q1169/M1161,"-")</f>
        <v>1.2345679012345678E-2</v>
      </c>
      <c r="S1169" s="53">
        <f t="shared" si="207"/>
        <v>13329</v>
      </c>
      <c r="T1169" s="311"/>
      <c r="U1169" s="311"/>
      <c r="V1169" s="209" t="s">
        <v>157</v>
      </c>
      <c r="W1169" s="54">
        <v>0</v>
      </c>
      <c r="X1169" s="52">
        <f>IFERROR(W1169/T1161,"-")</f>
        <v>0</v>
      </c>
      <c r="Y1169" s="54">
        <v>0</v>
      </c>
      <c r="Z1169" s="52">
        <f>IFERROR(Y1169/U1161,"-")</f>
        <v>0</v>
      </c>
      <c r="AA1169" s="53" t="str">
        <f t="shared" si="208"/>
        <v>-</v>
      </c>
      <c r="AB1169" s="311"/>
      <c r="AC1169" s="311"/>
      <c r="AD1169" s="209" t="s">
        <v>157</v>
      </c>
      <c r="AE1169" s="54">
        <v>28674</v>
      </c>
      <c r="AF1169" s="52">
        <f>IFERROR(AE1169/AB1161,"-")</f>
        <v>5.2588286754167086E-4</v>
      </c>
      <c r="AG1169" s="54">
        <v>1</v>
      </c>
      <c r="AH1169" s="52">
        <f>IFERROR(AG1169/AC1161,"-")</f>
        <v>1.2500000000000001E-2</v>
      </c>
      <c r="AI1169" s="53">
        <f t="shared" si="209"/>
        <v>28674</v>
      </c>
      <c r="AJ1169" s="311"/>
      <c r="AK1169" s="324"/>
      <c r="AL1169" s="209" t="s">
        <v>157</v>
      </c>
      <c r="AM1169" s="54">
        <f t="shared" si="211"/>
        <v>104962</v>
      </c>
      <c r="AN1169" s="52">
        <f>IFERROR(AM1169/AJ1161,"-")</f>
        <v>2.358749793843668E-4</v>
      </c>
      <c r="AO1169" s="54">
        <f t="shared" si="204"/>
        <v>9</v>
      </c>
      <c r="AP1169" s="52">
        <f>IFERROR(AO1169/AK1161,"-")</f>
        <v>1.1450381679389313E-2</v>
      </c>
      <c r="AQ1169" s="53">
        <f t="shared" si="210"/>
        <v>11662.444444444445</v>
      </c>
      <c r="AW1169" s="175"/>
      <c r="AX1169" s="175"/>
    </row>
    <row r="1170" spans="2:50" s="20" customFormat="1">
      <c r="B1170" s="326"/>
      <c r="C1170" s="308"/>
      <c r="D1170" s="311"/>
      <c r="E1170" s="311"/>
      <c r="F1170" s="209" t="s">
        <v>158</v>
      </c>
      <c r="G1170" s="54">
        <v>137895</v>
      </c>
      <c r="H1170" s="52">
        <f>IFERROR(G1170/D1161,"-")</f>
        <v>4.3489765499980131E-4</v>
      </c>
      <c r="I1170" s="54">
        <v>27</v>
      </c>
      <c r="J1170" s="52">
        <f>IFERROR(I1170/E1161,"-")</f>
        <v>4.6712802768166091E-2</v>
      </c>
      <c r="K1170" s="53">
        <f t="shared" si="206"/>
        <v>5107.2222222222226</v>
      </c>
      <c r="L1170" s="311"/>
      <c r="M1170" s="311"/>
      <c r="N1170" s="209" t="s">
        <v>158</v>
      </c>
      <c r="O1170" s="54">
        <v>26680</v>
      </c>
      <c r="P1170" s="52">
        <f>IFERROR(O1170/L1161,"-")</f>
        <v>5.4253059614311182E-4</v>
      </c>
      <c r="Q1170" s="54">
        <v>3</v>
      </c>
      <c r="R1170" s="52">
        <f>IFERROR(Q1170/M1161,"-")</f>
        <v>3.7037037037037035E-2</v>
      </c>
      <c r="S1170" s="53">
        <f t="shared" si="207"/>
        <v>8893.3333333333339</v>
      </c>
      <c r="T1170" s="311"/>
      <c r="U1170" s="311"/>
      <c r="V1170" s="209" t="s">
        <v>158</v>
      </c>
      <c r="W1170" s="54">
        <v>7328</v>
      </c>
      <c r="X1170" s="52">
        <f>IFERROR(W1170/T1161,"-")</f>
        <v>3.0264771318842755E-4</v>
      </c>
      <c r="Y1170" s="54">
        <v>3</v>
      </c>
      <c r="Z1170" s="52">
        <f>IFERROR(Y1170/U1161,"-")</f>
        <v>6.3829787234042548E-2</v>
      </c>
      <c r="AA1170" s="53">
        <f t="shared" si="208"/>
        <v>2442.6666666666665</v>
      </c>
      <c r="AB1170" s="311"/>
      <c r="AC1170" s="311"/>
      <c r="AD1170" s="209" t="s">
        <v>158</v>
      </c>
      <c r="AE1170" s="54">
        <v>33324</v>
      </c>
      <c r="AF1170" s="52">
        <f>IFERROR(AE1170/AB1161,"-")</f>
        <v>6.1116414444997702E-4</v>
      </c>
      <c r="AG1170" s="54">
        <v>2</v>
      </c>
      <c r="AH1170" s="52">
        <f>IFERROR(AG1170/AC1161,"-")</f>
        <v>2.5000000000000001E-2</v>
      </c>
      <c r="AI1170" s="53">
        <f t="shared" si="209"/>
        <v>16662</v>
      </c>
      <c r="AJ1170" s="311"/>
      <c r="AK1170" s="324"/>
      <c r="AL1170" s="209" t="s">
        <v>158</v>
      </c>
      <c r="AM1170" s="54">
        <f t="shared" si="211"/>
        <v>205227</v>
      </c>
      <c r="AN1170" s="52">
        <f>IFERROR(AM1170/AJ1161,"-")</f>
        <v>4.6119466467974549E-4</v>
      </c>
      <c r="AO1170" s="54">
        <f t="shared" si="204"/>
        <v>35</v>
      </c>
      <c r="AP1170" s="52">
        <f>IFERROR(AO1170/AK1161,"-")</f>
        <v>4.4529262086513997E-2</v>
      </c>
      <c r="AQ1170" s="53">
        <f t="shared" si="210"/>
        <v>5863.6285714285714</v>
      </c>
      <c r="AW1170" s="175"/>
      <c r="AX1170" s="175"/>
    </row>
    <row r="1171" spans="2:50" s="20" customFormat="1">
      <c r="B1171" s="326"/>
      <c r="C1171" s="308"/>
      <c r="D1171" s="311"/>
      <c r="E1171" s="311"/>
      <c r="F1171" s="209" t="s">
        <v>159</v>
      </c>
      <c r="G1171" s="54">
        <v>7070</v>
      </c>
      <c r="H1171" s="52">
        <f>IFERROR(G1171/D1161,"-")</f>
        <v>2.2297591797009286E-5</v>
      </c>
      <c r="I1171" s="54">
        <v>1</v>
      </c>
      <c r="J1171" s="52">
        <f>IFERROR(I1171/E1161,"-")</f>
        <v>1.7301038062283738E-3</v>
      </c>
      <c r="K1171" s="53">
        <f t="shared" si="206"/>
        <v>7070</v>
      </c>
      <c r="L1171" s="311"/>
      <c r="M1171" s="311"/>
      <c r="N1171" s="209" t="s">
        <v>159</v>
      </c>
      <c r="O1171" s="54">
        <v>0</v>
      </c>
      <c r="P1171" s="52">
        <f>IFERROR(O1171/L1161,"-")</f>
        <v>0</v>
      </c>
      <c r="Q1171" s="54">
        <v>0</v>
      </c>
      <c r="R1171" s="52">
        <f>IFERROR(Q1171/M1161,"-")</f>
        <v>0</v>
      </c>
      <c r="S1171" s="53" t="str">
        <f t="shared" si="207"/>
        <v>-</v>
      </c>
      <c r="T1171" s="311"/>
      <c r="U1171" s="311"/>
      <c r="V1171" s="209" t="s">
        <v>159</v>
      </c>
      <c r="W1171" s="54">
        <v>0</v>
      </c>
      <c r="X1171" s="52">
        <f>IFERROR(W1171/T1161,"-")</f>
        <v>0</v>
      </c>
      <c r="Y1171" s="54">
        <v>0</v>
      </c>
      <c r="Z1171" s="52">
        <f>IFERROR(Y1171/U1161,"-")</f>
        <v>0</v>
      </c>
      <c r="AA1171" s="53" t="str">
        <f t="shared" si="208"/>
        <v>-</v>
      </c>
      <c r="AB1171" s="311"/>
      <c r="AC1171" s="311"/>
      <c r="AD1171" s="209" t="s">
        <v>159</v>
      </c>
      <c r="AE1171" s="54">
        <v>5450</v>
      </c>
      <c r="AF1171" s="52">
        <f>IFERROR(AE1171/AB1161,"-")</f>
        <v>9.995332454844481E-5</v>
      </c>
      <c r="AG1171" s="54">
        <v>1</v>
      </c>
      <c r="AH1171" s="52">
        <f>IFERROR(AG1171/AC1161,"-")</f>
        <v>1.2500000000000001E-2</v>
      </c>
      <c r="AI1171" s="53">
        <f t="shared" si="209"/>
        <v>5450</v>
      </c>
      <c r="AJ1171" s="311"/>
      <c r="AK1171" s="324"/>
      <c r="AL1171" s="209" t="s">
        <v>159</v>
      </c>
      <c r="AM1171" s="54">
        <f t="shared" si="211"/>
        <v>12520</v>
      </c>
      <c r="AN1171" s="52">
        <f>IFERROR(AM1171/AJ1161,"-")</f>
        <v>2.813546561510139E-5</v>
      </c>
      <c r="AO1171" s="54">
        <f t="shared" si="204"/>
        <v>2</v>
      </c>
      <c r="AP1171" s="52">
        <f>IFERROR(AO1171/AK1161,"-")</f>
        <v>2.5445292620865142E-3</v>
      </c>
      <c r="AQ1171" s="53">
        <f t="shared" si="210"/>
        <v>6260</v>
      </c>
      <c r="AW1171" s="175"/>
      <c r="AX1171" s="175"/>
    </row>
    <row r="1172" spans="2:50" s="20" customFormat="1">
      <c r="B1172" s="326"/>
      <c r="C1172" s="308"/>
      <c r="D1172" s="311"/>
      <c r="E1172" s="311"/>
      <c r="F1172" s="209" t="s">
        <v>160</v>
      </c>
      <c r="G1172" s="54">
        <v>2177</v>
      </c>
      <c r="H1172" s="52">
        <f>IFERROR(G1172/D1161,"-")</f>
        <v>6.8658921275939477E-6</v>
      </c>
      <c r="I1172" s="54">
        <v>1</v>
      </c>
      <c r="J1172" s="52">
        <f>IFERROR(I1172/E1161,"-")</f>
        <v>1.7301038062283738E-3</v>
      </c>
      <c r="K1172" s="53">
        <f t="shared" si="206"/>
        <v>2177</v>
      </c>
      <c r="L1172" s="311"/>
      <c r="M1172" s="311"/>
      <c r="N1172" s="209" t="s">
        <v>160</v>
      </c>
      <c r="O1172" s="54">
        <v>0</v>
      </c>
      <c r="P1172" s="52">
        <f>IFERROR(O1172/L1161,"-")</f>
        <v>0</v>
      </c>
      <c r="Q1172" s="54">
        <v>0</v>
      </c>
      <c r="R1172" s="52">
        <f>IFERROR(Q1172/M1161,"-")</f>
        <v>0</v>
      </c>
      <c r="S1172" s="53" t="str">
        <f t="shared" si="207"/>
        <v>-</v>
      </c>
      <c r="T1172" s="311"/>
      <c r="U1172" s="311"/>
      <c r="V1172" s="209" t="s">
        <v>160</v>
      </c>
      <c r="W1172" s="54">
        <v>0</v>
      </c>
      <c r="X1172" s="52">
        <f>IFERROR(W1172/T1161,"-")</f>
        <v>0</v>
      </c>
      <c r="Y1172" s="54">
        <v>0</v>
      </c>
      <c r="Z1172" s="52">
        <f>IFERROR(Y1172/U1161,"-")</f>
        <v>0</v>
      </c>
      <c r="AA1172" s="53" t="str">
        <f t="shared" si="208"/>
        <v>-</v>
      </c>
      <c r="AB1172" s="311"/>
      <c r="AC1172" s="311"/>
      <c r="AD1172" s="209" t="s">
        <v>160</v>
      </c>
      <c r="AE1172" s="54">
        <v>1085931</v>
      </c>
      <c r="AF1172" s="52">
        <f>IFERROR(AE1172/AB1161,"-")</f>
        <v>1.9916039207379305E-2</v>
      </c>
      <c r="AG1172" s="54">
        <v>1</v>
      </c>
      <c r="AH1172" s="52">
        <f>IFERROR(AG1172/AC1161,"-")</f>
        <v>1.2500000000000001E-2</v>
      </c>
      <c r="AI1172" s="53">
        <f t="shared" si="209"/>
        <v>1085931</v>
      </c>
      <c r="AJ1172" s="311"/>
      <c r="AK1172" s="324"/>
      <c r="AL1172" s="209" t="s">
        <v>160</v>
      </c>
      <c r="AM1172" s="54">
        <f t="shared" si="211"/>
        <v>1088108</v>
      </c>
      <c r="AN1172" s="52">
        <f>IFERROR(AM1172/AJ1161,"-")</f>
        <v>2.4452416309518167E-3</v>
      </c>
      <c r="AO1172" s="54">
        <f t="shared" si="204"/>
        <v>2</v>
      </c>
      <c r="AP1172" s="52">
        <f>IFERROR(AO1172/AK1161,"-")</f>
        <v>2.5445292620865142E-3</v>
      </c>
      <c r="AQ1172" s="53">
        <f t="shared" si="210"/>
        <v>544054</v>
      </c>
      <c r="AW1172" s="175"/>
      <c r="AX1172" s="175"/>
    </row>
    <row r="1173" spans="2:50" s="20" customFormat="1">
      <c r="B1173" s="326"/>
      <c r="C1173" s="308"/>
      <c r="D1173" s="311"/>
      <c r="E1173" s="311"/>
      <c r="F1173" s="209" t="s">
        <v>161</v>
      </c>
      <c r="G1173" s="54">
        <v>1592918</v>
      </c>
      <c r="H1173" s="52">
        <f>IFERROR(G1173/D1161,"-")</f>
        <v>5.0237956619672468E-3</v>
      </c>
      <c r="I1173" s="54">
        <v>37</v>
      </c>
      <c r="J1173" s="52">
        <f>IFERROR(I1173/E1161,"-")</f>
        <v>6.4013840830449822E-2</v>
      </c>
      <c r="K1173" s="53">
        <f t="shared" si="206"/>
        <v>43051.83783783784</v>
      </c>
      <c r="L1173" s="311"/>
      <c r="M1173" s="311"/>
      <c r="N1173" s="209" t="s">
        <v>161</v>
      </c>
      <c r="O1173" s="54">
        <v>657763</v>
      </c>
      <c r="P1173" s="52">
        <f>IFERROR(O1173/L1161,"-")</f>
        <v>1.3375433002656733E-2</v>
      </c>
      <c r="Q1173" s="54">
        <v>10</v>
      </c>
      <c r="R1173" s="52">
        <f>IFERROR(Q1173/M1161,"-")</f>
        <v>0.12345679012345678</v>
      </c>
      <c r="S1173" s="53">
        <f t="shared" si="207"/>
        <v>65776.3</v>
      </c>
      <c r="T1173" s="311"/>
      <c r="U1173" s="311"/>
      <c r="V1173" s="209" t="s">
        <v>161</v>
      </c>
      <c r="W1173" s="54">
        <v>264220</v>
      </c>
      <c r="X1173" s="52">
        <f>IFERROR(W1173/T1161,"-")</f>
        <v>1.0912333348614399E-2</v>
      </c>
      <c r="Y1173" s="54">
        <v>9</v>
      </c>
      <c r="Z1173" s="52">
        <f>IFERROR(Y1173/U1161,"-")</f>
        <v>0.19148936170212766</v>
      </c>
      <c r="AA1173" s="53">
        <f t="shared" si="208"/>
        <v>29357.777777777777</v>
      </c>
      <c r="AB1173" s="311"/>
      <c r="AC1173" s="311"/>
      <c r="AD1173" s="209" t="s">
        <v>161</v>
      </c>
      <c r="AE1173" s="54">
        <v>726370</v>
      </c>
      <c r="AF1173" s="52">
        <f>IFERROR(AE1173/AB1161,"-")</f>
        <v>1.3321669055459423E-2</v>
      </c>
      <c r="AG1173" s="54">
        <v>12</v>
      </c>
      <c r="AH1173" s="52">
        <f>IFERROR(AG1173/AC1161,"-")</f>
        <v>0.15</v>
      </c>
      <c r="AI1173" s="53">
        <f t="shared" si="209"/>
        <v>60530.833333333336</v>
      </c>
      <c r="AJ1173" s="311"/>
      <c r="AK1173" s="324"/>
      <c r="AL1173" s="209" t="s">
        <v>161</v>
      </c>
      <c r="AM1173" s="54">
        <f t="shared" si="211"/>
        <v>3241271</v>
      </c>
      <c r="AN1173" s="52">
        <f>IFERROR(AM1173/AJ1161,"-")</f>
        <v>7.2839192308087304E-3</v>
      </c>
      <c r="AO1173" s="54">
        <f t="shared" si="204"/>
        <v>68</v>
      </c>
      <c r="AP1173" s="52">
        <f>IFERROR(AO1173/AK1161,"-")</f>
        <v>8.6513994910941472E-2</v>
      </c>
      <c r="AQ1173" s="53">
        <f t="shared" si="210"/>
        <v>47665.75</v>
      </c>
      <c r="AW1173" s="175"/>
      <c r="AX1173" s="175"/>
    </row>
    <row r="1174" spans="2:50" s="20" customFormat="1">
      <c r="B1174" s="326"/>
      <c r="C1174" s="308"/>
      <c r="D1174" s="311"/>
      <c r="E1174" s="311"/>
      <c r="F1174" s="209" t="s">
        <v>162</v>
      </c>
      <c r="G1174" s="54">
        <v>2836389</v>
      </c>
      <c r="H1174" s="52">
        <f>IFERROR(G1174/D1161,"-")</f>
        <v>8.945494214926077E-3</v>
      </c>
      <c r="I1174" s="54">
        <v>32</v>
      </c>
      <c r="J1174" s="52">
        <f>IFERROR(I1174/E1161,"-")</f>
        <v>5.536332179930796E-2</v>
      </c>
      <c r="K1174" s="53">
        <f t="shared" si="206"/>
        <v>88637.15625</v>
      </c>
      <c r="L1174" s="311"/>
      <c r="M1174" s="311"/>
      <c r="N1174" s="209" t="s">
        <v>162</v>
      </c>
      <c r="O1174" s="54">
        <v>334035</v>
      </c>
      <c r="P1174" s="52">
        <f>IFERROR(O1174/L1161,"-")</f>
        <v>6.7925115323337459E-3</v>
      </c>
      <c r="Q1174" s="54">
        <v>6</v>
      </c>
      <c r="R1174" s="52">
        <f>IFERROR(Q1174/M1161,"-")</f>
        <v>7.407407407407407E-2</v>
      </c>
      <c r="S1174" s="53">
        <f t="shared" si="207"/>
        <v>55672.5</v>
      </c>
      <c r="T1174" s="311"/>
      <c r="U1174" s="311"/>
      <c r="V1174" s="209" t="s">
        <v>162</v>
      </c>
      <c r="W1174" s="54">
        <v>1871067</v>
      </c>
      <c r="X1174" s="52">
        <f>IFERROR(W1174/T1161,"-")</f>
        <v>7.727540239797101E-2</v>
      </c>
      <c r="Y1174" s="54">
        <v>3</v>
      </c>
      <c r="Z1174" s="52">
        <f>IFERROR(Y1174/U1161,"-")</f>
        <v>6.3829787234042548E-2</v>
      </c>
      <c r="AA1174" s="53">
        <f t="shared" si="208"/>
        <v>623689</v>
      </c>
      <c r="AB1174" s="311"/>
      <c r="AC1174" s="311"/>
      <c r="AD1174" s="209" t="s">
        <v>162</v>
      </c>
      <c r="AE1174" s="54">
        <v>1323269</v>
      </c>
      <c r="AF1174" s="52">
        <f>IFERROR(AE1174/AB1161,"-")</f>
        <v>2.4268832260898352E-2</v>
      </c>
      <c r="AG1174" s="54">
        <v>12</v>
      </c>
      <c r="AH1174" s="52">
        <f>IFERROR(AG1174/AC1161,"-")</f>
        <v>0.15</v>
      </c>
      <c r="AI1174" s="53">
        <f t="shared" si="209"/>
        <v>110272.41666666667</v>
      </c>
      <c r="AJ1174" s="311"/>
      <c r="AK1174" s="324"/>
      <c r="AL1174" s="209" t="s">
        <v>162</v>
      </c>
      <c r="AM1174" s="54">
        <f t="shared" si="211"/>
        <v>6364760</v>
      </c>
      <c r="AN1174" s="52">
        <f>IFERROR(AM1174/AJ1161,"-")</f>
        <v>1.4303153844119228E-2</v>
      </c>
      <c r="AO1174" s="54">
        <f t="shared" si="204"/>
        <v>53</v>
      </c>
      <c r="AP1174" s="52">
        <f>IFERROR(AO1174/AK1161,"-")</f>
        <v>6.7430025445292627E-2</v>
      </c>
      <c r="AQ1174" s="53">
        <f t="shared" si="210"/>
        <v>120089.81132075471</v>
      </c>
      <c r="AW1174" s="175"/>
      <c r="AX1174" s="175"/>
    </row>
    <row r="1175" spans="2:50" s="20" customFormat="1">
      <c r="B1175" s="326"/>
      <c r="C1175" s="308"/>
      <c r="D1175" s="311"/>
      <c r="E1175" s="311"/>
      <c r="F1175" s="209" t="s">
        <v>163</v>
      </c>
      <c r="G1175" s="54">
        <v>2511886</v>
      </c>
      <c r="H1175" s="52">
        <f>IFERROR(G1175/D1161,"-")</f>
        <v>7.9220662897627244E-3</v>
      </c>
      <c r="I1175" s="54">
        <v>37</v>
      </c>
      <c r="J1175" s="52">
        <f>IFERROR(I1175/E1161,"-")</f>
        <v>6.4013840830449822E-2</v>
      </c>
      <c r="K1175" s="53">
        <f t="shared" si="206"/>
        <v>67888.810810810814</v>
      </c>
      <c r="L1175" s="311"/>
      <c r="M1175" s="311"/>
      <c r="N1175" s="209" t="s">
        <v>163</v>
      </c>
      <c r="O1175" s="54">
        <v>343216</v>
      </c>
      <c r="P1175" s="52">
        <f>IFERROR(O1175/L1161,"-")</f>
        <v>6.9792046883753464E-3</v>
      </c>
      <c r="Q1175" s="54">
        <v>8</v>
      </c>
      <c r="R1175" s="52">
        <f>IFERROR(Q1175/M1161,"-")</f>
        <v>9.8765432098765427E-2</v>
      </c>
      <c r="S1175" s="53">
        <f t="shared" si="207"/>
        <v>42902</v>
      </c>
      <c r="T1175" s="311"/>
      <c r="U1175" s="311"/>
      <c r="V1175" s="209" t="s">
        <v>163</v>
      </c>
      <c r="W1175" s="54">
        <v>93959</v>
      </c>
      <c r="X1175" s="52">
        <f>IFERROR(W1175/T1161,"-")</f>
        <v>3.8805235375916295E-3</v>
      </c>
      <c r="Y1175" s="54">
        <v>3</v>
      </c>
      <c r="Z1175" s="52">
        <f>IFERROR(Y1175/U1161,"-")</f>
        <v>6.3829787234042548E-2</v>
      </c>
      <c r="AA1175" s="53">
        <f t="shared" si="208"/>
        <v>31319.666666666668</v>
      </c>
      <c r="AB1175" s="311"/>
      <c r="AC1175" s="311"/>
      <c r="AD1175" s="209" t="s">
        <v>163</v>
      </c>
      <c r="AE1175" s="54">
        <v>231454</v>
      </c>
      <c r="AF1175" s="52">
        <f>IFERROR(AE1175/AB1161,"-")</f>
        <v>4.2448801431258249E-3</v>
      </c>
      <c r="AG1175" s="54">
        <v>6</v>
      </c>
      <c r="AH1175" s="52">
        <f>IFERROR(AG1175/AC1161,"-")</f>
        <v>7.4999999999999997E-2</v>
      </c>
      <c r="AI1175" s="53">
        <f t="shared" si="209"/>
        <v>38575.666666666664</v>
      </c>
      <c r="AJ1175" s="311"/>
      <c r="AK1175" s="324"/>
      <c r="AL1175" s="209" t="s">
        <v>163</v>
      </c>
      <c r="AM1175" s="54">
        <f t="shared" si="211"/>
        <v>3180515</v>
      </c>
      <c r="AN1175" s="52">
        <f>IFERROR(AM1175/AJ1161,"-")</f>
        <v>7.1473858163589622E-3</v>
      </c>
      <c r="AO1175" s="54">
        <f t="shared" si="204"/>
        <v>54</v>
      </c>
      <c r="AP1175" s="52">
        <f>IFERROR(AO1175/AK1161,"-")</f>
        <v>6.8702290076335881E-2</v>
      </c>
      <c r="AQ1175" s="53">
        <f t="shared" si="210"/>
        <v>58898.425925925927</v>
      </c>
      <c r="AW1175" s="175"/>
      <c r="AX1175" s="175"/>
    </row>
    <row r="1176" spans="2:50" s="20" customFormat="1">
      <c r="B1176" s="326"/>
      <c r="C1176" s="308"/>
      <c r="D1176" s="311"/>
      <c r="E1176" s="311"/>
      <c r="F1176" s="210" t="s">
        <v>164</v>
      </c>
      <c r="G1176" s="59">
        <v>256081</v>
      </c>
      <c r="H1176" s="57">
        <f>IFERROR(G1176/D1161,"-")</f>
        <v>8.0763643634652535E-4</v>
      </c>
      <c r="I1176" s="59">
        <v>42</v>
      </c>
      <c r="J1176" s="57">
        <f>IFERROR(I1176/E1161,"-")</f>
        <v>7.2664359861591699E-2</v>
      </c>
      <c r="K1176" s="58">
        <f t="shared" si="206"/>
        <v>6097.166666666667</v>
      </c>
      <c r="L1176" s="311"/>
      <c r="M1176" s="311"/>
      <c r="N1176" s="210" t="s">
        <v>164</v>
      </c>
      <c r="O1176" s="59">
        <v>18608</v>
      </c>
      <c r="P1176" s="57">
        <f>IFERROR(O1176/L1161,"-")</f>
        <v>3.7838865566083298E-4</v>
      </c>
      <c r="Q1176" s="59">
        <v>6</v>
      </c>
      <c r="R1176" s="57">
        <f>IFERROR(Q1176/M1161,"-")</f>
        <v>7.407407407407407E-2</v>
      </c>
      <c r="S1176" s="58">
        <f t="shared" si="207"/>
        <v>3101.3333333333335</v>
      </c>
      <c r="T1176" s="311"/>
      <c r="U1176" s="311"/>
      <c r="V1176" s="210" t="s">
        <v>164</v>
      </c>
      <c r="W1176" s="59">
        <v>29546</v>
      </c>
      <c r="X1176" s="57">
        <f>IFERROR(W1176/T1161,"-")</f>
        <v>1.2202550946868557E-3</v>
      </c>
      <c r="Y1176" s="59">
        <v>6</v>
      </c>
      <c r="Z1176" s="57">
        <f>IFERROR(Y1176/U1161,"-")</f>
        <v>0.1276595744680851</v>
      </c>
      <c r="AA1176" s="58">
        <f t="shared" si="208"/>
        <v>4924.333333333333</v>
      </c>
      <c r="AB1176" s="311"/>
      <c r="AC1176" s="311"/>
      <c r="AD1176" s="210" t="s">
        <v>164</v>
      </c>
      <c r="AE1176" s="59">
        <v>44681</v>
      </c>
      <c r="AF1176" s="57">
        <f>IFERROR(AE1176/AB1161,"-")</f>
        <v>8.1945220076129585E-4</v>
      </c>
      <c r="AG1176" s="59">
        <v>3</v>
      </c>
      <c r="AH1176" s="57">
        <f>IFERROR(AG1176/AC1161,"-")</f>
        <v>3.7499999999999999E-2</v>
      </c>
      <c r="AI1176" s="58">
        <f t="shared" si="209"/>
        <v>14893.666666666666</v>
      </c>
      <c r="AJ1176" s="311"/>
      <c r="AK1176" s="324"/>
      <c r="AL1176" s="210" t="s">
        <v>164</v>
      </c>
      <c r="AM1176" s="59">
        <f t="shared" si="211"/>
        <v>348916</v>
      </c>
      <c r="AN1176" s="57">
        <f>IFERROR(AM1176/AJ1161,"-")</f>
        <v>7.8409857192961001E-4</v>
      </c>
      <c r="AO1176" s="59">
        <f t="shared" si="204"/>
        <v>57</v>
      </c>
      <c r="AP1176" s="57">
        <f>IFERROR(AO1176/AK1161,"-")</f>
        <v>7.2519083969465645E-2</v>
      </c>
      <c r="AQ1176" s="58">
        <f t="shared" si="210"/>
        <v>6121.333333333333</v>
      </c>
      <c r="AW1176" s="175"/>
      <c r="AX1176" s="175"/>
    </row>
    <row r="1177" spans="2:50" s="20" customFormat="1">
      <c r="B1177" s="326"/>
      <c r="C1177" s="309"/>
      <c r="D1177" s="312"/>
      <c r="E1177" s="312"/>
      <c r="F1177" s="211" t="s">
        <v>86</v>
      </c>
      <c r="G1177" s="60">
        <f>SUM(G1161:G1176)</f>
        <v>59736771</v>
      </c>
      <c r="H1177" s="57">
        <f>IFERROR(G1177/D1161,"-")</f>
        <v>0.18839973621349676</v>
      </c>
      <c r="I1177" s="59">
        <v>432</v>
      </c>
      <c r="J1177" s="57">
        <f>IFERROR(I1177/E1161,"-")</f>
        <v>0.74740484429065746</v>
      </c>
      <c r="K1177" s="58">
        <f t="shared" si="206"/>
        <v>138279.5625</v>
      </c>
      <c r="L1177" s="312"/>
      <c r="M1177" s="312"/>
      <c r="N1177" s="211" t="s">
        <v>86</v>
      </c>
      <c r="O1177" s="60">
        <f>SUM(O1161:O1176)</f>
        <v>6378092</v>
      </c>
      <c r="P1177" s="57">
        <f>IFERROR(O1177/L1161,"-")</f>
        <v>0.12969677867374857</v>
      </c>
      <c r="Q1177" s="59">
        <v>60</v>
      </c>
      <c r="R1177" s="57">
        <f>IFERROR(Q1177/M1161,"-")</f>
        <v>0.7407407407407407</v>
      </c>
      <c r="S1177" s="58">
        <f t="shared" si="207"/>
        <v>106301.53333333334</v>
      </c>
      <c r="T1177" s="312"/>
      <c r="U1177" s="312"/>
      <c r="V1177" s="211" t="s">
        <v>86</v>
      </c>
      <c r="W1177" s="60">
        <f>SUM(W1161:W1176)</f>
        <v>5129633</v>
      </c>
      <c r="X1177" s="57">
        <f>IFERROR(W1177/T1161,"-")</f>
        <v>0.21185476213781293</v>
      </c>
      <c r="Y1177" s="59">
        <v>42</v>
      </c>
      <c r="Z1177" s="57">
        <f>IFERROR(Y1177/U1161,"-")</f>
        <v>0.8936170212765957</v>
      </c>
      <c r="AA1177" s="58">
        <f t="shared" si="208"/>
        <v>122134.11904761905</v>
      </c>
      <c r="AB1177" s="312"/>
      <c r="AC1177" s="312"/>
      <c r="AD1177" s="211" t="s">
        <v>86</v>
      </c>
      <c r="AE1177" s="60">
        <f>SUM(AE1161:AE1176)</f>
        <v>13775300</v>
      </c>
      <c r="AF1177" s="57">
        <f>IFERROR(AE1177/AB1161,"-")</f>
        <v>0.25263982232150306</v>
      </c>
      <c r="AG1177" s="59">
        <v>68</v>
      </c>
      <c r="AH1177" s="57">
        <f>IFERROR(AG1177/AC1161,"-")</f>
        <v>0.85</v>
      </c>
      <c r="AI1177" s="58">
        <f t="shared" si="209"/>
        <v>202577.9411764706</v>
      </c>
      <c r="AJ1177" s="312"/>
      <c r="AK1177" s="325"/>
      <c r="AL1177" s="211" t="s">
        <v>86</v>
      </c>
      <c r="AM1177" s="60">
        <f>SUM(AM1161:AM1176)</f>
        <v>85019796</v>
      </c>
      <c r="AN1177" s="57">
        <f>IFERROR(AM1177/AJ1161,"-")</f>
        <v>0.19106002771253475</v>
      </c>
      <c r="AO1177" s="59">
        <f t="shared" si="204"/>
        <v>602</v>
      </c>
      <c r="AP1177" s="57">
        <f>IFERROR(AO1177/AK1161,"-")</f>
        <v>0.76590330788804073</v>
      </c>
      <c r="AQ1177" s="58">
        <f t="shared" si="210"/>
        <v>141228.89700996678</v>
      </c>
      <c r="AW1177" s="175"/>
      <c r="AX1177" s="175"/>
    </row>
    <row r="1178" spans="2:50" s="20" customFormat="1">
      <c r="B1178" s="326">
        <v>70</v>
      </c>
      <c r="C1178" s="307" t="s">
        <v>54</v>
      </c>
      <c r="D1178" s="310">
        <v>92604330</v>
      </c>
      <c r="E1178" s="310">
        <v>129</v>
      </c>
      <c r="F1178" s="207" t="s">
        <v>150</v>
      </c>
      <c r="G1178" s="50">
        <v>634303</v>
      </c>
      <c r="H1178" s="48">
        <f>IFERROR(G1178/D1178,"-")</f>
        <v>6.8496041167837403E-3</v>
      </c>
      <c r="I1178" s="50">
        <v>19</v>
      </c>
      <c r="J1178" s="48">
        <f>IFERROR(I1178/E1178,"-")</f>
        <v>0.14728682170542637</v>
      </c>
      <c r="K1178" s="49">
        <f t="shared" si="206"/>
        <v>33384.368421052633</v>
      </c>
      <c r="L1178" s="310">
        <v>12934090</v>
      </c>
      <c r="M1178" s="310">
        <v>24</v>
      </c>
      <c r="N1178" s="207" t="s">
        <v>150</v>
      </c>
      <c r="O1178" s="50">
        <v>613116</v>
      </c>
      <c r="P1178" s="48">
        <f>IFERROR(O1178/L1178,"-")</f>
        <v>4.7403102962790579E-2</v>
      </c>
      <c r="Q1178" s="50">
        <v>8</v>
      </c>
      <c r="R1178" s="48">
        <f>IFERROR(Q1178/M1178,"-")</f>
        <v>0.33333333333333331</v>
      </c>
      <c r="S1178" s="49">
        <f t="shared" si="207"/>
        <v>76639.5</v>
      </c>
      <c r="T1178" s="310">
        <v>1212520</v>
      </c>
      <c r="U1178" s="310">
        <v>4</v>
      </c>
      <c r="V1178" s="207" t="s">
        <v>150</v>
      </c>
      <c r="W1178" s="50">
        <v>0</v>
      </c>
      <c r="X1178" s="48">
        <f>IFERROR(W1178/T1178,"-")</f>
        <v>0</v>
      </c>
      <c r="Y1178" s="50">
        <v>0</v>
      </c>
      <c r="Z1178" s="48">
        <f>IFERROR(Y1178/U1178,"-")</f>
        <v>0</v>
      </c>
      <c r="AA1178" s="49" t="str">
        <f t="shared" si="208"/>
        <v>-</v>
      </c>
      <c r="AB1178" s="310">
        <v>27723450</v>
      </c>
      <c r="AC1178" s="310">
        <v>18</v>
      </c>
      <c r="AD1178" s="207" t="s">
        <v>150</v>
      </c>
      <c r="AE1178" s="50">
        <v>70322</v>
      </c>
      <c r="AF1178" s="48">
        <f>IFERROR(AE1178/AB1178,"-")</f>
        <v>2.536552990338504E-3</v>
      </c>
      <c r="AG1178" s="50">
        <v>3</v>
      </c>
      <c r="AH1178" s="48">
        <f>IFERROR(AG1178/AC1178,"-")</f>
        <v>0.16666666666666666</v>
      </c>
      <c r="AI1178" s="49">
        <f t="shared" si="209"/>
        <v>23440.666666666668</v>
      </c>
      <c r="AJ1178" s="310">
        <f>SUM(D1178,L1178,T1178,AB1178)</f>
        <v>134474390</v>
      </c>
      <c r="AK1178" s="323">
        <f>SUM(E1178,M1178,U1178,AC1178)</f>
        <v>175</v>
      </c>
      <c r="AL1178" s="207" t="s">
        <v>150</v>
      </c>
      <c r="AM1178" s="50">
        <f t="shared" ref="AM1178:AM1193" si="212">SUM(G1178,O1178,W1178,AE1178)</f>
        <v>1317741</v>
      </c>
      <c r="AN1178" s="48">
        <f>IFERROR(AM1178/AJ1178,"-")</f>
        <v>9.7991967094998543E-3</v>
      </c>
      <c r="AO1178" s="50">
        <f t="shared" si="204"/>
        <v>30</v>
      </c>
      <c r="AP1178" s="48">
        <f>IFERROR(AO1178/AK1178,"-")</f>
        <v>0.17142857142857143</v>
      </c>
      <c r="AQ1178" s="49">
        <f t="shared" si="210"/>
        <v>43924.7</v>
      </c>
      <c r="AW1178" s="175"/>
      <c r="AX1178" s="175"/>
    </row>
    <row r="1179" spans="2:50" s="20" customFormat="1">
      <c r="B1179" s="326"/>
      <c r="C1179" s="308"/>
      <c r="D1179" s="311"/>
      <c r="E1179" s="311"/>
      <c r="F1179" s="208" t="s">
        <v>151</v>
      </c>
      <c r="G1179" s="54">
        <v>3452826</v>
      </c>
      <c r="H1179" s="52">
        <f>IFERROR(G1179/D1178,"-")</f>
        <v>3.7285794303570902E-2</v>
      </c>
      <c r="I1179" s="54">
        <v>44</v>
      </c>
      <c r="J1179" s="52">
        <f>IFERROR(I1179/E1178,"-")</f>
        <v>0.34108527131782945</v>
      </c>
      <c r="K1179" s="53">
        <f t="shared" si="206"/>
        <v>78473.318181818177</v>
      </c>
      <c r="L1179" s="311"/>
      <c r="M1179" s="311"/>
      <c r="N1179" s="208" t="s">
        <v>151</v>
      </c>
      <c r="O1179" s="54">
        <v>306074</v>
      </c>
      <c r="P1179" s="52">
        <f>IFERROR(O1179/L1178,"-")</f>
        <v>2.3664130990274538E-2</v>
      </c>
      <c r="Q1179" s="54">
        <v>8</v>
      </c>
      <c r="R1179" s="52">
        <f>IFERROR(Q1179/M1178,"-")</f>
        <v>0.33333333333333331</v>
      </c>
      <c r="S1179" s="53">
        <f t="shared" si="207"/>
        <v>38259.25</v>
      </c>
      <c r="T1179" s="311"/>
      <c r="U1179" s="311"/>
      <c r="V1179" s="208" t="s">
        <v>151</v>
      </c>
      <c r="W1179" s="54">
        <v>7548</v>
      </c>
      <c r="X1179" s="52">
        <f>IFERROR(W1179/T1178,"-")</f>
        <v>6.2250519579058489E-3</v>
      </c>
      <c r="Y1179" s="54">
        <v>1</v>
      </c>
      <c r="Z1179" s="52">
        <f>IFERROR(Y1179/U1178,"-")</f>
        <v>0.25</v>
      </c>
      <c r="AA1179" s="53">
        <f t="shared" si="208"/>
        <v>7548</v>
      </c>
      <c r="AB1179" s="311"/>
      <c r="AC1179" s="311"/>
      <c r="AD1179" s="208" t="s">
        <v>151</v>
      </c>
      <c r="AE1179" s="54">
        <v>161071</v>
      </c>
      <c r="AF1179" s="52">
        <f>IFERROR(AE1179/AB1178,"-")</f>
        <v>5.8099190396577625E-3</v>
      </c>
      <c r="AG1179" s="54">
        <v>7</v>
      </c>
      <c r="AH1179" s="52">
        <f>IFERROR(AG1179/AC1178,"-")</f>
        <v>0.3888888888888889</v>
      </c>
      <c r="AI1179" s="53">
        <f t="shared" si="209"/>
        <v>23010.142857142859</v>
      </c>
      <c r="AJ1179" s="311"/>
      <c r="AK1179" s="324"/>
      <c r="AL1179" s="208" t="s">
        <v>151</v>
      </c>
      <c r="AM1179" s="54">
        <f t="shared" si="212"/>
        <v>3927519</v>
      </c>
      <c r="AN1179" s="52">
        <f>IFERROR(AM1179/AJ1178,"-")</f>
        <v>2.9206445926246626E-2</v>
      </c>
      <c r="AO1179" s="54">
        <f t="shared" si="204"/>
        <v>60</v>
      </c>
      <c r="AP1179" s="52">
        <f>IFERROR(AO1179/AK1178,"-")</f>
        <v>0.34285714285714286</v>
      </c>
      <c r="AQ1179" s="53">
        <f t="shared" si="210"/>
        <v>65458.65</v>
      </c>
      <c r="AW1179" s="175"/>
      <c r="AX1179" s="175"/>
    </row>
    <row r="1180" spans="2:50" s="20" customFormat="1">
      <c r="B1180" s="326"/>
      <c r="C1180" s="308"/>
      <c r="D1180" s="311"/>
      <c r="E1180" s="311"/>
      <c r="F1180" s="209" t="s">
        <v>152</v>
      </c>
      <c r="G1180" s="54">
        <v>1224136</v>
      </c>
      <c r="H1180" s="52">
        <f>IFERROR(G1180/D1178,"-")</f>
        <v>1.3218993107557713E-2</v>
      </c>
      <c r="I1180" s="54">
        <v>36</v>
      </c>
      <c r="J1180" s="52">
        <f>IFERROR(I1180/E1178,"-")</f>
        <v>0.27906976744186046</v>
      </c>
      <c r="K1180" s="53">
        <f t="shared" si="206"/>
        <v>34003.777777777781</v>
      </c>
      <c r="L1180" s="311"/>
      <c r="M1180" s="311"/>
      <c r="N1180" s="209" t="s">
        <v>152</v>
      </c>
      <c r="O1180" s="54">
        <v>134845</v>
      </c>
      <c r="P1180" s="52">
        <f>IFERROR(O1180/L1178,"-")</f>
        <v>1.0425549845408529E-2</v>
      </c>
      <c r="Q1180" s="54">
        <v>10</v>
      </c>
      <c r="R1180" s="52">
        <f>IFERROR(Q1180/M1178,"-")</f>
        <v>0.41666666666666669</v>
      </c>
      <c r="S1180" s="53">
        <f t="shared" si="207"/>
        <v>13484.5</v>
      </c>
      <c r="T1180" s="311"/>
      <c r="U1180" s="311"/>
      <c r="V1180" s="209" t="s">
        <v>152</v>
      </c>
      <c r="W1180" s="54">
        <v>6262</v>
      </c>
      <c r="X1180" s="52">
        <f>IFERROR(W1180/T1178,"-")</f>
        <v>5.1644508956553295E-3</v>
      </c>
      <c r="Y1180" s="54">
        <v>1</v>
      </c>
      <c r="Z1180" s="52">
        <f>IFERROR(Y1180/U1178,"-")</f>
        <v>0.25</v>
      </c>
      <c r="AA1180" s="53">
        <f t="shared" si="208"/>
        <v>6262</v>
      </c>
      <c r="AB1180" s="311"/>
      <c r="AC1180" s="311"/>
      <c r="AD1180" s="209" t="s">
        <v>152</v>
      </c>
      <c r="AE1180" s="54">
        <v>133040</v>
      </c>
      <c r="AF1180" s="52">
        <f>IFERROR(AE1180/AB1178,"-")</f>
        <v>4.7988255429969933E-3</v>
      </c>
      <c r="AG1180" s="54">
        <v>5</v>
      </c>
      <c r="AH1180" s="52">
        <f>IFERROR(AG1180/AC1178,"-")</f>
        <v>0.27777777777777779</v>
      </c>
      <c r="AI1180" s="53">
        <f t="shared" si="209"/>
        <v>26608</v>
      </c>
      <c r="AJ1180" s="311"/>
      <c r="AK1180" s="324"/>
      <c r="AL1180" s="209" t="s">
        <v>152</v>
      </c>
      <c r="AM1180" s="54">
        <f t="shared" si="212"/>
        <v>1498283</v>
      </c>
      <c r="AN1180" s="52">
        <f>IFERROR(AM1180/AJ1178,"-")</f>
        <v>1.1141772050425363E-2</v>
      </c>
      <c r="AO1180" s="54">
        <f t="shared" si="204"/>
        <v>52</v>
      </c>
      <c r="AP1180" s="52">
        <f>IFERROR(AO1180/AK1178,"-")</f>
        <v>0.29714285714285715</v>
      </c>
      <c r="AQ1180" s="53">
        <f t="shared" si="210"/>
        <v>28813.134615384617</v>
      </c>
      <c r="AW1180" s="175"/>
      <c r="AX1180" s="175"/>
    </row>
    <row r="1181" spans="2:50" s="20" customFormat="1">
      <c r="B1181" s="326"/>
      <c r="C1181" s="308"/>
      <c r="D1181" s="311"/>
      <c r="E1181" s="311"/>
      <c r="F1181" s="209" t="s">
        <v>153</v>
      </c>
      <c r="G1181" s="54">
        <v>42266</v>
      </c>
      <c r="H1181" s="52">
        <f>IFERROR(G1181/D1178,"-")</f>
        <v>4.5641494301616351E-4</v>
      </c>
      <c r="I1181" s="54">
        <v>4</v>
      </c>
      <c r="J1181" s="52">
        <f>IFERROR(I1181/E1178,"-")</f>
        <v>3.1007751937984496E-2</v>
      </c>
      <c r="K1181" s="53">
        <f t="shared" si="206"/>
        <v>10566.5</v>
      </c>
      <c r="L1181" s="311"/>
      <c r="M1181" s="311"/>
      <c r="N1181" s="209" t="s">
        <v>153</v>
      </c>
      <c r="O1181" s="54">
        <v>9146</v>
      </c>
      <c r="P1181" s="52">
        <f>IFERROR(O1181/L1178,"-")</f>
        <v>7.0712357807932371E-4</v>
      </c>
      <c r="Q1181" s="54">
        <v>1</v>
      </c>
      <c r="R1181" s="52">
        <f>IFERROR(Q1181/M1178,"-")</f>
        <v>4.1666666666666664E-2</v>
      </c>
      <c r="S1181" s="53">
        <f t="shared" si="207"/>
        <v>9146</v>
      </c>
      <c r="T1181" s="311"/>
      <c r="U1181" s="311"/>
      <c r="V1181" s="209" t="s">
        <v>153</v>
      </c>
      <c r="W1181" s="54">
        <v>0</v>
      </c>
      <c r="X1181" s="52">
        <f>IFERROR(W1181/T1178,"-")</f>
        <v>0</v>
      </c>
      <c r="Y1181" s="54">
        <v>0</v>
      </c>
      <c r="Z1181" s="52">
        <f>IFERROR(Y1181/U1178,"-")</f>
        <v>0</v>
      </c>
      <c r="AA1181" s="53" t="str">
        <f t="shared" si="208"/>
        <v>-</v>
      </c>
      <c r="AB1181" s="311"/>
      <c r="AC1181" s="311"/>
      <c r="AD1181" s="209" t="s">
        <v>153</v>
      </c>
      <c r="AE1181" s="54">
        <v>240</v>
      </c>
      <c r="AF1181" s="52">
        <f>IFERROR(AE1181/AB1178,"-")</f>
        <v>8.6569312260919908E-6</v>
      </c>
      <c r="AG1181" s="54">
        <v>1</v>
      </c>
      <c r="AH1181" s="52">
        <f>IFERROR(AG1181/AC1178,"-")</f>
        <v>5.5555555555555552E-2</v>
      </c>
      <c r="AI1181" s="53">
        <f t="shared" si="209"/>
        <v>240</v>
      </c>
      <c r="AJ1181" s="311"/>
      <c r="AK1181" s="324"/>
      <c r="AL1181" s="209" t="s">
        <v>153</v>
      </c>
      <c r="AM1181" s="54">
        <f t="shared" si="212"/>
        <v>51652</v>
      </c>
      <c r="AN1181" s="52">
        <f>IFERROR(AM1181/AJ1178,"-")</f>
        <v>3.8410287639155681E-4</v>
      </c>
      <c r="AO1181" s="54">
        <f t="shared" si="204"/>
        <v>6</v>
      </c>
      <c r="AP1181" s="52">
        <f>IFERROR(AO1181/AK1178,"-")</f>
        <v>3.4285714285714287E-2</v>
      </c>
      <c r="AQ1181" s="53">
        <f t="shared" si="210"/>
        <v>8608.6666666666661</v>
      </c>
      <c r="AW1181" s="175"/>
      <c r="AX1181" s="175"/>
    </row>
    <row r="1182" spans="2:50" s="20" customFormat="1">
      <c r="B1182" s="326"/>
      <c r="C1182" s="308"/>
      <c r="D1182" s="311"/>
      <c r="E1182" s="311"/>
      <c r="F1182" s="209" t="s">
        <v>154</v>
      </c>
      <c r="G1182" s="54">
        <v>1060341</v>
      </c>
      <c r="H1182" s="52">
        <f>IFERROR(G1182/D1178,"-")</f>
        <v>1.1450231322876587E-2</v>
      </c>
      <c r="I1182" s="54">
        <v>42</v>
      </c>
      <c r="J1182" s="52">
        <f>IFERROR(I1182/E1178,"-")</f>
        <v>0.32558139534883723</v>
      </c>
      <c r="K1182" s="53">
        <f t="shared" si="206"/>
        <v>25246.214285714286</v>
      </c>
      <c r="L1182" s="311"/>
      <c r="M1182" s="311"/>
      <c r="N1182" s="209" t="s">
        <v>154</v>
      </c>
      <c r="O1182" s="54">
        <v>1967586</v>
      </c>
      <c r="P1182" s="52">
        <f>IFERROR(O1182/L1178,"-")</f>
        <v>0.15212403810395628</v>
      </c>
      <c r="Q1182" s="54">
        <v>14</v>
      </c>
      <c r="R1182" s="52">
        <f>IFERROR(Q1182/M1178,"-")</f>
        <v>0.58333333333333337</v>
      </c>
      <c r="S1182" s="53">
        <f t="shared" si="207"/>
        <v>140541.85714285713</v>
      </c>
      <c r="T1182" s="311"/>
      <c r="U1182" s="311"/>
      <c r="V1182" s="209" t="s">
        <v>154</v>
      </c>
      <c r="W1182" s="54">
        <v>21237</v>
      </c>
      <c r="X1182" s="52">
        <f>IFERROR(W1182/T1178,"-")</f>
        <v>1.7514762643090424E-2</v>
      </c>
      <c r="Y1182" s="54">
        <v>1</v>
      </c>
      <c r="Z1182" s="52">
        <f>IFERROR(Y1182/U1178,"-")</f>
        <v>0.25</v>
      </c>
      <c r="AA1182" s="53">
        <f t="shared" si="208"/>
        <v>21237</v>
      </c>
      <c r="AB1182" s="311"/>
      <c r="AC1182" s="311"/>
      <c r="AD1182" s="209" t="s">
        <v>154</v>
      </c>
      <c r="AE1182" s="54">
        <v>198976</v>
      </c>
      <c r="AF1182" s="52">
        <f>IFERROR(AE1182/AB1178,"-")</f>
        <v>7.1771731151786663E-3</v>
      </c>
      <c r="AG1182" s="54">
        <v>9</v>
      </c>
      <c r="AH1182" s="52">
        <f>IFERROR(AG1182/AC1178,"-")</f>
        <v>0.5</v>
      </c>
      <c r="AI1182" s="53">
        <f t="shared" si="209"/>
        <v>22108.444444444445</v>
      </c>
      <c r="AJ1182" s="311"/>
      <c r="AK1182" s="324"/>
      <c r="AL1182" s="209" t="s">
        <v>154</v>
      </c>
      <c r="AM1182" s="54">
        <f t="shared" si="212"/>
        <v>3248140</v>
      </c>
      <c r="AN1182" s="52">
        <f>IFERROR(AM1182/AJ1178,"-")</f>
        <v>2.4154338978596594E-2</v>
      </c>
      <c r="AO1182" s="54">
        <f t="shared" si="204"/>
        <v>66</v>
      </c>
      <c r="AP1182" s="52">
        <f>IFERROR(AO1182/AK1178,"-")</f>
        <v>0.37714285714285717</v>
      </c>
      <c r="AQ1182" s="53">
        <f t="shared" si="210"/>
        <v>49214.242424242424</v>
      </c>
      <c r="AW1182" s="175"/>
      <c r="AX1182" s="175"/>
    </row>
    <row r="1183" spans="2:50" s="20" customFormat="1">
      <c r="B1183" s="326"/>
      <c r="C1183" s="308"/>
      <c r="D1183" s="311"/>
      <c r="E1183" s="311"/>
      <c r="F1183" s="209" t="s">
        <v>155</v>
      </c>
      <c r="G1183" s="54">
        <v>5462894</v>
      </c>
      <c r="H1183" s="52">
        <f>IFERROR(G1183/D1178,"-")</f>
        <v>5.8991777166359283E-2</v>
      </c>
      <c r="I1183" s="54">
        <v>59</v>
      </c>
      <c r="J1183" s="52">
        <f>IFERROR(I1183/E1178,"-")</f>
        <v>0.4573643410852713</v>
      </c>
      <c r="K1183" s="53">
        <f t="shared" si="206"/>
        <v>92591.423728813563</v>
      </c>
      <c r="L1183" s="311"/>
      <c r="M1183" s="311"/>
      <c r="N1183" s="209" t="s">
        <v>155</v>
      </c>
      <c r="O1183" s="54">
        <v>739757</v>
      </c>
      <c r="P1183" s="52">
        <f>IFERROR(O1183/L1178,"-")</f>
        <v>5.7194360020689512E-2</v>
      </c>
      <c r="Q1183" s="54">
        <v>11</v>
      </c>
      <c r="R1183" s="52">
        <f>IFERROR(Q1183/M1178,"-")</f>
        <v>0.45833333333333331</v>
      </c>
      <c r="S1183" s="53">
        <f t="shared" si="207"/>
        <v>67250.636363636368</v>
      </c>
      <c r="T1183" s="311"/>
      <c r="U1183" s="311"/>
      <c r="V1183" s="209" t="s">
        <v>155</v>
      </c>
      <c r="W1183" s="54">
        <v>0</v>
      </c>
      <c r="X1183" s="52">
        <f>IFERROR(W1183/T1178,"-")</f>
        <v>0</v>
      </c>
      <c r="Y1183" s="54">
        <v>0</v>
      </c>
      <c r="Z1183" s="52">
        <f>IFERROR(Y1183/U1178,"-")</f>
        <v>0</v>
      </c>
      <c r="AA1183" s="53" t="str">
        <f t="shared" si="208"/>
        <v>-</v>
      </c>
      <c r="AB1183" s="311"/>
      <c r="AC1183" s="311"/>
      <c r="AD1183" s="209" t="s">
        <v>155</v>
      </c>
      <c r="AE1183" s="54">
        <v>243896</v>
      </c>
      <c r="AF1183" s="52">
        <f>IFERROR(AE1183/AB1178,"-")</f>
        <v>8.7974620763288849E-3</v>
      </c>
      <c r="AG1183" s="54">
        <v>7</v>
      </c>
      <c r="AH1183" s="52">
        <f>IFERROR(AG1183/AC1178,"-")</f>
        <v>0.3888888888888889</v>
      </c>
      <c r="AI1183" s="53">
        <f t="shared" si="209"/>
        <v>34842.285714285717</v>
      </c>
      <c r="AJ1183" s="311"/>
      <c r="AK1183" s="324"/>
      <c r="AL1183" s="209" t="s">
        <v>155</v>
      </c>
      <c r="AM1183" s="54">
        <f t="shared" si="212"/>
        <v>6446547</v>
      </c>
      <c r="AN1183" s="52">
        <f>IFERROR(AM1183/AJ1178,"-")</f>
        <v>4.7938845456000953E-2</v>
      </c>
      <c r="AO1183" s="54">
        <f t="shared" si="204"/>
        <v>77</v>
      </c>
      <c r="AP1183" s="52">
        <f>IFERROR(AO1183/AK1178,"-")</f>
        <v>0.44</v>
      </c>
      <c r="AQ1183" s="53">
        <f t="shared" si="210"/>
        <v>83721.389610389611</v>
      </c>
      <c r="AW1183" s="175"/>
      <c r="AX1183" s="175"/>
    </row>
    <row r="1184" spans="2:50" s="20" customFormat="1">
      <c r="B1184" s="326"/>
      <c r="C1184" s="308"/>
      <c r="D1184" s="311"/>
      <c r="E1184" s="311"/>
      <c r="F1184" s="209" t="s">
        <v>156</v>
      </c>
      <c r="G1184" s="54">
        <v>2140803</v>
      </c>
      <c r="H1184" s="52">
        <f>IFERROR(G1184/D1178,"-")</f>
        <v>2.3117741902565464E-2</v>
      </c>
      <c r="I1184" s="54">
        <v>21</v>
      </c>
      <c r="J1184" s="52">
        <f>IFERROR(I1184/E1178,"-")</f>
        <v>0.16279069767441862</v>
      </c>
      <c r="K1184" s="53">
        <f t="shared" si="206"/>
        <v>101943</v>
      </c>
      <c r="L1184" s="311"/>
      <c r="M1184" s="311"/>
      <c r="N1184" s="209" t="s">
        <v>156</v>
      </c>
      <c r="O1184" s="54">
        <v>3205</v>
      </c>
      <c r="P1184" s="52">
        <f>IFERROR(O1184/L1178,"-")</f>
        <v>2.4779478107852967E-4</v>
      </c>
      <c r="Q1184" s="54">
        <v>2</v>
      </c>
      <c r="R1184" s="52">
        <f>IFERROR(Q1184/M1178,"-")</f>
        <v>8.3333333333333329E-2</v>
      </c>
      <c r="S1184" s="53">
        <f t="shared" si="207"/>
        <v>1602.5</v>
      </c>
      <c r="T1184" s="311"/>
      <c r="U1184" s="311"/>
      <c r="V1184" s="209" t="s">
        <v>156</v>
      </c>
      <c r="W1184" s="54">
        <v>0</v>
      </c>
      <c r="X1184" s="52">
        <f>IFERROR(W1184/T1178,"-")</f>
        <v>0</v>
      </c>
      <c r="Y1184" s="54">
        <v>0</v>
      </c>
      <c r="Z1184" s="52">
        <f>IFERROR(Y1184/U1178,"-")</f>
        <v>0</v>
      </c>
      <c r="AA1184" s="53" t="str">
        <f t="shared" si="208"/>
        <v>-</v>
      </c>
      <c r="AB1184" s="311"/>
      <c r="AC1184" s="311"/>
      <c r="AD1184" s="209" t="s">
        <v>156</v>
      </c>
      <c r="AE1184" s="54">
        <v>4830</v>
      </c>
      <c r="AF1184" s="52">
        <f>IFERROR(AE1184/AB1178,"-")</f>
        <v>1.7422074092510132E-4</v>
      </c>
      <c r="AG1184" s="54">
        <v>3</v>
      </c>
      <c r="AH1184" s="52">
        <f>IFERROR(AG1184/AC1178,"-")</f>
        <v>0.16666666666666666</v>
      </c>
      <c r="AI1184" s="53">
        <f t="shared" si="209"/>
        <v>1610</v>
      </c>
      <c r="AJ1184" s="311"/>
      <c r="AK1184" s="324"/>
      <c r="AL1184" s="209" t="s">
        <v>156</v>
      </c>
      <c r="AM1184" s="54">
        <f t="shared" si="212"/>
        <v>2148838</v>
      </c>
      <c r="AN1184" s="52">
        <f>IFERROR(AM1184/AJ1178,"-")</f>
        <v>1.5979533352038257E-2</v>
      </c>
      <c r="AO1184" s="54">
        <f t="shared" si="204"/>
        <v>26</v>
      </c>
      <c r="AP1184" s="52">
        <f>IFERROR(AO1184/AK1178,"-")</f>
        <v>0.14857142857142858</v>
      </c>
      <c r="AQ1184" s="53">
        <f t="shared" si="210"/>
        <v>82647.61538461539</v>
      </c>
      <c r="AW1184" s="175"/>
      <c r="AX1184" s="175"/>
    </row>
    <row r="1185" spans="2:50" s="20" customFormat="1">
      <c r="B1185" s="326"/>
      <c r="C1185" s="308"/>
      <c r="D1185" s="311"/>
      <c r="E1185" s="311"/>
      <c r="F1185" s="209" t="s">
        <v>166</v>
      </c>
      <c r="G1185" s="54">
        <v>0</v>
      </c>
      <c r="H1185" s="52">
        <f>IFERROR(G1185/D1178,"-")</f>
        <v>0</v>
      </c>
      <c r="I1185" s="54">
        <v>0</v>
      </c>
      <c r="J1185" s="52">
        <f>IFERROR(I1185/E1178,"-")</f>
        <v>0</v>
      </c>
      <c r="K1185" s="53" t="str">
        <f t="shared" si="206"/>
        <v>-</v>
      </c>
      <c r="L1185" s="311"/>
      <c r="M1185" s="311"/>
      <c r="N1185" s="209" t="s">
        <v>166</v>
      </c>
      <c r="O1185" s="54">
        <v>0</v>
      </c>
      <c r="P1185" s="52">
        <f>IFERROR(O1185/L1178,"-")</f>
        <v>0</v>
      </c>
      <c r="Q1185" s="54">
        <v>0</v>
      </c>
      <c r="R1185" s="52">
        <f>IFERROR(Q1185/M1178,"-")</f>
        <v>0</v>
      </c>
      <c r="S1185" s="53" t="str">
        <f t="shared" si="207"/>
        <v>-</v>
      </c>
      <c r="T1185" s="311"/>
      <c r="U1185" s="311"/>
      <c r="V1185" s="209" t="s">
        <v>166</v>
      </c>
      <c r="W1185" s="54">
        <v>0</v>
      </c>
      <c r="X1185" s="52">
        <f>IFERROR(W1185/T1178,"-")</f>
        <v>0</v>
      </c>
      <c r="Y1185" s="54">
        <v>0</v>
      </c>
      <c r="Z1185" s="52">
        <f>IFERROR(Y1185/U1178,"-")</f>
        <v>0</v>
      </c>
      <c r="AA1185" s="53" t="str">
        <f t="shared" si="208"/>
        <v>-</v>
      </c>
      <c r="AB1185" s="311"/>
      <c r="AC1185" s="311"/>
      <c r="AD1185" s="209" t="s">
        <v>166</v>
      </c>
      <c r="AE1185" s="54">
        <v>0</v>
      </c>
      <c r="AF1185" s="52">
        <f>IFERROR(AE1185/AB1178,"-")</f>
        <v>0</v>
      </c>
      <c r="AG1185" s="54">
        <v>0</v>
      </c>
      <c r="AH1185" s="52">
        <f>IFERROR(AG1185/AC1178,"-")</f>
        <v>0</v>
      </c>
      <c r="AI1185" s="53" t="str">
        <f t="shared" si="209"/>
        <v>-</v>
      </c>
      <c r="AJ1185" s="311"/>
      <c r="AK1185" s="324"/>
      <c r="AL1185" s="209" t="s">
        <v>166</v>
      </c>
      <c r="AM1185" s="54">
        <f t="shared" si="212"/>
        <v>0</v>
      </c>
      <c r="AN1185" s="52">
        <f>IFERROR(AM1185/AJ1178,"-")</f>
        <v>0</v>
      </c>
      <c r="AO1185" s="54">
        <f t="shared" si="204"/>
        <v>0</v>
      </c>
      <c r="AP1185" s="52">
        <f>IFERROR(AO1185/AK1178,"-")</f>
        <v>0</v>
      </c>
      <c r="AQ1185" s="53" t="str">
        <f t="shared" si="210"/>
        <v>-</v>
      </c>
      <c r="AW1185" s="175"/>
      <c r="AX1185" s="175"/>
    </row>
    <row r="1186" spans="2:50" s="20" customFormat="1">
      <c r="B1186" s="326"/>
      <c r="C1186" s="308"/>
      <c r="D1186" s="311"/>
      <c r="E1186" s="311"/>
      <c r="F1186" s="209" t="s">
        <v>157</v>
      </c>
      <c r="G1186" s="54">
        <v>0</v>
      </c>
      <c r="H1186" s="52">
        <f>IFERROR(G1186/D1178,"-")</f>
        <v>0</v>
      </c>
      <c r="I1186" s="54">
        <v>0</v>
      </c>
      <c r="J1186" s="52">
        <f>IFERROR(I1186/E1178,"-")</f>
        <v>0</v>
      </c>
      <c r="K1186" s="53" t="str">
        <f t="shared" si="206"/>
        <v>-</v>
      </c>
      <c r="L1186" s="311"/>
      <c r="M1186" s="311"/>
      <c r="N1186" s="209" t="s">
        <v>157</v>
      </c>
      <c r="O1186" s="54">
        <v>7560</v>
      </c>
      <c r="P1186" s="52">
        <f>IFERROR(O1186/L1178,"-")</f>
        <v>5.8450188610099354E-4</v>
      </c>
      <c r="Q1186" s="54">
        <v>1</v>
      </c>
      <c r="R1186" s="52">
        <f>IFERROR(Q1186/M1178,"-")</f>
        <v>4.1666666666666664E-2</v>
      </c>
      <c r="S1186" s="53">
        <f t="shared" si="207"/>
        <v>7560</v>
      </c>
      <c r="T1186" s="311"/>
      <c r="U1186" s="311"/>
      <c r="V1186" s="209" t="s">
        <v>157</v>
      </c>
      <c r="W1186" s="54">
        <v>0</v>
      </c>
      <c r="X1186" s="52">
        <f>IFERROR(W1186/T1178,"-")</f>
        <v>0</v>
      </c>
      <c r="Y1186" s="54">
        <v>0</v>
      </c>
      <c r="Z1186" s="52">
        <f>IFERROR(Y1186/U1178,"-")</f>
        <v>0</v>
      </c>
      <c r="AA1186" s="53" t="str">
        <f t="shared" si="208"/>
        <v>-</v>
      </c>
      <c r="AB1186" s="311"/>
      <c r="AC1186" s="311"/>
      <c r="AD1186" s="209" t="s">
        <v>157</v>
      </c>
      <c r="AE1186" s="54">
        <v>0</v>
      </c>
      <c r="AF1186" s="52">
        <f>IFERROR(AE1186/AB1178,"-")</f>
        <v>0</v>
      </c>
      <c r="AG1186" s="54">
        <v>0</v>
      </c>
      <c r="AH1186" s="52">
        <f>IFERROR(AG1186/AC1178,"-")</f>
        <v>0</v>
      </c>
      <c r="AI1186" s="53" t="str">
        <f t="shared" si="209"/>
        <v>-</v>
      </c>
      <c r="AJ1186" s="311"/>
      <c r="AK1186" s="324"/>
      <c r="AL1186" s="209" t="s">
        <v>157</v>
      </c>
      <c r="AM1186" s="54">
        <f t="shared" si="212"/>
        <v>7560</v>
      </c>
      <c r="AN1186" s="52">
        <f>IFERROR(AM1186/AJ1178,"-")</f>
        <v>5.6218883015568986E-5</v>
      </c>
      <c r="AO1186" s="54">
        <f t="shared" si="204"/>
        <v>1</v>
      </c>
      <c r="AP1186" s="52">
        <f>IFERROR(AO1186/AK1178,"-")</f>
        <v>5.7142857142857143E-3</v>
      </c>
      <c r="AQ1186" s="53">
        <f t="shared" si="210"/>
        <v>7560</v>
      </c>
      <c r="AW1186" s="175"/>
      <c r="AX1186" s="175"/>
    </row>
    <row r="1187" spans="2:50" s="20" customFormat="1">
      <c r="B1187" s="326"/>
      <c r="C1187" s="308"/>
      <c r="D1187" s="311"/>
      <c r="E1187" s="311"/>
      <c r="F1187" s="209" t="s">
        <v>158</v>
      </c>
      <c r="G1187" s="54">
        <v>13367</v>
      </c>
      <c r="H1187" s="52">
        <f>IFERROR(G1187/D1178,"-")</f>
        <v>1.4434530221211039E-4</v>
      </c>
      <c r="I1187" s="54">
        <v>2</v>
      </c>
      <c r="J1187" s="52">
        <f>IFERROR(I1187/E1178,"-")</f>
        <v>1.5503875968992248E-2</v>
      </c>
      <c r="K1187" s="53">
        <f t="shared" si="206"/>
        <v>6683.5</v>
      </c>
      <c r="L1187" s="311"/>
      <c r="M1187" s="311"/>
      <c r="N1187" s="209" t="s">
        <v>158</v>
      </c>
      <c r="O1187" s="54">
        <v>0</v>
      </c>
      <c r="P1187" s="52">
        <f>IFERROR(O1187/L1178,"-")</f>
        <v>0</v>
      </c>
      <c r="Q1187" s="54">
        <v>0</v>
      </c>
      <c r="R1187" s="52">
        <f>IFERROR(Q1187/M1178,"-")</f>
        <v>0</v>
      </c>
      <c r="S1187" s="53" t="str">
        <f t="shared" si="207"/>
        <v>-</v>
      </c>
      <c r="T1187" s="311"/>
      <c r="U1187" s="311"/>
      <c r="V1187" s="209" t="s">
        <v>158</v>
      </c>
      <c r="W1187" s="54">
        <v>0</v>
      </c>
      <c r="X1187" s="52">
        <f>IFERROR(W1187/T1178,"-")</f>
        <v>0</v>
      </c>
      <c r="Y1187" s="54">
        <v>0</v>
      </c>
      <c r="Z1187" s="52">
        <f>IFERROR(Y1187/U1178,"-")</f>
        <v>0</v>
      </c>
      <c r="AA1187" s="53" t="str">
        <f t="shared" si="208"/>
        <v>-</v>
      </c>
      <c r="AB1187" s="311"/>
      <c r="AC1187" s="311"/>
      <c r="AD1187" s="209" t="s">
        <v>158</v>
      </c>
      <c r="AE1187" s="54">
        <v>2818</v>
      </c>
      <c r="AF1187" s="52">
        <f>IFERROR(AE1187/AB1178,"-")</f>
        <v>1.0164680081303013E-4</v>
      </c>
      <c r="AG1187" s="54">
        <v>1</v>
      </c>
      <c r="AH1187" s="52">
        <f>IFERROR(AG1187/AC1178,"-")</f>
        <v>5.5555555555555552E-2</v>
      </c>
      <c r="AI1187" s="53">
        <f t="shared" si="209"/>
        <v>2818</v>
      </c>
      <c r="AJ1187" s="311"/>
      <c r="AK1187" s="324"/>
      <c r="AL1187" s="209" t="s">
        <v>158</v>
      </c>
      <c r="AM1187" s="54">
        <f t="shared" si="212"/>
        <v>16185</v>
      </c>
      <c r="AN1187" s="52">
        <f>IFERROR(AM1187/AJ1178,"-")</f>
        <v>1.2035748963055344E-4</v>
      </c>
      <c r="AO1187" s="54">
        <f t="shared" si="204"/>
        <v>3</v>
      </c>
      <c r="AP1187" s="52">
        <f>IFERROR(AO1187/AK1178,"-")</f>
        <v>1.7142857142857144E-2</v>
      </c>
      <c r="AQ1187" s="53">
        <f t="shared" si="210"/>
        <v>5395</v>
      </c>
      <c r="AW1187" s="175"/>
      <c r="AX1187" s="175"/>
    </row>
    <row r="1188" spans="2:50" s="20" customFormat="1">
      <c r="B1188" s="326"/>
      <c r="C1188" s="308"/>
      <c r="D1188" s="311"/>
      <c r="E1188" s="311"/>
      <c r="F1188" s="209" t="s">
        <v>159</v>
      </c>
      <c r="G1188" s="54">
        <v>0</v>
      </c>
      <c r="H1188" s="52">
        <f>IFERROR(G1188/D1178,"-")</f>
        <v>0</v>
      </c>
      <c r="I1188" s="54">
        <v>0</v>
      </c>
      <c r="J1188" s="52">
        <f>IFERROR(I1188/E1178,"-")</f>
        <v>0</v>
      </c>
      <c r="K1188" s="53" t="str">
        <f t="shared" si="206"/>
        <v>-</v>
      </c>
      <c r="L1188" s="311"/>
      <c r="M1188" s="311"/>
      <c r="N1188" s="209" t="s">
        <v>159</v>
      </c>
      <c r="O1188" s="54">
        <v>0</v>
      </c>
      <c r="P1188" s="52">
        <f>IFERROR(O1188/L1178,"-")</f>
        <v>0</v>
      </c>
      <c r="Q1188" s="54">
        <v>0</v>
      </c>
      <c r="R1188" s="52">
        <f>IFERROR(Q1188/M1178,"-")</f>
        <v>0</v>
      </c>
      <c r="S1188" s="53" t="str">
        <f t="shared" si="207"/>
        <v>-</v>
      </c>
      <c r="T1188" s="311"/>
      <c r="U1188" s="311"/>
      <c r="V1188" s="209" t="s">
        <v>159</v>
      </c>
      <c r="W1188" s="54">
        <v>0</v>
      </c>
      <c r="X1188" s="52">
        <f>IFERROR(W1188/T1178,"-")</f>
        <v>0</v>
      </c>
      <c r="Y1188" s="54">
        <v>0</v>
      </c>
      <c r="Z1188" s="52">
        <f>IFERROR(Y1188/U1178,"-")</f>
        <v>0</v>
      </c>
      <c r="AA1188" s="53" t="str">
        <f t="shared" si="208"/>
        <v>-</v>
      </c>
      <c r="AB1188" s="311"/>
      <c r="AC1188" s="311"/>
      <c r="AD1188" s="209" t="s">
        <v>159</v>
      </c>
      <c r="AE1188" s="54">
        <v>0</v>
      </c>
      <c r="AF1188" s="52">
        <f>IFERROR(AE1188/AB1178,"-")</f>
        <v>0</v>
      </c>
      <c r="AG1188" s="54">
        <v>0</v>
      </c>
      <c r="AH1188" s="52">
        <f>IFERROR(AG1188/AC1178,"-")</f>
        <v>0</v>
      </c>
      <c r="AI1188" s="53" t="str">
        <f t="shared" si="209"/>
        <v>-</v>
      </c>
      <c r="AJ1188" s="311"/>
      <c r="AK1188" s="324"/>
      <c r="AL1188" s="209" t="s">
        <v>159</v>
      </c>
      <c r="AM1188" s="54">
        <f t="shared" si="212"/>
        <v>0</v>
      </c>
      <c r="AN1188" s="52">
        <f>IFERROR(AM1188/AJ1178,"-")</f>
        <v>0</v>
      </c>
      <c r="AO1188" s="54">
        <f t="shared" si="204"/>
        <v>0</v>
      </c>
      <c r="AP1188" s="52">
        <f>IFERROR(AO1188/AK1178,"-")</f>
        <v>0</v>
      </c>
      <c r="AQ1188" s="53" t="str">
        <f t="shared" si="210"/>
        <v>-</v>
      </c>
      <c r="AW1188" s="175"/>
      <c r="AX1188" s="175"/>
    </row>
    <row r="1189" spans="2:50" s="20" customFormat="1">
      <c r="B1189" s="326"/>
      <c r="C1189" s="308"/>
      <c r="D1189" s="311"/>
      <c r="E1189" s="311"/>
      <c r="F1189" s="209" t="s">
        <v>160</v>
      </c>
      <c r="G1189" s="54">
        <v>0</v>
      </c>
      <c r="H1189" s="52">
        <f>IFERROR(G1189/D1178,"-")</f>
        <v>0</v>
      </c>
      <c r="I1189" s="54">
        <v>0</v>
      </c>
      <c r="J1189" s="52">
        <f>IFERROR(I1189/E1178,"-")</f>
        <v>0</v>
      </c>
      <c r="K1189" s="53" t="str">
        <f t="shared" si="206"/>
        <v>-</v>
      </c>
      <c r="L1189" s="311"/>
      <c r="M1189" s="311"/>
      <c r="N1189" s="209" t="s">
        <v>160</v>
      </c>
      <c r="O1189" s="54">
        <v>0</v>
      </c>
      <c r="P1189" s="52">
        <f>IFERROR(O1189/L1178,"-")</f>
        <v>0</v>
      </c>
      <c r="Q1189" s="54">
        <v>0</v>
      </c>
      <c r="R1189" s="52">
        <f>IFERROR(Q1189/M1178,"-")</f>
        <v>0</v>
      </c>
      <c r="S1189" s="53" t="str">
        <f t="shared" si="207"/>
        <v>-</v>
      </c>
      <c r="T1189" s="311"/>
      <c r="U1189" s="311"/>
      <c r="V1189" s="209" t="s">
        <v>160</v>
      </c>
      <c r="W1189" s="54">
        <v>0</v>
      </c>
      <c r="X1189" s="52">
        <f>IFERROR(W1189/T1178,"-")</f>
        <v>0</v>
      </c>
      <c r="Y1189" s="54">
        <v>0</v>
      </c>
      <c r="Z1189" s="52">
        <f>IFERROR(Y1189/U1178,"-")</f>
        <v>0</v>
      </c>
      <c r="AA1189" s="53" t="str">
        <f t="shared" si="208"/>
        <v>-</v>
      </c>
      <c r="AB1189" s="311"/>
      <c r="AC1189" s="311"/>
      <c r="AD1189" s="209" t="s">
        <v>160</v>
      </c>
      <c r="AE1189" s="54">
        <v>0</v>
      </c>
      <c r="AF1189" s="52">
        <f>IFERROR(AE1189/AB1178,"-")</f>
        <v>0</v>
      </c>
      <c r="AG1189" s="54">
        <v>0</v>
      </c>
      <c r="AH1189" s="52">
        <f>IFERROR(AG1189/AC1178,"-")</f>
        <v>0</v>
      </c>
      <c r="AI1189" s="53" t="str">
        <f t="shared" si="209"/>
        <v>-</v>
      </c>
      <c r="AJ1189" s="311"/>
      <c r="AK1189" s="324"/>
      <c r="AL1189" s="209" t="s">
        <v>160</v>
      </c>
      <c r="AM1189" s="54">
        <f t="shared" si="212"/>
        <v>0</v>
      </c>
      <c r="AN1189" s="52">
        <f>IFERROR(AM1189/AJ1178,"-")</f>
        <v>0</v>
      </c>
      <c r="AO1189" s="54">
        <f t="shared" si="204"/>
        <v>0</v>
      </c>
      <c r="AP1189" s="52">
        <f>IFERROR(AO1189/AK1178,"-")</f>
        <v>0</v>
      </c>
      <c r="AQ1189" s="53" t="str">
        <f t="shared" si="210"/>
        <v>-</v>
      </c>
      <c r="AW1189" s="175"/>
      <c r="AX1189" s="175"/>
    </row>
    <row r="1190" spans="2:50" s="20" customFormat="1">
      <c r="B1190" s="326"/>
      <c r="C1190" s="308"/>
      <c r="D1190" s="311"/>
      <c r="E1190" s="311"/>
      <c r="F1190" s="209" t="s">
        <v>161</v>
      </c>
      <c r="G1190" s="54">
        <v>446585</v>
      </c>
      <c r="H1190" s="52">
        <f>IFERROR(G1190/D1178,"-")</f>
        <v>4.8225066797632464E-3</v>
      </c>
      <c r="I1190" s="54">
        <v>13</v>
      </c>
      <c r="J1190" s="52">
        <f>IFERROR(I1190/E1178,"-")</f>
        <v>0.10077519379844961</v>
      </c>
      <c r="K1190" s="53">
        <f t="shared" si="206"/>
        <v>34352.692307692305</v>
      </c>
      <c r="L1190" s="311"/>
      <c r="M1190" s="311"/>
      <c r="N1190" s="209" t="s">
        <v>161</v>
      </c>
      <c r="O1190" s="54">
        <v>350146</v>
      </c>
      <c r="P1190" s="52">
        <f>IFERROR(O1190/L1178,"-")</f>
        <v>2.7071560504063293E-2</v>
      </c>
      <c r="Q1190" s="54">
        <v>8</v>
      </c>
      <c r="R1190" s="52">
        <f>IFERROR(Q1190/M1178,"-")</f>
        <v>0.33333333333333331</v>
      </c>
      <c r="S1190" s="53">
        <f t="shared" si="207"/>
        <v>43768.25</v>
      </c>
      <c r="T1190" s="311"/>
      <c r="U1190" s="311"/>
      <c r="V1190" s="209" t="s">
        <v>161</v>
      </c>
      <c r="W1190" s="54">
        <v>0</v>
      </c>
      <c r="X1190" s="52">
        <f>IFERROR(W1190/T1178,"-")</f>
        <v>0</v>
      </c>
      <c r="Y1190" s="54">
        <v>0</v>
      </c>
      <c r="Z1190" s="52">
        <f>IFERROR(Y1190/U1178,"-")</f>
        <v>0</v>
      </c>
      <c r="AA1190" s="53" t="str">
        <f t="shared" si="208"/>
        <v>-</v>
      </c>
      <c r="AB1190" s="311"/>
      <c r="AC1190" s="311"/>
      <c r="AD1190" s="209" t="s">
        <v>161</v>
      </c>
      <c r="AE1190" s="54">
        <v>4892</v>
      </c>
      <c r="AF1190" s="52">
        <f>IFERROR(AE1190/AB1178,"-")</f>
        <v>1.7645711482517507E-4</v>
      </c>
      <c r="AG1190" s="54">
        <v>2</v>
      </c>
      <c r="AH1190" s="52">
        <f>IFERROR(AG1190/AC1178,"-")</f>
        <v>0.1111111111111111</v>
      </c>
      <c r="AI1190" s="53">
        <f t="shared" si="209"/>
        <v>2446</v>
      </c>
      <c r="AJ1190" s="311"/>
      <c r="AK1190" s="324"/>
      <c r="AL1190" s="209" t="s">
        <v>161</v>
      </c>
      <c r="AM1190" s="54">
        <f t="shared" si="212"/>
        <v>801623</v>
      </c>
      <c r="AN1190" s="52">
        <f>IFERROR(AM1190/AJ1178,"-")</f>
        <v>5.9611573623795577E-3</v>
      </c>
      <c r="AO1190" s="54">
        <f t="shared" si="204"/>
        <v>23</v>
      </c>
      <c r="AP1190" s="52">
        <f>IFERROR(AO1190/AK1178,"-")</f>
        <v>0.13142857142857142</v>
      </c>
      <c r="AQ1190" s="53">
        <f t="shared" si="210"/>
        <v>34853.17391304348</v>
      </c>
      <c r="AW1190" s="175"/>
      <c r="AX1190" s="175"/>
    </row>
    <row r="1191" spans="2:50" s="20" customFormat="1">
      <c r="B1191" s="326"/>
      <c r="C1191" s="308"/>
      <c r="D1191" s="311"/>
      <c r="E1191" s="311"/>
      <c r="F1191" s="209" t="s">
        <v>162</v>
      </c>
      <c r="G1191" s="54">
        <v>384090</v>
      </c>
      <c r="H1191" s="52">
        <f>IFERROR(G1191/D1178,"-")</f>
        <v>4.1476462277735826E-3</v>
      </c>
      <c r="I1191" s="54">
        <v>9</v>
      </c>
      <c r="J1191" s="52">
        <f>IFERROR(I1191/E1178,"-")</f>
        <v>6.9767441860465115E-2</v>
      </c>
      <c r="K1191" s="53">
        <f t="shared" si="206"/>
        <v>42676.666666666664</v>
      </c>
      <c r="L1191" s="311"/>
      <c r="M1191" s="311"/>
      <c r="N1191" s="209" t="s">
        <v>162</v>
      </c>
      <c r="O1191" s="54">
        <v>2666</v>
      </c>
      <c r="P1191" s="52">
        <f>IFERROR(O1191/L1178,"-")</f>
        <v>2.0612196142132921E-4</v>
      </c>
      <c r="Q1191" s="54">
        <v>1</v>
      </c>
      <c r="R1191" s="52">
        <f>IFERROR(Q1191/M1178,"-")</f>
        <v>4.1666666666666664E-2</v>
      </c>
      <c r="S1191" s="53">
        <f t="shared" si="207"/>
        <v>2666</v>
      </c>
      <c r="T1191" s="311"/>
      <c r="U1191" s="311"/>
      <c r="V1191" s="209" t="s">
        <v>162</v>
      </c>
      <c r="W1191" s="54">
        <v>0</v>
      </c>
      <c r="X1191" s="52">
        <f>IFERROR(W1191/T1178,"-")</f>
        <v>0</v>
      </c>
      <c r="Y1191" s="54">
        <v>0</v>
      </c>
      <c r="Z1191" s="52">
        <f>IFERROR(Y1191/U1178,"-")</f>
        <v>0</v>
      </c>
      <c r="AA1191" s="53" t="str">
        <f t="shared" si="208"/>
        <v>-</v>
      </c>
      <c r="AB1191" s="311"/>
      <c r="AC1191" s="311"/>
      <c r="AD1191" s="209" t="s">
        <v>162</v>
      </c>
      <c r="AE1191" s="54">
        <v>185369</v>
      </c>
      <c r="AF1191" s="52">
        <f>IFERROR(AE1191/AB1178,"-")</f>
        <v>6.6863611852060259E-3</v>
      </c>
      <c r="AG1191" s="54">
        <v>1</v>
      </c>
      <c r="AH1191" s="52">
        <f>IFERROR(AG1191/AC1178,"-")</f>
        <v>5.5555555555555552E-2</v>
      </c>
      <c r="AI1191" s="53">
        <f t="shared" si="209"/>
        <v>185369</v>
      </c>
      <c r="AJ1191" s="311"/>
      <c r="AK1191" s="324"/>
      <c r="AL1191" s="209" t="s">
        <v>162</v>
      </c>
      <c r="AM1191" s="54">
        <f t="shared" si="212"/>
        <v>572125</v>
      </c>
      <c r="AN1191" s="52">
        <f>IFERROR(AM1191/AJ1178,"-")</f>
        <v>4.2545275721273023E-3</v>
      </c>
      <c r="AO1191" s="54">
        <f t="shared" si="204"/>
        <v>11</v>
      </c>
      <c r="AP1191" s="52">
        <f>IFERROR(AO1191/AK1178,"-")</f>
        <v>6.2857142857142861E-2</v>
      </c>
      <c r="AQ1191" s="53">
        <f t="shared" si="210"/>
        <v>52011.36363636364</v>
      </c>
      <c r="AW1191" s="175"/>
      <c r="AX1191" s="175"/>
    </row>
    <row r="1192" spans="2:50" s="20" customFormat="1">
      <c r="B1192" s="326"/>
      <c r="C1192" s="308"/>
      <c r="D1192" s="311"/>
      <c r="E1192" s="311"/>
      <c r="F1192" s="209" t="s">
        <v>163</v>
      </c>
      <c r="G1192" s="54">
        <v>351422</v>
      </c>
      <c r="H1192" s="52">
        <f>IFERROR(G1192/D1178,"-")</f>
        <v>3.7948765462694888E-3</v>
      </c>
      <c r="I1192" s="54">
        <v>7</v>
      </c>
      <c r="J1192" s="52">
        <f>IFERROR(I1192/E1178,"-")</f>
        <v>5.4263565891472867E-2</v>
      </c>
      <c r="K1192" s="53">
        <f t="shared" si="206"/>
        <v>50203.142857142855</v>
      </c>
      <c r="L1192" s="311"/>
      <c r="M1192" s="311"/>
      <c r="N1192" s="209" t="s">
        <v>163</v>
      </c>
      <c r="O1192" s="54">
        <v>38418</v>
      </c>
      <c r="P1192" s="52">
        <f>IFERROR(O1192/L1178,"-")</f>
        <v>2.9702901402417952E-3</v>
      </c>
      <c r="Q1192" s="54">
        <v>2</v>
      </c>
      <c r="R1192" s="52">
        <f>IFERROR(Q1192/M1178,"-")</f>
        <v>8.3333333333333329E-2</v>
      </c>
      <c r="S1192" s="53">
        <f t="shared" si="207"/>
        <v>19209</v>
      </c>
      <c r="T1192" s="311"/>
      <c r="U1192" s="311"/>
      <c r="V1192" s="209" t="s">
        <v>163</v>
      </c>
      <c r="W1192" s="54">
        <v>0</v>
      </c>
      <c r="X1192" s="52">
        <f>IFERROR(W1192/T1178,"-")</f>
        <v>0</v>
      </c>
      <c r="Y1192" s="54">
        <v>0</v>
      </c>
      <c r="Z1192" s="52">
        <f>IFERROR(Y1192/U1178,"-")</f>
        <v>0</v>
      </c>
      <c r="AA1192" s="53" t="str">
        <f t="shared" si="208"/>
        <v>-</v>
      </c>
      <c r="AB1192" s="311"/>
      <c r="AC1192" s="311"/>
      <c r="AD1192" s="209" t="s">
        <v>163</v>
      </c>
      <c r="AE1192" s="54">
        <v>382303</v>
      </c>
      <c r="AF1192" s="52">
        <f>IFERROR(AE1192/AB1178,"-")</f>
        <v>1.3789878243869359E-2</v>
      </c>
      <c r="AG1192" s="54">
        <v>4</v>
      </c>
      <c r="AH1192" s="52">
        <f>IFERROR(AG1192/AC1178,"-")</f>
        <v>0.22222222222222221</v>
      </c>
      <c r="AI1192" s="53">
        <f t="shared" si="209"/>
        <v>95575.75</v>
      </c>
      <c r="AJ1192" s="311"/>
      <c r="AK1192" s="324"/>
      <c r="AL1192" s="209" t="s">
        <v>163</v>
      </c>
      <c r="AM1192" s="54">
        <f t="shared" si="212"/>
        <v>772143</v>
      </c>
      <c r="AN1192" s="52">
        <f>IFERROR(AM1192/AJ1178,"-")</f>
        <v>5.7419334640595879E-3</v>
      </c>
      <c r="AO1192" s="54">
        <f t="shared" si="204"/>
        <v>13</v>
      </c>
      <c r="AP1192" s="52">
        <f>IFERROR(AO1192/AK1178,"-")</f>
        <v>7.4285714285714288E-2</v>
      </c>
      <c r="AQ1192" s="53">
        <f t="shared" si="210"/>
        <v>59395.615384615383</v>
      </c>
      <c r="AW1192" s="175"/>
      <c r="AX1192" s="175"/>
    </row>
    <row r="1193" spans="2:50" s="20" customFormat="1">
      <c r="B1193" s="326"/>
      <c r="C1193" s="308"/>
      <c r="D1193" s="311"/>
      <c r="E1193" s="311"/>
      <c r="F1193" s="210" t="s">
        <v>164</v>
      </c>
      <c r="G1193" s="59">
        <v>75415</v>
      </c>
      <c r="H1193" s="57">
        <f>IFERROR(G1193/D1178,"-")</f>
        <v>8.1437876609009537E-4</v>
      </c>
      <c r="I1193" s="59">
        <v>14</v>
      </c>
      <c r="J1193" s="57">
        <f>IFERROR(I1193/E1178,"-")</f>
        <v>0.10852713178294573</v>
      </c>
      <c r="K1193" s="58">
        <f t="shared" si="206"/>
        <v>5386.7857142857147</v>
      </c>
      <c r="L1193" s="311"/>
      <c r="M1193" s="311"/>
      <c r="N1193" s="210" t="s">
        <v>164</v>
      </c>
      <c r="O1193" s="59">
        <v>53030</v>
      </c>
      <c r="P1193" s="57">
        <f>IFERROR(O1193/L1178,"-")</f>
        <v>4.1000178597798533E-3</v>
      </c>
      <c r="Q1193" s="59">
        <v>4</v>
      </c>
      <c r="R1193" s="57">
        <f>IFERROR(Q1193/M1178,"-")</f>
        <v>0.16666666666666666</v>
      </c>
      <c r="S1193" s="58">
        <f t="shared" si="207"/>
        <v>13257.5</v>
      </c>
      <c r="T1193" s="311"/>
      <c r="U1193" s="311"/>
      <c r="V1193" s="210" t="s">
        <v>164</v>
      </c>
      <c r="W1193" s="59">
        <v>0</v>
      </c>
      <c r="X1193" s="57">
        <f>IFERROR(W1193/T1178,"-")</f>
        <v>0</v>
      </c>
      <c r="Y1193" s="59">
        <v>0</v>
      </c>
      <c r="Z1193" s="57">
        <f>IFERROR(Y1193/U1178,"-")</f>
        <v>0</v>
      </c>
      <c r="AA1193" s="58" t="str">
        <f t="shared" si="208"/>
        <v>-</v>
      </c>
      <c r="AB1193" s="311"/>
      <c r="AC1193" s="311"/>
      <c r="AD1193" s="210" t="s">
        <v>164</v>
      </c>
      <c r="AE1193" s="59">
        <v>12041</v>
      </c>
      <c r="AF1193" s="57">
        <f>IFERROR(AE1193/AB1178,"-")</f>
        <v>4.3432545372239023E-4</v>
      </c>
      <c r="AG1193" s="59">
        <v>3</v>
      </c>
      <c r="AH1193" s="57">
        <f>IFERROR(AG1193/AC1178,"-")</f>
        <v>0.16666666666666666</v>
      </c>
      <c r="AI1193" s="58">
        <f t="shared" si="209"/>
        <v>4013.6666666666665</v>
      </c>
      <c r="AJ1193" s="311"/>
      <c r="AK1193" s="324"/>
      <c r="AL1193" s="210" t="s">
        <v>164</v>
      </c>
      <c r="AM1193" s="59">
        <f t="shared" si="212"/>
        <v>140486</v>
      </c>
      <c r="AN1193" s="57">
        <f>IFERROR(AM1193/AJ1178,"-")</f>
        <v>1.0447044972652414E-3</v>
      </c>
      <c r="AO1193" s="59">
        <f t="shared" si="204"/>
        <v>21</v>
      </c>
      <c r="AP1193" s="57">
        <f>IFERROR(AO1193/AK1178,"-")</f>
        <v>0.12</v>
      </c>
      <c r="AQ1193" s="58">
        <f t="shared" si="210"/>
        <v>6689.8095238095239</v>
      </c>
      <c r="AW1193" s="175"/>
      <c r="AX1193" s="175"/>
    </row>
    <row r="1194" spans="2:50" s="20" customFormat="1">
      <c r="B1194" s="326"/>
      <c r="C1194" s="309"/>
      <c r="D1194" s="312"/>
      <c r="E1194" s="312"/>
      <c r="F1194" s="211" t="s">
        <v>86</v>
      </c>
      <c r="G1194" s="60">
        <f>SUM(G1178:G1193)</f>
        <v>15288448</v>
      </c>
      <c r="H1194" s="57">
        <f>IFERROR(G1194/D1178,"-")</f>
        <v>0.16509431038483838</v>
      </c>
      <c r="I1194" s="59">
        <v>112</v>
      </c>
      <c r="J1194" s="57">
        <f>IFERROR(I1194/E1178,"-")</f>
        <v>0.86821705426356588</v>
      </c>
      <c r="K1194" s="58">
        <f t="shared" si="206"/>
        <v>136504</v>
      </c>
      <c r="L1194" s="312"/>
      <c r="M1194" s="312"/>
      <c r="N1194" s="211" t="s">
        <v>86</v>
      </c>
      <c r="O1194" s="60">
        <f>SUM(O1178:O1193)</f>
        <v>4225549</v>
      </c>
      <c r="P1194" s="57">
        <f>IFERROR(O1194/L1178,"-")</f>
        <v>0.32669859263388457</v>
      </c>
      <c r="Q1194" s="59">
        <v>23</v>
      </c>
      <c r="R1194" s="57">
        <f>IFERROR(Q1194/M1178,"-")</f>
        <v>0.95833333333333337</v>
      </c>
      <c r="S1194" s="58">
        <f t="shared" si="207"/>
        <v>183719.52173913043</v>
      </c>
      <c r="T1194" s="312"/>
      <c r="U1194" s="312"/>
      <c r="V1194" s="211" t="s">
        <v>86</v>
      </c>
      <c r="W1194" s="60">
        <f>SUM(W1178:W1193)</f>
        <v>35047</v>
      </c>
      <c r="X1194" s="57">
        <f>IFERROR(W1194/T1178,"-")</f>
        <v>2.89042654966516E-2</v>
      </c>
      <c r="Y1194" s="59">
        <v>2</v>
      </c>
      <c r="Z1194" s="57">
        <f>IFERROR(Y1194/U1178,"-")</f>
        <v>0.5</v>
      </c>
      <c r="AA1194" s="58">
        <f t="shared" si="208"/>
        <v>17523.5</v>
      </c>
      <c r="AB1194" s="312"/>
      <c r="AC1194" s="312"/>
      <c r="AD1194" s="211" t="s">
        <v>86</v>
      </c>
      <c r="AE1194" s="60">
        <f>SUM(AE1178:AE1193)</f>
        <v>1399798</v>
      </c>
      <c r="AF1194" s="57">
        <f>IFERROR(AE1194/AB1178,"-")</f>
        <v>5.0491479235087983E-2</v>
      </c>
      <c r="AG1194" s="59">
        <v>18</v>
      </c>
      <c r="AH1194" s="57">
        <f>IFERROR(AG1194/AC1178,"-")</f>
        <v>1</v>
      </c>
      <c r="AI1194" s="58">
        <f t="shared" si="209"/>
        <v>77766.555555555562</v>
      </c>
      <c r="AJ1194" s="312"/>
      <c r="AK1194" s="325"/>
      <c r="AL1194" s="211" t="s">
        <v>86</v>
      </c>
      <c r="AM1194" s="60">
        <f>SUM(AM1178:AM1193)</f>
        <v>20948842</v>
      </c>
      <c r="AN1194" s="57">
        <f>IFERROR(AM1194/AJ1178,"-")</f>
        <v>0.15578313461767701</v>
      </c>
      <c r="AO1194" s="59">
        <f t="shared" si="204"/>
        <v>155</v>
      </c>
      <c r="AP1194" s="57">
        <f>IFERROR(AO1194/AK1178,"-")</f>
        <v>0.88571428571428568</v>
      </c>
      <c r="AQ1194" s="58">
        <f t="shared" si="210"/>
        <v>135153.81935483872</v>
      </c>
      <c r="AW1194" s="175"/>
      <c r="AX1194" s="175"/>
    </row>
    <row r="1195" spans="2:50" s="20" customFormat="1">
      <c r="B1195" s="326">
        <v>71</v>
      </c>
      <c r="C1195" s="307" t="s">
        <v>55</v>
      </c>
      <c r="D1195" s="310">
        <v>89524320</v>
      </c>
      <c r="E1195" s="310">
        <v>143</v>
      </c>
      <c r="F1195" s="207" t="s">
        <v>150</v>
      </c>
      <c r="G1195" s="50">
        <v>1126981</v>
      </c>
      <c r="H1195" s="48">
        <f>IFERROR(G1195/D1195,"-")</f>
        <v>1.2588545771696451E-2</v>
      </c>
      <c r="I1195" s="50">
        <v>27</v>
      </c>
      <c r="J1195" s="48">
        <f>IFERROR(I1195/E1195,"-")</f>
        <v>0.1888111888111888</v>
      </c>
      <c r="K1195" s="49">
        <f t="shared" si="206"/>
        <v>41740.037037037036</v>
      </c>
      <c r="L1195" s="310">
        <v>12442850</v>
      </c>
      <c r="M1195" s="310">
        <v>22</v>
      </c>
      <c r="N1195" s="207" t="s">
        <v>150</v>
      </c>
      <c r="O1195" s="50">
        <v>106996</v>
      </c>
      <c r="P1195" s="48">
        <f>IFERROR(O1195/L1195,"-")</f>
        <v>8.5989946033264084E-3</v>
      </c>
      <c r="Q1195" s="50">
        <v>7</v>
      </c>
      <c r="R1195" s="48">
        <f>IFERROR(Q1195/M1195,"-")</f>
        <v>0.31818181818181818</v>
      </c>
      <c r="S1195" s="49">
        <f t="shared" si="207"/>
        <v>15285.142857142857</v>
      </c>
      <c r="T1195" s="310">
        <v>11682670</v>
      </c>
      <c r="U1195" s="310">
        <v>17</v>
      </c>
      <c r="V1195" s="207" t="s">
        <v>150</v>
      </c>
      <c r="W1195" s="50">
        <v>118206</v>
      </c>
      <c r="X1195" s="48">
        <f>IFERROR(W1195/T1195,"-")</f>
        <v>1.0118063764533279E-2</v>
      </c>
      <c r="Y1195" s="50">
        <v>4</v>
      </c>
      <c r="Z1195" s="48">
        <f>IFERROR(Y1195/U1195,"-")</f>
        <v>0.23529411764705882</v>
      </c>
      <c r="AA1195" s="49">
        <f t="shared" si="208"/>
        <v>29551.5</v>
      </c>
      <c r="AB1195" s="310">
        <v>24147480</v>
      </c>
      <c r="AC1195" s="310">
        <v>19</v>
      </c>
      <c r="AD1195" s="207" t="s">
        <v>150</v>
      </c>
      <c r="AE1195" s="50">
        <v>221740</v>
      </c>
      <c r="AF1195" s="48">
        <f>IFERROR(AE1195/AB1195,"-")</f>
        <v>9.1827387371270219E-3</v>
      </c>
      <c r="AG1195" s="50">
        <v>5</v>
      </c>
      <c r="AH1195" s="48">
        <f>IFERROR(AG1195/AC1195,"-")</f>
        <v>0.26315789473684209</v>
      </c>
      <c r="AI1195" s="49">
        <f t="shared" si="209"/>
        <v>44348</v>
      </c>
      <c r="AJ1195" s="310">
        <f>SUM(D1195,L1195,T1195,AB1195)</f>
        <v>137797320</v>
      </c>
      <c r="AK1195" s="323">
        <f>SUM(E1195,M1195,U1195,AC1195)</f>
        <v>201</v>
      </c>
      <c r="AL1195" s="207" t="s">
        <v>150</v>
      </c>
      <c r="AM1195" s="50">
        <f t="shared" ref="AM1195:AM1210" si="213">SUM(G1195,O1195,W1195,AE1195)</f>
        <v>1573923</v>
      </c>
      <c r="AN1195" s="48">
        <f>IFERROR(AM1195/AJ1195,"-")</f>
        <v>1.142201459360748E-2</v>
      </c>
      <c r="AO1195" s="50">
        <f t="shared" si="204"/>
        <v>43</v>
      </c>
      <c r="AP1195" s="48">
        <f>IFERROR(AO1195/AK1195,"-")</f>
        <v>0.21393034825870647</v>
      </c>
      <c r="AQ1195" s="49">
        <f t="shared" si="210"/>
        <v>36602.860465116282</v>
      </c>
      <c r="AW1195" s="175"/>
      <c r="AX1195" s="175"/>
    </row>
    <row r="1196" spans="2:50" s="20" customFormat="1">
      <c r="B1196" s="326"/>
      <c r="C1196" s="308"/>
      <c r="D1196" s="311"/>
      <c r="E1196" s="311"/>
      <c r="F1196" s="208" t="s">
        <v>151</v>
      </c>
      <c r="G1196" s="54">
        <v>1000687</v>
      </c>
      <c r="H1196" s="52">
        <f>IFERROR(G1196/D1195,"-")</f>
        <v>1.1177822964754159E-2</v>
      </c>
      <c r="I1196" s="54">
        <v>28</v>
      </c>
      <c r="J1196" s="52">
        <f>IFERROR(I1196/E1195,"-")</f>
        <v>0.19580419580419581</v>
      </c>
      <c r="K1196" s="53">
        <f t="shared" si="206"/>
        <v>35738.821428571428</v>
      </c>
      <c r="L1196" s="311"/>
      <c r="M1196" s="311"/>
      <c r="N1196" s="208" t="s">
        <v>151</v>
      </c>
      <c r="O1196" s="54">
        <v>33871</v>
      </c>
      <c r="P1196" s="52">
        <f>IFERROR(O1196/L1195,"-")</f>
        <v>2.7221255580514112E-3</v>
      </c>
      <c r="Q1196" s="54">
        <v>3</v>
      </c>
      <c r="R1196" s="52">
        <f>IFERROR(Q1196/M1195,"-")</f>
        <v>0.13636363636363635</v>
      </c>
      <c r="S1196" s="53">
        <f t="shared" si="207"/>
        <v>11290.333333333334</v>
      </c>
      <c r="T1196" s="311"/>
      <c r="U1196" s="311"/>
      <c r="V1196" s="208" t="s">
        <v>151</v>
      </c>
      <c r="W1196" s="54">
        <v>134340</v>
      </c>
      <c r="X1196" s="52">
        <f>IFERROR(W1196/T1195,"-")</f>
        <v>1.1499083685493128E-2</v>
      </c>
      <c r="Y1196" s="54">
        <v>3</v>
      </c>
      <c r="Z1196" s="52">
        <f>IFERROR(Y1196/U1195,"-")</f>
        <v>0.17647058823529413</v>
      </c>
      <c r="AA1196" s="53">
        <f t="shared" si="208"/>
        <v>44780</v>
      </c>
      <c r="AB1196" s="311"/>
      <c r="AC1196" s="311"/>
      <c r="AD1196" s="208" t="s">
        <v>151</v>
      </c>
      <c r="AE1196" s="54">
        <v>1541523</v>
      </c>
      <c r="AF1196" s="52">
        <f>IFERROR(AE1196/AB1195,"-")</f>
        <v>6.3837841464202474E-2</v>
      </c>
      <c r="AG1196" s="54">
        <v>3</v>
      </c>
      <c r="AH1196" s="52">
        <f>IFERROR(AG1196/AC1195,"-")</f>
        <v>0.15789473684210525</v>
      </c>
      <c r="AI1196" s="53">
        <f t="shared" si="209"/>
        <v>513841</v>
      </c>
      <c r="AJ1196" s="311"/>
      <c r="AK1196" s="324"/>
      <c r="AL1196" s="208" t="s">
        <v>151</v>
      </c>
      <c r="AM1196" s="54">
        <f t="shared" si="213"/>
        <v>2710421</v>
      </c>
      <c r="AN1196" s="52">
        <f>IFERROR(AM1196/AJ1195,"-")</f>
        <v>1.9669620570269435E-2</v>
      </c>
      <c r="AO1196" s="54">
        <f t="shared" si="204"/>
        <v>37</v>
      </c>
      <c r="AP1196" s="52">
        <f>IFERROR(AO1196/AK1195,"-")</f>
        <v>0.18407960199004975</v>
      </c>
      <c r="AQ1196" s="53">
        <f t="shared" si="210"/>
        <v>73254.621621621627</v>
      </c>
      <c r="AW1196" s="175"/>
      <c r="AX1196" s="175"/>
    </row>
    <row r="1197" spans="2:50" s="20" customFormat="1">
      <c r="B1197" s="326"/>
      <c r="C1197" s="308"/>
      <c r="D1197" s="311"/>
      <c r="E1197" s="311"/>
      <c r="F1197" s="209" t="s">
        <v>152</v>
      </c>
      <c r="G1197" s="54">
        <v>1545218</v>
      </c>
      <c r="H1197" s="52">
        <f>IFERROR(G1197/D1195,"-")</f>
        <v>1.7260315409265325E-2</v>
      </c>
      <c r="I1197" s="54">
        <v>49</v>
      </c>
      <c r="J1197" s="52">
        <f>IFERROR(I1197/E1195,"-")</f>
        <v>0.34265734265734266</v>
      </c>
      <c r="K1197" s="53">
        <f t="shared" si="206"/>
        <v>31535.061224489797</v>
      </c>
      <c r="L1197" s="311"/>
      <c r="M1197" s="311"/>
      <c r="N1197" s="209" t="s">
        <v>152</v>
      </c>
      <c r="O1197" s="54">
        <v>216995</v>
      </c>
      <c r="P1197" s="52">
        <f>IFERROR(O1197/L1195,"-")</f>
        <v>1.7439332628778777E-2</v>
      </c>
      <c r="Q1197" s="54">
        <v>10</v>
      </c>
      <c r="R1197" s="52">
        <f>IFERROR(Q1197/M1195,"-")</f>
        <v>0.45454545454545453</v>
      </c>
      <c r="S1197" s="53">
        <f t="shared" si="207"/>
        <v>21699.5</v>
      </c>
      <c r="T1197" s="311"/>
      <c r="U1197" s="311"/>
      <c r="V1197" s="209" t="s">
        <v>152</v>
      </c>
      <c r="W1197" s="54">
        <v>254302</v>
      </c>
      <c r="X1197" s="52">
        <f>IFERROR(W1197/T1195,"-")</f>
        <v>2.1767455555964519E-2</v>
      </c>
      <c r="Y1197" s="54">
        <v>8</v>
      </c>
      <c r="Z1197" s="52">
        <f>IFERROR(Y1197/U1195,"-")</f>
        <v>0.47058823529411764</v>
      </c>
      <c r="AA1197" s="53">
        <f t="shared" si="208"/>
        <v>31787.75</v>
      </c>
      <c r="AB1197" s="311"/>
      <c r="AC1197" s="311"/>
      <c r="AD1197" s="209" t="s">
        <v>152</v>
      </c>
      <c r="AE1197" s="54">
        <v>242163</v>
      </c>
      <c r="AF1197" s="52">
        <f>IFERROR(AE1197/AB1195,"-")</f>
        <v>1.002849986830924E-2</v>
      </c>
      <c r="AG1197" s="54">
        <v>7</v>
      </c>
      <c r="AH1197" s="52">
        <f>IFERROR(AG1197/AC1195,"-")</f>
        <v>0.36842105263157893</v>
      </c>
      <c r="AI1197" s="53">
        <f t="shared" si="209"/>
        <v>34594.714285714283</v>
      </c>
      <c r="AJ1197" s="311"/>
      <c r="AK1197" s="324"/>
      <c r="AL1197" s="209" t="s">
        <v>152</v>
      </c>
      <c r="AM1197" s="54">
        <f t="shared" si="213"/>
        <v>2258678</v>
      </c>
      <c r="AN1197" s="52">
        <f>IFERROR(AM1197/AJ1195,"-")</f>
        <v>1.639130572350754E-2</v>
      </c>
      <c r="AO1197" s="54">
        <f t="shared" si="204"/>
        <v>74</v>
      </c>
      <c r="AP1197" s="52">
        <f>IFERROR(AO1197/AK1195,"-")</f>
        <v>0.36815920398009949</v>
      </c>
      <c r="AQ1197" s="53">
        <f t="shared" si="210"/>
        <v>30522.675675675677</v>
      </c>
      <c r="AW1197" s="175"/>
      <c r="AX1197" s="175"/>
    </row>
    <row r="1198" spans="2:50" s="20" customFormat="1">
      <c r="B1198" s="326"/>
      <c r="C1198" s="308"/>
      <c r="D1198" s="311"/>
      <c r="E1198" s="311"/>
      <c r="F1198" s="209" t="s">
        <v>153</v>
      </c>
      <c r="G1198" s="54">
        <v>100656</v>
      </c>
      <c r="H1198" s="52">
        <f>IFERROR(G1198/D1195,"-")</f>
        <v>1.124342525025602E-3</v>
      </c>
      <c r="I1198" s="54">
        <v>8</v>
      </c>
      <c r="J1198" s="52">
        <f>IFERROR(I1198/E1195,"-")</f>
        <v>5.5944055944055944E-2</v>
      </c>
      <c r="K1198" s="53">
        <f t="shared" si="206"/>
        <v>12582</v>
      </c>
      <c r="L1198" s="311"/>
      <c r="M1198" s="311"/>
      <c r="N1198" s="209" t="s">
        <v>153</v>
      </c>
      <c r="O1198" s="54">
        <v>0</v>
      </c>
      <c r="P1198" s="52">
        <f>IFERROR(O1198/L1195,"-")</f>
        <v>0</v>
      </c>
      <c r="Q1198" s="54">
        <v>0</v>
      </c>
      <c r="R1198" s="52">
        <f>IFERROR(Q1198/M1195,"-")</f>
        <v>0</v>
      </c>
      <c r="S1198" s="53" t="str">
        <f t="shared" si="207"/>
        <v>-</v>
      </c>
      <c r="T1198" s="311"/>
      <c r="U1198" s="311"/>
      <c r="V1198" s="209" t="s">
        <v>153</v>
      </c>
      <c r="W1198" s="54">
        <v>3987</v>
      </c>
      <c r="X1198" s="52">
        <f>IFERROR(W1198/T1195,"-")</f>
        <v>3.4127472572622523E-4</v>
      </c>
      <c r="Y1198" s="54">
        <v>1</v>
      </c>
      <c r="Z1198" s="52">
        <f>IFERROR(Y1198/U1195,"-")</f>
        <v>5.8823529411764705E-2</v>
      </c>
      <c r="AA1198" s="53">
        <f t="shared" si="208"/>
        <v>3987</v>
      </c>
      <c r="AB1198" s="311"/>
      <c r="AC1198" s="311"/>
      <c r="AD1198" s="209" t="s">
        <v>153</v>
      </c>
      <c r="AE1198" s="54">
        <v>83594</v>
      </c>
      <c r="AF1198" s="52">
        <f>IFERROR(AE1198/AB1195,"-")</f>
        <v>3.4618105077631289E-3</v>
      </c>
      <c r="AG1198" s="54">
        <v>2</v>
      </c>
      <c r="AH1198" s="52">
        <f>IFERROR(AG1198/AC1195,"-")</f>
        <v>0.10526315789473684</v>
      </c>
      <c r="AI1198" s="53">
        <f t="shared" si="209"/>
        <v>41797</v>
      </c>
      <c r="AJ1198" s="311"/>
      <c r="AK1198" s="324"/>
      <c r="AL1198" s="209" t="s">
        <v>153</v>
      </c>
      <c r="AM1198" s="54">
        <f t="shared" si="213"/>
        <v>188237</v>
      </c>
      <c r="AN1198" s="52">
        <f>IFERROR(AM1198/AJ1195,"-")</f>
        <v>1.3660425326123904E-3</v>
      </c>
      <c r="AO1198" s="54">
        <f t="shared" si="204"/>
        <v>11</v>
      </c>
      <c r="AP1198" s="52">
        <f>IFERROR(AO1198/AK1195,"-")</f>
        <v>5.4726368159203981E-2</v>
      </c>
      <c r="AQ1198" s="53">
        <f t="shared" si="210"/>
        <v>17112.454545454544</v>
      </c>
      <c r="AW1198" s="175"/>
      <c r="AX1198" s="175"/>
    </row>
    <row r="1199" spans="2:50" s="20" customFormat="1">
      <c r="B1199" s="326"/>
      <c r="C1199" s="308"/>
      <c r="D1199" s="311"/>
      <c r="E1199" s="311"/>
      <c r="F1199" s="209" t="s">
        <v>154</v>
      </c>
      <c r="G1199" s="54">
        <v>2705161</v>
      </c>
      <c r="H1199" s="52">
        <f>IFERROR(G1199/D1195,"-")</f>
        <v>3.0217051634684296E-2</v>
      </c>
      <c r="I1199" s="54">
        <v>67</v>
      </c>
      <c r="J1199" s="52">
        <f>IFERROR(I1199/E1195,"-")</f>
        <v>0.46853146853146854</v>
      </c>
      <c r="K1199" s="53">
        <f t="shared" si="206"/>
        <v>40375.537313432833</v>
      </c>
      <c r="L1199" s="311"/>
      <c r="M1199" s="311"/>
      <c r="N1199" s="209" t="s">
        <v>154</v>
      </c>
      <c r="O1199" s="54">
        <v>639342</v>
      </c>
      <c r="P1199" s="52">
        <f>IFERROR(O1199/L1195,"-")</f>
        <v>5.1382279783168644E-2</v>
      </c>
      <c r="Q1199" s="54">
        <v>12</v>
      </c>
      <c r="R1199" s="52">
        <f>IFERROR(Q1199/M1195,"-")</f>
        <v>0.54545454545454541</v>
      </c>
      <c r="S1199" s="53">
        <f t="shared" si="207"/>
        <v>53278.5</v>
      </c>
      <c r="T1199" s="311"/>
      <c r="U1199" s="311"/>
      <c r="V1199" s="209" t="s">
        <v>154</v>
      </c>
      <c r="W1199" s="54">
        <v>997537</v>
      </c>
      <c r="X1199" s="52">
        <f>IFERROR(W1199/T1195,"-")</f>
        <v>8.538604616924042E-2</v>
      </c>
      <c r="Y1199" s="54">
        <v>8</v>
      </c>
      <c r="Z1199" s="52">
        <f>IFERROR(Y1199/U1195,"-")</f>
        <v>0.47058823529411764</v>
      </c>
      <c r="AA1199" s="53">
        <f t="shared" si="208"/>
        <v>124692.125</v>
      </c>
      <c r="AB1199" s="311"/>
      <c r="AC1199" s="311"/>
      <c r="AD1199" s="209" t="s">
        <v>154</v>
      </c>
      <c r="AE1199" s="54">
        <v>451460</v>
      </c>
      <c r="AF1199" s="52">
        <f>IFERROR(AE1199/AB1195,"-")</f>
        <v>1.8695946740612271E-2</v>
      </c>
      <c r="AG1199" s="54">
        <v>10</v>
      </c>
      <c r="AH1199" s="52">
        <f>IFERROR(AG1199/AC1195,"-")</f>
        <v>0.52631578947368418</v>
      </c>
      <c r="AI1199" s="53">
        <f t="shared" si="209"/>
        <v>45146</v>
      </c>
      <c r="AJ1199" s="311"/>
      <c r="AK1199" s="324"/>
      <c r="AL1199" s="209" t="s">
        <v>154</v>
      </c>
      <c r="AM1199" s="54">
        <f t="shared" si="213"/>
        <v>4793500</v>
      </c>
      <c r="AN1199" s="52">
        <f>IFERROR(AM1199/AJ1195,"-")</f>
        <v>3.4786598171865753E-2</v>
      </c>
      <c r="AO1199" s="54">
        <f t="shared" si="204"/>
        <v>97</v>
      </c>
      <c r="AP1199" s="52">
        <f>IFERROR(AO1199/AK1195,"-")</f>
        <v>0.48258706467661694</v>
      </c>
      <c r="AQ1199" s="53">
        <f t="shared" si="210"/>
        <v>49417.525773195877</v>
      </c>
      <c r="AW1199" s="175"/>
      <c r="AX1199" s="175"/>
    </row>
    <row r="1200" spans="2:50" s="20" customFormat="1">
      <c r="B1200" s="326"/>
      <c r="C1200" s="308"/>
      <c r="D1200" s="311"/>
      <c r="E1200" s="311"/>
      <c r="F1200" s="209" t="s">
        <v>155</v>
      </c>
      <c r="G1200" s="54">
        <v>1435054</v>
      </c>
      <c r="H1200" s="52">
        <f>IFERROR(G1200/D1195,"-")</f>
        <v>1.60297671068599E-2</v>
      </c>
      <c r="I1200" s="54">
        <v>38</v>
      </c>
      <c r="J1200" s="52">
        <f>IFERROR(I1200/E1195,"-")</f>
        <v>0.26573426573426573</v>
      </c>
      <c r="K1200" s="53">
        <f t="shared" si="206"/>
        <v>37764.57894736842</v>
      </c>
      <c r="L1200" s="311"/>
      <c r="M1200" s="311"/>
      <c r="N1200" s="209" t="s">
        <v>155</v>
      </c>
      <c r="O1200" s="54">
        <v>1361773</v>
      </c>
      <c r="P1200" s="52">
        <f>IFERROR(O1200/L1195,"-")</f>
        <v>0.10944220978312846</v>
      </c>
      <c r="Q1200" s="54">
        <v>9</v>
      </c>
      <c r="R1200" s="52">
        <f>IFERROR(Q1200/M1195,"-")</f>
        <v>0.40909090909090912</v>
      </c>
      <c r="S1200" s="53">
        <f t="shared" si="207"/>
        <v>151308.11111111112</v>
      </c>
      <c r="T1200" s="311"/>
      <c r="U1200" s="311"/>
      <c r="V1200" s="209" t="s">
        <v>155</v>
      </c>
      <c r="W1200" s="54">
        <v>57310</v>
      </c>
      <c r="X1200" s="52">
        <f>IFERROR(W1200/T1195,"-")</f>
        <v>4.9055566920917903E-3</v>
      </c>
      <c r="Y1200" s="54">
        <v>3</v>
      </c>
      <c r="Z1200" s="52">
        <f>IFERROR(Y1200/U1195,"-")</f>
        <v>0.17647058823529413</v>
      </c>
      <c r="AA1200" s="53">
        <f t="shared" si="208"/>
        <v>19103.333333333332</v>
      </c>
      <c r="AB1200" s="311"/>
      <c r="AC1200" s="311"/>
      <c r="AD1200" s="209" t="s">
        <v>155</v>
      </c>
      <c r="AE1200" s="54">
        <v>241108</v>
      </c>
      <c r="AF1200" s="52">
        <f>IFERROR(AE1200/AB1195,"-")</f>
        <v>9.9848100091603758E-3</v>
      </c>
      <c r="AG1200" s="54">
        <v>4</v>
      </c>
      <c r="AH1200" s="52">
        <f>IFERROR(AG1200/AC1195,"-")</f>
        <v>0.21052631578947367</v>
      </c>
      <c r="AI1200" s="53">
        <f t="shared" si="209"/>
        <v>60277</v>
      </c>
      <c r="AJ1200" s="311"/>
      <c r="AK1200" s="324"/>
      <c r="AL1200" s="209" t="s">
        <v>155</v>
      </c>
      <c r="AM1200" s="54">
        <f t="shared" si="213"/>
        <v>3095245</v>
      </c>
      <c r="AN1200" s="52">
        <f>IFERROR(AM1200/AJ1195,"-")</f>
        <v>2.2462301879310861E-2</v>
      </c>
      <c r="AO1200" s="54">
        <f t="shared" si="204"/>
        <v>54</v>
      </c>
      <c r="AP1200" s="52">
        <f>IFERROR(AO1200/AK1195,"-")</f>
        <v>0.26865671641791045</v>
      </c>
      <c r="AQ1200" s="53">
        <f t="shared" si="210"/>
        <v>57319.351851851854</v>
      </c>
      <c r="AW1200" s="175"/>
      <c r="AX1200" s="175"/>
    </row>
    <row r="1201" spans="2:50" s="20" customFormat="1">
      <c r="B1201" s="326"/>
      <c r="C1201" s="308"/>
      <c r="D1201" s="311"/>
      <c r="E1201" s="311"/>
      <c r="F1201" s="209" t="s">
        <v>156</v>
      </c>
      <c r="G1201" s="54">
        <v>91652</v>
      </c>
      <c r="H1201" s="52">
        <f>IFERROR(G1201/D1195,"-")</f>
        <v>1.0237665027782396E-3</v>
      </c>
      <c r="I1201" s="54">
        <v>6</v>
      </c>
      <c r="J1201" s="52">
        <f>IFERROR(I1201/E1195,"-")</f>
        <v>4.195804195804196E-2</v>
      </c>
      <c r="K1201" s="53">
        <f t="shared" si="206"/>
        <v>15275.333333333334</v>
      </c>
      <c r="L1201" s="311"/>
      <c r="M1201" s="311"/>
      <c r="N1201" s="209" t="s">
        <v>156</v>
      </c>
      <c r="O1201" s="54">
        <v>26007</v>
      </c>
      <c r="P1201" s="52">
        <f>IFERROR(O1201/L1195,"-")</f>
        <v>2.0901160103995466E-3</v>
      </c>
      <c r="Q1201" s="54">
        <v>2</v>
      </c>
      <c r="R1201" s="52">
        <f>IFERROR(Q1201/M1195,"-")</f>
        <v>9.0909090909090912E-2</v>
      </c>
      <c r="S1201" s="53">
        <f t="shared" si="207"/>
        <v>13003.5</v>
      </c>
      <c r="T1201" s="311"/>
      <c r="U1201" s="311"/>
      <c r="V1201" s="209" t="s">
        <v>156</v>
      </c>
      <c r="W1201" s="54">
        <v>52374</v>
      </c>
      <c r="X1201" s="52">
        <f>IFERROR(W1201/T1195,"-")</f>
        <v>4.4830505355368247E-3</v>
      </c>
      <c r="Y1201" s="54">
        <v>2</v>
      </c>
      <c r="Z1201" s="52">
        <f>IFERROR(Y1201/U1195,"-")</f>
        <v>0.11764705882352941</v>
      </c>
      <c r="AA1201" s="53">
        <f t="shared" si="208"/>
        <v>26187</v>
      </c>
      <c r="AB1201" s="311"/>
      <c r="AC1201" s="311"/>
      <c r="AD1201" s="209" t="s">
        <v>156</v>
      </c>
      <c r="AE1201" s="54">
        <v>47979</v>
      </c>
      <c r="AF1201" s="52">
        <f>IFERROR(AE1201/AB1195,"-")</f>
        <v>1.9869154048372749E-3</v>
      </c>
      <c r="AG1201" s="54">
        <v>2</v>
      </c>
      <c r="AH1201" s="52">
        <f>IFERROR(AG1201/AC1195,"-")</f>
        <v>0.10526315789473684</v>
      </c>
      <c r="AI1201" s="53">
        <f t="shared" si="209"/>
        <v>23989.5</v>
      </c>
      <c r="AJ1201" s="311"/>
      <c r="AK1201" s="324"/>
      <c r="AL1201" s="209" t="s">
        <v>156</v>
      </c>
      <c r="AM1201" s="54">
        <f t="shared" si="213"/>
        <v>218012</v>
      </c>
      <c r="AN1201" s="52">
        <f>IFERROR(AM1201/AJ1195,"-")</f>
        <v>1.5821207553238337E-3</v>
      </c>
      <c r="AO1201" s="54">
        <f t="shared" si="204"/>
        <v>12</v>
      </c>
      <c r="AP1201" s="52">
        <f>IFERROR(AO1201/AK1195,"-")</f>
        <v>5.9701492537313432E-2</v>
      </c>
      <c r="AQ1201" s="53">
        <f t="shared" si="210"/>
        <v>18167.666666666668</v>
      </c>
      <c r="AW1201" s="175"/>
      <c r="AX1201" s="175"/>
    </row>
    <row r="1202" spans="2:50" s="20" customFormat="1">
      <c r="B1202" s="326"/>
      <c r="C1202" s="308"/>
      <c r="D1202" s="311"/>
      <c r="E1202" s="311"/>
      <c r="F1202" s="209" t="s">
        <v>166</v>
      </c>
      <c r="G1202" s="54">
        <v>0</v>
      </c>
      <c r="H1202" s="52">
        <f>IFERROR(G1202/D1195,"-")</f>
        <v>0</v>
      </c>
      <c r="I1202" s="54">
        <v>0</v>
      </c>
      <c r="J1202" s="52">
        <f>IFERROR(I1202/E1195,"-")</f>
        <v>0</v>
      </c>
      <c r="K1202" s="53" t="str">
        <f t="shared" si="206"/>
        <v>-</v>
      </c>
      <c r="L1202" s="311"/>
      <c r="M1202" s="311"/>
      <c r="N1202" s="209" t="s">
        <v>166</v>
      </c>
      <c r="O1202" s="54">
        <v>0</v>
      </c>
      <c r="P1202" s="52">
        <f>IFERROR(O1202/L1195,"-")</f>
        <v>0</v>
      </c>
      <c r="Q1202" s="54">
        <v>0</v>
      </c>
      <c r="R1202" s="52">
        <f>IFERROR(Q1202/M1195,"-")</f>
        <v>0</v>
      </c>
      <c r="S1202" s="53" t="str">
        <f t="shared" si="207"/>
        <v>-</v>
      </c>
      <c r="T1202" s="311"/>
      <c r="U1202" s="311"/>
      <c r="V1202" s="209" t="s">
        <v>166</v>
      </c>
      <c r="W1202" s="54">
        <v>0</v>
      </c>
      <c r="X1202" s="52">
        <f>IFERROR(W1202/T1195,"-")</f>
        <v>0</v>
      </c>
      <c r="Y1202" s="54">
        <v>0</v>
      </c>
      <c r="Z1202" s="52">
        <f>IFERROR(Y1202/U1195,"-")</f>
        <v>0</v>
      </c>
      <c r="AA1202" s="53" t="str">
        <f t="shared" si="208"/>
        <v>-</v>
      </c>
      <c r="AB1202" s="311"/>
      <c r="AC1202" s="311"/>
      <c r="AD1202" s="209" t="s">
        <v>166</v>
      </c>
      <c r="AE1202" s="54">
        <v>0</v>
      </c>
      <c r="AF1202" s="52">
        <f>IFERROR(AE1202/AB1195,"-")</f>
        <v>0</v>
      </c>
      <c r="AG1202" s="54">
        <v>0</v>
      </c>
      <c r="AH1202" s="52">
        <f>IFERROR(AG1202/AC1195,"-")</f>
        <v>0</v>
      </c>
      <c r="AI1202" s="53" t="str">
        <f t="shared" si="209"/>
        <v>-</v>
      </c>
      <c r="AJ1202" s="311"/>
      <c r="AK1202" s="324"/>
      <c r="AL1202" s="209" t="s">
        <v>166</v>
      </c>
      <c r="AM1202" s="54">
        <f t="shared" si="213"/>
        <v>0</v>
      </c>
      <c r="AN1202" s="52">
        <f>IFERROR(AM1202/AJ1195,"-")</f>
        <v>0</v>
      </c>
      <c r="AO1202" s="54">
        <f t="shared" ref="AO1202:AO1262" si="214">SUM(I1202,Q1202,Y1202,AG1202)</f>
        <v>0</v>
      </c>
      <c r="AP1202" s="52">
        <f>IFERROR(AO1202/AK1195,"-")</f>
        <v>0</v>
      </c>
      <c r="AQ1202" s="53" t="str">
        <f t="shared" si="210"/>
        <v>-</v>
      </c>
      <c r="AW1202" s="175"/>
      <c r="AX1202" s="175"/>
    </row>
    <row r="1203" spans="2:50" s="20" customFormat="1">
      <c r="B1203" s="326"/>
      <c r="C1203" s="308"/>
      <c r="D1203" s="311"/>
      <c r="E1203" s="311"/>
      <c r="F1203" s="209" t="s">
        <v>157</v>
      </c>
      <c r="G1203" s="54">
        <v>0</v>
      </c>
      <c r="H1203" s="52">
        <f>IFERROR(G1203/D1195,"-")</f>
        <v>0</v>
      </c>
      <c r="I1203" s="54">
        <v>0</v>
      </c>
      <c r="J1203" s="52">
        <f>IFERROR(I1203/E1195,"-")</f>
        <v>0</v>
      </c>
      <c r="K1203" s="53" t="str">
        <f t="shared" si="206"/>
        <v>-</v>
      </c>
      <c r="L1203" s="311"/>
      <c r="M1203" s="311"/>
      <c r="N1203" s="209" t="s">
        <v>157</v>
      </c>
      <c r="O1203" s="54">
        <v>0</v>
      </c>
      <c r="P1203" s="52">
        <f>IFERROR(O1203/L1195,"-")</f>
        <v>0</v>
      </c>
      <c r="Q1203" s="54">
        <v>0</v>
      </c>
      <c r="R1203" s="52">
        <f>IFERROR(Q1203/M1195,"-")</f>
        <v>0</v>
      </c>
      <c r="S1203" s="53" t="str">
        <f t="shared" si="207"/>
        <v>-</v>
      </c>
      <c r="T1203" s="311"/>
      <c r="U1203" s="311"/>
      <c r="V1203" s="209" t="s">
        <v>157</v>
      </c>
      <c r="W1203" s="54">
        <v>0</v>
      </c>
      <c r="X1203" s="52">
        <f>IFERROR(W1203/T1195,"-")</f>
        <v>0</v>
      </c>
      <c r="Y1203" s="54">
        <v>0</v>
      </c>
      <c r="Z1203" s="52">
        <f>IFERROR(Y1203/U1195,"-")</f>
        <v>0</v>
      </c>
      <c r="AA1203" s="53" t="str">
        <f t="shared" si="208"/>
        <v>-</v>
      </c>
      <c r="AB1203" s="311"/>
      <c r="AC1203" s="311"/>
      <c r="AD1203" s="209" t="s">
        <v>157</v>
      </c>
      <c r="AE1203" s="54">
        <v>0</v>
      </c>
      <c r="AF1203" s="52">
        <f>IFERROR(AE1203/AB1195,"-")</f>
        <v>0</v>
      </c>
      <c r="AG1203" s="54">
        <v>0</v>
      </c>
      <c r="AH1203" s="52">
        <f>IFERROR(AG1203/AC1195,"-")</f>
        <v>0</v>
      </c>
      <c r="AI1203" s="53" t="str">
        <f t="shared" si="209"/>
        <v>-</v>
      </c>
      <c r="AJ1203" s="311"/>
      <c r="AK1203" s="324"/>
      <c r="AL1203" s="209" t="s">
        <v>157</v>
      </c>
      <c r="AM1203" s="54">
        <f t="shared" si="213"/>
        <v>0</v>
      </c>
      <c r="AN1203" s="52">
        <f>IFERROR(AM1203/AJ1195,"-")</f>
        <v>0</v>
      </c>
      <c r="AO1203" s="54">
        <f t="shared" si="214"/>
        <v>0</v>
      </c>
      <c r="AP1203" s="52">
        <f>IFERROR(AO1203/AK1195,"-")</f>
        <v>0</v>
      </c>
      <c r="AQ1203" s="53" t="str">
        <f t="shared" si="210"/>
        <v>-</v>
      </c>
      <c r="AW1203" s="175"/>
      <c r="AX1203" s="175"/>
    </row>
    <row r="1204" spans="2:50" s="20" customFormat="1">
      <c r="B1204" s="326"/>
      <c r="C1204" s="308"/>
      <c r="D1204" s="311"/>
      <c r="E1204" s="311"/>
      <c r="F1204" s="209" t="s">
        <v>158</v>
      </c>
      <c r="G1204" s="54">
        <v>19509</v>
      </c>
      <c r="H1204" s="52">
        <f>IFERROR(G1204/D1195,"-")</f>
        <v>2.1791843825230955E-4</v>
      </c>
      <c r="I1204" s="54">
        <v>9</v>
      </c>
      <c r="J1204" s="52">
        <f>IFERROR(I1204/E1195,"-")</f>
        <v>6.2937062937062943E-2</v>
      </c>
      <c r="K1204" s="53">
        <f t="shared" si="206"/>
        <v>2167.6666666666665</v>
      </c>
      <c r="L1204" s="311"/>
      <c r="M1204" s="311"/>
      <c r="N1204" s="209" t="s">
        <v>158</v>
      </c>
      <c r="O1204" s="54">
        <v>733</v>
      </c>
      <c r="P1204" s="52">
        <f>IFERROR(O1204/L1195,"-")</f>
        <v>5.8909333472636896E-5</v>
      </c>
      <c r="Q1204" s="54">
        <v>1</v>
      </c>
      <c r="R1204" s="52">
        <f>IFERROR(Q1204/M1195,"-")</f>
        <v>4.5454545454545456E-2</v>
      </c>
      <c r="S1204" s="53">
        <f t="shared" si="207"/>
        <v>733</v>
      </c>
      <c r="T1204" s="311"/>
      <c r="U1204" s="311"/>
      <c r="V1204" s="209" t="s">
        <v>158</v>
      </c>
      <c r="W1204" s="54">
        <v>1209</v>
      </c>
      <c r="X1204" s="52">
        <f>IFERROR(W1204/T1195,"-")</f>
        <v>1.0348661735716236E-4</v>
      </c>
      <c r="Y1204" s="54">
        <v>1</v>
      </c>
      <c r="Z1204" s="52">
        <f>IFERROR(Y1204/U1195,"-")</f>
        <v>5.8823529411764705E-2</v>
      </c>
      <c r="AA1204" s="53">
        <f t="shared" si="208"/>
        <v>1209</v>
      </c>
      <c r="AB1204" s="311"/>
      <c r="AC1204" s="311"/>
      <c r="AD1204" s="209" t="s">
        <v>158</v>
      </c>
      <c r="AE1204" s="54">
        <v>7048</v>
      </c>
      <c r="AF1204" s="52">
        <f>IFERROR(AE1204/AB1195,"-")</f>
        <v>2.9187310642766866E-4</v>
      </c>
      <c r="AG1204" s="54">
        <v>3</v>
      </c>
      <c r="AH1204" s="52">
        <f>IFERROR(AG1204/AC1195,"-")</f>
        <v>0.15789473684210525</v>
      </c>
      <c r="AI1204" s="53">
        <f t="shared" si="209"/>
        <v>2349.3333333333335</v>
      </c>
      <c r="AJ1204" s="311"/>
      <c r="AK1204" s="324"/>
      <c r="AL1204" s="209" t="s">
        <v>158</v>
      </c>
      <c r="AM1204" s="54">
        <f t="shared" si="213"/>
        <v>28499</v>
      </c>
      <c r="AN1204" s="52">
        <f>IFERROR(AM1204/AJ1195,"-")</f>
        <v>2.0681824581203755E-4</v>
      </c>
      <c r="AO1204" s="54">
        <f t="shared" si="214"/>
        <v>14</v>
      </c>
      <c r="AP1204" s="52">
        <f>IFERROR(AO1204/AK1195,"-")</f>
        <v>6.965174129353234E-2</v>
      </c>
      <c r="AQ1204" s="53">
        <f t="shared" si="210"/>
        <v>2035.6428571428571</v>
      </c>
      <c r="AW1204" s="175"/>
      <c r="AX1204" s="175"/>
    </row>
    <row r="1205" spans="2:50" s="20" customFormat="1">
      <c r="B1205" s="326"/>
      <c r="C1205" s="308"/>
      <c r="D1205" s="311"/>
      <c r="E1205" s="311"/>
      <c r="F1205" s="209" t="s">
        <v>159</v>
      </c>
      <c r="G1205" s="54">
        <v>0</v>
      </c>
      <c r="H1205" s="52">
        <f>IFERROR(G1205/D1195,"-")</f>
        <v>0</v>
      </c>
      <c r="I1205" s="54">
        <v>0</v>
      </c>
      <c r="J1205" s="52">
        <f>IFERROR(I1205/E1195,"-")</f>
        <v>0</v>
      </c>
      <c r="K1205" s="53" t="str">
        <f t="shared" si="206"/>
        <v>-</v>
      </c>
      <c r="L1205" s="311"/>
      <c r="M1205" s="311"/>
      <c r="N1205" s="209" t="s">
        <v>159</v>
      </c>
      <c r="O1205" s="54">
        <v>0</v>
      </c>
      <c r="P1205" s="52">
        <f>IFERROR(O1205/L1195,"-")</f>
        <v>0</v>
      </c>
      <c r="Q1205" s="54">
        <v>0</v>
      </c>
      <c r="R1205" s="52">
        <f>IFERROR(Q1205/M1195,"-")</f>
        <v>0</v>
      </c>
      <c r="S1205" s="53" t="str">
        <f t="shared" si="207"/>
        <v>-</v>
      </c>
      <c r="T1205" s="311"/>
      <c r="U1205" s="311"/>
      <c r="V1205" s="209" t="s">
        <v>159</v>
      </c>
      <c r="W1205" s="54">
        <v>0</v>
      </c>
      <c r="X1205" s="52">
        <f>IFERROR(W1205/T1195,"-")</f>
        <v>0</v>
      </c>
      <c r="Y1205" s="54">
        <v>0</v>
      </c>
      <c r="Z1205" s="52">
        <f>IFERROR(Y1205/U1195,"-")</f>
        <v>0</v>
      </c>
      <c r="AA1205" s="53" t="str">
        <f t="shared" si="208"/>
        <v>-</v>
      </c>
      <c r="AB1205" s="311"/>
      <c r="AC1205" s="311"/>
      <c r="AD1205" s="209" t="s">
        <v>159</v>
      </c>
      <c r="AE1205" s="54">
        <v>9316</v>
      </c>
      <c r="AF1205" s="52">
        <f>IFERROR(AE1205/AB1195,"-")</f>
        <v>3.8579595055053366E-4</v>
      </c>
      <c r="AG1205" s="54">
        <v>1</v>
      </c>
      <c r="AH1205" s="52">
        <f>IFERROR(AG1205/AC1195,"-")</f>
        <v>5.2631578947368418E-2</v>
      </c>
      <c r="AI1205" s="53">
        <f t="shared" si="209"/>
        <v>9316</v>
      </c>
      <c r="AJ1205" s="311"/>
      <c r="AK1205" s="324"/>
      <c r="AL1205" s="209" t="s">
        <v>159</v>
      </c>
      <c r="AM1205" s="54">
        <f t="shared" si="213"/>
        <v>9316</v>
      </c>
      <c r="AN1205" s="52">
        <f>IFERROR(AM1205/AJ1195,"-")</f>
        <v>6.7606539807885962E-5</v>
      </c>
      <c r="AO1205" s="54">
        <f t="shared" si="214"/>
        <v>1</v>
      </c>
      <c r="AP1205" s="52">
        <f>IFERROR(AO1205/AK1195,"-")</f>
        <v>4.9751243781094526E-3</v>
      </c>
      <c r="AQ1205" s="53">
        <f t="shared" si="210"/>
        <v>9316</v>
      </c>
      <c r="AW1205" s="175"/>
      <c r="AX1205" s="175"/>
    </row>
    <row r="1206" spans="2:50" s="20" customFormat="1">
      <c r="B1206" s="326"/>
      <c r="C1206" s="308"/>
      <c r="D1206" s="311"/>
      <c r="E1206" s="311"/>
      <c r="F1206" s="209" t="s">
        <v>160</v>
      </c>
      <c r="G1206" s="54">
        <v>0</v>
      </c>
      <c r="H1206" s="52">
        <f>IFERROR(G1206/D1195,"-")</f>
        <v>0</v>
      </c>
      <c r="I1206" s="54">
        <v>0</v>
      </c>
      <c r="J1206" s="52">
        <f>IFERROR(I1206/E1195,"-")</f>
        <v>0</v>
      </c>
      <c r="K1206" s="53" t="str">
        <f t="shared" si="206"/>
        <v>-</v>
      </c>
      <c r="L1206" s="311"/>
      <c r="M1206" s="311"/>
      <c r="N1206" s="209" t="s">
        <v>160</v>
      </c>
      <c r="O1206" s="54">
        <v>0</v>
      </c>
      <c r="P1206" s="52">
        <f>IFERROR(O1206/L1195,"-")</f>
        <v>0</v>
      </c>
      <c r="Q1206" s="54">
        <v>0</v>
      </c>
      <c r="R1206" s="52">
        <f>IFERROR(Q1206/M1195,"-")</f>
        <v>0</v>
      </c>
      <c r="S1206" s="53" t="str">
        <f t="shared" si="207"/>
        <v>-</v>
      </c>
      <c r="T1206" s="311"/>
      <c r="U1206" s="311"/>
      <c r="V1206" s="209" t="s">
        <v>160</v>
      </c>
      <c r="W1206" s="54">
        <v>0</v>
      </c>
      <c r="X1206" s="52">
        <f>IFERROR(W1206/T1195,"-")</f>
        <v>0</v>
      </c>
      <c r="Y1206" s="54">
        <v>0</v>
      </c>
      <c r="Z1206" s="52">
        <f>IFERROR(Y1206/U1195,"-")</f>
        <v>0</v>
      </c>
      <c r="AA1206" s="53" t="str">
        <f t="shared" si="208"/>
        <v>-</v>
      </c>
      <c r="AB1206" s="311"/>
      <c r="AC1206" s="311"/>
      <c r="AD1206" s="209" t="s">
        <v>160</v>
      </c>
      <c r="AE1206" s="54">
        <v>0</v>
      </c>
      <c r="AF1206" s="52">
        <f>IFERROR(AE1206/AB1195,"-")</f>
        <v>0</v>
      </c>
      <c r="AG1206" s="54">
        <v>0</v>
      </c>
      <c r="AH1206" s="52">
        <f>IFERROR(AG1206/AC1195,"-")</f>
        <v>0</v>
      </c>
      <c r="AI1206" s="53" t="str">
        <f t="shared" si="209"/>
        <v>-</v>
      </c>
      <c r="AJ1206" s="311"/>
      <c r="AK1206" s="324"/>
      <c r="AL1206" s="209" t="s">
        <v>160</v>
      </c>
      <c r="AM1206" s="54">
        <f t="shared" si="213"/>
        <v>0</v>
      </c>
      <c r="AN1206" s="52">
        <f>IFERROR(AM1206/AJ1195,"-")</f>
        <v>0</v>
      </c>
      <c r="AO1206" s="54">
        <f t="shared" si="214"/>
        <v>0</v>
      </c>
      <c r="AP1206" s="52">
        <f>IFERROR(AO1206/AK1195,"-")</f>
        <v>0</v>
      </c>
      <c r="AQ1206" s="53" t="str">
        <f t="shared" si="210"/>
        <v>-</v>
      </c>
      <c r="AW1206" s="175"/>
      <c r="AX1206" s="175"/>
    </row>
    <row r="1207" spans="2:50" s="20" customFormat="1">
      <c r="B1207" s="326"/>
      <c r="C1207" s="308"/>
      <c r="D1207" s="311"/>
      <c r="E1207" s="311"/>
      <c r="F1207" s="209" t="s">
        <v>161</v>
      </c>
      <c r="G1207" s="54">
        <v>292887</v>
      </c>
      <c r="H1207" s="52">
        <f>IFERROR(G1207/D1195,"-")</f>
        <v>3.2715914513508733E-3</v>
      </c>
      <c r="I1207" s="54">
        <v>17</v>
      </c>
      <c r="J1207" s="52">
        <f>IFERROR(I1207/E1195,"-")</f>
        <v>0.11888111888111888</v>
      </c>
      <c r="K1207" s="53">
        <f t="shared" si="206"/>
        <v>17228.647058823528</v>
      </c>
      <c r="L1207" s="311"/>
      <c r="M1207" s="311"/>
      <c r="N1207" s="209" t="s">
        <v>161</v>
      </c>
      <c r="O1207" s="54">
        <v>157636</v>
      </c>
      <c r="P1207" s="52">
        <f>IFERROR(O1207/L1195,"-")</f>
        <v>1.2668801761654283E-2</v>
      </c>
      <c r="Q1207" s="54">
        <v>4</v>
      </c>
      <c r="R1207" s="52">
        <f>IFERROR(Q1207/M1195,"-")</f>
        <v>0.18181818181818182</v>
      </c>
      <c r="S1207" s="53">
        <f t="shared" si="207"/>
        <v>39409</v>
      </c>
      <c r="T1207" s="311"/>
      <c r="U1207" s="311"/>
      <c r="V1207" s="209" t="s">
        <v>161</v>
      </c>
      <c r="W1207" s="54">
        <v>150082</v>
      </c>
      <c r="X1207" s="52">
        <f>IFERROR(W1207/T1195,"-")</f>
        <v>1.2846549632917818E-2</v>
      </c>
      <c r="Y1207" s="54">
        <v>5</v>
      </c>
      <c r="Z1207" s="52">
        <f>IFERROR(Y1207/U1195,"-")</f>
        <v>0.29411764705882354</v>
      </c>
      <c r="AA1207" s="53">
        <f t="shared" si="208"/>
        <v>30016.400000000001</v>
      </c>
      <c r="AB1207" s="311"/>
      <c r="AC1207" s="311"/>
      <c r="AD1207" s="209" t="s">
        <v>161</v>
      </c>
      <c r="AE1207" s="54">
        <v>41824</v>
      </c>
      <c r="AF1207" s="52">
        <f>IFERROR(AE1207/AB1195,"-")</f>
        <v>1.7320233829782653E-3</v>
      </c>
      <c r="AG1207" s="54">
        <v>2</v>
      </c>
      <c r="AH1207" s="52">
        <f>IFERROR(AG1207/AC1195,"-")</f>
        <v>0.10526315789473684</v>
      </c>
      <c r="AI1207" s="53">
        <f t="shared" si="209"/>
        <v>20912</v>
      </c>
      <c r="AJ1207" s="311"/>
      <c r="AK1207" s="324"/>
      <c r="AL1207" s="209" t="s">
        <v>161</v>
      </c>
      <c r="AM1207" s="54">
        <f t="shared" si="213"/>
        <v>642429</v>
      </c>
      <c r="AN1207" s="52">
        <f>IFERROR(AM1207/AJ1195,"-")</f>
        <v>4.662129858548773E-3</v>
      </c>
      <c r="AO1207" s="54">
        <f t="shared" si="214"/>
        <v>28</v>
      </c>
      <c r="AP1207" s="52">
        <f>IFERROR(AO1207/AK1195,"-")</f>
        <v>0.13930348258706468</v>
      </c>
      <c r="AQ1207" s="53">
        <f t="shared" si="210"/>
        <v>22943.892857142859</v>
      </c>
      <c r="AW1207" s="175"/>
      <c r="AX1207" s="175"/>
    </row>
    <row r="1208" spans="2:50" s="20" customFormat="1">
      <c r="B1208" s="326"/>
      <c r="C1208" s="308"/>
      <c r="D1208" s="311"/>
      <c r="E1208" s="311"/>
      <c r="F1208" s="209" t="s">
        <v>162</v>
      </c>
      <c r="G1208" s="54">
        <v>718244</v>
      </c>
      <c r="H1208" s="52">
        <f>IFERROR(G1208/D1195,"-")</f>
        <v>8.02289255031482E-3</v>
      </c>
      <c r="I1208" s="54">
        <v>6</v>
      </c>
      <c r="J1208" s="52">
        <f>IFERROR(I1208/E1195,"-")</f>
        <v>4.195804195804196E-2</v>
      </c>
      <c r="K1208" s="53">
        <f t="shared" si="206"/>
        <v>119707.33333333333</v>
      </c>
      <c r="L1208" s="311"/>
      <c r="M1208" s="311"/>
      <c r="N1208" s="209" t="s">
        <v>162</v>
      </c>
      <c r="O1208" s="54">
        <v>38127</v>
      </c>
      <c r="P1208" s="52">
        <f>IFERROR(O1208/L1195,"-")</f>
        <v>3.0641693824164078E-3</v>
      </c>
      <c r="Q1208" s="54">
        <v>2</v>
      </c>
      <c r="R1208" s="52">
        <f>IFERROR(Q1208/M1195,"-")</f>
        <v>9.0909090909090912E-2</v>
      </c>
      <c r="S1208" s="53">
        <f t="shared" si="207"/>
        <v>19063.5</v>
      </c>
      <c r="T1208" s="311"/>
      <c r="U1208" s="311"/>
      <c r="V1208" s="209" t="s">
        <v>162</v>
      </c>
      <c r="W1208" s="54">
        <v>0</v>
      </c>
      <c r="X1208" s="52">
        <f>IFERROR(W1208/T1195,"-")</f>
        <v>0</v>
      </c>
      <c r="Y1208" s="54">
        <v>0</v>
      </c>
      <c r="Z1208" s="52">
        <f>IFERROR(Y1208/U1195,"-")</f>
        <v>0</v>
      </c>
      <c r="AA1208" s="53" t="str">
        <f t="shared" si="208"/>
        <v>-</v>
      </c>
      <c r="AB1208" s="311"/>
      <c r="AC1208" s="311"/>
      <c r="AD1208" s="209" t="s">
        <v>162</v>
      </c>
      <c r="AE1208" s="54">
        <v>1972185</v>
      </c>
      <c r="AF1208" s="52">
        <f>IFERROR(AE1208/AB1195,"-")</f>
        <v>8.1672497502845012E-2</v>
      </c>
      <c r="AG1208" s="54">
        <v>3</v>
      </c>
      <c r="AH1208" s="52">
        <f>IFERROR(AG1208/AC1195,"-")</f>
        <v>0.15789473684210525</v>
      </c>
      <c r="AI1208" s="53">
        <f t="shared" si="209"/>
        <v>657395</v>
      </c>
      <c r="AJ1208" s="311"/>
      <c r="AK1208" s="324"/>
      <c r="AL1208" s="209" t="s">
        <v>162</v>
      </c>
      <c r="AM1208" s="54">
        <f t="shared" si="213"/>
        <v>2728556</v>
      </c>
      <c r="AN1208" s="52">
        <f>IFERROR(AM1208/AJ1195,"-")</f>
        <v>1.980122690339696E-2</v>
      </c>
      <c r="AO1208" s="54">
        <f t="shared" si="214"/>
        <v>11</v>
      </c>
      <c r="AP1208" s="52">
        <f>IFERROR(AO1208/AK1195,"-")</f>
        <v>5.4726368159203981E-2</v>
      </c>
      <c r="AQ1208" s="53">
        <f t="shared" si="210"/>
        <v>248050.54545454544</v>
      </c>
      <c r="AW1208" s="175"/>
      <c r="AX1208" s="175"/>
    </row>
    <row r="1209" spans="2:50" s="20" customFormat="1">
      <c r="B1209" s="326"/>
      <c r="C1209" s="308"/>
      <c r="D1209" s="311"/>
      <c r="E1209" s="311"/>
      <c r="F1209" s="209" t="s">
        <v>163</v>
      </c>
      <c r="G1209" s="54">
        <v>162584</v>
      </c>
      <c r="H1209" s="52">
        <f>IFERROR(G1209/D1195,"-")</f>
        <v>1.816087516777564E-3</v>
      </c>
      <c r="I1209" s="54">
        <v>4</v>
      </c>
      <c r="J1209" s="52">
        <f>IFERROR(I1209/E1195,"-")</f>
        <v>2.7972027972027972E-2</v>
      </c>
      <c r="K1209" s="53">
        <f t="shared" si="206"/>
        <v>40646</v>
      </c>
      <c r="L1209" s="311"/>
      <c r="M1209" s="311"/>
      <c r="N1209" s="209" t="s">
        <v>163</v>
      </c>
      <c r="O1209" s="54">
        <v>56749</v>
      </c>
      <c r="P1209" s="52">
        <f>IFERROR(O1209/L1195,"-")</f>
        <v>4.5607718488931397E-3</v>
      </c>
      <c r="Q1209" s="54">
        <v>3</v>
      </c>
      <c r="R1209" s="52">
        <f>IFERROR(Q1209/M1195,"-")</f>
        <v>0.13636363636363635</v>
      </c>
      <c r="S1209" s="53">
        <f t="shared" si="207"/>
        <v>18916.333333333332</v>
      </c>
      <c r="T1209" s="311"/>
      <c r="U1209" s="311"/>
      <c r="V1209" s="209" t="s">
        <v>163</v>
      </c>
      <c r="W1209" s="54">
        <v>136985</v>
      </c>
      <c r="X1209" s="52">
        <f>IFERROR(W1209/T1195,"-")</f>
        <v>1.172548740998419E-2</v>
      </c>
      <c r="Y1209" s="54">
        <v>2</v>
      </c>
      <c r="Z1209" s="52">
        <f>IFERROR(Y1209/U1195,"-")</f>
        <v>0.11764705882352941</v>
      </c>
      <c r="AA1209" s="53">
        <f t="shared" si="208"/>
        <v>68492.5</v>
      </c>
      <c r="AB1209" s="311"/>
      <c r="AC1209" s="311"/>
      <c r="AD1209" s="209" t="s">
        <v>163</v>
      </c>
      <c r="AE1209" s="54">
        <v>447399</v>
      </c>
      <c r="AF1209" s="52">
        <f>IFERROR(AE1209/AB1195,"-")</f>
        <v>1.8527771842030721E-2</v>
      </c>
      <c r="AG1209" s="54">
        <v>4</v>
      </c>
      <c r="AH1209" s="52">
        <f>IFERROR(AG1209/AC1195,"-")</f>
        <v>0.21052631578947367</v>
      </c>
      <c r="AI1209" s="53">
        <f t="shared" si="209"/>
        <v>111849.75</v>
      </c>
      <c r="AJ1209" s="311"/>
      <c r="AK1209" s="324"/>
      <c r="AL1209" s="209" t="s">
        <v>163</v>
      </c>
      <c r="AM1209" s="54">
        <f t="shared" si="213"/>
        <v>803717</v>
      </c>
      <c r="AN1209" s="52">
        <f>IFERROR(AM1209/AJ1195,"-")</f>
        <v>5.8326025498899401E-3</v>
      </c>
      <c r="AO1209" s="54">
        <f t="shared" si="214"/>
        <v>13</v>
      </c>
      <c r="AP1209" s="52">
        <f>IFERROR(AO1209/AK1195,"-")</f>
        <v>6.4676616915422883E-2</v>
      </c>
      <c r="AQ1209" s="53">
        <f t="shared" si="210"/>
        <v>61824.384615384617</v>
      </c>
      <c r="AW1209" s="175"/>
      <c r="AX1209" s="175"/>
    </row>
    <row r="1210" spans="2:50" s="20" customFormat="1">
      <c r="B1210" s="326"/>
      <c r="C1210" s="308"/>
      <c r="D1210" s="311"/>
      <c r="E1210" s="311"/>
      <c r="F1210" s="210" t="s">
        <v>164</v>
      </c>
      <c r="G1210" s="59">
        <v>66360</v>
      </c>
      <c r="H1210" s="57">
        <f>IFERROR(G1210/D1195,"-")</f>
        <v>7.4125109244057923E-4</v>
      </c>
      <c r="I1210" s="59">
        <v>14</v>
      </c>
      <c r="J1210" s="57">
        <f>IFERROR(I1210/E1195,"-")</f>
        <v>9.7902097902097904E-2</v>
      </c>
      <c r="K1210" s="58">
        <f t="shared" si="206"/>
        <v>4740</v>
      </c>
      <c r="L1210" s="311"/>
      <c r="M1210" s="311"/>
      <c r="N1210" s="210" t="s">
        <v>164</v>
      </c>
      <c r="O1210" s="59">
        <v>1937</v>
      </c>
      <c r="P1210" s="57">
        <f>IFERROR(O1210/L1195,"-")</f>
        <v>1.5567173115483993E-4</v>
      </c>
      <c r="Q1210" s="59">
        <v>1</v>
      </c>
      <c r="R1210" s="57">
        <f>IFERROR(Q1210/M1195,"-")</f>
        <v>4.5454545454545456E-2</v>
      </c>
      <c r="S1210" s="58">
        <f t="shared" si="207"/>
        <v>1937</v>
      </c>
      <c r="T1210" s="311"/>
      <c r="U1210" s="311"/>
      <c r="V1210" s="210" t="s">
        <v>164</v>
      </c>
      <c r="W1210" s="59">
        <v>4309</v>
      </c>
      <c r="X1210" s="57">
        <f>IFERROR(W1210/T1195,"-")</f>
        <v>3.688369182729633E-4</v>
      </c>
      <c r="Y1210" s="59">
        <v>1</v>
      </c>
      <c r="Z1210" s="57">
        <f>IFERROR(Y1210/U1195,"-")</f>
        <v>5.8823529411764705E-2</v>
      </c>
      <c r="AA1210" s="58">
        <f t="shared" si="208"/>
        <v>4309</v>
      </c>
      <c r="AB1210" s="311"/>
      <c r="AC1210" s="311"/>
      <c r="AD1210" s="210" t="s">
        <v>164</v>
      </c>
      <c r="AE1210" s="59">
        <v>13806</v>
      </c>
      <c r="AF1210" s="57">
        <f>IFERROR(AE1210/AB1195,"-")</f>
        <v>5.7173667811299565E-4</v>
      </c>
      <c r="AG1210" s="59">
        <v>3</v>
      </c>
      <c r="AH1210" s="57">
        <f>IFERROR(AG1210/AC1195,"-")</f>
        <v>0.15789473684210525</v>
      </c>
      <c r="AI1210" s="58">
        <f t="shared" si="209"/>
        <v>4602</v>
      </c>
      <c r="AJ1210" s="311"/>
      <c r="AK1210" s="324"/>
      <c r="AL1210" s="210" t="s">
        <v>164</v>
      </c>
      <c r="AM1210" s="59">
        <f t="shared" si="213"/>
        <v>86412</v>
      </c>
      <c r="AN1210" s="57">
        <f>IFERROR(AM1210/AJ1195,"-")</f>
        <v>6.2709492463278681E-4</v>
      </c>
      <c r="AO1210" s="59">
        <f t="shared" si="214"/>
        <v>19</v>
      </c>
      <c r="AP1210" s="57">
        <f>IFERROR(AO1210/AK1195,"-")</f>
        <v>9.4527363184079602E-2</v>
      </c>
      <c r="AQ1210" s="58">
        <f t="shared" si="210"/>
        <v>4548</v>
      </c>
      <c r="AW1210" s="175"/>
      <c r="AX1210" s="175"/>
    </row>
    <row r="1211" spans="2:50" s="20" customFormat="1">
      <c r="B1211" s="326"/>
      <c r="C1211" s="309"/>
      <c r="D1211" s="312"/>
      <c r="E1211" s="312"/>
      <c r="F1211" s="211" t="s">
        <v>86</v>
      </c>
      <c r="G1211" s="60">
        <f>SUM(G1195:G1210)</f>
        <v>9264993</v>
      </c>
      <c r="H1211" s="57">
        <f>IFERROR(G1211/D1195,"-")</f>
        <v>0.10349135296420012</v>
      </c>
      <c r="I1211" s="59">
        <v>112</v>
      </c>
      <c r="J1211" s="57">
        <f>IFERROR(I1211/E1195,"-")</f>
        <v>0.78321678321678323</v>
      </c>
      <c r="K1211" s="58">
        <f t="shared" si="206"/>
        <v>82723.15178571429</v>
      </c>
      <c r="L1211" s="312"/>
      <c r="M1211" s="312"/>
      <c r="N1211" s="211" t="s">
        <v>86</v>
      </c>
      <c r="O1211" s="60">
        <f>SUM(O1195:O1210)</f>
        <v>2640166</v>
      </c>
      <c r="P1211" s="57">
        <f>IFERROR(O1211/L1195,"-")</f>
        <v>0.21218338242444457</v>
      </c>
      <c r="Q1211" s="59">
        <v>18</v>
      </c>
      <c r="R1211" s="57">
        <f>IFERROR(Q1211/M1195,"-")</f>
        <v>0.81818181818181823</v>
      </c>
      <c r="S1211" s="58">
        <f t="shared" si="207"/>
        <v>146675.88888888888</v>
      </c>
      <c r="T1211" s="312"/>
      <c r="U1211" s="312"/>
      <c r="V1211" s="211" t="s">
        <v>86</v>
      </c>
      <c r="W1211" s="60">
        <f>SUM(W1195:W1210)</f>
        <v>1910641</v>
      </c>
      <c r="X1211" s="57">
        <f>IFERROR(W1211/T1195,"-")</f>
        <v>0.16354489170711833</v>
      </c>
      <c r="Y1211" s="59">
        <v>15</v>
      </c>
      <c r="Z1211" s="57">
        <f>IFERROR(Y1211/U1195,"-")</f>
        <v>0.88235294117647056</v>
      </c>
      <c r="AA1211" s="58">
        <f t="shared" si="208"/>
        <v>127376.06666666667</v>
      </c>
      <c r="AB1211" s="312"/>
      <c r="AC1211" s="312"/>
      <c r="AD1211" s="211" t="s">
        <v>86</v>
      </c>
      <c r="AE1211" s="60">
        <f>SUM(AE1195:AE1210)</f>
        <v>5321145</v>
      </c>
      <c r="AF1211" s="57">
        <f>IFERROR(AE1211/AB1195,"-")</f>
        <v>0.220360261194957</v>
      </c>
      <c r="AG1211" s="59">
        <v>18</v>
      </c>
      <c r="AH1211" s="57">
        <f>IFERROR(AG1211/AC1195,"-")</f>
        <v>0.94736842105263153</v>
      </c>
      <c r="AI1211" s="58">
        <f t="shared" si="209"/>
        <v>295619.16666666669</v>
      </c>
      <c r="AJ1211" s="312"/>
      <c r="AK1211" s="325"/>
      <c r="AL1211" s="211" t="s">
        <v>86</v>
      </c>
      <c r="AM1211" s="60">
        <f>SUM(AM1195:AM1210)</f>
        <v>19136945</v>
      </c>
      <c r="AN1211" s="57">
        <f>IFERROR(AM1211/AJ1195,"-")</f>
        <v>0.13887748324858568</v>
      </c>
      <c r="AO1211" s="59">
        <f t="shared" si="214"/>
        <v>163</v>
      </c>
      <c r="AP1211" s="57">
        <f>IFERROR(AO1211/AK1195,"-")</f>
        <v>0.81094527363184077</v>
      </c>
      <c r="AQ1211" s="58">
        <f t="shared" si="210"/>
        <v>117404.57055214724</v>
      </c>
      <c r="AW1211" s="175"/>
      <c r="AX1211" s="175"/>
    </row>
    <row r="1212" spans="2:50" s="20" customFormat="1">
      <c r="B1212" s="326">
        <v>72</v>
      </c>
      <c r="C1212" s="307" t="s">
        <v>31</v>
      </c>
      <c r="D1212" s="310">
        <v>80916270</v>
      </c>
      <c r="E1212" s="310">
        <v>159</v>
      </c>
      <c r="F1212" s="207" t="s">
        <v>150</v>
      </c>
      <c r="G1212" s="50">
        <v>1859517</v>
      </c>
      <c r="H1212" s="48">
        <f>IFERROR(G1212/D1212,"-")</f>
        <v>2.2980755291859105E-2</v>
      </c>
      <c r="I1212" s="50">
        <v>18</v>
      </c>
      <c r="J1212" s="48">
        <f>IFERROR(I1212/E1212,"-")</f>
        <v>0.11320754716981132</v>
      </c>
      <c r="K1212" s="49">
        <f t="shared" si="206"/>
        <v>103306.5</v>
      </c>
      <c r="L1212" s="310">
        <v>13531640</v>
      </c>
      <c r="M1212" s="310">
        <v>14</v>
      </c>
      <c r="N1212" s="207" t="s">
        <v>150</v>
      </c>
      <c r="O1212" s="50">
        <v>38344</v>
      </c>
      <c r="P1212" s="48">
        <f>IFERROR(O1212/L1212,"-")</f>
        <v>2.8336550484641919E-3</v>
      </c>
      <c r="Q1212" s="50">
        <v>4</v>
      </c>
      <c r="R1212" s="48">
        <f>IFERROR(Q1212/M1212,"-")</f>
        <v>0.2857142857142857</v>
      </c>
      <c r="S1212" s="49">
        <f t="shared" si="207"/>
        <v>9586</v>
      </c>
      <c r="T1212" s="310">
        <v>4034030</v>
      </c>
      <c r="U1212" s="310">
        <v>12</v>
      </c>
      <c r="V1212" s="207" t="s">
        <v>150</v>
      </c>
      <c r="W1212" s="50">
        <v>45631</v>
      </c>
      <c r="X1212" s="48">
        <f>IFERROR(W1212/T1212,"-")</f>
        <v>1.1311517266852254E-2</v>
      </c>
      <c r="Y1212" s="50">
        <v>1</v>
      </c>
      <c r="Z1212" s="48">
        <f>IFERROR(Y1212/U1212,"-")</f>
        <v>8.3333333333333329E-2</v>
      </c>
      <c r="AA1212" s="49">
        <f t="shared" si="208"/>
        <v>45631</v>
      </c>
      <c r="AB1212" s="310">
        <v>23306080</v>
      </c>
      <c r="AC1212" s="310">
        <v>23</v>
      </c>
      <c r="AD1212" s="207" t="s">
        <v>150</v>
      </c>
      <c r="AE1212" s="50">
        <v>1017122</v>
      </c>
      <c r="AF1212" s="48">
        <f>IFERROR(AE1212/AB1212,"-")</f>
        <v>4.3641916615750051E-2</v>
      </c>
      <c r="AG1212" s="50">
        <v>4</v>
      </c>
      <c r="AH1212" s="48">
        <f>IFERROR(AG1212/AC1212,"-")</f>
        <v>0.17391304347826086</v>
      </c>
      <c r="AI1212" s="49">
        <f t="shared" si="209"/>
        <v>254280.5</v>
      </c>
      <c r="AJ1212" s="310">
        <f>SUM(D1212,L1212,T1212,AB1212)</f>
        <v>121788020</v>
      </c>
      <c r="AK1212" s="323">
        <f>SUM(E1212,M1212,U1212,AC1212)</f>
        <v>208</v>
      </c>
      <c r="AL1212" s="207" t="s">
        <v>150</v>
      </c>
      <c r="AM1212" s="50">
        <f t="shared" ref="AM1212:AM1227" si="215">SUM(G1212,O1212,W1212,AE1212)</f>
        <v>2960614</v>
      </c>
      <c r="AN1212" s="48">
        <f>IFERROR(AM1212/AJ1212,"-")</f>
        <v>2.4309566737352326E-2</v>
      </c>
      <c r="AO1212" s="50">
        <f t="shared" si="214"/>
        <v>27</v>
      </c>
      <c r="AP1212" s="48">
        <f>IFERROR(AO1212/AK1212,"-")</f>
        <v>0.12980769230769232</v>
      </c>
      <c r="AQ1212" s="49">
        <f t="shared" si="210"/>
        <v>109652.37037037036</v>
      </c>
      <c r="AW1212" s="175"/>
      <c r="AX1212" s="175"/>
    </row>
    <row r="1213" spans="2:50" s="20" customFormat="1">
      <c r="B1213" s="326"/>
      <c r="C1213" s="308"/>
      <c r="D1213" s="311"/>
      <c r="E1213" s="311"/>
      <c r="F1213" s="208" t="s">
        <v>151</v>
      </c>
      <c r="G1213" s="54">
        <v>1568189</v>
      </c>
      <c r="H1213" s="52">
        <f>IFERROR(G1213/D1212,"-")</f>
        <v>1.9380391607275026E-2</v>
      </c>
      <c r="I1213" s="54">
        <v>35</v>
      </c>
      <c r="J1213" s="52">
        <f>IFERROR(I1213/E1212,"-")</f>
        <v>0.22012578616352202</v>
      </c>
      <c r="K1213" s="53">
        <f t="shared" si="206"/>
        <v>44805.4</v>
      </c>
      <c r="L1213" s="311"/>
      <c r="M1213" s="311"/>
      <c r="N1213" s="208" t="s">
        <v>151</v>
      </c>
      <c r="O1213" s="54">
        <v>14131</v>
      </c>
      <c r="P1213" s="52">
        <f>IFERROR(O1213/L1212,"-")</f>
        <v>1.0442932268372497E-3</v>
      </c>
      <c r="Q1213" s="54">
        <v>2</v>
      </c>
      <c r="R1213" s="52">
        <f>IFERROR(Q1213/M1212,"-")</f>
        <v>0.14285714285714285</v>
      </c>
      <c r="S1213" s="53">
        <f t="shared" si="207"/>
        <v>7065.5</v>
      </c>
      <c r="T1213" s="311"/>
      <c r="U1213" s="311"/>
      <c r="V1213" s="208" t="s">
        <v>151</v>
      </c>
      <c r="W1213" s="54">
        <v>57769</v>
      </c>
      <c r="X1213" s="52">
        <f>IFERROR(W1213/T1212,"-")</f>
        <v>1.4320419035059234E-2</v>
      </c>
      <c r="Y1213" s="54">
        <v>3</v>
      </c>
      <c r="Z1213" s="52">
        <f>IFERROR(Y1213/U1212,"-")</f>
        <v>0.25</v>
      </c>
      <c r="AA1213" s="53">
        <f t="shared" si="208"/>
        <v>19256.333333333332</v>
      </c>
      <c r="AB1213" s="311"/>
      <c r="AC1213" s="311"/>
      <c r="AD1213" s="208" t="s">
        <v>151</v>
      </c>
      <c r="AE1213" s="54">
        <v>1194173</v>
      </c>
      <c r="AF1213" s="52">
        <f>IFERROR(AE1213/AB1212,"-")</f>
        <v>5.1238689646650147E-2</v>
      </c>
      <c r="AG1213" s="54">
        <v>9</v>
      </c>
      <c r="AH1213" s="52">
        <f>IFERROR(AG1213/AC1212,"-")</f>
        <v>0.39130434782608697</v>
      </c>
      <c r="AI1213" s="53">
        <f t="shared" si="209"/>
        <v>132685.88888888888</v>
      </c>
      <c r="AJ1213" s="311"/>
      <c r="AK1213" s="324"/>
      <c r="AL1213" s="208" t="s">
        <v>151</v>
      </c>
      <c r="AM1213" s="54">
        <f t="shared" si="215"/>
        <v>2834262</v>
      </c>
      <c r="AN1213" s="52">
        <f>IFERROR(AM1213/AJ1212,"-")</f>
        <v>2.3272091951244467E-2</v>
      </c>
      <c r="AO1213" s="54">
        <f t="shared" si="214"/>
        <v>49</v>
      </c>
      <c r="AP1213" s="52">
        <f>IFERROR(AO1213/AK1212,"-")</f>
        <v>0.23557692307692307</v>
      </c>
      <c r="AQ1213" s="53">
        <f t="shared" si="210"/>
        <v>57842.081632653062</v>
      </c>
      <c r="AW1213" s="175"/>
      <c r="AX1213" s="175"/>
    </row>
    <row r="1214" spans="2:50" s="20" customFormat="1">
      <c r="B1214" s="326"/>
      <c r="C1214" s="308"/>
      <c r="D1214" s="311"/>
      <c r="E1214" s="311"/>
      <c r="F1214" s="209" t="s">
        <v>152</v>
      </c>
      <c r="G1214" s="54">
        <v>586335</v>
      </c>
      <c r="H1214" s="52">
        <f>IFERROR(G1214/D1212,"-")</f>
        <v>7.2461941214047561E-3</v>
      </c>
      <c r="I1214" s="54">
        <v>25</v>
      </c>
      <c r="J1214" s="52">
        <f>IFERROR(I1214/E1212,"-")</f>
        <v>0.15723270440251572</v>
      </c>
      <c r="K1214" s="53">
        <f t="shared" si="206"/>
        <v>23453.4</v>
      </c>
      <c r="L1214" s="311"/>
      <c r="M1214" s="311"/>
      <c r="N1214" s="209" t="s">
        <v>152</v>
      </c>
      <c r="O1214" s="54">
        <v>173337</v>
      </c>
      <c r="P1214" s="52">
        <f>IFERROR(O1214/L1212,"-")</f>
        <v>1.2809755506353998E-2</v>
      </c>
      <c r="Q1214" s="54">
        <v>6</v>
      </c>
      <c r="R1214" s="52">
        <f>IFERROR(Q1214/M1212,"-")</f>
        <v>0.42857142857142855</v>
      </c>
      <c r="S1214" s="53">
        <f t="shared" si="207"/>
        <v>28889.5</v>
      </c>
      <c r="T1214" s="311"/>
      <c r="U1214" s="311"/>
      <c r="V1214" s="209" t="s">
        <v>152</v>
      </c>
      <c r="W1214" s="54">
        <v>36054</v>
      </c>
      <c r="X1214" s="52">
        <f>IFERROR(W1214/T1212,"-")</f>
        <v>8.9374645205910711E-3</v>
      </c>
      <c r="Y1214" s="54">
        <v>2</v>
      </c>
      <c r="Z1214" s="52">
        <f>IFERROR(Y1214/U1212,"-")</f>
        <v>0.16666666666666666</v>
      </c>
      <c r="AA1214" s="53">
        <f t="shared" si="208"/>
        <v>18027</v>
      </c>
      <c r="AB1214" s="311"/>
      <c r="AC1214" s="311"/>
      <c r="AD1214" s="209" t="s">
        <v>152</v>
      </c>
      <c r="AE1214" s="54">
        <v>151470</v>
      </c>
      <c r="AF1214" s="52">
        <f>IFERROR(AE1214/AB1212,"-")</f>
        <v>6.4991624503133944E-3</v>
      </c>
      <c r="AG1214" s="54">
        <v>6</v>
      </c>
      <c r="AH1214" s="52">
        <f>IFERROR(AG1214/AC1212,"-")</f>
        <v>0.2608695652173913</v>
      </c>
      <c r="AI1214" s="53">
        <f t="shared" si="209"/>
        <v>25245</v>
      </c>
      <c r="AJ1214" s="311"/>
      <c r="AK1214" s="324"/>
      <c r="AL1214" s="209" t="s">
        <v>152</v>
      </c>
      <c r="AM1214" s="54">
        <f t="shared" si="215"/>
        <v>947196</v>
      </c>
      <c r="AN1214" s="52">
        <f>IFERROR(AM1214/AJ1212,"-")</f>
        <v>7.7774152170303782E-3</v>
      </c>
      <c r="AO1214" s="54">
        <f t="shared" si="214"/>
        <v>39</v>
      </c>
      <c r="AP1214" s="52">
        <f>IFERROR(AO1214/AK1212,"-")</f>
        <v>0.1875</v>
      </c>
      <c r="AQ1214" s="53">
        <f t="shared" si="210"/>
        <v>24287.076923076922</v>
      </c>
      <c r="AW1214" s="175"/>
      <c r="AX1214" s="175"/>
    </row>
    <row r="1215" spans="2:50" s="20" customFormat="1">
      <c r="B1215" s="326"/>
      <c r="C1215" s="308"/>
      <c r="D1215" s="311"/>
      <c r="E1215" s="311"/>
      <c r="F1215" s="209" t="s">
        <v>153</v>
      </c>
      <c r="G1215" s="54">
        <v>76078</v>
      </c>
      <c r="H1215" s="52">
        <f>IFERROR(G1215/D1212,"-")</f>
        <v>9.4020646280408126E-4</v>
      </c>
      <c r="I1215" s="54">
        <v>5</v>
      </c>
      <c r="J1215" s="52">
        <f>IFERROR(I1215/E1212,"-")</f>
        <v>3.1446540880503145E-2</v>
      </c>
      <c r="K1215" s="53">
        <f t="shared" si="206"/>
        <v>15215.6</v>
      </c>
      <c r="L1215" s="311"/>
      <c r="M1215" s="311"/>
      <c r="N1215" s="209" t="s">
        <v>153</v>
      </c>
      <c r="O1215" s="54">
        <v>0</v>
      </c>
      <c r="P1215" s="52">
        <f>IFERROR(O1215/L1212,"-")</f>
        <v>0</v>
      </c>
      <c r="Q1215" s="54">
        <v>0</v>
      </c>
      <c r="R1215" s="52">
        <f>IFERROR(Q1215/M1212,"-")</f>
        <v>0</v>
      </c>
      <c r="S1215" s="53" t="str">
        <f t="shared" si="207"/>
        <v>-</v>
      </c>
      <c r="T1215" s="311"/>
      <c r="U1215" s="311"/>
      <c r="V1215" s="209" t="s">
        <v>153</v>
      </c>
      <c r="W1215" s="54">
        <v>0</v>
      </c>
      <c r="X1215" s="52">
        <f>IFERROR(W1215/T1212,"-")</f>
        <v>0</v>
      </c>
      <c r="Y1215" s="54">
        <v>0</v>
      </c>
      <c r="Z1215" s="52">
        <f>IFERROR(Y1215/U1212,"-")</f>
        <v>0</v>
      </c>
      <c r="AA1215" s="53" t="str">
        <f t="shared" si="208"/>
        <v>-</v>
      </c>
      <c r="AB1215" s="311"/>
      <c r="AC1215" s="311"/>
      <c r="AD1215" s="209" t="s">
        <v>153</v>
      </c>
      <c r="AE1215" s="54">
        <v>12099</v>
      </c>
      <c r="AF1215" s="52">
        <f>IFERROR(AE1215/AB1212,"-")</f>
        <v>5.1913492101631853E-4</v>
      </c>
      <c r="AG1215" s="54">
        <v>1</v>
      </c>
      <c r="AH1215" s="52">
        <f>IFERROR(AG1215/AC1212,"-")</f>
        <v>4.3478260869565216E-2</v>
      </c>
      <c r="AI1215" s="53">
        <f t="shared" si="209"/>
        <v>12099</v>
      </c>
      <c r="AJ1215" s="311"/>
      <c r="AK1215" s="324"/>
      <c r="AL1215" s="209" t="s">
        <v>153</v>
      </c>
      <c r="AM1215" s="54">
        <f t="shared" si="215"/>
        <v>88177</v>
      </c>
      <c r="AN1215" s="52">
        <f>IFERROR(AM1215/AJ1212,"-")</f>
        <v>7.2402031004363153E-4</v>
      </c>
      <c r="AO1215" s="54">
        <f t="shared" si="214"/>
        <v>6</v>
      </c>
      <c r="AP1215" s="52">
        <f>IFERROR(AO1215/AK1212,"-")</f>
        <v>2.8846153846153848E-2</v>
      </c>
      <c r="AQ1215" s="53">
        <f t="shared" si="210"/>
        <v>14696.166666666666</v>
      </c>
      <c r="AW1215" s="175"/>
      <c r="AX1215" s="175"/>
    </row>
    <row r="1216" spans="2:50" s="20" customFormat="1">
      <c r="B1216" s="326"/>
      <c r="C1216" s="308"/>
      <c r="D1216" s="311"/>
      <c r="E1216" s="311"/>
      <c r="F1216" s="209" t="s">
        <v>154</v>
      </c>
      <c r="G1216" s="54">
        <v>966908</v>
      </c>
      <c r="H1216" s="52">
        <f>IFERROR(G1216/D1212,"-")</f>
        <v>1.1949488032505701E-2</v>
      </c>
      <c r="I1216" s="54">
        <v>41</v>
      </c>
      <c r="J1216" s="52">
        <f>IFERROR(I1216/E1212,"-")</f>
        <v>0.25786163522012578</v>
      </c>
      <c r="K1216" s="53">
        <f t="shared" si="206"/>
        <v>23583.121951219513</v>
      </c>
      <c r="L1216" s="311"/>
      <c r="M1216" s="311"/>
      <c r="N1216" s="209" t="s">
        <v>154</v>
      </c>
      <c r="O1216" s="54">
        <v>18057</v>
      </c>
      <c r="P1216" s="52">
        <f>IFERROR(O1216/L1212,"-")</f>
        <v>1.3344280515887211E-3</v>
      </c>
      <c r="Q1216" s="54">
        <v>3</v>
      </c>
      <c r="R1216" s="52">
        <f>IFERROR(Q1216/M1212,"-")</f>
        <v>0.21428571428571427</v>
      </c>
      <c r="S1216" s="53">
        <f t="shared" si="207"/>
        <v>6019</v>
      </c>
      <c r="T1216" s="311"/>
      <c r="U1216" s="311"/>
      <c r="V1216" s="209" t="s">
        <v>154</v>
      </c>
      <c r="W1216" s="54">
        <v>225401</v>
      </c>
      <c r="X1216" s="52">
        <f>IFERROR(W1216/T1212,"-")</f>
        <v>5.58748943364328E-2</v>
      </c>
      <c r="Y1216" s="54">
        <v>8</v>
      </c>
      <c r="Z1216" s="52">
        <f>IFERROR(Y1216/U1212,"-")</f>
        <v>0.66666666666666663</v>
      </c>
      <c r="AA1216" s="53">
        <f t="shared" si="208"/>
        <v>28175.125</v>
      </c>
      <c r="AB1216" s="311"/>
      <c r="AC1216" s="311"/>
      <c r="AD1216" s="209" t="s">
        <v>154</v>
      </c>
      <c r="AE1216" s="54">
        <v>306770</v>
      </c>
      <c r="AF1216" s="52">
        <f>IFERROR(AE1216/AB1212,"-")</f>
        <v>1.3162659700816268E-2</v>
      </c>
      <c r="AG1216" s="54">
        <v>11</v>
      </c>
      <c r="AH1216" s="52">
        <f>IFERROR(AG1216/AC1212,"-")</f>
        <v>0.47826086956521741</v>
      </c>
      <c r="AI1216" s="53">
        <f t="shared" si="209"/>
        <v>27888.18181818182</v>
      </c>
      <c r="AJ1216" s="311"/>
      <c r="AK1216" s="324"/>
      <c r="AL1216" s="209" t="s">
        <v>154</v>
      </c>
      <c r="AM1216" s="54">
        <f t="shared" si="215"/>
        <v>1517136</v>
      </c>
      <c r="AN1216" s="52">
        <f>IFERROR(AM1216/AJ1212,"-")</f>
        <v>1.2457185854569276E-2</v>
      </c>
      <c r="AO1216" s="54">
        <f t="shared" si="214"/>
        <v>63</v>
      </c>
      <c r="AP1216" s="52">
        <f>IFERROR(AO1216/AK1212,"-")</f>
        <v>0.30288461538461536</v>
      </c>
      <c r="AQ1216" s="53">
        <f t="shared" si="210"/>
        <v>24081.523809523809</v>
      </c>
      <c r="AW1216" s="175"/>
      <c r="AX1216" s="175"/>
    </row>
    <row r="1217" spans="2:50" s="20" customFormat="1">
      <c r="B1217" s="326"/>
      <c r="C1217" s="308"/>
      <c r="D1217" s="311"/>
      <c r="E1217" s="311"/>
      <c r="F1217" s="209" t="s">
        <v>155</v>
      </c>
      <c r="G1217" s="54">
        <v>2587030</v>
      </c>
      <c r="H1217" s="52">
        <f>IFERROR(G1217/D1212,"-")</f>
        <v>3.1971691230947744E-2</v>
      </c>
      <c r="I1217" s="54">
        <v>40</v>
      </c>
      <c r="J1217" s="52">
        <f>IFERROR(I1217/E1212,"-")</f>
        <v>0.25157232704402516</v>
      </c>
      <c r="K1217" s="53">
        <f t="shared" si="206"/>
        <v>64675.75</v>
      </c>
      <c r="L1217" s="311"/>
      <c r="M1217" s="311"/>
      <c r="N1217" s="209" t="s">
        <v>155</v>
      </c>
      <c r="O1217" s="54">
        <v>320202</v>
      </c>
      <c r="P1217" s="52">
        <f>IFERROR(O1217/L1212,"-")</f>
        <v>2.3663207120496851E-2</v>
      </c>
      <c r="Q1217" s="54">
        <v>5</v>
      </c>
      <c r="R1217" s="52">
        <f>IFERROR(Q1217/M1212,"-")</f>
        <v>0.35714285714285715</v>
      </c>
      <c r="S1217" s="53">
        <f t="shared" si="207"/>
        <v>64040.4</v>
      </c>
      <c r="T1217" s="311"/>
      <c r="U1217" s="311"/>
      <c r="V1217" s="209" t="s">
        <v>155</v>
      </c>
      <c r="W1217" s="54">
        <v>28914</v>
      </c>
      <c r="X1217" s="52">
        <f>IFERROR(W1217/T1212,"-")</f>
        <v>7.1675223039987307E-3</v>
      </c>
      <c r="Y1217" s="54">
        <v>2</v>
      </c>
      <c r="Z1217" s="52">
        <f>IFERROR(Y1217/U1212,"-")</f>
        <v>0.16666666666666666</v>
      </c>
      <c r="AA1217" s="53">
        <f t="shared" si="208"/>
        <v>14457</v>
      </c>
      <c r="AB1217" s="311"/>
      <c r="AC1217" s="311"/>
      <c r="AD1217" s="209" t="s">
        <v>155</v>
      </c>
      <c r="AE1217" s="54">
        <v>792698</v>
      </c>
      <c r="AF1217" s="52">
        <f>IFERROR(AE1217/AB1212,"-")</f>
        <v>3.4012498026266109E-2</v>
      </c>
      <c r="AG1217" s="54">
        <v>5</v>
      </c>
      <c r="AH1217" s="52">
        <f>IFERROR(AG1217/AC1212,"-")</f>
        <v>0.21739130434782608</v>
      </c>
      <c r="AI1217" s="53">
        <f t="shared" si="209"/>
        <v>158539.6</v>
      </c>
      <c r="AJ1217" s="311"/>
      <c r="AK1217" s="324"/>
      <c r="AL1217" s="209" t="s">
        <v>155</v>
      </c>
      <c r="AM1217" s="54">
        <f t="shared" si="215"/>
        <v>3728844</v>
      </c>
      <c r="AN1217" s="52">
        <f>IFERROR(AM1217/AJ1212,"-")</f>
        <v>3.061749423301241E-2</v>
      </c>
      <c r="AO1217" s="54">
        <f t="shared" si="214"/>
        <v>52</v>
      </c>
      <c r="AP1217" s="52">
        <f>IFERROR(AO1217/AK1212,"-")</f>
        <v>0.25</v>
      </c>
      <c r="AQ1217" s="53">
        <f t="shared" si="210"/>
        <v>71708.538461538468</v>
      </c>
      <c r="AW1217" s="175"/>
      <c r="AX1217" s="175"/>
    </row>
    <row r="1218" spans="2:50" s="20" customFormat="1">
      <c r="B1218" s="326"/>
      <c r="C1218" s="308"/>
      <c r="D1218" s="311"/>
      <c r="E1218" s="311"/>
      <c r="F1218" s="209" t="s">
        <v>156</v>
      </c>
      <c r="G1218" s="54">
        <v>858761</v>
      </c>
      <c r="H1218" s="52">
        <f>IFERROR(G1218/D1212,"-")</f>
        <v>1.0612958308631874E-2</v>
      </c>
      <c r="I1218" s="54">
        <v>11</v>
      </c>
      <c r="J1218" s="52">
        <f>IFERROR(I1218/E1212,"-")</f>
        <v>6.9182389937106917E-2</v>
      </c>
      <c r="K1218" s="53">
        <f t="shared" si="206"/>
        <v>78069.181818181823</v>
      </c>
      <c r="L1218" s="311"/>
      <c r="M1218" s="311"/>
      <c r="N1218" s="209" t="s">
        <v>156</v>
      </c>
      <c r="O1218" s="54">
        <v>1917547</v>
      </c>
      <c r="P1218" s="52">
        <f>IFERROR(O1218/L1212,"-")</f>
        <v>0.14170839602590668</v>
      </c>
      <c r="Q1218" s="54">
        <v>3</v>
      </c>
      <c r="R1218" s="52">
        <f>IFERROR(Q1218/M1212,"-")</f>
        <v>0.21428571428571427</v>
      </c>
      <c r="S1218" s="53">
        <f t="shared" si="207"/>
        <v>639182.33333333337</v>
      </c>
      <c r="T1218" s="311"/>
      <c r="U1218" s="311"/>
      <c r="V1218" s="209" t="s">
        <v>156</v>
      </c>
      <c r="W1218" s="54">
        <v>5957</v>
      </c>
      <c r="X1218" s="52">
        <f>IFERROR(W1218/T1212,"-")</f>
        <v>1.4766870846275313E-3</v>
      </c>
      <c r="Y1218" s="54">
        <v>1</v>
      </c>
      <c r="Z1218" s="52">
        <f>IFERROR(Y1218/U1212,"-")</f>
        <v>8.3333333333333329E-2</v>
      </c>
      <c r="AA1218" s="53">
        <f t="shared" si="208"/>
        <v>5957</v>
      </c>
      <c r="AB1218" s="311"/>
      <c r="AC1218" s="311"/>
      <c r="AD1218" s="209" t="s">
        <v>156</v>
      </c>
      <c r="AE1218" s="54">
        <v>1413393</v>
      </c>
      <c r="AF1218" s="52">
        <f>IFERROR(AE1218/AB1212,"-")</f>
        <v>6.0644818862717366E-2</v>
      </c>
      <c r="AG1218" s="54">
        <v>5</v>
      </c>
      <c r="AH1218" s="52">
        <f>IFERROR(AG1218/AC1212,"-")</f>
        <v>0.21739130434782608</v>
      </c>
      <c r="AI1218" s="53">
        <f t="shared" si="209"/>
        <v>282678.59999999998</v>
      </c>
      <c r="AJ1218" s="311"/>
      <c r="AK1218" s="324"/>
      <c r="AL1218" s="209" t="s">
        <v>156</v>
      </c>
      <c r="AM1218" s="54">
        <f t="shared" si="215"/>
        <v>4195658</v>
      </c>
      <c r="AN1218" s="52">
        <f>IFERROR(AM1218/AJ1212,"-")</f>
        <v>3.4450498497307039E-2</v>
      </c>
      <c r="AO1218" s="54">
        <f t="shared" si="214"/>
        <v>20</v>
      </c>
      <c r="AP1218" s="52">
        <f>IFERROR(AO1218/AK1212,"-")</f>
        <v>9.6153846153846159E-2</v>
      </c>
      <c r="AQ1218" s="53">
        <f t="shared" si="210"/>
        <v>209782.9</v>
      </c>
      <c r="AW1218" s="175"/>
      <c r="AX1218" s="175"/>
    </row>
    <row r="1219" spans="2:50" s="20" customFormat="1">
      <c r="B1219" s="326"/>
      <c r="C1219" s="308"/>
      <c r="D1219" s="311"/>
      <c r="E1219" s="311"/>
      <c r="F1219" s="209" t="s">
        <v>166</v>
      </c>
      <c r="G1219" s="54">
        <v>0</v>
      </c>
      <c r="H1219" s="52">
        <f>IFERROR(G1219/D1212,"-")</f>
        <v>0</v>
      </c>
      <c r="I1219" s="54">
        <v>0</v>
      </c>
      <c r="J1219" s="52">
        <f>IFERROR(I1219/E1212,"-")</f>
        <v>0</v>
      </c>
      <c r="K1219" s="53" t="str">
        <f t="shared" si="206"/>
        <v>-</v>
      </c>
      <c r="L1219" s="311"/>
      <c r="M1219" s="311"/>
      <c r="N1219" s="209" t="s">
        <v>166</v>
      </c>
      <c r="O1219" s="54">
        <v>0</v>
      </c>
      <c r="P1219" s="52">
        <f>IFERROR(O1219/L1212,"-")</f>
        <v>0</v>
      </c>
      <c r="Q1219" s="54">
        <v>0</v>
      </c>
      <c r="R1219" s="52">
        <f>IFERROR(Q1219/M1212,"-")</f>
        <v>0</v>
      </c>
      <c r="S1219" s="53" t="str">
        <f t="shared" si="207"/>
        <v>-</v>
      </c>
      <c r="T1219" s="311"/>
      <c r="U1219" s="311"/>
      <c r="V1219" s="209" t="s">
        <v>166</v>
      </c>
      <c r="W1219" s="54">
        <v>0</v>
      </c>
      <c r="X1219" s="52">
        <f>IFERROR(W1219/T1212,"-")</f>
        <v>0</v>
      </c>
      <c r="Y1219" s="54">
        <v>0</v>
      </c>
      <c r="Z1219" s="52">
        <f>IFERROR(Y1219/U1212,"-")</f>
        <v>0</v>
      </c>
      <c r="AA1219" s="53" t="str">
        <f t="shared" si="208"/>
        <v>-</v>
      </c>
      <c r="AB1219" s="311"/>
      <c r="AC1219" s="311"/>
      <c r="AD1219" s="209" t="s">
        <v>166</v>
      </c>
      <c r="AE1219" s="54">
        <v>0</v>
      </c>
      <c r="AF1219" s="52">
        <f>IFERROR(AE1219/AB1212,"-")</f>
        <v>0</v>
      </c>
      <c r="AG1219" s="54">
        <v>0</v>
      </c>
      <c r="AH1219" s="52">
        <f>IFERROR(AG1219/AC1212,"-")</f>
        <v>0</v>
      </c>
      <c r="AI1219" s="53" t="str">
        <f t="shared" si="209"/>
        <v>-</v>
      </c>
      <c r="AJ1219" s="311"/>
      <c r="AK1219" s="324"/>
      <c r="AL1219" s="209" t="s">
        <v>166</v>
      </c>
      <c r="AM1219" s="54">
        <f t="shared" si="215"/>
        <v>0</v>
      </c>
      <c r="AN1219" s="52">
        <f>IFERROR(AM1219/AJ1212,"-")</f>
        <v>0</v>
      </c>
      <c r="AO1219" s="54">
        <f t="shared" si="214"/>
        <v>0</v>
      </c>
      <c r="AP1219" s="52">
        <f>IFERROR(AO1219/AK1212,"-")</f>
        <v>0</v>
      </c>
      <c r="AQ1219" s="53" t="str">
        <f t="shared" si="210"/>
        <v>-</v>
      </c>
      <c r="AW1219" s="175"/>
      <c r="AX1219" s="175"/>
    </row>
    <row r="1220" spans="2:50" s="20" customFormat="1">
      <c r="B1220" s="326"/>
      <c r="C1220" s="308"/>
      <c r="D1220" s="311"/>
      <c r="E1220" s="311"/>
      <c r="F1220" s="209" t="s">
        <v>157</v>
      </c>
      <c r="G1220" s="54">
        <v>38896</v>
      </c>
      <c r="H1220" s="52">
        <f>IFERROR(G1220/D1212,"-")</f>
        <v>4.8069442647319258E-4</v>
      </c>
      <c r="I1220" s="54">
        <v>1</v>
      </c>
      <c r="J1220" s="52">
        <f>IFERROR(I1220/E1212,"-")</f>
        <v>6.2893081761006293E-3</v>
      </c>
      <c r="K1220" s="53">
        <f t="shared" si="206"/>
        <v>38896</v>
      </c>
      <c r="L1220" s="311"/>
      <c r="M1220" s="311"/>
      <c r="N1220" s="209" t="s">
        <v>157</v>
      </c>
      <c r="O1220" s="54">
        <v>0</v>
      </c>
      <c r="P1220" s="52">
        <f>IFERROR(O1220/L1212,"-")</f>
        <v>0</v>
      </c>
      <c r="Q1220" s="54">
        <v>0</v>
      </c>
      <c r="R1220" s="52">
        <f>IFERROR(Q1220/M1212,"-")</f>
        <v>0</v>
      </c>
      <c r="S1220" s="53" t="str">
        <f t="shared" si="207"/>
        <v>-</v>
      </c>
      <c r="T1220" s="311"/>
      <c r="U1220" s="311"/>
      <c r="V1220" s="209" t="s">
        <v>157</v>
      </c>
      <c r="W1220" s="54">
        <v>0</v>
      </c>
      <c r="X1220" s="52">
        <f>IFERROR(W1220/T1212,"-")</f>
        <v>0</v>
      </c>
      <c r="Y1220" s="54">
        <v>0</v>
      </c>
      <c r="Z1220" s="52">
        <f>IFERROR(Y1220/U1212,"-")</f>
        <v>0</v>
      </c>
      <c r="AA1220" s="53" t="str">
        <f t="shared" si="208"/>
        <v>-</v>
      </c>
      <c r="AB1220" s="311"/>
      <c r="AC1220" s="311"/>
      <c r="AD1220" s="209" t="s">
        <v>157</v>
      </c>
      <c r="AE1220" s="54">
        <v>0</v>
      </c>
      <c r="AF1220" s="52">
        <f>IFERROR(AE1220/AB1212,"-")</f>
        <v>0</v>
      </c>
      <c r="AG1220" s="54">
        <v>0</v>
      </c>
      <c r="AH1220" s="52">
        <f>IFERROR(AG1220/AC1212,"-")</f>
        <v>0</v>
      </c>
      <c r="AI1220" s="53" t="str">
        <f t="shared" si="209"/>
        <v>-</v>
      </c>
      <c r="AJ1220" s="311"/>
      <c r="AK1220" s="324"/>
      <c r="AL1220" s="209" t="s">
        <v>157</v>
      </c>
      <c r="AM1220" s="54">
        <f t="shared" si="215"/>
        <v>38896</v>
      </c>
      <c r="AN1220" s="52">
        <f>IFERROR(AM1220/AJ1212,"-")</f>
        <v>3.1937459858531243E-4</v>
      </c>
      <c r="AO1220" s="54">
        <f t="shared" si="214"/>
        <v>1</v>
      </c>
      <c r="AP1220" s="52">
        <f>IFERROR(AO1220/AK1212,"-")</f>
        <v>4.807692307692308E-3</v>
      </c>
      <c r="AQ1220" s="53">
        <f t="shared" si="210"/>
        <v>38896</v>
      </c>
      <c r="AW1220" s="175"/>
      <c r="AX1220" s="175"/>
    </row>
    <row r="1221" spans="2:50" s="20" customFormat="1">
      <c r="B1221" s="326"/>
      <c r="C1221" s="308"/>
      <c r="D1221" s="311"/>
      <c r="E1221" s="311"/>
      <c r="F1221" s="209" t="s">
        <v>158</v>
      </c>
      <c r="G1221" s="54">
        <v>26990</v>
      </c>
      <c r="H1221" s="52">
        <f>IFERROR(G1221/D1212,"-")</f>
        <v>3.335546732443302E-4</v>
      </c>
      <c r="I1221" s="54">
        <v>10</v>
      </c>
      <c r="J1221" s="52">
        <f>IFERROR(I1221/E1212,"-")</f>
        <v>6.2893081761006289E-2</v>
      </c>
      <c r="K1221" s="53">
        <f t="shared" si="206"/>
        <v>2699</v>
      </c>
      <c r="L1221" s="311"/>
      <c r="M1221" s="311"/>
      <c r="N1221" s="209" t="s">
        <v>158</v>
      </c>
      <c r="O1221" s="54">
        <v>0</v>
      </c>
      <c r="P1221" s="52">
        <f>IFERROR(O1221/L1212,"-")</f>
        <v>0</v>
      </c>
      <c r="Q1221" s="54">
        <v>0</v>
      </c>
      <c r="R1221" s="52">
        <f>IFERROR(Q1221/M1212,"-")</f>
        <v>0</v>
      </c>
      <c r="S1221" s="53" t="str">
        <f t="shared" si="207"/>
        <v>-</v>
      </c>
      <c r="T1221" s="311"/>
      <c r="U1221" s="311"/>
      <c r="V1221" s="209" t="s">
        <v>158</v>
      </c>
      <c r="W1221" s="54">
        <v>0</v>
      </c>
      <c r="X1221" s="52">
        <f>IFERROR(W1221/T1212,"-")</f>
        <v>0</v>
      </c>
      <c r="Y1221" s="54">
        <v>0</v>
      </c>
      <c r="Z1221" s="52">
        <f>IFERROR(Y1221/U1212,"-")</f>
        <v>0</v>
      </c>
      <c r="AA1221" s="53" t="str">
        <f t="shared" si="208"/>
        <v>-</v>
      </c>
      <c r="AB1221" s="311"/>
      <c r="AC1221" s="311"/>
      <c r="AD1221" s="209" t="s">
        <v>158</v>
      </c>
      <c r="AE1221" s="54">
        <v>32975</v>
      </c>
      <c r="AF1221" s="52">
        <f>IFERROR(AE1221/AB1212,"-")</f>
        <v>1.4148668501953138E-3</v>
      </c>
      <c r="AG1221" s="54">
        <v>3</v>
      </c>
      <c r="AH1221" s="52">
        <f>IFERROR(AG1221/AC1212,"-")</f>
        <v>0.13043478260869565</v>
      </c>
      <c r="AI1221" s="53">
        <f t="shared" si="209"/>
        <v>10991.666666666666</v>
      </c>
      <c r="AJ1221" s="311"/>
      <c r="AK1221" s="324"/>
      <c r="AL1221" s="209" t="s">
        <v>158</v>
      </c>
      <c r="AM1221" s="54">
        <f t="shared" si="215"/>
        <v>59965</v>
      </c>
      <c r="AN1221" s="52">
        <f>IFERROR(AM1221/AJ1212,"-")</f>
        <v>4.9237190981510338E-4</v>
      </c>
      <c r="AO1221" s="54">
        <f t="shared" si="214"/>
        <v>13</v>
      </c>
      <c r="AP1221" s="52">
        <f>IFERROR(AO1221/AK1212,"-")</f>
        <v>6.25E-2</v>
      </c>
      <c r="AQ1221" s="53">
        <f t="shared" si="210"/>
        <v>4612.6923076923076</v>
      </c>
      <c r="AW1221" s="175"/>
      <c r="AX1221" s="175"/>
    </row>
    <row r="1222" spans="2:50" s="20" customFormat="1">
      <c r="B1222" s="326"/>
      <c r="C1222" s="308"/>
      <c r="D1222" s="311"/>
      <c r="E1222" s="311"/>
      <c r="F1222" s="209" t="s">
        <v>159</v>
      </c>
      <c r="G1222" s="54">
        <v>3000</v>
      </c>
      <c r="H1222" s="52">
        <f>IFERROR(G1222/D1212,"-")</f>
        <v>3.7075361976027812E-5</v>
      </c>
      <c r="I1222" s="54">
        <v>1</v>
      </c>
      <c r="J1222" s="52">
        <f>IFERROR(I1222/E1212,"-")</f>
        <v>6.2893081761006293E-3</v>
      </c>
      <c r="K1222" s="53">
        <f t="shared" ref="K1222:K1262" si="216">IFERROR(G1222/I1222,"-")</f>
        <v>3000</v>
      </c>
      <c r="L1222" s="311"/>
      <c r="M1222" s="311"/>
      <c r="N1222" s="209" t="s">
        <v>159</v>
      </c>
      <c r="O1222" s="54">
        <v>0</v>
      </c>
      <c r="P1222" s="52">
        <f>IFERROR(O1222/L1212,"-")</f>
        <v>0</v>
      </c>
      <c r="Q1222" s="54">
        <v>0</v>
      </c>
      <c r="R1222" s="52">
        <f>IFERROR(Q1222/M1212,"-")</f>
        <v>0</v>
      </c>
      <c r="S1222" s="53" t="str">
        <f t="shared" ref="S1222:S1262" si="217">IFERROR(O1222/Q1222,"-")</f>
        <v>-</v>
      </c>
      <c r="T1222" s="311"/>
      <c r="U1222" s="311"/>
      <c r="V1222" s="209" t="s">
        <v>159</v>
      </c>
      <c r="W1222" s="54">
        <v>0</v>
      </c>
      <c r="X1222" s="52">
        <f>IFERROR(W1222/T1212,"-")</f>
        <v>0</v>
      </c>
      <c r="Y1222" s="54">
        <v>0</v>
      </c>
      <c r="Z1222" s="52">
        <f>IFERROR(Y1222/U1212,"-")</f>
        <v>0</v>
      </c>
      <c r="AA1222" s="53" t="str">
        <f t="shared" ref="AA1222:AA1262" si="218">IFERROR(W1222/Y1222,"-")</f>
        <v>-</v>
      </c>
      <c r="AB1222" s="311"/>
      <c r="AC1222" s="311"/>
      <c r="AD1222" s="209" t="s">
        <v>159</v>
      </c>
      <c r="AE1222" s="54">
        <v>5769</v>
      </c>
      <c r="AF1222" s="52">
        <f>IFERROR(AE1222/AB1212,"-")</f>
        <v>2.4753197448906035E-4</v>
      </c>
      <c r="AG1222" s="54">
        <v>1</v>
      </c>
      <c r="AH1222" s="52">
        <f>IFERROR(AG1222/AC1212,"-")</f>
        <v>4.3478260869565216E-2</v>
      </c>
      <c r="AI1222" s="53">
        <f t="shared" ref="AI1222:AI1262" si="219">IFERROR(AE1222/AG1222,"-")</f>
        <v>5769</v>
      </c>
      <c r="AJ1222" s="311"/>
      <c r="AK1222" s="324"/>
      <c r="AL1222" s="209" t="s">
        <v>159</v>
      </c>
      <c r="AM1222" s="54">
        <f t="shared" si="215"/>
        <v>8769</v>
      </c>
      <c r="AN1222" s="52">
        <f>IFERROR(AM1222/AJ1212,"-")</f>
        <v>7.200215587707231E-5</v>
      </c>
      <c r="AO1222" s="54">
        <f t="shared" si="214"/>
        <v>2</v>
      </c>
      <c r="AP1222" s="52">
        <f>IFERROR(AO1222/AK1212,"-")</f>
        <v>9.6153846153846159E-3</v>
      </c>
      <c r="AQ1222" s="53">
        <f t="shared" ref="AQ1222:AQ1262" si="220">IFERROR(AM1222/AO1222,"-")</f>
        <v>4384.5</v>
      </c>
      <c r="AW1222" s="175"/>
      <c r="AX1222" s="175"/>
    </row>
    <row r="1223" spans="2:50" s="20" customFormat="1">
      <c r="B1223" s="326"/>
      <c r="C1223" s="308"/>
      <c r="D1223" s="311"/>
      <c r="E1223" s="311"/>
      <c r="F1223" s="209" t="s">
        <v>160</v>
      </c>
      <c r="G1223" s="54">
        <v>0</v>
      </c>
      <c r="H1223" s="52">
        <f>IFERROR(G1223/D1212,"-")</f>
        <v>0</v>
      </c>
      <c r="I1223" s="54">
        <v>0</v>
      </c>
      <c r="J1223" s="52">
        <f>IFERROR(I1223/E1212,"-")</f>
        <v>0</v>
      </c>
      <c r="K1223" s="53" t="str">
        <f t="shared" si="216"/>
        <v>-</v>
      </c>
      <c r="L1223" s="311"/>
      <c r="M1223" s="311"/>
      <c r="N1223" s="209" t="s">
        <v>160</v>
      </c>
      <c r="O1223" s="54">
        <v>0</v>
      </c>
      <c r="P1223" s="52">
        <f>IFERROR(O1223/L1212,"-")</f>
        <v>0</v>
      </c>
      <c r="Q1223" s="54">
        <v>0</v>
      </c>
      <c r="R1223" s="52">
        <f>IFERROR(Q1223/M1212,"-")</f>
        <v>0</v>
      </c>
      <c r="S1223" s="53" t="str">
        <f t="shared" si="217"/>
        <v>-</v>
      </c>
      <c r="T1223" s="311"/>
      <c r="U1223" s="311"/>
      <c r="V1223" s="209" t="s">
        <v>160</v>
      </c>
      <c r="W1223" s="54">
        <v>0</v>
      </c>
      <c r="X1223" s="52">
        <f>IFERROR(W1223/T1212,"-")</f>
        <v>0</v>
      </c>
      <c r="Y1223" s="54">
        <v>0</v>
      </c>
      <c r="Z1223" s="52">
        <f>IFERROR(Y1223/U1212,"-")</f>
        <v>0</v>
      </c>
      <c r="AA1223" s="53" t="str">
        <f t="shared" si="218"/>
        <v>-</v>
      </c>
      <c r="AB1223" s="311"/>
      <c r="AC1223" s="311"/>
      <c r="AD1223" s="209" t="s">
        <v>160</v>
      </c>
      <c r="AE1223" s="54">
        <v>299</v>
      </c>
      <c r="AF1223" s="52">
        <f>IFERROR(AE1223/AB1212,"-")</f>
        <v>1.2829270301998449E-5</v>
      </c>
      <c r="AG1223" s="54">
        <v>1</v>
      </c>
      <c r="AH1223" s="52">
        <f>IFERROR(AG1223/AC1212,"-")</f>
        <v>4.3478260869565216E-2</v>
      </c>
      <c r="AI1223" s="53">
        <f t="shared" si="219"/>
        <v>299</v>
      </c>
      <c r="AJ1223" s="311"/>
      <c r="AK1223" s="324"/>
      <c r="AL1223" s="209" t="s">
        <v>160</v>
      </c>
      <c r="AM1223" s="54">
        <f t="shared" si="215"/>
        <v>299</v>
      </c>
      <c r="AN1223" s="52">
        <f>IFERROR(AM1223/AJ1212,"-")</f>
        <v>2.4550854837774682E-6</v>
      </c>
      <c r="AO1223" s="54">
        <f t="shared" si="214"/>
        <v>1</v>
      </c>
      <c r="AP1223" s="52">
        <f>IFERROR(AO1223/AK1212,"-")</f>
        <v>4.807692307692308E-3</v>
      </c>
      <c r="AQ1223" s="53">
        <f t="shared" si="220"/>
        <v>299</v>
      </c>
      <c r="AW1223" s="175"/>
      <c r="AX1223" s="175"/>
    </row>
    <row r="1224" spans="2:50" s="20" customFormat="1">
      <c r="B1224" s="326"/>
      <c r="C1224" s="308"/>
      <c r="D1224" s="311"/>
      <c r="E1224" s="311"/>
      <c r="F1224" s="209" t="s">
        <v>161</v>
      </c>
      <c r="G1224" s="54">
        <v>571936</v>
      </c>
      <c r="H1224" s="52">
        <f>IFERROR(G1224/D1212,"-")</f>
        <v>7.0682447423738139E-3</v>
      </c>
      <c r="I1224" s="54">
        <v>16</v>
      </c>
      <c r="J1224" s="52">
        <f>IFERROR(I1224/E1212,"-")</f>
        <v>0.10062893081761007</v>
      </c>
      <c r="K1224" s="53">
        <f t="shared" si="216"/>
        <v>35746</v>
      </c>
      <c r="L1224" s="311"/>
      <c r="M1224" s="311"/>
      <c r="N1224" s="209" t="s">
        <v>161</v>
      </c>
      <c r="O1224" s="54">
        <v>3140</v>
      </c>
      <c r="P1224" s="52">
        <f>IFERROR(O1224/L1212,"-")</f>
        <v>2.3204873910331636E-4</v>
      </c>
      <c r="Q1224" s="54">
        <v>1</v>
      </c>
      <c r="R1224" s="52">
        <f>IFERROR(Q1224/M1212,"-")</f>
        <v>7.1428571428571425E-2</v>
      </c>
      <c r="S1224" s="53">
        <f t="shared" si="217"/>
        <v>3140</v>
      </c>
      <c r="T1224" s="311"/>
      <c r="U1224" s="311"/>
      <c r="V1224" s="209" t="s">
        <v>161</v>
      </c>
      <c r="W1224" s="54">
        <v>22424</v>
      </c>
      <c r="X1224" s="52">
        <f>IFERROR(W1224/T1212,"-")</f>
        <v>5.5587092807936481E-3</v>
      </c>
      <c r="Y1224" s="54">
        <v>2</v>
      </c>
      <c r="Z1224" s="52">
        <f>IFERROR(Y1224/U1212,"-")</f>
        <v>0.16666666666666666</v>
      </c>
      <c r="AA1224" s="53">
        <f t="shared" si="218"/>
        <v>11212</v>
      </c>
      <c r="AB1224" s="311"/>
      <c r="AC1224" s="311"/>
      <c r="AD1224" s="209" t="s">
        <v>161</v>
      </c>
      <c r="AE1224" s="54">
        <v>234670</v>
      </c>
      <c r="AF1224" s="52">
        <f>IFERROR(AE1224/AB1212,"-")</f>
        <v>1.0069046360434703E-2</v>
      </c>
      <c r="AG1224" s="54">
        <v>5</v>
      </c>
      <c r="AH1224" s="52">
        <f>IFERROR(AG1224/AC1212,"-")</f>
        <v>0.21739130434782608</v>
      </c>
      <c r="AI1224" s="53">
        <f t="shared" si="219"/>
        <v>46934</v>
      </c>
      <c r="AJ1224" s="311"/>
      <c r="AK1224" s="324"/>
      <c r="AL1224" s="209" t="s">
        <v>161</v>
      </c>
      <c r="AM1224" s="54">
        <f t="shared" si="215"/>
        <v>832170</v>
      </c>
      <c r="AN1224" s="52">
        <f>IFERROR(AM1224/AJ1212,"-")</f>
        <v>6.8329380837294177E-3</v>
      </c>
      <c r="AO1224" s="54">
        <f t="shared" si="214"/>
        <v>24</v>
      </c>
      <c r="AP1224" s="52">
        <f>IFERROR(AO1224/AK1212,"-")</f>
        <v>0.11538461538461539</v>
      </c>
      <c r="AQ1224" s="53">
        <f t="shared" si="220"/>
        <v>34673.75</v>
      </c>
      <c r="AW1224" s="175"/>
      <c r="AX1224" s="175"/>
    </row>
    <row r="1225" spans="2:50" s="20" customFormat="1">
      <c r="B1225" s="326"/>
      <c r="C1225" s="308"/>
      <c r="D1225" s="311"/>
      <c r="E1225" s="311"/>
      <c r="F1225" s="209" t="s">
        <v>162</v>
      </c>
      <c r="G1225" s="54">
        <v>689394</v>
      </c>
      <c r="H1225" s="52">
        <f>IFERROR(G1225/D1212,"-")</f>
        <v>8.519844031367239E-3</v>
      </c>
      <c r="I1225" s="54">
        <v>13</v>
      </c>
      <c r="J1225" s="52">
        <f>IFERROR(I1225/E1212,"-")</f>
        <v>8.1761006289308172E-2</v>
      </c>
      <c r="K1225" s="53">
        <f t="shared" si="216"/>
        <v>53030.307692307695</v>
      </c>
      <c r="L1225" s="311"/>
      <c r="M1225" s="311"/>
      <c r="N1225" s="209" t="s">
        <v>162</v>
      </c>
      <c r="O1225" s="54">
        <v>0</v>
      </c>
      <c r="P1225" s="52">
        <f>IFERROR(O1225/L1212,"-")</f>
        <v>0</v>
      </c>
      <c r="Q1225" s="54">
        <v>0</v>
      </c>
      <c r="R1225" s="52">
        <f>IFERROR(Q1225/M1212,"-")</f>
        <v>0</v>
      </c>
      <c r="S1225" s="53" t="str">
        <f t="shared" si="217"/>
        <v>-</v>
      </c>
      <c r="T1225" s="311"/>
      <c r="U1225" s="311"/>
      <c r="V1225" s="209" t="s">
        <v>162</v>
      </c>
      <c r="W1225" s="54">
        <v>0</v>
      </c>
      <c r="X1225" s="52">
        <f>IFERROR(W1225/T1212,"-")</f>
        <v>0</v>
      </c>
      <c r="Y1225" s="54">
        <v>0</v>
      </c>
      <c r="Z1225" s="52">
        <f>IFERROR(Y1225/U1212,"-")</f>
        <v>0</v>
      </c>
      <c r="AA1225" s="53" t="str">
        <f t="shared" si="218"/>
        <v>-</v>
      </c>
      <c r="AB1225" s="311"/>
      <c r="AC1225" s="311"/>
      <c r="AD1225" s="209" t="s">
        <v>162</v>
      </c>
      <c r="AE1225" s="54">
        <v>374834</v>
      </c>
      <c r="AF1225" s="52">
        <f>IFERROR(AE1225/AB1212,"-")</f>
        <v>1.6083099345750123E-2</v>
      </c>
      <c r="AG1225" s="54">
        <v>2</v>
      </c>
      <c r="AH1225" s="52">
        <f>IFERROR(AG1225/AC1212,"-")</f>
        <v>8.6956521739130432E-2</v>
      </c>
      <c r="AI1225" s="53">
        <f t="shared" si="219"/>
        <v>187417</v>
      </c>
      <c r="AJ1225" s="311"/>
      <c r="AK1225" s="324"/>
      <c r="AL1225" s="209" t="s">
        <v>162</v>
      </c>
      <c r="AM1225" s="54">
        <f t="shared" si="215"/>
        <v>1064228</v>
      </c>
      <c r="AN1225" s="52">
        <f>IFERROR(AM1225/AJ1212,"-")</f>
        <v>8.7383635927408953E-3</v>
      </c>
      <c r="AO1225" s="54">
        <f t="shared" si="214"/>
        <v>15</v>
      </c>
      <c r="AP1225" s="52">
        <f>IFERROR(AO1225/AK1212,"-")</f>
        <v>7.2115384615384609E-2</v>
      </c>
      <c r="AQ1225" s="53">
        <f t="shared" si="220"/>
        <v>70948.53333333334</v>
      </c>
      <c r="AW1225" s="175"/>
      <c r="AX1225" s="175"/>
    </row>
    <row r="1226" spans="2:50" s="20" customFormat="1">
      <c r="B1226" s="326"/>
      <c r="C1226" s="308"/>
      <c r="D1226" s="311"/>
      <c r="E1226" s="311"/>
      <c r="F1226" s="209" t="s">
        <v>163</v>
      </c>
      <c r="G1226" s="54">
        <v>163399</v>
      </c>
      <c r="H1226" s="52">
        <f>IFERROR(G1226/D1212,"-")</f>
        <v>2.019359023840323E-3</v>
      </c>
      <c r="I1226" s="54">
        <v>3</v>
      </c>
      <c r="J1226" s="52">
        <f>IFERROR(I1226/E1212,"-")</f>
        <v>1.8867924528301886E-2</v>
      </c>
      <c r="K1226" s="53">
        <f t="shared" si="216"/>
        <v>54466.333333333336</v>
      </c>
      <c r="L1226" s="311"/>
      <c r="M1226" s="311"/>
      <c r="N1226" s="209" t="s">
        <v>163</v>
      </c>
      <c r="O1226" s="54">
        <v>33863</v>
      </c>
      <c r="P1226" s="52">
        <f>IFERROR(O1226/L1212,"-")</f>
        <v>2.502505239571848E-3</v>
      </c>
      <c r="Q1226" s="54">
        <v>1</v>
      </c>
      <c r="R1226" s="52">
        <f>IFERROR(Q1226/M1212,"-")</f>
        <v>7.1428571428571425E-2</v>
      </c>
      <c r="S1226" s="53">
        <f t="shared" si="217"/>
        <v>33863</v>
      </c>
      <c r="T1226" s="311"/>
      <c r="U1226" s="311"/>
      <c r="V1226" s="209" t="s">
        <v>163</v>
      </c>
      <c r="W1226" s="54">
        <v>0</v>
      </c>
      <c r="X1226" s="52">
        <f>IFERROR(W1226/T1212,"-")</f>
        <v>0</v>
      </c>
      <c r="Y1226" s="54">
        <v>0</v>
      </c>
      <c r="Z1226" s="52">
        <f>IFERROR(Y1226/U1212,"-")</f>
        <v>0</v>
      </c>
      <c r="AA1226" s="53" t="str">
        <f t="shared" si="218"/>
        <v>-</v>
      </c>
      <c r="AB1226" s="311"/>
      <c r="AC1226" s="311"/>
      <c r="AD1226" s="209" t="s">
        <v>163</v>
      </c>
      <c r="AE1226" s="54">
        <v>165163</v>
      </c>
      <c r="AF1226" s="52">
        <f>IFERROR(AE1226/AB1212,"-")</f>
        <v>7.0866915414346818E-3</v>
      </c>
      <c r="AG1226" s="54">
        <v>6</v>
      </c>
      <c r="AH1226" s="52">
        <f>IFERROR(AG1226/AC1212,"-")</f>
        <v>0.2608695652173913</v>
      </c>
      <c r="AI1226" s="53">
        <f t="shared" si="219"/>
        <v>27527.166666666668</v>
      </c>
      <c r="AJ1226" s="311"/>
      <c r="AK1226" s="324"/>
      <c r="AL1226" s="209" t="s">
        <v>163</v>
      </c>
      <c r="AM1226" s="54">
        <f t="shared" si="215"/>
        <v>362425</v>
      </c>
      <c r="AN1226" s="52">
        <f>IFERROR(AM1226/AJ1212,"-")</f>
        <v>2.975867412903174E-3</v>
      </c>
      <c r="AO1226" s="54">
        <f t="shared" si="214"/>
        <v>10</v>
      </c>
      <c r="AP1226" s="52">
        <f>IFERROR(AO1226/AK1212,"-")</f>
        <v>4.807692307692308E-2</v>
      </c>
      <c r="AQ1226" s="53">
        <f t="shared" si="220"/>
        <v>36242.5</v>
      </c>
      <c r="AW1226" s="175"/>
      <c r="AX1226" s="175"/>
    </row>
    <row r="1227" spans="2:50" s="20" customFormat="1">
      <c r="B1227" s="326"/>
      <c r="C1227" s="308"/>
      <c r="D1227" s="311"/>
      <c r="E1227" s="311"/>
      <c r="F1227" s="210" t="s">
        <v>164</v>
      </c>
      <c r="G1227" s="59">
        <v>113957</v>
      </c>
      <c r="H1227" s="57">
        <f>IFERROR(G1227/D1212,"-")</f>
        <v>1.4083323415674004E-3</v>
      </c>
      <c r="I1227" s="59">
        <v>9</v>
      </c>
      <c r="J1227" s="57">
        <f>IFERROR(I1227/E1212,"-")</f>
        <v>5.6603773584905662E-2</v>
      </c>
      <c r="K1227" s="58">
        <f t="shared" si="216"/>
        <v>12661.888888888889</v>
      </c>
      <c r="L1227" s="311"/>
      <c r="M1227" s="311"/>
      <c r="N1227" s="210" t="s">
        <v>164</v>
      </c>
      <c r="O1227" s="59">
        <v>13852</v>
      </c>
      <c r="P1227" s="57">
        <f>IFERROR(O1227/L1212,"-")</f>
        <v>1.0236748834583243E-3</v>
      </c>
      <c r="Q1227" s="59">
        <v>2</v>
      </c>
      <c r="R1227" s="57">
        <f>IFERROR(Q1227/M1212,"-")</f>
        <v>0.14285714285714285</v>
      </c>
      <c r="S1227" s="58">
        <f t="shared" si="217"/>
        <v>6926</v>
      </c>
      <c r="T1227" s="311"/>
      <c r="U1227" s="311"/>
      <c r="V1227" s="210" t="s">
        <v>164</v>
      </c>
      <c r="W1227" s="59">
        <v>17721</v>
      </c>
      <c r="X1227" s="57">
        <f>IFERROR(W1227/T1212,"-")</f>
        <v>4.39287759387015E-3</v>
      </c>
      <c r="Y1227" s="59">
        <v>1</v>
      </c>
      <c r="Z1227" s="57">
        <f>IFERROR(Y1227/U1212,"-")</f>
        <v>8.3333333333333329E-2</v>
      </c>
      <c r="AA1227" s="58">
        <f t="shared" si="218"/>
        <v>17721</v>
      </c>
      <c r="AB1227" s="311"/>
      <c r="AC1227" s="311"/>
      <c r="AD1227" s="210" t="s">
        <v>164</v>
      </c>
      <c r="AE1227" s="59">
        <v>123832</v>
      </c>
      <c r="AF1227" s="57">
        <f>IFERROR(AE1227/AB1212,"-")</f>
        <v>5.3132916389199729E-3</v>
      </c>
      <c r="AG1227" s="59">
        <v>2</v>
      </c>
      <c r="AH1227" s="57">
        <f>IFERROR(AG1227/AC1212,"-")</f>
        <v>8.6956521739130432E-2</v>
      </c>
      <c r="AI1227" s="58">
        <f t="shared" si="219"/>
        <v>61916</v>
      </c>
      <c r="AJ1227" s="311"/>
      <c r="AK1227" s="324"/>
      <c r="AL1227" s="210" t="s">
        <v>164</v>
      </c>
      <c r="AM1227" s="59">
        <f t="shared" si="215"/>
        <v>269362</v>
      </c>
      <c r="AN1227" s="57">
        <f>IFERROR(AM1227/AJ1212,"-")</f>
        <v>2.2117282143186167E-3</v>
      </c>
      <c r="AO1227" s="59">
        <f t="shared" si="214"/>
        <v>14</v>
      </c>
      <c r="AP1227" s="57">
        <f>IFERROR(AO1227/AK1212,"-")</f>
        <v>6.7307692307692304E-2</v>
      </c>
      <c r="AQ1227" s="58">
        <f t="shared" si="220"/>
        <v>19240.142857142859</v>
      </c>
      <c r="AW1227" s="175"/>
      <c r="AX1227" s="175"/>
    </row>
    <row r="1228" spans="2:50" s="20" customFormat="1">
      <c r="B1228" s="326"/>
      <c r="C1228" s="309"/>
      <c r="D1228" s="312"/>
      <c r="E1228" s="312"/>
      <c r="F1228" s="211" t="s">
        <v>86</v>
      </c>
      <c r="G1228" s="60">
        <f>SUM(G1212:G1227)</f>
        <v>10110390</v>
      </c>
      <c r="H1228" s="57">
        <f>IFERROR(G1228/D1212,"-")</f>
        <v>0.12494878965627061</v>
      </c>
      <c r="I1228" s="59">
        <v>112</v>
      </c>
      <c r="J1228" s="57">
        <f>IFERROR(I1228/E1212,"-")</f>
        <v>0.70440251572327039</v>
      </c>
      <c r="K1228" s="58">
        <f t="shared" si="216"/>
        <v>90271.33928571429</v>
      </c>
      <c r="L1228" s="312"/>
      <c r="M1228" s="312"/>
      <c r="N1228" s="211" t="s">
        <v>86</v>
      </c>
      <c r="O1228" s="60">
        <f>SUM(O1212:O1227)</f>
        <v>2532473</v>
      </c>
      <c r="P1228" s="57">
        <f>IFERROR(O1228/L1212,"-")</f>
        <v>0.18715196384178118</v>
      </c>
      <c r="Q1228" s="59">
        <v>11</v>
      </c>
      <c r="R1228" s="57">
        <f>IFERROR(Q1228/M1212,"-")</f>
        <v>0.7857142857142857</v>
      </c>
      <c r="S1228" s="58">
        <f t="shared" si="217"/>
        <v>230224.81818181818</v>
      </c>
      <c r="T1228" s="312"/>
      <c r="U1228" s="312"/>
      <c r="V1228" s="211" t="s">
        <v>86</v>
      </c>
      <c r="W1228" s="60">
        <f>SUM(W1212:W1227)</f>
        <v>439871</v>
      </c>
      <c r="X1228" s="57">
        <f>IFERROR(W1228/T1212,"-")</f>
        <v>0.10904009142222541</v>
      </c>
      <c r="Y1228" s="59">
        <v>9</v>
      </c>
      <c r="Z1228" s="57">
        <f>IFERROR(Y1228/U1212,"-")</f>
        <v>0.75</v>
      </c>
      <c r="AA1228" s="58">
        <f t="shared" si="218"/>
        <v>48874.555555555555</v>
      </c>
      <c r="AB1228" s="312"/>
      <c r="AC1228" s="312"/>
      <c r="AD1228" s="211" t="s">
        <v>86</v>
      </c>
      <c r="AE1228" s="60">
        <f>SUM(AE1212:AE1227)</f>
        <v>5825267</v>
      </c>
      <c r="AF1228" s="57">
        <f>IFERROR(AE1228/AB1212,"-")</f>
        <v>0.24994623720505552</v>
      </c>
      <c r="AG1228" s="59">
        <v>20</v>
      </c>
      <c r="AH1228" s="57">
        <f>IFERROR(AG1228/AC1212,"-")</f>
        <v>0.86956521739130432</v>
      </c>
      <c r="AI1228" s="58">
        <f t="shared" si="219"/>
        <v>291263.34999999998</v>
      </c>
      <c r="AJ1228" s="312"/>
      <c r="AK1228" s="325"/>
      <c r="AL1228" s="211" t="s">
        <v>86</v>
      </c>
      <c r="AM1228" s="60">
        <f>SUM(AM1212:AM1227)</f>
        <v>18908001</v>
      </c>
      <c r="AN1228" s="57">
        <f>IFERROR(AM1228/AJ1212,"-")</f>
        <v>0.15525337385401289</v>
      </c>
      <c r="AO1228" s="59">
        <f t="shared" si="214"/>
        <v>152</v>
      </c>
      <c r="AP1228" s="57">
        <f>IFERROR(AO1228/AK1212,"-")</f>
        <v>0.73076923076923073</v>
      </c>
      <c r="AQ1228" s="58">
        <f t="shared" si="220"/>
        <v>124394.74342105263</v>
      </c>
      <c r="AW1228" s="175"/>
      <c r="AX1228" s="175"/>
    </row>
    <row r="1229" spans="2:50" s="20" customFormat="1">
      <c r="B1229" s="326">
        <v>73</v>
      </c>
      <c r="C1229" s="307" t="s">
        <v>32</v>
      </c>
      <c r="D1229" s="310">
        <v>173836920</v>
      </c>
      <c r="E1229" s="310">
        <v>289</v>
      </c>
      <c r="F1229" s="207" t="s">
        <v>150</v>
      </c>
      <c r="G1229" s="50">
        <v>925651</v>
      </c>
      <c r="H1229" s="48">
        <f>IFERROR(G1229/D1229,"-")</f>
        <v>5.3248239787037181E-3</v>
      </c>
      <c r="I1229" s="50">
        <v>39</v>
      </c>
      <c r="J1229" s="48">
        <f>IFERROR(I1229/E1229,"-")</f>
        <v>0.13494809688581316</v>
      </c>
      <c r="K1229" s="49">
        <f t="shared" si="216"/>
        <v>23734.641025641027</v>
      </c>
      <c r="L1229" s="310">
        <v>21129660</v>
      </c>
      <c r="M1229" s="310">
        <v>37</v>
      </c>
      <c r="N1229" s="207" t="s">
        <v>150</v>
      </c>
      <c r="O1229" s="50">
        <v>213869</v>
      </c>
      <c r="P1229" s="48">
        <f>IFERROR(O1229/L1229,"-")</f>
        <v>1.0121743558580688E-2</v>
      </c>
      <c r="Q1229" s="50">
        <v>6</v>
      </c>
      <c r="R1229" s="48">
        <f>IFERROR(Q1229/M1229,"-")</f>
        <v>0.16216216216216217</v>
      </c>
      <c r="S1229" s="49">
        <f t="shared" si="217"/>
        <v>35644.833333333336</v>
      </c>
      <c r="T1229" s="310">
        <v>14935450</v>
      </c>
      <c r="U1229" s="310">
        <v>29</v>
      </c>
      <c r="V1229" s="207" t="s">
        <v>150</v>
      </c>
      <c r="W1229" s="50">
        <v>106159</v>
      </c>
      <c r="X1229" s="48">
        <f>IFERROR(W1229/T1229,"-")</f>
        <v>7.1078541322825897E-3</v>
      </c>
      <c r="Y1229" s="50">
        <v>5</v>
      </c>
      <c r="Z1229" s="48">
        <f>IFERROR(Y1229/U1229,"-")</f>
        <v>0.17241379310344829</v>
      </c>
      <c r="AA1229" s="49">
        <f t="shared" si="218"/>
        <v>21231.8</v>
      </c>
      <c r="AB1229" s="310">
        <v>38174300</v>
      </c>
      <c r="AC1229" s="310">
        <v>34</v>
      </c>
      <c r="AD1229" s="207" t="s">
        <v>150</v>
      </c>
      <c r="AE1229" s="50">
        <v>201667</v>
      </c>
      <c r="AF1229" s="48">
        <f>IFERROR(AE1229/AB1229,"-")</f>
        <v>5.2827949693904017E-3</v>
      </c>
      <c r="AG1229" s="50">
        <v>10</v>
      </c>
      <c r="AH1229" s="48">
        <f>IFERROR(AG1229/AC1229,"-")</f>
        <v>0.29411764705882354</v>
      </c>
      <c r="AI1229" s="49">
        <f t="shared" si="219"/>
        <v>20166.7</v>
      </c>
      <c r="AJ1229" s="310">
        <f>SUM(D1229,L1229,T1229,AB1229)</f>
        <v>248076330</v>
      </c>
      <c r="AK1229" s="323">
        <f>SUM(E1229,M1229,U1229,AC1229)</f>
        <v>389</v>
      </c>
      <c r="AL1229" s="207" t="s">
        <v>150</v>
      </c>
      <c r="AM1229" s="50">
        <f t="shared" ref="AM1229:AM1244" si="221">SUM(G1229,O1229,W1229,AE1229)</f>
        <v>1447346</v>
      </c>
      <c r="AN1229" s="48">
        <f>IFERROR(AM1229/AJ1229,"-")</f>
        <v>5.8342768937286356E-3</v>
      </c>
      <c r="AO1229" s="50">
        <f t="shared" si="214"/>
        <v>60</v>
      </c>
      <c r="AP1229" s="48">
        <f>IFERROR(AO1229/AK1229,"-")</f>
        <v>0.15424164524421594</v>
      </c>
      <c r="AQ1229" s="49">
        <f t="shared" si="220"/>
        <v>24122.433333333334</v>
      </c>
      <c r="AW1229" s="175"/>
      <c r="AX1229" s="175"/>
    </row>
    <row r="1230" spans="2:50" s="20" customFormat="1">
      <c r="B1230" s="326"/>
      <c r="C1230" s="308"/>
      <c r="D1230" s="311"/>
      <c r="E1230" s="311"/>
      <c r="F1230" s="208" t="s">
        <v>151</v>
      </c>
      <c r="G1230" s="54">
        <v>2089447</v>
      </c>
      <c r="H1230" s="52">
        <f>IFERROR(G1230/D1229,"-")</f>
        <v>1.2019581340948746E-2</v>
      </c>
      <c r="I1230" s="54">
        <v>62</v>
      </c>
      <c r="J1230" s="52">
        <f>IFERROR(I1230/E1229,"-")</f>
        <v>0.21453287197231835</v>
      </c>
      <c r="K1230" s="53">
        <f t="shared" si="216"/>
        <v>33700.758064516129</v>
      </c>
      <c r="L1230" s="311"/>
      <c r="M1230" s="311"/>
      <c r="N1230" s="208" t="s">
        <v>151</v>
      </c>
      <c r="O1230" s="54">
        <v>253713</v>
      </c>
      <c r="P1230" s="52">
        <f>IFERROR(O1230/L1229,"-")</f>
        <v>1.2007434099744151E-2</v>
      </c>
      <c r="Q1230" s="54">
        <v>5</v>
      </c>
      <c r="R1230" s="52">
        <f>IFERROR(Q1230/M1229,"-")</f>
        <v>0.13513513513513514</v>
      </c>
      <c r="S1230" s="53">
        <f t="shared" si="217"/>
        <v>50742.6</v>
      </c>
      <c r="T1230" s="311"/>
      <c r="U1230" s="311"/>
      <c r="V1230" s="208" t="s">
        <v>151</v>
      </c>
      <c r="W1230" s="54">
        <v>108860</v>
      </c>
      <c r="X1230" s="52">
        <f>IFERROR(W1230/T1229,"-")</f>
        <v>7.288699034846623E-3</v>
      </c>
      <c r="Y1230" s="54">
        <v>7</v>
      </c>
      <c r="Z1230" s="52">
        <f>IFERROR(Y1230/U1229,"-")</f>
        <v>0.2413793103448276</v>
      </c>
      <c r="AA1230" s="53">
        <f t="shared" si="218"/>
        <v>15551.428571428571</v>
      </c>
      <c r="AB1230" s="311"/>
      <c r="AC1230" s="311"/>
      <c r="AD1230" s="208" t="s">
        <v>151</v>
      </c>
      <c r="AE1230" s="54">
        <v>967836</v>
      </c>
      <c r="AF1230" s="52">
        <f>IFERROR(AE1230/AB1229,"-")</f>
        <v>2.5353077856044511E-2</v>
      </c>
      <c r="AG1230" s="54">
        <v>11</v>
      </c>
      <c r="AH1230" s="52">
        <f>IFERROR(AG1230/AC1229,"-")</f>
        <v>0.3235294117647059</v>
      </c>
      <c r="AI1230" s="53">
        <f t="shared" si="219"/>
        <v>87985.090909090912</v>
      </c>
      <c r="AJ1230" s="311"/>
      <c r="AK1230" s="324"/>
      <c r="AL1230" s="208" t="s">
        <v>151</v>
      </c>
      <c r="AM1230" s="54">
        <f t="shared" si="221"/>
        <v>3419856</v>
      </c>
      <c r="AN1230" s="52">
        <f>IFERROR(AM1230/AJ1229,"-")</f>
        <v>1.3785499003472037E-2</v>
      </c>
      <c r="AO1230" s="54">
        <f t="shared" si="214"/>
        <v>85</v>
      </c>
      <c r="AP1230" s="52">
        <f>IFERROR(AO1230/AK1229,"-")</f>
        <v>0.21850899742930591</v>
      </c>
      <c r="AQ1230" s="53">
        <f t="shared" si="220"/>
        <v>40233.599999999999</v>
      </c>
      <c r="AW1230" s="175"/>
      <c r="AX1230" s="175"/>
    </row>
    <row r="1231" spans="2:50" s="20" customFormat="1">
      <c r="B1231" s="326"/>
      <c r="C1231" s="308"/>
      <c r="D1231" s="311"/>
      <c r="E1231" s="311"/>
      <c r="F1231" s="209" t="s">
        <v>152</v>
      </c>
      <c r="G1231" s="54">
        <v>1889971</v>
      </c>
      <c r="H1231" s="52">
        <f>IFERROR(G1231/D1229,"-")</f>
        <v>1.0872092073421458E-2</v>
      </c>
      <c r="I1231" s="54">
        <v>68</v>
      </c>
      <c r="J1231" s="52">
        <f>IFERROR(I1231/E1229,"-")</f>
        <v>0.23529411764705882</v>
      </c>
      <c r="K1231" s="53">
        <f t="shared" si="216"/>
        <v>27793.691176470587</v>
      </c>
      <c r="L1231" s="311"/>
      <c r="M1231" s="311"/>
      <c r="N1231" s="209" t="s">
        <v>152</v>
      </c>
      <c r="O1231" s="54">
        <v>119105</v>
      </c>
      <c r="P1231" s="52">
        <f>IFERROR(O1231/L1229,"-")</f>
        <v>5.6368630635798209E-3</v>
      </c>
      <c r="Q1231" s="54">
        <v>7</v>
      </c>
      <c r="R1231" s="52">
        <f>IFERROR(Q1231/M1229,"-")</f>
        <v>0.1891891891891892</v>
      </c>
      <c r="S1231" s="53">
        <f t="shared" si="217"/>
        <v>17015</v>
      </c>
      <c r="T1231" s="311"/>
      <c r="U1231" s="311"/>
      <c r="V1231" s="209" t="s">
        <v>152</v>
      </c>
      <c r="W1231" s="54">
        <v>360325</v>
      </c>
      <c r="X1231" s="52">
        <f>IFERROR(W1231/T1229,"-")</f>
        <v>2.4125486677669571E-2</v>
      </c>
      <c r="Y1231" s="54">
        <v>7</v>
      </c>
      <c r="Z1231" s="52">
        <f>IFERROR(Y1231/U1229,"-")</f>
        <v>0.2413793103448276</v>
      </c>
      <c r="AA1231" s="53">
        <f t="shared" si="218"/>
        <v>51475</v>
      </c>
      <c r="AB1231" s="311"/>
      <c r="AC1231" s="311"/>
      <c r="AD1231" s="209" t="s">
        <v>152</v>
      </c>
      <c r="AE1231" s="54">
        <v>508036</v>
      </c>
      <c r="AF1231" s="52">
        <f>IFERROR(AE1231/AB1229,"-")</f>
        <v>1.3308325234516416E-2</v>
      </c>
      <c r="AG1231" s="54">
        <v>16</v>
      </c>
      <c r="AH1231" s="52">
        <f>IFERROR(AG1231/AC1229,"-")</f>
        <v>0.47058823529411764</v>
      </c>
      <c r="AI1231" s="53">
        <f t="shared" si="219"/>
        <v>31752.25</v>
      </c>
      <c r="AJ1231" s="311"/>
      <c r="AK1231" s="324"/>
      <c r="AL1231" s="209" t="s">
        <v>152</v>
      </c>
      <c r="AM1231" s="54">
        <f t="shared" si="221"/>
        <v>2877437</v>
      </c>
      <c r="AN1231" s="52">
        <f>IFERROR(AM1231/AJ1229,"-")</f>
        <v>1.1598998582412114E-2</v>
      </c>
      <c r="AO1231" s="54">
        <f t="shared" si="214"/>
        <v>98</v>
      </c>
      <c r="AP1231" s="52">
        <f>IFERROR(AO1231/AK1229,"-")</f>
        <v>0.25192802056555269</v>
      </c>
      <c r="AQ1231" s="53">
        <f t="shared" si="220"/>
        <v>29361.602040816328</v>
      </c>
      <c r="AW1231" s="175"/>
      <c r="AX1231" s="175"/>
    </row>
    <row r="1232" spans="2:50" s="20" customFormat="1">
      <c r="B1232" s="326"/>
      <c r="C1232" s="308"/>
      <c r="D1232" s="311"/>
      <c r="E1232" s="311"/>
      <c r="F1232" s="209" t="s">
        <v>153</v>
      </c>
      <c r="G1232" s="54">
        <v>238368</v>
      </c>
      <c r="H1232" s="52">
        <f>IFERROR(G1232/D1229,"-")</f>
        <v>1.3712161950407314E-3</v>
      </c>
      <c r="I1232" s="54">
        <v>17</v>
      </c>
      <c r="J1232" s="52">
        <f>IFERROR(I1232/E1229,"-")</f>
        <v>5.8823529411764705E-2</v>
      </c>
      <c r="K1232" s="53">
        <f t="shared" si="216"/>
        <v>14021.64705882353</v>
      </c>
      <c r="L1232" s="311"/>
      <c r="M1232" s="311"/>
      <c r="N1232" s="209" t="s">
        <v>153</v>
      </c>
      <c r="O1232" s="54">
        <v>32336</v>
      </c>
      <c r="P1232" s="52">
        <f>IFERROR(O1232/L1229,"-")</f>
        <v>1.5303606399724369E-3</v>
      </c>
      <c r="Q1232" s="54">
        <v>2</v>
      </c>
      <c r="R1232" s="52">
        <f>IFERROR(Q1232/M1229,"-")</f>
        <v>5.4054054054054057E-2</v>
      </c>
      <c r="S1232" s="53">
        <f t="shared" si="217"/>
        <v>16168</v>
      </c>
      <c r="T1232" s="311"/>
      <c r="U1232" s="311"/>
      <c r="V1232" s="209" t="s">
        <v>153</v>
      </c>
      <c r="W1232" s="54">
        <v>4466</v>
      </c>
      <c r="X1232" s="52">
        <f>IFERROR(W1232/T1229,"-")</f>
        <v>2.990201165682989E-4</v>
      </c>
      <c r="Y1232" s="54">
        <v>1</v>
      </c>
      <c r="Z1232" s="52">
        <f>IFERROR(Y1232/U1229,"-")</f>
        <v>3.4482758620689655E-2</v>
      </c>
      <c r="AA1232" s="53">
        <f t="shared" si="218"/>
        <v>4466</v>
      </c>
      <c r="AB1232" s="311"/>
      <c r="AC1232" s="311"/>
      <c r="AD1232" s="209" t="s">
        <v>153</v>
      </c>
      <c r="AE1232" s="54">
        <v>20306</v>
      </c>
      <c r="AF1232" s="52">
        <f>IFERROR(AE1232/AB1229,"-")</f>
        <v>5.3192854878805903E-4</v>
      </c>
      <c r="AG1232" s="54">
        <v>3</v>
      </c>
      <c r="AH1232" s="52">
        <f>IFERROR(AG1232/AC1229,"-")</f>
        <v>8.8235294117647065E-2</v>
      </c>
      <c r="AI1232" s="53">
        <f t="shared" si="219"/>
        <v>6768.666666666667</v>
      </c>
      <c r="AJ1232" s="311"/>
      <c r="AK1232" s="324"/>
      <c r="AL1232" s="209" t="s">
        <v>153</v>
      </c>
      <c r="AM1232" s="54">
        <f t="shared" si="221"/>
        <v>295476</v>
      </c>
      <c r="AN1232" s="52">
        <f>IFERROR(AM1232/AJ1229,"-")</f>
        <v>1.1910688939972629E-3</v>
      </c>
      <c r="AO1232" s="54">
        <f t="shared" si="214"/>
        <v>23</v>
      </c>
      <c r="AP1232" s="52">
        <f>IFERROR(AO1232/AK1229,"-")</f>
        <v>5.9125964010282778E-2</v>
      </c>
      <c r="AQ1232" s="53">
        <f t="shared" si="220"/>
        <v>12846.782608695652</v>
      </c>
      <c r="AW1232" s="175"/>
      <c r="AX1232" s="175"/>
    </row>
    <row r="1233" spans="2:50" s="20" customFormat="1">
      <c r="B1233" s="326"/>
      <c r="C1233" s="308"/>
      <c r="D1233" s="311"/>
      <c r="E1233" s="311"/>
      <c r="F1233" s="209" t="s">
        <v>154</v>
      </c>
      <c r="G1233" s="54">
        <v>5128013</v>
      </c>
      <c r="H1233" s="52">
        <f>IFERROR(G1233/D1229,"-")</f>
        <v>2.9498986751490996E-2</v>
      </c>
      <c r="I1233" s="54">
        <v>80</v>
      </c>
      <c r="J1233" s="52">
        <f>IFERROR(I1233/E1229,"-")</f>
        <v>0.27681660899653981</v>
      </c>
      <c r="K1233" s="53">
        <f t="shared" si="216"/>
        <v>64100.162499999999</v>
      </c>
      <c r="L1233" s="311"/>
      <c r="M1233" s="311"/>
      <c r="N1233" s="209" t="s">
        <v>154</v>
      </c>
      <c r="O1233" s="54">
        <v>390635</v>
      </c>
      <c r="P1233" s="52">
        <f>IFERROR(O1233/L1229,"-")</f>
        <v>1.8487519439498789E-2</v>
      </c>
      <c r="Q1233" s="54">
        <v>11</v>
      </c>
      <c r="R1233" s="52">
        <f>IFERROR(Q1233/M1229,"-")</f>
        <v>0.29729729729729731</v>
      </c>
      <c r="S1233" s="53">
        <f t="shared" si="217"/>
        <v>35512.272727272728</v>
      </c>
      <c r="T1233" s="311"/>
      <c r="U1233" s="311"/>
      <c r="V1233" s="209" t="s">
        <v>154</v>
      </c>
      <c r="W1233" s="54">
        <v>177243</v>
      </c>
      <c r="X1233" s="52">
        <f>IFERROR(W1233/T1229,"-")</f>
        <v>1.1867268813460593E-2</v>
      </c>
      <c r="Y1233" s="54">
        <v>8</v>
      </c>
      <c r="Z1233" s="52">
        <f>IFERROR(Y1233/U1229,"-")</f>
        <v>0.27586206896551724</v>
      </c>
      <c r="AA1233" s="53">
        <f t="shared" si="218"/>
        <v>22155.375</v>
      </c>
      <c r="AB1233" s="311"/>
      <c r="AC1233" s="311"/>
      <c r="AD1233" s="209" t="s">
        <v>154</v>
      </c>
      <c r="AE1233" s="54">
        <v>1680781</v>
      </c>
      <c r="AF1233" s="52">
        <f>IFERROR(AE1233/AB1229,"-")</f>
        <v>4.4029124306143141E-2</v>
      </c>
      <c r="AG1233" s="54">
        <v>16</v>
      </c>
      <c r="AH1233" s="52">
        <f>IFERROR(AG1233/AC1229,"-")</f>
        <v>0.47058823529411764</v>
      </c>
      <c r="AI1233" s="53">
        <f t="shared" si="219"/>
        <v>105048.8125</v>
      </c>
      <c r="AJ1233" s="311"/>
      <c r="AK1233" s="324"/>
      <c r="AL1233" s="209" t="s">
        <v>154</v>
      </c>
      <c r="AM1233" s="54">
        <f t="shared" si="221"/>
        <v>7376672</v>
      </c>
      <c r="AN1233" s="52">
        <f>IFERROR(AM1233/AJ1229,"-")</f>
        <v>2.9735493104078088E-2</v>
      </c>
      <c r="AO1233" s="54">
        <f t="shared" si="214"/>
        <v>115</v>
      </c>
      <c r="AP1233" s="52">
        <f>IFERROR(AO1233/AK1229,"-")</f>
        <v>0.29562982005141386</v>
      </c>
      <c r="AQ1233" s="53">
        <f t="shared" si="220"/>
        <v>64144.973913043475</v>
      </c>
      <c r="AW1233" s="175"/>
      <c r="AX1233" s="175"/>
    </row>
    <row r="1234" spans="2:50" s="20" customFormat="1">
      <c r="B1234" s="326"/>
      <c r="C1234" s="308"/>
      <c r="D1234" s="311"/>
      <c r="E1234" s="311"/>
      <c r="F1234" s="209" t="s">
        <v>155</v>
      </c>
      <c r="G1234" s="54">
        <v>6097692</v>
      </c>
      <c r="H1234" s="52">
        <f>IFERROR(G1234/D1229,"-")</f>
        <v>3.5077082589820389E-2</v>
      </c>
      <c r="I1234" s="54">
        <v>75</v>
      </c>
      <c r="J1234" s="52">
        <f>IFERROR(I1234/E1229,"-")</f>
        <v>0.25951557093425603</v>
      </c>
      <c r="K1234" s="53">
        <f t="shared" si="216"/>
        <v>81302.559999999998</v>
      </c>
      <c r="L1234" s="311"/>
      <c r="M1234" s="311"/>
      <c r="N1234" s="209" t="s">
        <v>155</v>
      </c>
      <c r="O1234" s="54">
        <v>688030</v>
      </c>
      <c r="P1234" s="52">
        <f>IFERROR(O1234/L1229,"-")</f>
        <v>3.2562284485410556E-2</v>
      </c>
      <c r="Q1234" s="54">
        <v>11</v>
      </c>
      <c r="R1234" s="52">
        <f>IFERROR(Q1234/M1229,"-")</f>
        <v>0.29729729729729731</v>
      </c>
      <c r="S1234" s="53">
        <f t="shared" si="217"/>
        <v>62548.181818181816</v>
      </c>
      <c r="T1234" s="311"/>
      <c r="U1234" s="311"/>
      <c r="V1234" s="209" t="s">
        <v>155</v>
      </c>
      <c r="W1234" s="54">
        <v>414153</v>
      </c>
      <c r="X1234" s="52">
        <f>IFERROR(W1234/T1229,"-")</f>
        <v>2.772952940822004E-2</v>
      </c>
      <c r="Y1234" s="54">
        <v>9</v>
      </c>
      <c r="Z1234" s="52">
        <f>IFERROR(Y1234/U1229,"-")</f>
        <v>0.31034482758620691</v>
      </c>
      <c r="AA1234" s="53">
        <f t="shared" si="218"/>
        <v>46017</v>
      </c>
      <c r="AB1234" s="311"/>
      <c r="AC1234" s="311"/>
      <c r="AD1234" s="209" t="s">
        <v>155</v>
      </c>
      <c r="AE1234" s="54">
        <v>1291087</v>
      </c>
      <c r="AF1234" s="52">
        <f>IFERROR(AE1234/AB1229,"-")</f>
        <v>3.3820842818335896E-2</v>
      </c>
      <c r="AG1234" s="54">
        <v>15</v>
      </c>
      <c r="AH1234" s="52">
        <f>IFERROR(AG1234/AC1229,"-")</f>
        <v>0.44117647058823528</v>
      </c>
      <c r="AI1234" s="53">
        <f t="shared" si="219"/>
        <v>86072.46666666666</v>
      </c>
      <c r="AJ1234" s="311"/>
      <c r="AK1234" s="324"/>
      <c r="AL1234" s="209" t="s">
        <v>155</v>
      </c>
      <c r="AM1234" s="54">
        <f t="shared" si="221"/>
        <v>8490962</v>
      </c>
      <c r="AN1234" s="52">
        <f>IFERROR(AM1234/AJ1229,"-")</f>
        <v>3.4227215470335276E-2</v>
      </c>
      <c r="AO1234" s="54">
        <f t="shared" si="214"/>
        <v>110</v>
      </c>
      <c r="AP1234" s="52">
        <f>IFERROR(AO1234/AK1229,"-")</f>
        <v>0.28277634961439591</v>
      </c>
      <c r="AQ1234" s="53">
        <f t="shared" si="220"/>
        <v>77190.563636363629</v>
      </c>
      <c r="AW1234" s="175"/>
      <c r="AX1234" s="175"/>
    </row>
    <row r="1235" spans="2:50" s="20" customFormat="1">
      <c r="B1235" s="326"/>
      <c r="C1235" s="308"/>
      <c r="D1235" s="311"/>
      <c r="E1235" s="311"/>
      <c r="F1235" s="209" t="s">
        <v>156</v>
      </c>
      <c r="G1235" s="54">
        <v>3533292</v>
      </c>
      <c r="H1235" s="52">
        <f>IFERROR(G1235/D1229,"-")</f>
        <v>2.0325325598267618E-2</v>
      </c>
      <c r="I1235" s="54">
        <v>31</v>
      </c>
      <c r="J1235" s="52">
        <f>IFERROR(I1235/E1229,"-")</f>
        <v>0.10726643598615918</v>
      </c>
      <c r="K1235" s="53">
        <f t="shared" si="216"/>
        <v>113977.16129032258</v>
      </c>
      <c r="L1235" s="311"/>
      <c r="M1235" s="311"/>
      <c r="N1235" s="209" t="s">
        <v>156</v>
      </c>
      <c r="O1235" s="54">
        <v>1040564</v>
      </c>
      <c r="P1235" s="52">
        <f>IFERROR(O1235/L1229,"-")</f>
        <v>4.9246604062725095E-2</v>
      </c>
      <c r="Q1235" s="54">
        <v>4</v>
      </c>
      <c r="R1235" s="52">
        <f>IFERROR(Q1235/M1229,"-")</f>
        <v>0.10810810810810811</v>
      </c>
      <c r="S1235" s="53">
        <f t="shared" si="217"/>
        <v>260141</v>
      </c>
      <c r="T1235" s="311"/>
      <c r="U1235" s="311"/>
      <c r="V1235" s="209" t="s">
        <v>156</v>
      </c>
      <c r="W1235" s="54">
        <v>18534</v>
      </c>
      <c r="X1235" s="52">
        <f>IFERROR(W1235/T1229,"-")</f>
        <v>1.2409401792379876E-3</v>
      </c>
      <c r="Y1235" s="54">
        <v>4</v>
      </c>
      <c r="Z1235" s="52">
        <f>IFERROR(Y1235/U1229,"-")</f>
        <v>0.13793103448275862</v>
      </c>
      <c r="AA1235" s="53">
        <f t="shared" si="218"/>
        <v>4633.5</v>
      </c>
      <c r="AB1235" s="311"/>
      <c r="AC1235" s="311"/>
      <c r="AD1235" s="209" t="s">
        <v>156</v>
      </c>
      <c r="AE1235" s="54">
        <v>1506210</v>
      </c>
      <c r="AF1235" s="52">
        <f>IFERROR(AE1235/AB1229,"-")</f>
        <v>3.9456126242000511E-2</v>
      </c>
      <c r="AG1235" s="54">
        <v>5</v>
      </c>
      <c r="AH1235" s="52">
        <f>IFERROR(AG1235/AC1229,"-")</f>
        <v>0.14705882352941177</v>
      </c>
      <c r="AI1235" s="53">
        <f t="shared" si="219"/>
        <v>301242</v>
      </c>
      <c r="AJ1235" s="311"/>
      <c r="AK1235" s="324"/>
      <c r="AL1235" s="209" t="s">
        <v>156</v>
      </c>
      <c r="AM1235" s="54">
        <f t="shared" si="221"/>
        <v>6098600</v>
      </c>
      <c r="AN1235" s="52">
        <f>IFERROR(AM1235/AJ1229,"-")</f>
        <v>2.4583562647835042E-2</v>
      </c>
      <c r="AO1235" s="54">
        <f t="shared" si="214"/>
        <v>44</v>
      </c>
      <c r="AP1235" s="52">
        <f>IFERROR(AO1235/AK1229,"-")</f>
        <v>0.11311053984575835</v>
      </c>
      <c r="AQ1235" s="53">
        <f t="shared" si="220"/>
        <v>138604.54545454544</v>
      </c>
      <c r="AW1235" s="175"/>
      <c r="AX1235" s="175"/>
    </row>
    <row r="1236" spans="2:50" s="20" customFormat="1">
      <c r="B1236" s="326"/>
      <c r="C1236" s="308"/>
      <c r="D1236" s="311"/>
      <c r="E1236" s="311"/>
      <c r="F1236" s="209" t="s">
        <v>166</v>
      </c>
      <c r="G1236" s="54">
        <v>0</v>
      </c>
      <c r="H1236" s="52">
        <f>IFERROR(G1236/D1229,"-")</f>
        <v>0</v>
      </c>
      <c r="I1236" s="54">
        <v>0</v>
      </c>
      <c r="J1236" s="52">
        <f>IFERROR(I1236/E1229,"-")</f>
        <v>0</v>
      </c>
      <c r="K1236" s="53" t="str">
        <f t="shared" si="216"/>
        <v>-</v>
      </c>
      <c r="L1236" s="311"/>
      <c r="M1236" s="311"/>
      <c r="N1236" s="209" t="s">
        <v>166</v>
      </c>
      <c r="O1236" s="54">
        <v>0</v>
      </c>
      <c r="P1236" s="52">
        <f>IFERROR(O1236/L1229,"-")</f>
        <v>0</v>
      </c>
      <c r="Q1236" s="54">
        <v>0</v>
      </c>
      <c r="R1236" s="52">
        <f>IFERROR(Q1236/M1229,"-")</f>
        <v>0</v>
      </c>
      <c r="S1236" s="53" t="str">
        <f t="shared" si="217"/>
        <v>-</v>
      </c>
      <c r="T1236" s="311"/>
      <c r="U1236" s="311"/>
      <c r="V1236" s="209" t="s">
        <v>166</v>
      </c>
      <c r="W1236" s="54">
        <v>0</v>
      </c>
      <c r="X1236" s="52">
        <f>IFERROR(W1236/T1229,"-")</f>
        <v>0</v>
      </c>
      <c r="Y1236" s="54">
        <v>0</v>
      </c>
      <c r="Z1236" s="52">
        <f>IFERROR(Y1236/U1229,"-")</f>
        <v>0</v>
      </c>
      <c r="AA1236" s="53" t="str">
        <f t="shared" si="218"/>
        <v>-</v>
      </c>
      <c r="AB1236" s="311"/>
      <c r="AC1236" s="311"/>
      <c r="AD1236" s="209" t="s">
        <v>166</v>
      </c>
      <c r="AE1236" s="54">
        <v>0</v>
      </c>
      <c r="AF1236" s="52">
        <f>IFERROR(AE1236/AB1229,"-")</f>
        <v>0</v>
      </c>
      <c r="AG1236" s="54">
        <v>0</v>
      </c>
      <c r="AH1236" s="52">
        <f>IFERROR(AG1236/AC1229,"-")</f>
        <v>0</v>
      </c>
      <c r="AI1236" s="53" t="str">
        <f t="shared" si="219"/>
        <v>-</v>
      </c>
      <c r="AJ1236" s="311"/>
      <c r="AK1236" s="324"/>
      <c r="AL1236" s="209" t="s">
        <v>166</v>
      </c>
      <c r="AM1236" s="54">
        <f t="shared" si="221"/>
        <v>0</v>
      </c>
      <c r="AN1236" s="52">
        <f>IFERROR(AM1236/AJ1229,"-")</f>
        <v>0</v>
      </c>
      <c r="AO1236" s="54">
        <f t="shared" si="214"/>
        <v>0</v>
      </c>
      <c r="AP1236" s="52">
        <f>IFERROR(AO1236/AK1229,"-")</f>
        <v>0</v>
      </c>
      <c r="AQ1236" s="53" t="str">
        <f t="shared" si="220"/>
        <v>-</v>
      </c>
      <c r="AW1236" s="175"/>
      <c r="AX1236" s="175"/>
    </row>
    <row r="1237" spans="2:50" s="20" customFormat="1">
      <c r="B1237" s="326"/>
      <c r="C1237" s="308"/>
      <c r="D1237" s="311"/>
      <c r="E1237" s="311"/>
      <c r="F1237" s="209" t="s">
        <v>157</v>
      </c>
      <c r="G1237" s="54">
        <v>716</v>
      </c>
      <c r="H1237" s="52">
        <f>IFERROR(G1237/D1229,"-")</f>
        <v>4.1188028411916182E-6</v>
      </c>
      <c r="I1237" s="54">
        <v>1</v>
      </c>
      <c r="J1237" s="52">
        <f>IFERROR(I1237/E1229,"-")</f>
        <v>3.4602076124567475E-3</v>
      </c>
      <c r="K1237" s="53">
        <f t="shared" si="216"/>
        <v>716</v>
      </c>
      <c r="L1237" s="311"/>
      <c r="M1237" s="311"/>
      <c r="N1237" s="209" t="s">
        <v>157</v>
      </c>
      <c r="O1237" s="54">
        <v>0</v>
      </c>
      <c r="P1237" s="52">
        <f>IFERROR(O1237/L1229,"-")</f>
        <v>0</v>
      </c>
      <c r="Q1237" s="54">
        <v>0</v>
      </c>
      <c r="R1237" s="52">
        <f>IFERROR(Q1237/M1229,"-")</f>
        <v>0</v>
      </c>
      <c r="S1237" s="53" t="str">
        <f t="shared" si="217"/>
        <v>-</v>
      </c>
      <c r="T1237" s="311"/>
      <c r="U1237" s="311"/>
      <c r="V1237" s="209" t="s">
        <v>157</v>
      </c>
      <c r="W1237" s="54">
        <v>0</v>
      </c>
      <c r="X1237" s="52">
        <f>IFERROR(W1237/T1229,"-")</f>
        <v>0</v>
      </c>
      <c r="Y1237" s="54">
        <v>0</v>
      </c>
      <c r="Z1237" s="52">
        <f>IFERROR(Y1237/U1229,"-")</f>
        <v>0</v>
      </c>
      <c r="AA1237" s="53" t="str">
        <f t="shared" si="218"/>
        <v>-</v>
      </c>
      <c r="AB1237" s="311"/>
      <c r="AC1237" s="311"/>
      <c r="AD1237" s="209" t="s">
        <v>157</v>
      </c>
      <c r="AE1237" s="54">
        <v>0</v>
      </c>
      <c r="AF1237" s="52">
        <f>IFERROR(AE1237/AB1229,"-")</f>
        <v>0</v>
      </c>
      <c r="AG1237" s="54">
        <v>0</v>
      </c>
      <c r="AH1237" s="52">
        <f>IFERROR(AG1237/AC1229,"-")</f>
        <v>0</v>
      </c>
      <c r="AI1237" s="53" t="str">
        <f t="shared" si="219"/>
        <v>-</v>
      </c>
      <c r="AJ1237" s="311"/>
      <c r="AK1237" s="324"/>
      <c r="AL1237" s="209" t="s">
        <v>157</v>
      </c>
      <c r="AM1237" s="54">
        <f t="shared" si="221"/>
        <v>716</v>
      </c>
      <c r="AN1237" s="52">
        <f>IFERROR(AM1237/AJ1229,"-")</f>
        <v>2.8862084504394271E-6</v>
      </c>
      <c r="AO1237" s="54">
        <f t="shared" si="214"/>
        <v>1</v>
      </c>
      <c r="AP1237" s="52">
        <f>IFERROR(AO1237/AK1229,"-")</f>
        <v>2.5706940874035988E-3</v>
      </c>
      <c r="AQ1237" s="53">
        <f t="shared" si="220"/>
        <v>716</v>
      </c>
      <c r="AW1237" s="175"/>
      <c r="AX1237" s="175"/>
    </row>
    <row r="1238" spans="2:50" s="20" customFormat="1">
      <c r="B1238" s="326"/>
      <c r="C1238" s="308"/>
      <c r="D1238" s="311"/>
      <c r="E1238" s="311"/>
      <c r="F1238" s="209" t="s">
        <v>158</v>
      </c>
      <c r="G1238" s="54">
        <v>137376</v>
      </c>
      <c r="H1238" s="52">
        <f>IFERROR(G1238/D1229,"-")</f>
        <v>7.9025790378706661E-4</v>
      </c>
      <c r="I1238" s="54">
        <v>20</v>
      </c>
      <c r="J1238" s="52">
        <f>IFERROR(I1238/E1229,"-")</f>
        <v>6.9204152249134954E-2</v>
      </c>
      <c r="K1238" s="53">
        <f t="shared" si="216"/>
        <v>6868.8</v>
      </c>
      <c r="L1238" s="311"/>
      <c r="M1238" s="311"/>
      <c r="N1238" s="209" t="s">
        <v>158</v>
      </c>
      <c r="O1238" s="54">
        <v>975</v>
      </c>
      <c r="P1238" s="52">
        <f>IFERROR(O1238/L1229,"-")</f>
        <v>4.6143667243107556E-5</v>
      </c>
      <c r="Q1238" s="54">
        <v>1</v>
      </c>
      <c r="R1238" s="52">
        <f>IFERROR(Q1238/M1229,"-")</f>
        <v>2.7027027027027029E-2</v>
      </c>
      <c r="S1238" s="53">
        <f t="shared" si="217"/>
        <v>975</v>
      </c>
      <c r="T1238" s="311"/>
      <c r="U1238" s="311"/>
      <c r="V1238" s="209" t="s">
        <v>158</v>
      </c>
      <c r="W1238" s="54">
        <v>17951</v>
      </c>
      <c r="X1238" s="52">
        <f>IFERROR(W1238/T1229,"-")</f>
        <v>1.2019055334790715E-3</v>
      </c>
      <c r="Y1238" s="54">
        <v>1</v>
      </c>
      <c r="Z1238" s="52">
        <f>IFERROR(Y1238/U1229,"-")</f>
        <v>3.4482758620689655E-2</v>
      </c>
      <c r="AA1238" s="53">
        <f t="shared" si="218"/>
        <v>17951</v>
      </c>
      <c r="AB1238" s="311"/>
      <c r="AC1238" s="311"/>
      <c r="AD1238" s="209" t="s">
        <v>158</v>
      </c>
      <c r="AE1238" s="54">
        <v>60679</v>
      </c>
      <c r="AF1238" s="52">
        <f>IFERROR(AE1238/AB1229,"-")</f>
        <v>1.589524889781869E-3</v>
      </c>
      <c r="AG1238" s="54">
        <v>5</v>
      </c>
      <c r="AH1238" s="52">
        <f>IFERROR(AG1238/AC1229,"-")</f>
        <v>0.14705882352941177</v>
      </c>
      <c r="AI1238" s="53">
        <f t="shared" si="219"/>
        <v>12135.8</v>
      </c>
      <c r="AJ1238" s="311"/>
      <c r="AK1238" s="324"/>
      <c r="AL1238" s="209" t="s">
        <v>158</v>
      </c>
      <c r="AM1238" s="54">
        <f t="shared" si="221"/>
        <v>216981</v>
      </c>
      <c r="AN1238" s="52">
        <f>IFERROR(AM1238/AJ1229,"-")</f>
        <v>8.7465418405697961E-4</v>
      </c>
      <c r="AO1238" s="54">
        <f t="shared" si="214"/>
        <v>27</v>
      </c>
      <c r="AP1238" s="52">
        <f>IFERROR(AO1238/AK1229,"-")</f>
        <v>6.9408740359897178E-2</v>
      </c>
      <c r="AQ1238" s="53">
        <f t="shared" si="220"/>
        <v>8036.333333333333</v>
      </c>
      <c r="AW1238" s="175"/>
      <c r="AX1238" s="175"/>
    </row>
    <row r="1239" spans="2:50" s="20" customFormat="1">
      <c r="B1239" s="326"/>
      <c r="C1239" s="308"/>
      <c r="D1239" s="311"/>
      <c r="E1239" s="311"/>
      <c r="F1239" s="209" t="s">
        <v>159</v>
      </c>
      <c r="G1239" s="54">
        <v>4137</v>
      </c>
      <c r="H1239" s="52">
        <f>IFERROR(G1239/D1229,"-")</f>
        <v>2.3798166695544305E-5</v>
      </c>
      <c r="I1239" s="54">
        <v>1</v>
      </c>
      <c r="J1239" s="52">
        <f>IFERROR(I1239/E1229,"-")</f>
        <v>3.4602076124567475E-3</v>
      </c>
      <c r="K1239" s="53">
        <f t="shared" si="216"/>
        <v>4137</v>
      </c>
      <c r="L1239" s="311"/>
      <c r="M1239" s="311"/>
      <c r="N1239" s="209" t="s">
        <v>159</v>
      </c>
      <c r="O1239" s="54">
        <v>0</v>
      </c>
      <c r="P1239" s="52">
        <f>IFERROR(O1239/L1229,"-")</f>
        <v>0</v>
      </c>
      <c r="Q1239" s="54">
        <v>0</v>
      </c>
      <c r="R1239" s="52">
        <f>IFERROR(Q1239/M1229,"-")</f>
        <v>0</v>
      </c>
      <c r="S1239" s="53" t="str">
        <f t="shared" si="217"/>
        <v>-</v>
      </c>
      <c r="T1239" s="311"/>
      <c r="U1239" s="311"/>
      <c r="V1239" s="209" t="s">
        <v>159</v>
      </c>
      <c r="W1239" s="54">
        <v>0</v>
      </c>
      <c r="X1239" s="52">
        <f>IFERROR(W1239/T1229,"-")</f>
        <v>0</v>
      </c>
      <c r="Y1239" s="54">
        <v>0</v>
      </c>
      <c r="Z1239" s="52">
        <f>IFERROR(Y1239/U1229,"-")</f>
        <v>0</v>
      </c>
      <c r="AA1239" s="53" t="str">
        <f t="shared" si="218"/>
        <v>-</v>
      </c>
      <c r="AB1239" s="311"/>
      <c r="AC1239" s="311"/>
      <c r="AD1239" s="209" t="s">
        <v>159</v>
      </c>
      <c r="AE1239" s="54">
        <v>9836</v>
      </c>
      <c r="AF1239" s="52">
        <f>IFERROR(AE1239/AB1229,"-")</f>
        <v>2.5766025834134484E-4</v>
      </c>
      <c r="AG1239" s="54">
        <v>2</v>
      </c>
      <c r="AH1239" s="52">
        <f>IFERROR(AG1239/AC1229,"-")</f>
        <v>5.8823529411764705E-2</v>
      </c>
      <c r="AI1239" s="53">
        <f t="shared" si="219"/>
        <v>4918</v>
      </c>
      <c r="AJ1239" s="311"/>
      <c r="AK1239" s="324"/>
      <c r="AL1239" s="209" t="s">
        <v>159</v>
      </c>
      <c r="AM1239" s="54">
        <f t="shared" si="221"/>
        <v>13973</v>
      </c>
      <c r="AN1239" s="52">
        <f>IFERROR(AM1239/AJ1229,"-")</f>
        <v>5.6325405974846534E-5</v>
      </c>
      <c r="AO1239" s="54">
        <f t="shared" si="214"/>
        <v>3</v>
      </c>
      <c r="AP1239" s="52">
        <f>IFERROR(AO1239/AK1229,"-")</f>
        <v>7.7120822622107968E-3</v>
      </c>
      <c r="AQ1239" s="53">
        <f t="shared" si="220"/>
        <v>4657.666666666667</v>
      </c>
      <c r="AW1239" s="175"/>
      <c r="AX1239" s="175"/>
    </row>
    <row r="1240" spans="2:50" s="20" customFormat="1">
      <c r="B1240" s="326"/>
      <c r="C1240" s="308"/>
      <c r="D1240" s="311"/>
      <c r="E1240" s="311"/>
      <c r="F1240" s="209" t="s">
        <v>160</v>
      </c>
      <c r="G1240" s="54">
        <v>472349</v>
      </c>
      <c r="H1240" s="52">
        <f>IFERROR(G1240/D1229,"-")</f>
        <v>2.7171960939022621E-3</v>
      </c>
      <c r="I1240" s="54">
        <v>2</v>
      </c>
      <c r="J1240" s="52">
        <f>IFERROR(I1240/E1229,"-")</f>
        <v>6.920415224913495E-3</v>
      </c>
      <c r="K1240" s="53">
        <f t="shared" si="216"/>
        <v>236174.5</v>
      </c>
      <c r="L1240" s="311"/>
      <c r="M1240" s="311"/>
      <c r="N1240" s="209" t="s">
        <v>160</v>
      </c>
      <c r="O1240" s="54">
        <v>0</v>
      </c>
      <c r="P1240" s="52">
        <f>IFERROR(O1240/L1229,"-")</f>
        <v>0</v>
      </c>
      <c r="Q1240" s="54">
        <v>0</v>
      </c>
      <c r="R1240" s="52">
        <f>IFERROR(Q1240/M1229,"-")</f>
        <v>0</v>
      </c>
      <c r="S1240" s="53" t="str">
        <f t="shared" si="217"/>
        <v>-</v>
      </c>
      <c r="T1240" s="311"/>
      <c r="U1240" s="311"/>
      <c r="V1240" s="209" t="s">
        <v>160</v>
      </c>
      <c r="W1240" s="54">
        <v>0</v>
      </c>
      <c r="X1240" s="52">
        <f>IFERROR(W1240/T1229,"-")</f>
        <v>0</v>
      </c>
      <c r="Y1240" s="54">
        <v>0</v>
      </c>
      <c r="Z1240" s="52">
        <f>IFERROR(Y1240/U1229,"-")</f>
        <v>0</v>
      </c>
      <c r="AA1240" s="53" t="str">
        <f t="shared" si="218"/>
        <v>-</v>
      </c>
      <c r="AB1240" s="311"/>
      <c r="AC1240" s="311"/>
      <c r="AD1240" s="209" t="s">
        <v>160</v>
      </c>
      <c r="AE1240" s="54">
        <v>0</v>
      </c>
      <c r="AF1240" s="52">
        <f>IFERROR(AE1240/AB1229,"-")</f>
        <v>0</v>
      </c>
      <c r="AG1240" s="54">
        <v>0</v>
      </c>
      <c r="AH1240" s="52">
        <f>IFERROR(AG1240/AC1229,"-")</f>
        <v>0</v>
      </c>
      <c r="AI1240" s="53" t="str">
        <f t="shared" si="219"/>
        <v>-</v>
      </c>
      <c r="AJ1240" s="311"/>
      <c r="AK1240" s="324"/>
      <c r="AL1240" s="209" t="s">
        <v>160</v>
      </c>
      <c r="AM1240" s="54">
        <f t="shared" si="221"/>
        <v>472349</v>
      </c>
      <c r="AN1240" s="52">
        <f>IFERROR(AM1240/AJ1229,"-")</f>
        <v>1.9040470326209679E-3</v>
      </c>
      <c r="AO1240" s="54">
        <f t="shared" si="214"/>
        <v>2</v>
      </c>
      <c r="AP1240" s="52">
        <f>IFERROR(AO1240/AK1229,"-")</f>
        <v>5.1413881748071976E-3</v>
      </c>
      <c r="AQ1240" s="53">
        <f t="shared" si="220"/>
        <v>236174.5</v>
      </c>
      <c r="AW1240" s="175"/>
      <c r="AX1240" s="175"/>
    </row>
    <row r="1241" spans="2:50" s="20" customFormat="1">
      <c r="B1241" s="326"/>
      <c r="C1241" s="308"/>
      <c r="D1241" s="311"/>
      <c r="E1241" s="311"/>
      <c r="F1241" s="209" t="s">
        <v>161</v>
      </c>
      <c r="G1241" s="54">
        <v>805057</v>
      </c>
      <c r="H1241" s="52">
        <f>IFERROR(G1241/D1229,"-")</f>
        <v>4.6311048308955317E-3</v>
      </c>
      <c r="I1241" s="54">
        <v>33</v>
      </c>
      <c r="J1241" s="52">
        <f>IFERROR(I1241/E1229,"-")</f>
        <v>0.11418685121107267</v>
      </c>
      <c r="K1241" s="53">
        <f t="shared" si="216"/>
        <v>24395.666666666668</v>
      </c>
      <c r="L1241" s="311"/>
      <c r="M1241" s="311"/>
      <c r="N1241" s="209" t="s">
        <v>161</v>
      </c>
      <c r="O1241" s="54">
        <v>6241</v>
      </c>
      <c r="P1241" s="52">
        <f>IFERROR(O1241/L1229,"-")</f>
        <v>2.9536679719408644E-4</v>
      </c>
      <c r="Q1241" s="54">
        <v>1</v>
      </c>
      <c r="R1241" s="52">
        <f>IFERROR(Q1241/M1229,"-")</f>
        <v>2.7027027027027029E-2</v>
      </c>
      <c r="S1241" s="53">
        <f t="shared" si="217"/>
        <v>6241</v>
      </c>
      <c r="T1241" s="311"/>
      <c r="U1241" s="311"/>
      <c r="V1241" s="209" t="s">
        <v>161</v>
      </c>
      <c r="W1241" s="54">
        <v>127825</v>
      </c>
      <c r="X1241" s="52">
        <f>IFERROR(W1241/T1229,"-")</f>
        <v>8.5584967309321105E-3</v>
      </c>
      <c r="Y1241" s="54">
        <v>4</v>
      </c>
      <c r="Z1241" s="52">
        <f>IFERROR(Y1241/U1229,"-")</f>
        <v>0.13793103448275862</v>
      </c>
      <c r="AA1241" s="53">
        <f t="shared" si="218"/>
        <v>31956.25</v>
      </c>
      <c r="AB1241" s="311"/>
      <c r="AC1241" s="311"/>
      <c r="AD1241" s="209" t="s">
        <v>161</v>
      </c>
      <c r="AE1241" s="54">
        <v>202075</v>
      </c>
      <c r="AF1241" s="52">
        <f>IFERROR(AE1241/AB1229,"-")</f>
        <v>5.2934827881585258E-3</v>
      </c>
      <c r="AG1241" s="54">
        <v>7</v>
      </c>
      <c r="AH1241" s="52">
        <f>IFERROR(AG1241/AC1229,"-")</f>
        <v>0.20588235294117646</v>
      </c>
      <c r="AI1241" s="53">
        <f t="shared" si="219"/>
        <v>28867.857142857141</v>
      </c>
      <c r="AJ1241" s="311"/>
      <c r="AK1241" s="324"/>
      <c r="AL1241" s="209" t="s">
        <v>161</v>
      </c>
      <c r="AM1241" s="54">
        <f t="shared" si="221"/>
        <v>1141198</v>
      </c>
      <c r="AN1241" s="52">
        <f>IFERROR(AM1241/AJ1229,"-")</f>
        <v>4.6001889821572252E-3</v>
      </c>
      <c r="AO1241" s="54">
        <f t="shared" si="214"/>
        <v>45</v>
      </c>
      <c r="AP1241" s="52">
        <f>IFERROR(AO1241/AK1229,"-")</f>
        <v>0.11568123393316196</v>
      </c>
      <c r="AQ1241" s="53">
        <f t="shared" si="220"/>
        <v>25359.955555555556</v>
      </c>
      <c r="AW1241" s="175"/>
      <c r="AX1241" s="175"/>
    </row>
    <row r="1242" spans="2:50" s="20" customFormat="1">
      <c r="B1242" s="326"/>
      <c r="C1242" s="308"/>
      <c r="D1242" s="311"/>
      <c r="E1242" s="311"/>
      <c r="F1242" s="209" t="s">
        <v>162</v>
      </c>
      <c r="G1242" s="54">
        <v>1224686</v>
      </c>
      <c r="H1242" s="52">
        <f>IFERROR(G1242/D1229,"-")</f>
        <v>7.0450281792843548E-3</v>
      </c>
      <c r="I1242" s="54">
        <v>14</v>
      </c>
      <c r="J1242" s="52">
        <f>IFERROR(I1242/E1229,"-")</f>
        <v>4.8442906574394463E-2</v>
      </c>
      <c r="K1242" s="53">
        <f t="shared" si="216"/>
        <v>87477.571428571435</v>
      </c>
      <c r="L1242" s="311"/>
      <c r="M1242" s="311"/>
      <c r="N1242" s="209" t="s">
        <v>162</v>
      </c>
      <c r="O1242" s="54">
        <v>73055</v>
      </c>
      <c r="P1242" s="52">
        <f>IFERROR(O1242/L1229,"-")</f>
        <v>3.4574621645592028E-3</v>
      </c>
      <c r="Q1242" s="54">
        <v>3</v>
      </c>
      <c r="R1242" s="52">
        <f>IFERROR(Q1242/M1229,"-")</f>
        <v>8.1081081081081086E-2</v>
      </c>
      <c r="S1242" s="53">
        <f t="shared" si="217"/>
        <v>24351.666666666668</v>
      </c>
      <c r="T1242" s="311"/>
      <c r="U1242" s="311"/>
      <c r="V1242" s="209" t="s">
        <v>162</v>
      </c>
      <c r="W1242" s="54">
        <v>443109</v>
      </c>
      <c r="X1242" s="52">
        <f>IFERROR(W1242/T1229,"-")</f>
        <v>2.9668272465844685E-2</v>
      </c>
      <c r="Y1242" s="54">
        <v>4</v>
      </c>
      <c r="Z1242" s="52">
        <f>IFERROR(Y1242/U1229,"-")</f>
        <v>0.13793103448275862</v>
      </c>
      <c r="AA1242" s="53">
        <f t="shared" si="218"/>
        <v>110777.25</v>
      </c>
      <c r="AB1242" s="311"/>
      <c r="AC1242" s="311"/>
      <c r="AD1242" s="209" t="s">
        <v>162</v>
      </c>
      <c r="AE1242" s="54">
        <v>209527</v>
      </c>
      <c r="AF1242" s="52">
        <f>IFERROR(AE1242/AB1229,"-")</f>
        <v>5.4886926544822044E-3</v>
      </c>
      <c r="AG1242" s="54">
        <v>3</v>
      </c>
      <c r="AH1242" s="52">
        <f>IFERROR(AG1242/AC1229,"-")</f>
        <v>8.8235294117647065E-2</v>
      </c>
      <c r="AI1242" s="53">
        <f t="shared" si="219"/>
        <v>69842.333333333328</v>
      </c>
      <c r="AJ1242" s="311"/>
      <c r="AK1242" s="324"/>
      <c r="AL1242" s="209" t="s">
        <v>162</v>
      </c>
      <c r="AM1242" s="54">
        <f t="shared" si="221"/>
        <v>1950377</v>
      </c>
      <c r="AN1242" s="52">
        <f>IFERROR(AM1242/AJ1229,"-")</f>
        <v>7.8620036018752781E-3</v>
      </c>
      <c r="AO1242" s="54">
        <f t="shared" si="214"/>
        <v>24</v>
      </c>
      <c r="AP1242" s="52">
        <f>IFERROR(AO1242/AK1229,"-")</f>
        <v>6.1696658097686374E-2</v>
      </c>
      <c r="AQ1242" s="53">
        <f t="shared" si="220"/>
        <v>81265.708333333328</v>
      </c>
      <c r="AW1242" s="175"/>
      <c r="AX1242" s="175"/>
    </row>
    <row r="1243" spans="2:50" s="20" customFormat="1">
      <c r="B1243" s="326"/>
      <c r="C1243" s="308"/>
      <c r="D1243" s="311"/>
      <c r="E1243" s="311"/>
      <c r="F1243" s="209" t="s">
        <v>163</v>
      </c>
      <c r="G1243" s="54">
        <v>432769</v>
      </c>
      <c r="H1243" s="52">
        <f>IFERROR(G1243/D1229,"-")</f>
        <v>2.4895114340497981E-3</v>
      </c>
      <c r="I1243" s="54">
        <v>11</v>
      </c>
      <c r="J1243" s="52">
        <f>IFERROR(I1243/E1229,"-")</f>
        <v>3.8062283737024222E-2</v>
      </c>
      <c r="K1243" s="53">
        <f t="shared" si="216"/>
        <v>39342.63636363636</v>
      </c>
      <c r="L1243" s="311"/>
      <c r="M1243" s="311"/>
      <c r="N1243" s="209" t="s">
        <v>163</v>
      </c>
      <c r="O1243" s="54">
        <v>26485</v>
      </c>
      <c r="P1243" s="52">
        <f>IFERROR(O1243/L1229,"-")</f>
        <v>1.2534513096755934E-3</v>
      </c>
      <c r="Q1243" s="54">
        <v>2</v>
      </c>
      <c r="R1243" s="52">
        <f>IFERROR(Q1243/M1229,"-")</f>
        <v>5.4054054054054057E-2</v>
      </c>
      <c r="S1243" s="53">
        <f t="shared" si="217"/>
        <v>13242.5</v>
      </c>
      <c r="T1243" s="311"/>
      <c r="U1243" s="311"/>
      <c r="V1243" s="209" t="s">
        <v>163</v>
      </c>
      <c r="W1243" s="54">
        <v>415444</v>
      </c>
      <c r="X1243" s="52">
        <f>IFERROR(W1243/T1229,"-")</f>
        <v>2.7815968049171601E-2</v>
      </c>
      <c r="Y1243" s="54">
        <v>4</v>
      </c>
      <c r="Z1243" s="52">
        <f>IFERROR(Y1243/U1229,"-")</f>
        <v>0.13793103448275862</v>
      </c>
      <c r="AA1243" s="53">
        <f t="shared" si="218"/>
        <v>103861</v>
      </c>
      <c r="AB1243" s="311"/>
      <c r="AC1243" s="311"/>
      <c r="AD1243" s="209" t="s">
        <v>163</v>
      </c>
      <c r="AE1243" s="54">
        <v>77989</v>
      </c>
      <c r="AF1243" s="52">
        <f>IFERROR(AE1243/AB1229,"-")</f>
        <v>2.0429713184000756E-3</v>
      </c>
      <c r="AG1243" s="54">
        <v>3</v>
      </c>
      <c r="AH1243" s="52">
        <f>IFERROR(AG1243/AC1229,"-")</f>
        <v>8.8235294117647065E-2</v>
      </c>
      <c r="AI1243" s="53">
        <f t="shared" si="219"/>
        <v>25996.333333333332</v>
      </c>
      <c r="AJ1243" s="311"/>
      <c r="AK1243" s="324"/>
      <c r="AL1243" s="209" t="s">
        <v>163</v>
      </c>
      <c r="AM1243" s="54">
        <f t="shared" si="221"/>
        <v>952687</v>
      </c>
      <c r="AN1243" s="52">
        <f>IFERROR(AM1243/AJ1229,"-")</f>
        <v>3.840297863161713E-3</v>
      </c>
      <c r="AO1243" s="54">
        <f t="shared" si="214"/>
        <v>20</v>
      </c>
      <c r="AP1243" s="52">
        <f>IFERROR(AO1243/AK1229,"-")</f>
        <v>5.1413881748071981E-2</v>
      </c>
      <c r="AQ1243" s="53">
        <f t="shared" si="220"/>
        <v>47634.35</v>
      </c>
      <c r="AW1243" s="175"/>
      <c r="AX1243" s="175"/>
    </row>
    <row r="1244" spans="2:50" s="20" customFormat="1">
      <c r="B1244" s="326"/>
      <c r="C1244" s="308"/>
      <c r="D1244" s="311"/>
      <c r="E1244" s="311"/>
      <c r="F1244" s="210" t="s">
        <v>164</v>
      </c>
      <c r="G1244" s="59">
        <v>389468</v>
      </c>
      <c r="H1244" s="57">
        <f>IFERROR(G1244/D1229,"-")</f>
        <v>2.2404216549625935E-3</v>
      </c>
      <c r="I1244" s="59">
        <v>23</v>
      </c>
      <c r="J1244" s="57">
        <f>IFERROR(I1244/E1229,"-")</f>
        <v>7.9584775086505188E-2</v>
      </c>
      <c r="K1244" s="58">
        <f t="shared" si="216"/>
        <v>16933.391304347828</v>
      </c>
      <c r="L1244" s="311"/>
      <c r="M1244" s="311"/>
      <c r="N1244" s="210" t="s">
        <v>164</v>
      </c>
      <c r="O1244" s="59">
        <v>7366</v>
      </c>
      <c r="P1244" s="57">
        <f>IFERROR(O1244/L1229,"-")</f>
        <v>3.4860949016690283E-4</v>
      </c>
      <c r="Q1244" s="59">
        <v>2</v>
      </c>
      <c r="R1244" s="57">
        <f>IFERROR(Q1244/M1229,"-")</f>
        <v>5.4054054054054057E-2</v>
      </c>
      <c r="S1244" s="58">
        <f t="shared" si="217"/>
        <v>3683</v>
      </c>
      <c r="T1244" s="311"/>
      <c r="U1244" s="311"/>
      <c r="V1244" s="210" t="s">
        <v>164</v>
      </c>
      <c r="W1244" s="59">
        <v>33456</v>
      </c>
      <c r="X1244" s="57">
        <f>IFERROR(W1244/T1229,"-")</f>
        <v>2.240039637238918E-3</v>
      </c>
      <c r="Y1244" s="59">
        <v>6</v>
      </c>
      <c r="Z1244" s="57">
        <f>IFERROR(Y1244/U1229,"-")</f>
        <v>0.20689655172413793</v>
      </c>
      <c r="AA1244" s="58">
        <f t="shared" si="218"/>
        <v>5576</v>
      </c>
      <c r="AB1244" s="311"/>
      <c r="AC1244" s="311"/>
      <c r="AD1244" s="210" t="s">
        <v>164</v>
      </c>
      <c r="AE1244" s="59">
        <v>43403</v>
      </c>
      <c r="AF1244" s="57">
        <f>IFERROR(AE1244/AB1229,"-")</f>
        <v>1.1369691127276727E-3</v>
      </c>
      <c r="AG1244" s="59">
        <v>6</v>
      </c>
      <c r="AH1244" s="57">
        <f>IFERROR(AG1244/AC1229,"-")</f>
        <v>0.17647058823529413</v>
      </c>
      <c r="AI1244" s="58">
        <f t="shared" si="219"/>
        <v>7233.833333333333</v>
      </c>
      <c r="AJ1244" s="311"/>
      <c r="AK1244" s="324"/>
      <c r="AL1244" s="210" t="s">
        <v>164</v>
      </c>
      <c r="AM1244" s="59">
        <f t="shared" si="221"/>
        <v>473693</v>
      </c>
      <c r="AN1244" s="57">
        <f>IFERROR(AM1244/AJ1229,"-")</f>
        <v>1.9094647199916252E-3</v>
      </c>
      <c r="AO1244" s="59">
        <f t="shared" si="214"/>
        <v>37</v>
      </c>
      <c r="AP1244" s="57">
        <f>IFERROR(AO1244/AK1229,"-")</f>
        <v>9.5115681233933158E-2</v>
      </c>
      <c r="AQ1244" s="58">
        <f t="shared" si="220"/>
        <v>12802.513513513513</v>
      </c>
      <c r="AW1244" s="175"/>
      <c r="AX1244" s="175"/>
    </row>
    <row r="1245" spans="2:50" s="20" customFormat="1">
      <c r="B1245" s="326"/>
      <c r="C1245" s="309"/>
      <c r="D1245" s="312"/>
      <c r="E1245" s="312"/>
      <c r="F1245" s="211" t="s">
        <v>86</v>
      </c>
      <c r="G1245" s="60">
        <f>SUM(G1229:G1244)</f>
        <v>23368992</v>
      </c>
      <c r="H1245" s="57">
        <f>IFERROR(G1245/D1229,"-")</f>
        <v>0.13443054559411199</v>
      </c>
      <c r="I1245" s="59">
        <v>208</v>
      </c>
      <c r="J1245" s="57">
        <f>IFERROR(I1245/E1229,"-")</f>
        <v>0.7197231833910035</v>
      </c>
      <c r="K1245" s="58">
        <f t="shared" si="216"/>
        <v>112350.92307692308</v>
      </c>
      <c r="L1245" s="312"/>
      <c r="M1245" s="312"/>
      <c r="N1245" s="211" t="s">
        <v>86</v>
      </c>
      <c r="O1245" s="60">
        <f>SUM(O1229:O1244)</f>
        <v>2852374</v>
      </c>
      <c r="P1245" s="57">
        <f>IFERROR(O1245/L1229,"-")</f>
        <v>0.13499384277835044</v>
      </c>
      <c r="Q1245" s="59">
        <v>26</v>
      </c>
      <c r="R1245" s="57">
        <f>IFERROR(Q1245/M1229,"-")</f>
        <v>0.70270270270270274</v>
      </c>
      <c r="S1245" s="58">
        <f t="shared" si="217"/>
        <v>109706.69230769231</v>
      </c>
      <c r="T1245" s="312"/>
      <c r="U1245" s="312"/>
      <c r="V1245" s="211" t="s">
        <v>86</v>
      </c>
      <c r="W1245" s="60">
        <f>SUM(W1229:W1244)</f>
        <v>2227525</v>
      </c>
      <c r="X1245" s="57">
        <f>IFERROR(W1245/T1229,"-")</f>
        <v>0.14914348077895209</v>
      </c>
      <c r="Y1245" s="59">
        <v>22</v>
      </c>
      <c r="Z1245" s="57">
        <f>IFERROR(Y1245/U1229,"-")</f>
        <v>0.75862068965517238</v>
      </c>
      <c r="AA1245" s="58">
        <f t="shared" si="218"/>
        <v>101251.13636363637</v>
      </c>
      <c r="AB1245" s="312"/>
      <c r="AC1245" s="312"/>
      <c r="AD1245" s="211" t="s">
        <v>86</v>
      </c>
      <c r="AE1245" s="60">
        <f>SUM(AE1229:AE1244)</f>
        <v>6779432</v>
      </c>
      <c r="AF1245" s="57">
        <f>IFERROR(AE1245/AB1229,"-")</f>
        <v>0.17759152099711062</v>
      </c>
      <c r="AG1245" s="59">
        <v>30</v>
      </c>
      <c r="AH1245" s="57">
        <f>IFERROR(AG1245/AC1229,"-")</f>
        <v>0.88235294117647056</v>
      </c>
      <c r="AI1245" s="58">
        <f t="shared" si="219"/>
        <v>225981.06666666668</v>
      </c>
      <c r="AJ1245" s="312"/>
      <c r="AK1245" s="325"/>
      <c r="AL1245" s="211" t="s">
        <v>86</v>
      </c>
      <c r="AM1245" s="60">
        <f>SUM(AM1229:AM1244)</f>
        <v>35228323</v>
      </c>
      <c r="AN1245" s="57">
        <f>IFERROR(AM1245/AJ1229,"-")</f>
        <v>0.14200598259414754</v>
      </c>
      <c r="AO1245" s="59">
        <f t="shared" si="214"/>
        <v>286</v>
      </c>
      <c r="AP1245" s="57">
        <f>IFERROR(AO1245/AK1229,"-")</f>
        <v>0.73521850899742935</v>
      </c>
      <c r="AQ1245" s="58">
        <f t="shared" si="220"/>
        <v>123175.95454545454</v>
      </c>
      <c r="AW1245" s="175"/>
      <c r="AX1245" s="175"/>
    </row>
    <row r="1246" spans="2:50" s="20" customFormat="1">
      <c r="B1246" s="326">
        <v>74</v>
      </c>
      <c r="C1246" s="307" t="s">
        <v>33</v>
      </c>
      <c r="D1246" s="310">
        <v>75232030</v>
      </c>
      <c r="E1246" s="310">
        <v>107</v>
      </c>
      <c r="F1246" s="207" t="s">
        <v>150</v>
      </c>
      <c r="G1246" s="50">
        <v>1144037</v>
      </c>
      <c r="H1246" s="48">
        <f>IFERROR(G1246/D1246,"-")</f>
        <v>1.5206780941575017E-2</v>
      </c>
      <c r="I1246" s="50">
        <v>22</v>
      </c>
      <c r="J1246" s="48">
        <f>IFERROR(I1246/E1246,"-")</f>
        <v>0.20560747663551401</v>
      </c>
      <c r="K1246" s="49">
        <f t="shared" si="216"/>
        <v>52001.681818181816</v>
      </c>
      <c r="L1246" s="310">
        <v>18512440</v>
      </c>
      <c r="M1246" s="310">
        <v>17</v>
      </c>
      <c r="N1246" s="207" t="s">
        <v>150</v>
      </c>
      <c r="O1246" s="50">
        <v>0</v>
      </c>
      <c r="P1246" s="48">
        <f>IFERROR(O1246/L1246,"-")</f>
        <v>0</v>
      </c>
      <c r="Q1246" s="50">
        <v>0</v>
      </c>
      <c r="R1246" s="48">
        <f>IFERROR(Q1246/M1246,"-")</f>
        <v>0</v>
      </c>
      <c r="S1246" s="49" t="str">
        <f t="shared" si="217"/>
        <v>-</v>
      </c>
      <c r="T1246" s="310">
        <v>8800700</v>
      </c>
      <c r="U1246" s="310">
        <v>8</v>
      </c>
      <c r="V1246" s="207" t="s">
        <v>150</v>
      </c>
      <c r="W1246" s="50">
        <v>55033</v>
      </c>
      <c r="X1246" s="48">
        <f>IFERROR(W1246/T1246,"-")</f>
        <v>6.2532525821809631E-3</v>
      </c>
      <c r="Y1246" s="50">
        <v>2</v>
      </c>
      <c r="Z1246" s="48">
        <f>IFERROR(Y1246/U1246,"-")</f>
        <v>0.25</v>
      </c>
      <c r="AA1246" s="49">
        <f t="shared" si="218"/>
        <v>27516.5</v>
      </c>
      <c r="AB1246" s="310">
        <v>10775070</v>
      </c>
      <c r="AC1246" s="310">
        <v>18</v>
      </c>
      <c r="AD1246" s="207" t="s">
        <v>150</v>
      </c>
      <c r="AE1246" s="50">
        <v>95570</v>
      </c>
      <c r="AF1246" s="48">
        <f>IFERROR(AE1246/AB1246,"-")</f>
        <v>8.869547947252315E-3</v>
      </c>
      <c r="AG1246" s="50">
        <v>5</v>
      </c>
      <c r="AH1246" s="48">
        <f>IFERROR(AG1246/AC1246,"-")</f>
        <v>0.27777777777777779</v>
      </c>
      <c r="AI1246" s="49">
        <f t="shared" si="219"/>
        <v>19114</v>
      </c>
      <c r="AJ1246" s="310">
        <f>SUM(D1246,L1246,T1246,AB1246)</f>
        <v>113320240</v>
      </c>
      <c r="AK1246" s="323">
        <f>SUM(E1246,M1246,U1246,AC1246)</f>
        <v>150</v>
      </c>
      <c r="AL1246" s="207" t="s">
        <v>150</v>
      </c>
      <c r="AM1246" s="50">
        <f t="shared" ref="AM1246:AM1261" si="222">SUM(G1246,O1246,W1246,AE1246)</f>
        <v>1294640</v>
      </c>
      <c r="AN1246" s="48">
        <f>IFERROR(AM1246/AJ1246,"-")</f>
        <v>1.1424613996581724E-2</v>
      </c>
      <c r="AO1246" s="50">
        <f t="shared" si="214"/>
        <v>29</v>
      </c>
      <c r="AP1246" s="48">
        <f>IFERROR(AO1246/AK1246,"-")</f>
        <v>0.19333333333333333</v>
      </c>
      <c r="AQ1246" s="49">
        <f t="shared" si="220"/>
        <v>44642.758620689652</v>
      </c>
      <c r="AW1246" s="175"/>
      <c r="AX1246" s="175"/>
    </row>
    <row r="1247" spans="2:50" s="20" customFormat="1">
      <c r="B1247" s="326"/>
      <c r="C1247" s="308"/>
      <c r="D1247" s="311"/>
      <c r="E1247" s="311"/>
      <c r="F1247" s="208" t="s">
        <v>151</v>
      </c>
      <c r="G1247" s="54">
        <v>1035489</v>
      </c>
      <c r="H1247" s="52">
        <f>IFERROR(G1247/D1246,"-")</f>
        <v>1.3763938046068942E-2</v>
      </c>
      <c r="I1247" s="54">
        <v>22</v>
      </c>
      <c r="J1247" s="52">
        <f>IFERROR(I1247/E1246,"-")</f>
        <v>0.20560747663551401</v>
      </c>
      <c r="K1247" s="53">
        <f t="shared" si="216"/>
        <v>47067.681818181816</v>
      </c>
      <c r="L1247" s="311"/>
      <c r="M1247" s="311"/>
      <c r="N1247" s="208" t="s">
        <v>151</v>
      </c>
      <c r="O1247" s="54">
        <v>527989</v>
      </c>
      <c r="P1247" s="52">
        <f>IFERROR(O1247/L1246,"-")</f>
        <v>2.8520767656775661E-2</v>
      </c>
      <c r="Q1247" s="54">
        <v>4</v>
      </c>
      <c r="R1247" s="52">
        <f>IFERROR(Q1247/M1246,"-")</f>
        <v>0.23529411764705882</v>
      </c>
      <c r="S1247" s="53">
        <f t="shared" si="217"/>
        <v>131997.25</v>
      </c>
      <c r="T1247" s="311"/>
      <c r="U1247" s="311"/>
      <c r="V1247" s="208" t="s">
        <v>151</v>
      </c>
      <c r="W1247" s="54">
        <v>801554</v>
      </c>
      <c r="X1247" s="52">
        <f>IFERROR(W1247/T1246,"-")</f>
        <v>9.1078436942515939E-2</v>
      </c>
      <c r="Y1247" s="54">
        <v>3</v>
      </c>
      <c r="Z1247" s="52">
        <f>IFERROR(Y1247/U1246,"-")</f>
        <v>0.375</v>
      </c>
      <c r="AA1247" s="53">
        <f t="shared" si="218"/>
        <v>267184.66666666669</v>
      </c>
      <c r="AB1247" s="311"/>
      <c r="AC1247" s="311"/>
      <c r="AD1247" s="208" t="s">
        <v>151</v>
      </c>
      <c r="AE1247" s="54">
        <v>92129</v>
      </c>
      <c r="AF1247" s="52">
        <f>IFERROR(AE1247/AB1246,"-")</f>
        <v>8.550199673876829E-3</v>
      </c>
      <c r="AG1247" s="54">
        <v>4</v>
      </c>
      <c r="AH1247" s="52">
        <f>IFERROR(AG1247/AC1246,"-")</f>
        <v>0.22222222222222221</v>
      </c>
      <c r="AI1247" s="53">
        <f t="shared" si="219"/>
        <v>23032.25</v>
      </c>
      <c r="AJ1247" s="311"/>
      <c r="AK1247" s="324"/>
      <c r="AL1247" s="208" t="s">
        <v>151</v>
      </c>
      <c r="AM1247" s="54">
        <f t="shared" si="222"/>
        <v>2457161</v>
      </c>
      <c r="AN1247" s="52">
        <f>IFERROR(AM1247/AJ1246,"-")</f>
        <v>2.1683337416157959E-2</v>
      </c>
      <c r="AO1247" s="54">
        <f t="shared" si="214"/>
        <v>33</v>
      </c>
      <c r="AP1247" s="52">
        <f>IFERROR(AO1247/AK1246,"-")</f>
        <v>0.22</v>
      </c>
      <c r="AQ1247" s="53">
        <f t="shared" si="220"/>
        <v>74459.42424242424</v>
      </c>
      <c r="AW1247" s="175"/>
      <c r="AX1247" s="175"/>
    </row>
    <row r="1248" spans="2:50" s="20" customFormat="1">
      <c r="B1248" s="326"/>
      <c r="C1248" s="308"/>
      <c r="D1248" s="311"/>
      <c r="E1248" s="311"/>
      <c r="F1248" s="209" t="s">
        <v>152</v>
      </c>
      <c r="G1248" s="54">
        <v>431158</v>
      </c>
      <c r="H1248" s="52">
        <f>IFERROR(G1248/D1246,"-")</f>
        <v>5.7310430145245317E-3</v>
      </c>
      <c r="I1248" s="54">
        <v>28</v>
      </c>
      <c r="J1248" s="52">
        <f>IFERROR(I1248/E1246,"-")</f>
        <v>0.26168224299065418</v>
      </c>
      <c r="K1248" s="53">
        <f t="shared" si="216"/>
        <v>15398.5</v>
      </c>
      <c r="L1248" s="311"/>
      <c r="M1248" s="311"/>
      <c r="N1248" s="209" t="s">
        <v>152</v>
      </c>
      <c r="O1248" s="54">
        <v>231722</v>
      </c>
      <c r="P1248" s="52">
        <f>IFERROR(O1248/L1246,"-")</f>
        <v>1.2517096611791855E-2</v>
      </c>
      <c r="Q1248" s="54">
        <v>6</v>
      </c>
      <c r="R1248" s="52">
        <f>IFERROR(Q1248/M1246,"-")</f>
        <v>0.35294117647058826</v>
      </c>
      <c r="S1248" s="53">
        <f t="shared" si="217"/>
        <v>38620.333333333336</v>
      </c>
      <c r="T1248" s="311"/>
      <c r="U1248" s="311"/>
      <c r="V1248" s="209" t="s">
        <v>152</v>
      </c>
      <c r="W1248" s="54">
        <v>13429</v>
      </c>
      <c r="X1248" s="52">
        <f>IFERROR(W1248/T1246,"-")</f>
        <v>1.525901348756349E-3</v>
      </c>
      <c r="Y1248" s="54">
        <v>1</v>
      </c>
      <c r="Z1248" s="52">
        <f>IFERROR(Y1248/U1246,"-")</f>
        <v>0.125</v>
      </c>
      <c r="AA1248" s="53">
        <f t="shared" si="218"/>
        <v>13429</v>
      </c>
      <c r="AB1248" s="311"/>
      <c r="AC1248" s="311"/>
      <c r="AD1248" s="209" t="s">
        <v>152</v>
      </c>
      <c r="AE1248" s="54">
        <v>39786</v>
      </c>
      <c r="AF1248" s="52">
        <f>IFERROR(AE1248/AB1246,"-")</f>
        <v>3.6924122070668684E-3</v>
      </c>
      <c r="AG1248" s="54">
        <v>4</v>
      </c>
      <c r="AH1248" s="52">
        <f>IFERROR(AG1248/AC1246,"-")</f>
        <v>0.22222222222222221</v>
      </c>
      <c r="AI1248" s="53">
        <f t="shared" si="219"/>
        <v>9946.5</v>
      </c>
      <c r="AJ1248" s="311"/>
      <c r="AK1248" s="324"/>
      <c r="AL1248" s="209" t="s">
        <v>152</v>
      </c>
      <c r="AM1248" s="54">
        <f t="shared" si="222"/>
        <v>716095</v>
      </c>
      <c r="AN1248" s="52">
        <f>IFERROR(AM1248/AJ1246,"-")</f>
        <v>6.3192153493497718E-3</v>
      </c>
      <c r="AO1248" s="54">
        <f t="shared" si="214"/>
        <v>39</v>
      </c>
      <c r="AP1248" s="52">
        <f>IFERROR(AO1248/AK1246,"-")</f>
        <v>0.26</v>
      </c>
      <c r="AQ1248" s="53">
        <f t="shared" si="220"/>
        <v>18361.410256410258</v>
      </c>
      <c r="AW1248" s="175"/>
      <c r="AX1248" s="175"/>
    </row>
    <row r="1249" spans="2:50" s="20" customFormat="1">
      <c r="B1249" s="326"/>
      <c r="C1249" s="308"/>
      <c r="D1249" s="311"/>
      <c r="E1249" s="311"/>
      <c r="F1249" s="209" t="s">
        <v>153</v>
      </c>
      <c r="G1249" s="54">
        <v>39275</v>
      </c>
      <c r="H1249" s="52">
        <f>IFERROR(G1249/D1246,"-")</f>
        <v>5.2205157829716942E-4</v>
      </c>
      <c r="I1249" s="54">
        <v>4</v>
      </c>
      <c r="J1249" s="52">
        <f>IFERROR(I1249/E1246,"-")</f>
        <v>3.7383177570093455E-2</v>
      </c>
      <c r="K1249" s="53">
        <f t="shared" si="216"/>
        <v>9818.75</v>
      </c>
      <c r="L1249" s="311"/>
      <c r="M1249" s="311"/>
      <c r="N1249" s="209" t="s">
        <v>153</v>
      </c>
      <c r="O1249" s="54">
        <v>622</v>
      </c>
      <c r="P1249" s="52">
        <f>IFERROR(O1249/L1246,"-")</f>
        <v>3.3599028545129654E-5</v>
      </c>
      <c r="Q1249" s="54">
        <v>1</v>
      </c>
      <c r="R1249" s="52">
        <f>IFERROR(Q1249/M1246,"-")</f>
        <v>5.8823529411764705E-2</v>
      </c>
      <c r="S1249" s="53">
        <f t="shared" si="217"/>
        <v>622</v>
      </c>
      <c r="T1249" s="311"/>
      <c r="U1249" s="311"/>
      <c r="V1249" s="209" t="s">
        <v>153</v>
      </c>
      <c r="W1249" s="54">
        <v>12138</v>
      </c>
      <c r="X1249" s="52">
        <f>IFERROR(W1249/T1246,"-")</f>
        <v>1.3792084720533593E-3</v>
      </c>
      <c r="Y1249" s="54">
        <v>1</v>
      </c>
      <c r="Z1249" s="52">
        <f>IFERROR(Y1249/U1246,"-")</f>
        <v>0.125</v>
      </c>
      <c r="AA1249" s="53">
        <f t="shared" si="218"/>
        <v>12138</v>
      </c>
      <c r="AB1249" s="311"/>
      <c r="AC1249" s="311"/>
      <c r="AD1249" s="209" t="s">
        <v>153</v>
      </c>
      <c r="AE1249" s="54">
        <v>0</v>
      </c>
      <c r="AF1249" s="52">
        <f>IFERROR(AE1249/AB1246,"-")</f>
        <v>0</v>
      </c>
      <c r="AG1249" s="54">
        <v>0</v>
      </c>
      <c r="AH1249" s="52">
        <f>IFERROR(AG1249/AC1246,"-")</f>
        <v>0</v>
      </c>
      <c r="AI1249" s="53" t="str">
        <f t="shared" si="219"/>
        <v>-</v>
      </c>
      <c r="AJ1249" s="311"/>
      <c r="AK1249" s="324"/>
      <c r="AL1249" s="209" t="s">
        <v>153</v>
      </c>
      <c r="AM1249" s="54">
        <f t="shared" si="222"/>
        <v>52035</v>
      </c>
      <c r="AN1249" s="52">
        <f>IFERROR(AM1249/AJ1246,"-")</f>
        <v>4.5918540236060211E-4</v>
      </c>
      <c r="AO1249" s="54">
        <f t="shared" si="214"/>
        <v>6</v>
      </c>
      <c r="AP1249" s="52">
        <f>IFERROR(AO1249/AK1246,"-")</f>
        <v>0.04</v>
      </c>
      <c r="AQ1249" s="53">
        <f t="shared" si="220"/>
        <v>8672.5</v>
      </c>
      <c r="AW1249" s="175"/>
      <c r="AX1249" s="175"/>
    </row>
    <row r="1250" spans="2:50" s="20" customFormat="1">
      <c r="B1250" s="326"/>
      <c r="C1250" s="308"/>
      <c r="D1250" s="311"/>
      <c r="E1250" s="311"/>
      <c r="F1250" s="209" t="s">
        <v>154</v>
      </c>
      <c r="G1250" s="54">
        <v>862037</v>
      </c>
      <c r="H1250" s="52">
        <f>IFERROR(G1250/D1246,"-")</f>
        <v>1.1458377502242064E-2</v>
      </c>
      <c r="I1250" s="54">
        <v>30</v>
      </c>
      <c r="J1250" s="52">
        <f>IFERROR(I1250/E1246,"-")</f>
        <v>0.28037383177570091</v>
      </c>
      <c r="K1250" s="53">
        <f t="shared" si="216"/>
        <v>28734.566666666666</v>
      </c>
      <c r="L1250" s="311"/>
      <c r="M1250" s="311"/>
      <c r="N1250" s="209" t="s">
        <v>154</v>
      </c>
      <c r="O1250" s="54">
        <v>137888</v>
      </c>
      <c r="P1250" s="52">
        <f>IFERROR(O1250/L1246,"-")</f>
        <v>7.448396861785913E-3</v>
      </c>
      <c r="Q1250" s="54">
        <v>5</v>
      </c>
      <c r="R1250" s="52">
        <f>IFERROR(Q1250/M1246,"-")</f>
        <v>0.29411764705882354</v>
      </c>
      <c r="S1250" s="53">
        <f t="shared" si="217"/>
        <v>27577.599999999999</v>
      </c>
      <c r="T1250" s="311"/>
      <c r="U1250" s="311"/>
      <c r="V1250" s="209" t="s">
        <v>154</v>
      </c>
      <c r="W1250" s="54">
        <v>48467</v>
      </c>
      <c r="X1250" s="52">
        <f>IFERROR(W1250/T1246,"-")</f>
        <v>5.5071755655800103E-3</v>
      </c>
      <c r="Y1250" s="54">
        <v>3</v>
      </c>
      <c r="Z1250" s="52">
        <f>IFERROR(Y1250/U1246,"-")</f>
        <v>0.375</v>
      </c>
      <c r="AA1250" s="53">
        <f t="shared" si="218"/>
        <v>16155.666666666666</v>
      </c>
      <c r="AB1250" s="311"/>
      <c r="AC1250" s="311"/>
      <c r="AD1250" s="209" t="s">
        <v>154</v>
      </c>
      <c r="AE1250" s="54">
        <v>189119</v>
      </c>
      <c r="AF1250" s="52">
        <f>IFERROR(AE1250/AB1246,"-")</f>
        <v>1.7551533307904266E-2</v>
      </c>
      <c r="AG1250" s="54">
        <v>7</v>
      </c>
      <c r="AH1250" s="52">
        <f>IFERROR(AG1250/AC1246,"-")</f>
        <v>0.3888888888888889</v>
      </c>
      <c r="AI1250" s="53">
        <f t="shared" si="219"/>
        <v>27017</v>
      </c>
      <c r="AJ1250" s="311"/>
      <c r="AK1250" s="324"/>
      <c r="AL1250" s="209" t="s">
        <v>154</v>
      </c>
      <c r="AM1250" s="54">
        <f t="shared" si="222"/>
        <v>1237511</v>
      </c>
      <c r="AN1250" s="52">
        <f>IFERROR(AM1250/AJ1246,"-")</f>
        <v>1.0920476342090346E-2</v>
      </c>
      <c r="AO1250" s="54">
        <f t="shared" si="214"/>
        <v>45</v>
      </c>
      <c r="AP1250" s="52">
        <f>IFERROR(AO1250/AK1246,"-")</f>
        <v>0.3</v>
      </c>
      <c r="AQ1250" s="53">
        <f t="shared" si="220"/>
        <v>27500.244444444445</v>
      </c>
      <c r="AW1250" s="175"/>
      <c r="AX1250" s="175"/>
    </row>
    <row r="1251" spans="2:50" s="20" customFormat="1">
      <c r="B1251" s="326"/>
      <c r="C1251" s="308"/>
      <c r="D1251" s="311"/>
      <c r="E1251" s="311"/>
      <c r="F1251" s="209" t="s">
        <v>155</v>
      </c>
      <c r="G1251" s="54">
        <v>2739652</v>
      </c>
      <c r="H1251" s="52">
        <f>IFERROR(G1251/D1246,"-")</f>
        <v>3.6416031841756763E-2</v>
      </c>
      <c r="I1251" s="54">
        <v>35</v>
      </c>
      <c r="J1251" s="52">
        <f>IFERROR(I1251/E1246,"-")</f>
        <v>0.32710280373831774</v>
      </c>
      <c r="K1251" s="53">
        <f t="shared" si="216"/>
        <v>78275.771428571432</v>
      </c>
      <c r="L1251" s="311"/>
      <c r="M1251" s="311"/>
      <c r="N1251" s="209" t="s">
        <v>155</v>
      </c>
      <c r="O1251" s="54">
        <v>571585</v>
      </c>
      <c r="P1251" s="52">
        <f>IFERROR(O1251/L1246,"-")</f>
        <v>3.0875724647858413E-2</v>
      </c>
      <c r="Q1251" s="54">
        <v>8</v>
      </c>
      <c r="R1251" s="52">
        <f>IFERROR(Q1251/M1246,"-")</f>
        <v>0.47058823529411764</v>
      </c>
      <c r="S1251" s="53">
        <f t="shared" si="217"/>
        <v>71448.125</v>
      </c>
      <c r="T1251" s="311"/>
      <c r="U1251" s="311"/>
      <c r="V1251" s="209" t="s">
        <v>155</v>
      </c>
      <c r="W1251" s="54">
        <v>87557</v>
      </c>
      <c r="X1251" s="52">
        <f>IFERROR(W1251/T1246,"-")</f>
        <v>9.9488677037053875E-3</v>
      </c>
      <c r="Y1251" s="54">
        <v>3</v>
      </c>
      <c r="Z1251" s="52">
        <f>IFERROR(Y1251/U1246,"-")</f>
        <v>0.375</v>
      </c>
      <c r="AA1251" s="53">
        <f t="shared" si="218"/>
        <v>29185.666666666668</v>
      </c>
      <c r="AB1251" s="311"/>
      <c r="AC1251" s="311"/>
      <c r="AD1251" s="209" t="s">
        <v>155</v>
      </c>
      <c r="AE1251" s="54">
        <v>491124</v>
      </c>
      <c r="AF1251" s="52">
        <f>IFERROR(AE1251/AB1246,"-")</f>
        <v>4.5579657487143932E-2</v>
      </c>
      <c r="AG1251" s="54">
        <v>8</v>
      </c>
      <c r="AH1251" s="52">
        <f>IFERROR(AG1251/AC1246,"-")</f>
        <v>0.44444444444444442</v>
      </c>
      <c r="AI1251" s="53">
        <f t="shared" si="219"/>
        <v>61390.5</v>
      </c>
      <c r="AJ1251" s="311"/>
      <c r="AK1251" s="324"/>
      <c r="AL1251" s="209" t="s">
        <v>155</v>
      </c>
      <c r="AM1251" s="54">
        <f t="shared" si="222"/>
        <v>3889918</v>
      </c>
      <c r="AN1251" s="52">
        <f>IFERROR(AM1251/AJ1246,"-")</f>
        <v>3.4326771634087608E-2</v>
      </c>
      <c r="AO1251" s="54">
        <f t="shared" si="214"/>
        <v>54</v>
      </c>
      <c r="AP1251" s="52">
        <f>IFERROR(AO1251/AK1246,"-")</f>
        <v>0.36</v>
      </c>
      <c r="AQ1251" s="53">
        <f t="shared" si="220"/>
        <v>72035.518518518526</v>
      </c>
      <c r="AW1251" s="175"/>
      <c r="AX1251" s="175"/>
    </row>
    <row r="1252" spans="2:50" s="20" customFormat="1">
      <c r="B1252" s="326"/>
      <c r="C1252" s="308"/>
      <c r="D1252" s="311"/>
      <c r="E1252" s="311"/>
      <c r="F1252" s="209" t="s">
        <v>156</v>
      </c>
      <c r="G1252" s="54">
        <v>106440</v>
      </c>
      <c r="H1252" s="52">
        <f>IFERROR(G1252/D1246,"-")</f>
        <v>1.4148229151865236E-3</v>
      </c>
      <c r="I1252" s="54">
        <v>12</v>
      </c>
      <c r="J1252" s="52">
        <f>IFERROR(I1252/E1246,"-")</f>
        <v>0.11214953271028037</v>
      </c>
      <c r="K1252" s="53">
        <f t="shared" si="216"/>
        <v>8870</v>
      </c>
      <c r="L1252" s="311"/>
      <c r="M1252" s="311"/>
      <c r="N1252" s="209" t="s">
        <v>156</v>
      </c>
      <c r="O1252" s="54">
        <v>3938300</v>
      </c>
      <c r="P1252" s="52">
        <f>IFERROR(O1252/L1246,"-")</f>
        <v>0.21273802913068185</v>
      </c>
      <c r="Q1252" s="54">
        <v>4</v>
      </c>
      <c r="R1252" s="52">
        <f>IFERROR(Q1252/M1246,"-")</f>
        <v>0.23529411764705882</v>
      </c>
      <c r="S1252" s="53">
        <f t="shared" si="217"/>
        <v>984575</v>
      </c>
      <c r="T1252" s="311"/>
      <c r="U1252" s="311"/>
      <c r="V1252" s="209" t="s">
        <v>156</v>
      </c>
      <c r="W1252" s="54">
        <v>0</v>
      </c>
      <c r="X1252" s="52">
        <f>IFERROR(W1252/T1246,"-")</f>
        <v>0</v>
      </c>
      <c r="Y1252" s="54">
        <v>0</v>
      </c>
      <c r="Z1252" s="52">
        <f>IFERROR(Y1252/U1246,"-")</f>
        <v>0</v>
      </c>
      <c r="AA1252" s="53" t="str">
        <f t="shared" si="218"/>
        <v>-</v>
      </c>
      <c r="AB1252" s="311"/>
      <c r="AC1252" s="311"/>
      <c r="AD1252" s="209" t="s">
        <v>156</v>
      </c>
      <c r="AE1252" s="54">
        <v>11988</v>
      </c>
      <c r="AF1252" s="52">
        <f>IFERROR(AE1252/AB1246,"-")</f>
        <v>1.1125681782113712E-3</v>
      </c>
      <c r="AG1252" s="54">
        <v>1</v>
      </c>
      <c r="AH1252" s="52">
        <f>IFERROR(AG1252/AC1246,"-")</f>
        <v>5.5555555555555552E-2</v>
      </c>
      <c r="AI1252" s="53">
        <f t="shared" si="219"/>
        <v>11988</v>
      </c>
      <c r="AJ1252" s="311"/>
      <c r="AK1252" s="324"/>
      <c r="AL1252" s="209" t="s">
        <v>156</v>
      </c>
      <c r="AM1252" s="54">
        <f t="shared" si="222"/>
        <v>4056728</v>
      </c>
      <c r="AN1252" s="52">
        <f>IFERROR(AM1252/AJ1246,"-")</f>
        <v>3.5798794637215733E-2</v>
      </c>
      <c r="AO1252" s="54">
        <f t="shared" si="214"/>
        <v>17</v>
      </c>
      <c r="AP1252" s="52">
        <f>IFERROR(AO1252/AK1246,"-")</f>
        <v>0.11333333333333333</v>
      </c>
      <c r="AQ1252" s="53">
        <f t="shared" si="220"/>
        <v>238631.0588235294</v>
      </c>
      <c r="AW1252" s="175"/>
      <c r="AX1252" s="175"/>
    </row>
    <row r="1253" spans="2:50" s="20" customFormat="1">
      <c r="B1253" s="326"/>
      <c r="C1253" s="308"/>
      <c r="D1253" s="311"/>
      <c r="E1253" s="311"/>
      <c r="F1253" s="209" t="s">
        <v>166</v>
      </c>
      <c r="G1253" s="54">
        <v>0</v>
      </c>
      <c r="H1253" s="52">
        <f>IFERROR(G1253/D1246,"-")</f>
        <v>0</v>
      </c>
      <c r="I1253" s="54">
        <v>0</v>
      </c>
      <c r="J1253" s="52">
        <f>IFERROR(I1253/E1246,"-")</f>
        <v>0</v>
      </c>
      <c r="K1253" s="53" t="str">
        <f t="shared" si="216"/>
        <v>-</v>
      </c>
      <c r="L1253" s="311"/>
      <c r="M1253" s="311"/>
      <c r="N1253" s="209" t="s">
        <v>166</v>
      </c>
      <c r="O1253" s="54">
        <v>0</v>
      </c>
      <c r="P1253" s="52">
        <f>IFERROR(O1253/L1246,"-")</f>
        <v>0</v>
      </c>
      <c r="Q1253" s="54">
        <v>0</v>
      </c>
      <c r="R1253" s="52">
        <f>IFERROR(Q1253/M1246,"-")</f>
        <v>0</v>
      </c>
      <c r="S1253" s="53" t="str">
        <f t="shared" si="217"/>
        <v>-</v>
      </c>
      <c r="T1253" s="311"/>
      <c r="U1253" s="311"/>
      <c r="V1253" s="209" t="s">
        <v>166</v>
      </c>
      <c r="W1253" s="54">
        <v>0</v>
      </c>
      <c r="X1253" s="52">
        <f>IFERROR(W1253/T1246,"-")</f>
        <v>0</v>
      </c>
      <c r="Y1253" s="54">
        <v>0</v>
      </c>
      <c r="Z1253" s="52">
        <f>IFERROR(Y1253/U1246,"-")</f>
        <v>0</v>
      </c>
      <c r="AA1253" s="53" t="str">
        <f t="shared" si="218"/>
        <v>-</v>
      </c>
      <c r="AB1253" s="311"/>
      <c r="AC1253" s="311"/>
      <c r="AD1253" s="209" t="s">
        <v>166</v>
      </c>
      <c r="AE1253" s="54">
        <v>0</v>
      </c>
      <c r="AF1253" s="52">
        <f>IFERROR(AE1253/AB1246,"-")</f>
        <v>0</v>
      </c>
      <c r="AG1253" s="54">
        <v>0</v>
      </c>
      <c r="AH1253" s="52">
        <f>IFERROR(AG1253/AC1246,"-")</f>
        <v>0</v>
      </c>
      <c r="AI1253" s="53" t="str">
        <f t="shared" si="219"/>
        <v>-</v>
      </c>
      <c r="AJ1253" s="311"/>
      <c r="AK1253" s="324"/>
      <c r="AL1253" s="209" t="s">
        <v>166</v>
      </c>
      <c r="AM1253" s="54">
        <f t="shared" si="222"/>
        <v>0</v>
      </c>
      <c r="AN1253" s="52">
        <f>IFERROR(AM1253/AJ1246,"-")</f>
        <v>0</v>
      </c>
      <c r="AO1253" s="54">
        <f t="shared" si="214"/>
        <v>0</v>
      </c>
      <c r="AP1253" s="52">
        <f>IFERROR(AO1253/AK1246,"-")</f>
        <v>0</v>
      </c>
      <c r="AQ1253" s="53" t="str">
        <f t="shared" si="220"/>
        <v>-</v>
      </c>
      <c r="AW1253" s="175"/>
      <c r="AX1253" s="175"/>
    </row>
    <row r="1254" spans="2:50" s="20" customFormat="1">
      <c r="B1254" s="326"/>
      <c r="C1254" s="308"/>
      <c r="D1254" s="311"/>
      <c r="E1254" s="311"/>
      <c r="F1254" s="209" t="s">
        <v>157</v>
      </c>
      <c r="G1254" s="54">
        <v>0</v>
      </c>
      <c r="H1254" s="52">
        <f>IFERROR(G1254/D1246,"-")</f>
        <v>0</v>
      </c>
      <c r="I1254" s="54">
        <v>0</v>
      </c>
      <c r="J1254" s="52">
        <f>IFERROR(I1254/E1246,"-")</f>
        <v>0</v>
      </c>
      <c r="K1254" s="53" t="str">
        <f t="shared" si="216"/>
        <v>-</v>
      </c>
      <c r="L1254" s="311"/>
      <c r="M1254" s="311"/>
      <c r="N1254" s="209" t="s">
        <v>157</v>
      </c>
      <c r="O1254" s="54">
        <v>0</v>
      </c>
      <c r="P1254" s="52">
        <f>IFERROR(O1254/L1246,"-")</f>
        <v>0</v>
      </c>
      <c r="Q1254" s="54">
        <v>0</v>
      </c>
      <c r="R1254" s="52">
        <f>IFERROR(Q1254/M1246,"-")</f>
        <v>0</v>
      </c>
      <c r="S1254" s="53" t="str">
        <f t="shared" si="217"/>
        <v>-</v>
      </c>
      <c r="T1254" s="311"/>
      <c r="U1254" s="311"/>
      <c r="V1254" s="209" t="s">
        <v>157</v>
      </c>
      <c r="W1254" s="54">
        <v>0</v>
      </c>
      <c r="X1254" s="52">
        <f>IFERROR(W1254/T1246,"-")</f>
        <v>0</v>
      </c>
      <c r="Y1254" s="54">
        <v>0</v>
      </c>
      <c r="Z1254" s="52">
        <f>IFERROR(Y1254/U1246,"-")</f>
        <v>0</v>
      </c>
      <c r="AA1254" s="53" t="str">
        <f t="shared" si="218"/>
        <v>-</v>
      </c>
      <c r="AB1254" s="311"/>
      <c r="AC1254" s="311"/>
      <c r="AD1254" s="209" t="s">
        <v>157</v>
      </c>
      <c r="AE1254" s="54">
        <v>0</v>
      </c>
      <c r="AF1254" s="52">
        <f>IFERROR(AE1254/AB1246,"-")</f>
        <v>0</v>
      </c>
      <c r="AG1254" s="54">
        <v>0</v>
      </c>
      <c r="AH1254" s="52">
        <f>IFERROR(AG1254/AC1246,"-")</f>
        <v>0</v>
      </c>
      <c r="AI1254" s="53" t="str">
        <f t="shared" si="219"/>
        <v>-</v>
      </c>
      <c r="AJ1254" s="311"/>
      <c r="AK1254" s="324"/>
      <c r="AL1254" s="209" t="s">
        <v>157</v>
      </c>
      <c r="AM1254" s="54">
        <f t="shared" si="222"/>
        <v>0</v>
      </c>
      <c r="AN1254" s="52">
        <f>IFERROR(AM1254/AJ1246,"-")</f>
        <v>0</v>
      </c>
      <c r="AO1254" s="54">
        <f t="shared" si="214"/>
        <v>0</v>
      </c>
      <c r="AP1254" s="52">
        <f>IFERROR(AO1254/AK1246,"-")</f>
        <v>0</v>
      </c>
      <c r="AQ1254" s="53" t="str">
        <f t="shared" si="220"/>
        <v>-</v>
      </c>
      <c r="AW1254" s="175"/>
      <c r="AX1254" s="175"/>
    </row>
    <row r="1255" spans="2:50" s="20" customFormat="1">
      <c r="B1255" s="326"/>
      <c r="C1255" s="308"/>
      <c r="D1255" s="311"/>
      <c r="E1255" s="311"/>
      <c r="F1255" s="209" t="s">
        <v>158</v>
      </c>
      <c r="G1255" s="54">
        <v>4895</v>
      </c>
      <c r="H1255" s="52">
        <f>IFERROR(G1255/D1246,"-")</f>
        <v>6.5065371757215643E-5</v>
      </c>
      <c r="I1255" s="54">
        <v>2</v>
      </c>
      <c r="J1255" s="52">
        <f>IFERROR(I1255/E1246,"-")</f>
        <v>1.8691588785046728E-2</v>
      </c>
      <c r="K1255" s="53">
        <f t="shared" si="216"/>
        <v>2447.5</v>
      </c>
      <c r="L1255" s="311"/>
      <c r="M1255" s="311"/>
      <c r="N1255" s="209" t="s">
        <v>158</v>
      </c>
      <c r="O1255" s="54">
        <v>0</v>
      </c>
      <c r="P1255" s="52">
        <f>IFERROR(O1255/L1246,"-")</f>
        <v>0</v>
      </c>
      <c r="Q1255" s="54">
        <v>0</v>
      </c>
      <c r="R1255" s="52">
        <f>IFERROR(Q1255/M1246,"-")</f>
        <v>0</v>
      </c>
      <c r="S1255" s="53" t="str">
        <f t="shared" si="217"/>
        <v>-</v>
      </c>
      <c r="T1255" s="311"/>
      <c r="U1255" s="311"/>
      <c r="V1255" s="209" t="s">
        <v>158</v>
      </c>
      <c r="W1255" s="54">
        <v>0</v>
      </c>
      <c r="X1255" s="52">
        <f>IFERROR(W1255/T1246,"-")</f>
        <v>0</v>
      </c>
      <c r="Y1255" s="54">
        <v>0</v>
      </c>
      <c r="Z1255" s="52">
        <f>IFERROR(Y1255/U1246,"-")</f>
        <v>0</v>
      </c>
      <c r="AA1255" s="53" t="str">
        <f t="shared" si="218"/>
        <v>-</v>
      </c>
      <c r="AB1255" s="311"/>
      <c r="AC1255" s="311"/>
      <c r="AD1255" s="209" t="s">
        <v>158</v>
      </c>
      <c r="AE1255" s="54">
        <v>1735</v>
      </c>
      <c r="AF1255" s="52">
        <f>IFERROR(AE1255/AB1246,"-")</f>
        <v>1.6101983560199608E-4</v>
      </c>
      <c r="AG1255" s="54">
        <v>1</v>
      </c>
      <c r="AH1255" s="52">
        <f>IFERROR(AG1255/AC1246,"-")</f>
        <v>5.5555555555555552E-2</v>
      </c>
      <c r="AI1255" s="53">
        <f t="shared" si="219"/>
        <v>1735</v>
      </c>
      <c r="AJ1255" s="311"/>
      <c r="AK1255" s="324"/>
      <c r="AL1255" s="209" t="s">
        <v>158</v>
      </c>
      <c r="AM1255" s="54">
        <f t="shared" si="222"/>
        <v>6630</v>
      </c>
      <c r="AN1255" s="52">
        <f>IFERROR(AM1255/AJ1246,"-")</f>
        <v>5.850675925148058E-5</v>
      </c>
      <c r="AO1255" s="54">
        <f t="shared" si="214"/>
        <v>3</v>
      </c>
      <c r="AP1255" s="52">
        <f>IFERROR(AO1255/AK1246,"-")</f>
        <v>0.02</v>
      </c>
      <c r="AQ1255" s="53">
        <f t="shared" si="220"/>
        <v>2210</v>
      </c>
      <c r="AW1255" s="175"/>
      <c r="AX1255" s="175"/>
    </row>
    <row r="1256" spans="2:50" s="20" customFormat="1">
      <c r="B1256" s="326"/>
      <c r="C1256" s="308"/>
      <c r="D1256" s="311"/>
      <c r="E1256" s="311"/>
      <c r="F1256" s="209" t="s">
        <v>159</v>
      </c>
      <c r="G1256" s="54">
        <v>0</v>
      </c>
      <c r="H1256" s="52">
        <f>IFERROR(G1256/D1246,"-")</f>
        <v>0</v>
      </c>
      <c r="I1256" s="54">
        <v>0</v>
      </c>
      <c r="J1256" s="52">
        <f>IFERROR(I1256/E1246,"-")</f>
        <v>0</v>
      </c>
      <c r="K1256" s="53" t="str">
        <f t="shared" si="216"/>
        <v>-</v>
      </c>
      <c r="L1256" s="311"/>
      <c r="M1256" s="311"/>
      <c r="N1256" s="209" t="s">
        <v>159</v>
      </c>
      <c r="O1256" s="54">
        <v>0</v>
      </c>
      <c r="P1256" s="52">
        <f>IFERROR(O1256/L1246,"-")</f>
        <v>0</v>
      </c>
      <c r="Q1256" s="54">
        <v>0</v>
      </c>
      <c r="R1256" s="52">
        <f>IFERROR(Q1256/M1246,"-")</f>
        <v>0</v>
      </c>
      <c r="S1256" s="53" t="str">
        <f t="shared" si="217"/>
        <v>-</v>
      </c>
      <c r="T1256" s="311"/>
      <c r="U1256" s="311"/>
      <c r="V1256" s="209" t="s">
        <v>159</v>
      </c>
      <c r="W1256" s="54">
        <v>0</v>
      </c>
      <c r="X1256" s="52">
        <f>IFERROR(W1256/T1246,"-")</f>
        <v>0</v>
      </c>
      <c r="Y1256" s="54">
        <v>0</v>
      </c>
      <c r="Z1256" s="52">
        <f>IFERROR(Y1256/U1246,"-")</f>
        <v>0</v>
      </c>
      <c r="AA1256" s="53" t="str">
        <f t="shared" si="218"/>
        <v>-</v>
      </c>
      <c r="AB1256" s="311"/>
      <c r="AC1256" s="311"/>
      <c r="AD1256" s="209" t="s">
        <v>159</v>
      </c>
      <c r="AE1256" s="54">
        <v>0</v>
      </c>
      <c r="AF1256" s="52">
        <f>IFERROR(AE1256/AB1246,"-")</f>
        <v>0</v>
      </c>
      <c r="AG1256" s="54">
        <v>0</v>
      </c>
      <c r="AH1256" s="52">
        <f>IFERROR(AG1256/AC1246,"-")</f>
        <v>0</v>
      </c>
      <c r="AI1256" s="53" t="str">
        <f t="shared" si="219"/>
        <v>-</v>
      </c>
      <c r="AJ1256" s="311"/>
      <c r="AK1256" s="324"/>
      <c r="AL1256" s="209" t="s">
        <v>159</v>
      </c>
      <c r="AM1256" s="54">
        <f t="shared" si="222"/>
        <v>0</v>
      </c>
      <c r="AN1256" s="52">
        <f>IFERROR(AM1256/AJ1246,"-")</f>
        <v>0</v>
      </c>
      <c r="AO1256" s="54">
        <f t="shared" si="214"/>
        <v>0</v>
      </c>
      <c r="AP1256" s="52">
        <f>IFERROR(AO1256/AK1246,"-")</f>
        <v>0</v>
      </c>
      <c r="AQ1256" s="53" t="str">
        <f t="shared" si="220"/>
        <v>-</v>
      </c>
      <c r="AW1256" s="175"/>
      <c r="AX1256" s="175"/>
    </row>
    <row r="1257" spans="2:50" s="20" customFormat="1">
      <c r="B1257" s="326"/>
      <c r="C1257" s="308"/>
      <c r="D1257" s="311"/>
      <c r="E1257" s="311"/>
      <c r="F1257" s="209" t="s">
        <v>160</v>
      </c>
      <c r="G1257" s="54">
        <v>23970</v>
      </c>
      <c r="H1257" s="52">
        <f>IFERROR(G1257/D1246,"-")</f>
        <v>3.1861429234330109E-4</v>
      </c>
      <c r="I1257" s="54">
        <v>1</v>
      </c>
      <c r="J1257" s="52">
        <f>IFERROR(I1257/E1246,"-")</f>
        <v>9.3457943925233638E-3</v>
      </c>
      <c r="K1257" s="53">
        <f t="shared" si="216"/>
        <v>23970</v>
      </c>
      <c r="L1257" s="311"/>
      <c r="M1257" s="311"/>
      <c r="N1257" s="209" t="s">
        <v>160</v>
      </c>
      <c r="O1257" s="54">
        <v>0</v>
      </c>
      <c r="P1257" s="52">
        <f>IFERROR(O1257/L1246,"-")</f>
        <v>0</v>
      </c>
      <c r="Q1257" s="54">
        <v>0</v>
      </c>
      <c r="R1257" s="52">
        <f>IFERROR(Q1257/M1246,"-")</f>
        <v>0</v>
      </c>
      <c r="S1257" s="53" t="str">
        <f t="shared" si="217"/>
        <v>-</v>
      </c>
      <c r="T1257" s="311"/>
      <c r="U1257" s="311"/>
      <c r="V1257" s="209" t="s">
        <v>160</v>
      </c>
      <c r="W1257" s="54">
        <v>0</v>
      </c>
      <c r="X1257" s="52">
        <f>IFERROR(W1257/T1246,"-")</f>
        <v>0</v>
      </c>
      <c r="Y1257" s="54">
        <v>0</v>
      </c>
      <c r="Z1257" s="52">
        <f>IFERROR(Y1257/U1246,"-")</f>
        <v>0</v>
      </c>
      <c r="AA1257" s="53" t="str">
        <f t="shared" si="218"/>
        <v>-</v>
      </c>
      <c r="AB1257" s="311"/>
      <c r="AC1257" s="311"/>
      <c r="AD1257" s="209" t="s">
        <v>160</v>
      </c>
      <c r="AE1257" s="54">
        <v>564788</v>
      </c>
      <c r="AF1257" s="52">
        <f>IFERROR(AE1257/AB1246,"-")</f>
        <v>5.241617919883583E-2</v>
      </c>
      <c r="AG1257" s="54">
        <v>1</v>
      </c>
      <c r="AH1257" s="52">
        <f>IFERROR(AG1257/AC1246,"-")</f>
        <v>5.5555555555555552E-2</v>
      </c>
      <c r="AI1257" s="53">
        <f t="shared" si="219"/>
        <v>564788</v>
      </c>
      <c r="AJ1257" s="311"/>
      <c r="AK1257" s="324"/>
      <c r="AL1257" s="209" t="s">
        <v>160</v>
      </c>
      <c r="AM1257" s="54">
        <f t="shared" si="222"/>
        <v>588758</v>
      </c>
      <c r="AN1257" s="52">
        <f>IFERROR(AM1257/AJ1246,"-")</f>
        <v>5.1955237652161696E-3</v>
      </c>
      <c r="AO1257" s="54">
        <f t="shared" si="214"/>
        <v>2</v>
      </c>
      <c r="AP1257" s="52">
        <f>IFERROR(AO1257/AK1246,"-")</f>
        <v>1.3333333333333334E-2</v>
      </c>
      <c r="AQ1257" s="53">
        <f t="shared" si="220"/>
        <v>294379</v>
      </c>
      <c r="AW1257" s="175"/>
      <c r="AX1257" s="175"/>
    </row>
    <row r="1258" spans="2:50" s="20" customFormat="1">
      <c r="B1258" s="326"/>
      <c r="C1258" s="308"/>
      <c r="D1258" s="311"/>
      <c r="E1258" s="311"/>
      <c r="F1258" s="209" t="s">
        <v>161</v>
      </c>
      <c r="G1258" s="54">
        <v>277497</v>
      </c>
      <c r="H1258" s="52">
        <f>IFERROR(G1258/D1246,"-")</f>
        <v>3.6885486142006273E-3</v>
      </c>
      <c r="I1258" s="54">
        <v>12</v>
      </c>
      <c r="J1258" s="52">
        <f>IFERROR(I1258/E1246,"-")</f>
        <v>0.11214953271028037</v>
      </c>
      <c r="K1258" s="53">
        <f t="shared" si="216"/>
        <v>23124.75</v>
      </c>
      <c r="L1258" s="311"/>
      <c r="M1258" s="311"/>
      <c r="N1258" s="209" t="s">
        <v>161</v>
      </c>
      <c r="O1258" s="54">
        <v>13114</v>
      </c>
      <c r="P1258" s="52">
        <f>IFERROR(O1258/L1246,"-")</f>
        <v>7.0838852144828018E-4</v>
      </c>
      <c r="Q1258" s="54">
        <v>2</v>
      </c>
      <c r="R1258" s="52">
        <f>IFERROR(Q1258/M1246,"-")</f>
        <v>0.11764705882352941</v>
      </c>
      <c r="S1258" s="53">
        <f t="shared" si="217"/>
        <v>6557</v>
      </c>
      <c r="T1258" s="311"/>
      <c r="U1258" s="311"/>
      <c r="V1258" s="209" t="s">
        <v>161</v>
      </c>
      <c r="W1258" s="54">
        <v>734121</v>
      </c>
      <c r="X1258" s="52">
        <f>IFERROR(W1258/T1246,"-")</f>
        <v>8.3416205529105641E-2</v>
      </c>
      <c r="Y1258" s="54">
        <v>1</v>
      </c>
      <c r="Z1258" s="52">
        <f>IFERROR(Y1258/U1246,"-")</f>
        <v>0.125</v>
      </c>
      <c r="AA1258" s="53">
        <f t="shared" si="218"/>
        <v>734121</v>
      </c>
      <c r="AB1258" s="311"/>
      <c r="AC1258" s="311"/>
      <c r="AD1258" s="209" t="s">
        <v>161</v>
      </c>
      <c r="AE1258" s="54">
        <v>11505</v>
      </c>
      <c r="AF1258" s="52">
        <f>IFERROR(AE1258/AB1246,"-")</f>
        <v>1.0677424833434956E-3</v>
      </c>
      <c r="AG1258" s="54">
        <v>1</v>
      </c>
      <c r="AH1258" s="52">
        <f>IFERROR(AG1258/AC1246,"-")</f>
        <v>5.5555555555555552E-2</v>
      </c>
      <c r="AI1258" s="53">
        <f t="shared" si="219"/>
        <v>11505</v>
      </c>
      <c r="AJ1258" s="311"/>
      <c r="AK1258" s="324"/>
      <c r="AL1258" s="209" t="s">
        <v>161</v>
      </c>
      <c r="AM1258" s="54">
        <f t="shared" si="222"/>
        <v>1036237</v>
      </c>
      <c r="AN1258" s="52">
        <f>IFERROR(AM1258/AJ1246,"-")</f>
        <v>9.144324085441401E-3</v>
      </c>
      <c r="AO1258" s="54">
        <f t="shared" si="214"/>
        <v>16</v>
      </c>
      <c r="AP1258" s="52">
        <f>IFERROR(AO1258/AK1246,"-")</f>
        <v>0.10666666666666667</v>
      </c>
      <c r="AQ1258" s="53">
        <f t="shared" si="220"/>
        <v>64764.8125</v>
      </c>
      <c r="AW1258" s="175"/>
      <c r="AX1258" s="175"/>
    </row>
    <row r="1259" spans="2:50" s="20" customFormat="1">
      <c r="B1259" s="326"/>
      <c r="C1259" s="308"/>
      <c r="D1259" s="311"/>
      <c r="E1259" s="311"/>
      <c r="F1259" s="209" t="s">
        <v>162</v>
      </c>
      <c r="G1259" s="54">
        <v>1079938</v>
      </c>
      <c r="H1259" s="52">
        <f>IFERROR(G1259/D1246,"-")</f>
        <v>1.4354763522930327E-2</v>
      </c>
      <c r="I1259" s="54">
        <v>7</v>
      </c>
      <c r="J1259" s="52">
        <f>IFERROR(I1259/E1246,"-")</f>
        <v>6.5420560747663545E-2</v>
      </c>
      <c r="K1259" s="53">
        <f t="shared" si="216"/>
        <v>154276.85714285713</v>
      </c>
      <c r="L1259" s="311"/>
      <c r="M1259" s="311"/>
      <c r="N1259" s="209" t="s">
        <v>162</v>
      </c>
      <c r="O1259" s="54">
        <v>0</v>
      </c>
      <c r="P1259" s="52">
        <f>IFERROR(O1259/L1246,"-")</f>
        <v>0</v>
      </c>
      <c r="Q1259" s="54">
        <v>0</v>
      </c>
      <c r="R1259" s="52">
        <f>IFERROR(Q1259/M1246,"-")</f>
        <v>0</v>
      </c>
      <c r="S1259" s="53" t="str">
        <f t="shared" si="217"/>
        <v>-</v>
      </c>
      <c r="T1259" s="311"/>
      <c r="U1259" s="311"/>
      <c r="V1259" s="209" t="s">
        <v>162</v>
      </c>
      <c r="W1259" s="54">
        <v>132859</v>
      </c>
      <c r="X1259" s="52">
        <f>IFERROR(W1259/T1246,"-")</f>
        <v>1.5096412785346619E-2</v>
      </c>
      <c r="Y1259" s="54">
        <v>1</v>
      </c>
      <c r="Z1259" s="52">
        <f>IFERROR(Y1259/U1246,"-")</f>
        <v>0.125</v>
      </c>
      <c r="AA1259" s="53">
        <f t="shared" si="218"/>
        <v>132859</v>
      </c>
      <c r="AB1259" s="311"/>
      <c r="AC1259" s="311"/>
      <c r="AD1259" s="209" t="s">
        <v>162</v>
      </c>
      <c r="AE1259" s="54">
        <v>0</v>
      </c>
      <c r="AF1259" s="52">
        <f>IFERROR(AE1259/AB1246,"-")</f>
        <v>0</v>
      </c>
      <c r="AG1259" s="54">
        <v>0</v>
      </c>
      <c r="AH1259" s="52">
        <f>IFERROR(AG1259/AC1246,"-")</f>
        <v>0</v>
      </c>
      <c r="AI1259" s="53" t="str">
        <f t="shared" si="219"/>
        <v>-</v>
      </c>
      <c r="AJ1259" s="311"/>
      <c r="AK1259" s="324"/>
      <c r="AL1259" s="209" t="s">
        <v>162</v>
      </c>
      <c r="AM1259" s="54">
        <f t="shared" si="222"/>
        <v>1212797</v>
      </c>
      <c r="AN1259" s="52">
        <f>IFERROR(AM1259/AJ1246,"-")</f>
        <v>1.0702386440409939E-2</v>
      </c>
      <c r="AO1259" s="54">
        <f t="shared" si="214"/>
        <v>8</v>
      </c>
      <c r="AP1259" s="52">
        <f>IFERROR(AO1259/AK1246,"-")</f>
        <v>5.3333333333333337E-2</v>
      </c>
      <c r="AQ1259" s="53">
        <f t="shared" si="220"/>
        <v>151599.625</v>
      </c>
      <c r="AW1259" s="175"/>
      <c r="AX1259" s="175"/>
    </row>
    <row r="1260" spans="2:50" s="20" customFormat="1">
      <c r="B1260" s="326"/>
      <c r="C1260" s="308"/>
      <c r="D1260" s="311"/>
      <c r="E1260" s="311"/>
      <c r="F1260" s="209" t="s">
        <v>163</v>
      </c>
      <c r="G1260" s="54">
        <v>209179</v>
      </c>
      <c r="H1260" s="52">
        <f>IFERROR(G1260/D1246,"-")</f>
        <v>2.7804513582844964E-3</v>
      </c>
      <c r="I1260" s="54">
        <v>5</v>
      </c>
      <c r="J1260" s="52">
        <f>IFERROR(I1260/E1246,"-")</f>
        <v>4.6728971962616821E-2</v>
      </c>
      <c r="K1260" s="53">
        <f t="shared" si="216"/>
        <v>41835.800000000003</v>
      </c>
      <c r="L1260" s="311"/>
      <c r="M1260" s="311"/>
      <c r="N1260" s="209" t="s">
        <v>163</v>
      </c>
      <c r="O1260" s="54">
        <v>129409</v>
      </c>
      <c r="P1260" s="52">
        <f>IFERROR(O1260/L1246,"-")</f>
        <v>6.9903805225027061E-3</v>
      </c>
      <c r="Q1260" s="54">
        <v>2</v>
      </c>
      <c r="R1260" s="52">
        <f>IFERROR(Q1260/M1246,"-")</f>
        <v>0.11764705882352941</v>
      </c>
      <c r="S1260" s="53">
        <f t="shared" si="217"/>
        <v>64704.5</v>
      </c>
      <c r="T1260" s="311"/>
      <c r="U1260" s="311"/>
      <c r="V1260" s="209" t="s">
        <v>163</v>
      </c>
      <c r="W1260" s="54">
        <v>0</v>
      </c>
      <c r="X1260" s="52">
        <f>IFERROR(W1260/T1246,"-")</f>
        <v>0</v>
      </c>
      <c r="Y1260" s="54">
        <v>0</v>
      </c>
      <c r="Z1260" s="52">
        <f>IFERROR(Y1260/U1246,"-")</f>
        <v>0</v>
      </c>
      <c r="AA1260" s="53" t="str">
        <f t="shared" si="218"/>
        <v>-</v>
      </c>
      <c r="AB1260" s="311"/>
      <c r="AC1260" s="311"/>
      <c r="AD1260" s="209" t="s">
        <v>163</v>
      </c>
      <c r="AE1260" s="54">
        <v>0</v>
      </c>
      <c r="AF1260" s="52">
        <f>IFERROR(AE1260/AB1246,"-")</f>
        <v>0</v>
      </c>
      <c r="AG1260" s="54">
        <v>0</v>
      </c>
      <c r="AH1260" s="52">
        <f>IFERROR(AG1260/AC1246,"-")</f>
        <v>0</v>
      </c>
      <c r="AI1260" s="53" t="str">
        <f t="shared" si="219"/>
        <v>-</v>
      </c>
      <c r="AJ1260" s="311"/>
      <c r="AK1260" s="324"/>
      <c r="AL1260" s="209" t="s">
        <v>163</v>
      </c>
      <c r="AM1260" s="54">
        <f t="shared" si="222"/>
        <v>338588</v>
      </c>
      <c r="AN1260" s="52">
        <f>IFERROR(AM1260/AJ1246,"-")</f>
        <v>2.9878863652247826E-3</v>
      </c>
      <c r="AO1260" s="54">
        <f t="shared" si="214"/>
        <v>7</v>
      </c>
      <c r="AP1260" s="52">
        <f>IFERROR(AO1260/AK1246,"-")</f>
        <v>4.6666666666666669E-2</v>
      </c>
      <c r="AQ1260" s="53">
        <f t="shared" si="220"/>
        <v>48369.714285714283</v>
      </c>
      <c r="AW1260" s="175"/>
      <c r="AX1260" s="175"/>
    </row>
    <row r="1261" spans="2:50" s="20" customFormat="1">
      <c r="B1261" s="326"/>
      <c r="C1261" s="308"/>
      <c r="D1261" s="311"/>
      <c r="E1261" s="311"/>
      <c r="F1261" s="210" t="s">
        <v>164</v>
      </c>
      <c r="G1261" s="59">
        <v>1645154</v>
      </c>
      <c r="H1261" s="57">
        <f>IFERROR(G1261/D1246,"-")</f>
        <v>2.1867733729902011E-2</v>
      </c>
      <c r="I1261" s="59">
        <v>15</v>
      </c>
      <c r="J1261" s="57">
        <f>IFERROR(I1261/E1246,"-")</f>
        <v>0.14018691588785046</v>
      </c>
      <c r="K1261" s="58">
        <f t="shared" si="216"/>
        <v>109676.93333333333</v>
      </c>
      <c r="L1261" s="311"/>
      <c r="M1261" s="311"/>
      <c r="N1261" s="210" t="s">
        <v>164</v>
      </c>
      <c r="O1261" s="59">
        <v>13691</v>
      </c>
      <c r="P1261" s="57">
        <f>IFERROR(O1261/L1246,"-")</f>
        <v>7.3955675210831198E-4</v>
      </c>
      <c r="Q1261" s="59">
        <v>2</v>
      </c>
      <c r="R1261" s="57">
        <f>IFERROR(Q1261/M1246,"-")</f>
        <v>0.11764705882352941</v>
      </c>
      <c r="S1261" s="58">
        <f t="shared" si="217"/>
        <v>6845.5</v>
      </c>
      <c r="T1261" s="311"/>
      <c r="U1261" s="311"/>
      <c r="V1261" s="210" t="s">
        <v>164</v>
      </c>
      <c r="W1261" s="59">
        <v>0</v>
      </c>
      <c r="X1261" s="57">
        <f>IFERROR(W1261/T1246,"-")</f>
        <v>0</v>
      </c>
      <c r="Y1261" s="59">
        <v>0</v>
      </c>
      <c r="Z1261" s="57">
        <f>IFERROR(Y1261/U1246,"-")</f>
        <v>0</v>
      </c>
      <c r="AA1261" s="58" t="str">
        <f t="shared" si="218"/>
        <v>-</v>
      </c>
      <c r="AB1261" s="311"/>
      <c r="AC1261" s="311"/>
      <c r="AD1261" s="210" t="s">
        <v>164</v>
      </c>
      <c r="AE1261" s="59">
        <v>6472</v>
      </c>
      <c r="AF1261" s="57">
        <f>IFERROR(AE1261/AB1246,"-")</f>
        <v>6.0064574986519806E-4</v>
      </c>
      <c r="AG1261" s="59">
        <v>1</v>
      </c>
      <c r="AH1261" s="57">
        <f>IFERROR(AG1261/AC1246,"-")</f>
        <v>5.5555555555555552E-2</v>
      </c>
      <c r="AI1261" s="58">
        <f t="shared" si="219"/>
        <v>6472</v>
      </c>
      <c r="AJ1261" s="311"/>
      <c r="AK1261" s="324"/>
      <c r="AL1261" s="210" t="s">
        <v>164</v>
      </c>
      <c r="AM1261" s="59">
        <f t="shared" si="222"/>
        <v>1665317</v>
      </c>
      <c r="AN1261" s="57">
        <f>IFERROR(AM1261/AJ1246,"-")</f>
        <v>1.469567131167389E-2</v>
      </c>
      <c r="AO1261" s="59">
        <f t="shared" si="214"/>
        <v>18</v>
      </c>
      <c r="AP1261" s="57">
        <f>IFERROR(AO1261/AK1246,"-")</f>
        <v>0.12</v>
      </c>
      <c r="AQ1261" s="58">
        <f t="shared" si="220"/>
        <v>92517.611111111109</v>
      </c>
      <c r="AW1261" s="175"/>
      <c r="AX1261" s="175"/>
    </row>
    <row r="1262" spans="2:50" s="20" customFormat="1" ht="14.25" thickBot="1">
      <c r="B1262" s="339"/>
      <c r="C1262" s="308"/>
      <c r="D1262" s="312"/>
      <c r="E1262" s="312"/>
      <c r="F1262" s="212" t="s">
        <v>86</v>
      </c>
      <c r="G1262" s="61">
        <f>SUM(G1246:G1261)</f>
        <v>9598721</v>
      </c>
      <c r="H1262" s="57">
        <f>IFERROR(G1262/D1246,"-")</f>
        <v>0.127588222729069</v>
      </c>
      <c r="I1262" s="185">
        <v>86</v>
      </c>
      <c r="J1262" s="62">
        <f>IFERROR(I1262/E1246,"-")</f>
        <v>0.80373831775700932</v>
      </c>
      <c r="K1262" s="63">
        <f t="shared" si="216"/>
        <v>111613.03488372093</v>
      </c>
      <c r="L1262" s="312"/>
      <c r="M1262" s="312"/>
      <c r="N1262" s="212" t="s">
        <v>86</v>
      </c>
      <c r="O1262" s="61">
        <f>SUM(O1246:O1261)</f>
        <v>5564320</v>
      </c>
      <c r="P1262" s="57">
        <f>IFERROR(O1262/L1246,"-")</f>
        <v>0.30057193973349811</v>
      </c>
      <c r="Q1262" s="185">
        <v>14</v>
      </c>
      <c r="R1262" s="62">
        <f>IFERROR(Q1262/M1246,"-")</f>
        <v>0.82352941176470584</v>
      </c>
      <c r="S1262" s="63">
        <f t="shared" si="217"/>
        <v>397451.42857142858</v>
      </c>
      <c r="T1262" s="312"/>
      <c r="U1262" s="312"/>
      <c r="V1262" s="212" t="s">
        <v>86</v>
      </c>
      <c r="W1262" s="61">
        <f>SUM(W1246:W1261)</f>
        <v>1885158</v>
      </c>
      <c r="X1262" s="57">
        <f>IFERROR(W1262/T1246,"-")</f>
        <v>0.21420546092924425</v>
      </c>
      <c r="Y1262" s="185">
        <v>6</v>
      </c>
      <c r="Z1262" s="62">
        <f>IFERROR(Y1262/U1246,"-")</f>
        <v>0.75</v>
      </c>
      <c r="AA1262" s="63">
        <f t="shared" si="218"/>
        <v>314193</v>
      </c>
      <c r="AB1262" s="312"/>
      <c r="AC1262" s="312"/>
      <c r="AD1262" s="212" t="s">
        <v>86</v>
      </c>
      <c r="AE1262" s="61">
        <f>SUM(AE1246:AE1261)</f>
        <v>1504216</v>
      </c>
      <c r="AF1262" s="57">
        <f>IFERROR(AE1262/AB1246,"-")</f>
        <v>0.1396015060691021</v>
      </c>
      <c r="AG1262" s="185">
        <v>12</v>
      </c>
      <c r="AH1262" s="62">
        <f>IFERROR(AG1262/AC1246,"-")</f>
        <v>0.66666666666666663</v>
      </c>
      <c r="AI1262" s="63">
        <f t="shared" si="219"/>
        <v>125351.33333333333</v>
      </c>
      <c r="AJ1262" s="312"/>
      <c r="AK1262" s="325"/>
      <c r="AL1262" s="212" t="s">
        <v>86</v>
      </c>
      <c r="AM1262" s="60">
        <f>SUM(AM1246:AM1261)</f>
        <v>18552415</v>
      </c>
      <c r="AN1262" s="57">
        <f>IFERROR(AM1262/AJ1246,"-")</f>
        <v>0.16371669350506141</v>
      </c>
      <c r="AO1262" s="59">
        <f t="shared" si="214"/>
        <v>118</v>
      </c>
      <c r="AP1262" s="57">
        <f>IFERROR(AO1262/AK1246,"-")</f>
        <v>0.78666666666666663</v>
      </c>
      <c r="AQ1262" s="63">
        <f t="shared" si="220"/>
        <v>157223.85593220338</v>
      </c>
      <c r="AW1262" s="175"/>
      <c r="AX1262" s="175"/>
    </row>
    <row r="1263" spans="2:50" s="135" customFormat="1" ht="14.25" thickTop="1">
      <c r="B1263" s="333" t="s">
        <v>149</v>
      </c>
      <c r="C1263" s="334"/>
      <c r="D1263" s="327">
        <f>地区別_EAT10別高齢者の疾病!D141</f>
        <v>73774610440</v>
      </c>
      <c r="E1263" s="327">
        <f>地区別_EAT10別高齢者の疾病!E141</f>
        <v>120580</v>
      </c>
      <c r="F1263" s="213" t="s">
        <v>150</v>
      </c>
      <c r="G1263" s="142">
        <f>地区別_EAT10別高齢者の疾病!G141</f>
        <v>1386314017</v>
      </c>
      <c r="H1263" s="143">
        <f>地区別_EAT10別高齢者の疾病!H141</f>
        <v>1.8791207554087627E-2</v>
      </c>
      <c r="I1263" s="142">
        <f>地区別_EAT10別高齢者の疾病!I141</f>
        <v>22418</v>
      </c>
      <c r="J1263" s="143">
        <f>地区別_EAT10別高齢者の疾病!J141</f>
        <v>0.18591806269696468</v>
      </c>
      <c r="K1263" s="144">
        <f>地区別_EAT10別高齢者の疾病!K141</f>
        <v>61839.326300294408</v>
      </c>
      <c r="L1263" s="327">
        <f>地区別_EAT10別高齢者の疾病!L141</f>
        <v>12430858020</v>
      </c>
      <c r="M1263" s="327">
        <f>地区別_EAT10別高齢者の疾病!M141</f>
        <v>18684</v>
      </c>
      <c r="N1263" s="213" t="s">
        <v>150</v>
      </c>
      <c r="O1263" s="142">
        <f>地区別_EAT10別高齢者の疾病!O141</f>
        <v>247446905</v>
      </c>
      <c r="P1263" s="143">
        <f>地区別_EAT10別高齢者の疾病!P141</f>
        <v>1.9905858839501089E-2</v>
      </c>
      <c r="Q1263" s="142">
        <f>地区別_EAT10別高齢者の疾病!Q141</f>
        <v>3848</v>
      </c>
      <c r="R1263" s="143">
        <f>地区別_EAT10別高齢者の疾病!R141</f>
        <v>0.20595161635624062</v>
      </c>
      <c r="S1263" s="144">
        <f>地区別_EAT10別高齢者の疾病!S141</f>
        <v>64305.328742203739</v>
      </c>
      <c r="T1263" s="327">
        <f>地区別_EAT10別高齢者の疾病!T141</f>
        <v>7910143320</v>
      </c>
      <c r="U1263" s="327">
        <f>地区別_EAT10別高齢者の疾病!U141</f>
        <v>10804</v>
      </c>
      <c r="V1263" s="213" t="s">
        <v>150</v>
      </c>
      <c r="W1263" s="142">
        <f>地区別_EAT10別高齢者の疾病!W141</f>
        <v>158171476</v>
      </c>
      <c r="X1263" s="143">
        <f>地区別_EAT10別高齢者の疾病!X141</f>
        <v>1.9996031626895984E-2</v>
      </c>
      <c r="Y1263" s="142">
        <f>地区別_EAT10別高齢者の疾病!Y141</f>
        <v>2502</v>
      </c>
      <c r="Z1263" s="143">
        <f>地区別_EAT10別高齢者の疾病!Z141</f>
        <v>0.23158089596445761</v>
      </c>
      <c r="AA1263" s="144">
        <f>地区別_EAT10別高齢者の疾病!AA141</f>
        <v>63218.01598721023</v>
      </c>
      <c r="AB1263" s="327">
        <f>地区別_EAT10別高齢者の疾病!AB141</f>
        <v>15624836820</v>
      </c>
      <c r="AC1263" s="327">
        <f>地区別_EAT10別高齢者の疾病!AC141</f>
        <v>18016</v>
      </c>
      <c r="AD1263" s="213" t="s">
        <v>150</v>
      </c>
      <c r="AE1263" s="142">
        <f>地区別_EAT10別高齢者の疾病!AE141</f>
        <v>401576855</v>
      </c>
      <c r="AF1263" s="143">
        <f>地区別_EAT10別高齢者の疾病!AF141</f>
        <v>2.5701187130861825E-2</v>
      </c>
      <c r="AG1263" s="142">
        <f>地区別_EAT10別高齢者の疾病!AG141</f>
        <v>4907</v>
      </c>
      <c r="AH1263" s="143">
        <f>地区別_EAT10別高齢者の疾病!AH141</f>
        <v>0.27236900532859681</v>
      </c>
      <c r="AI1263" s="144">
        <f>地区別_EAT10別高齢者の疾病!AI141</f>
        <v>81837.549419197065</v>
      </c>
      <c r="AJ1263" s="327">
        <f>地区別_EAT10別高齢者の疾病!AJ141</f>
        <v>109740448600</v>
      </c>
      <c r="AK1263" s="330">
        <f>地区別_EAT10別高齢者の疾病!AK141</f>
        <v>168084</v>
      </c>
      <c r="AL1263" s="213" t="s">
        <v>150</v>
      </c>
      <c r="AM1263" s="142">
        <f>地区別_EAT10別高齢者の疾病!AM141</f>
        <v>2193509253</v>
      </c>
      <c r="AN1263" s="143">
        <f>地区別_EAT10別高齢者の疾病!AN141</f>
        <v>1.9988156427128E-2</v>
      </c>
      <c r="AO1263" s="142">
        <f>地区別_EAT10別高齢者の疾病!AO141</f>
        <v>33675</v>
      </c>
      <c r="AP1263" s="143">
        <f>地区別_EAT10別高齢者の疾病!AP141</f>
        <v>0.20034625544370671</v>
      </c>
      <c r="AQ1263" s="144">
        <f>地区別_EAT10別高齢者の疾病!AQ141</f>
        <v>65137.6170155902</v>
      </c>
      <c r="AW1263" s="136"/>
      <c r="AX1263" s="136"/>
    </row>
    <row r="1264" spans="2:50" s="135" customFormat="1">
      <c r="B1264" s="335"/>
      <c r="C1264" s="336"/>
      <c r="D1264" s="328"/>
      <c r="E1264" s="328"/>
      <c r="F1264" s="214" t="s">
        <v>151</v>
      </c>
      <c r="G1264" s="145">
        <f>地区別_EAT10別高齢者の疾病!G142</f>
        <v>1975927883</v>
      </c>
      <c r="H1264" s="146">
        <f>地区別_EAT10別高齢者の疾病!H142</f>
        <v>2.6783304868915551E-2</v>
      </c>
      <c r="I1264" s="145">
        <f>地区別_EAT10別高齢者の疾病!I142</f>
        <v>30038</v>
      </c>
      <c r="J1264" s="146">
        <f>地区別_EAT10別高齢者の疾病!J142</f>
        <v>0.24911262232542711</v>
      </c>
      <c r="K1264" s="147">
        <f>地区別_EAT10別高齢者の疾病!K142</f>
        <v>65780.940242359677</v>
      </c>
      <c r="L1264" s="328"/>
      <c r="M1264" s="328"/>
      <c r="N1264" s="214" t="s">
        <v>151</v>
      </c>
      <c r="O1264" s="145">
        <f>地区別_EAT10別高齢者の疾病!O142</f>
        <v>328029565</v>
      </c>
      <c r="P1264" s="146">
        <f>地区別_EAT10別高齢者の疾病!P142</f>
        <v>2.6388328502524396E-2</v>
      </c>
      <c r="Q1264" s="145">
        <f>地区別_EAT10別高齢者の疾病!Q142</f>
        <v>5156</v>
      </c>
      <c r="R1264" s="146">
        <f>地区別_EAT10別高齢者の疾病!R142</f>
        <v>0.27595803896381932</v>
      </c>
      <c r="S1264" s="147">
        <f>地区別_EAT10別高齢者の疾病!S142</f>
        <v>63620.93968192397</v>
      </c>
      <c r="T1264" s="328"/>
      <c r="U1264" s="328"/>
      <c r="V1264" s="214" t="s">
        <v>151</v>
      </c>
      <c r="W1264" s="145">
        <f>地区別_EAT10別高齢者の疾病!W142</f>
        <v>230390105</v>
      </c>
      <c r="X1264" s="146">
        <f>地区別_EAT10別高齢者の疾病!X142</f>
        <v>2.9125907797078954E-2</v>
      </c>
      <c r="Y1264" s="145">
        <f>地区別_EAT10別高齢者の疾病!Y142</f>
        <v>3237</v>
      </c>
      <c r="Z1264" s="146">
        <f>地区別_EAT10別高齢者の疾病!Z142</f>
        <v>0.29961125509070713</v>
      </c>
      <c r="AA1264" s="147">
        <f>地区別_EAT10別高齢者の疾病!AA142</f>
        <v>71173.958912573376</v>
      </c>
      <c r="AB1264" s="328"/>
      <c r="AC1264" s="328"/>
      <c r="AD1264" s="214" t="s">
        <v>151</v>
      </c>
      <c r="AE1264" s="145">
        <f>地区別_EAT10別高齢者の疾病!AE142</f>
        <v>413461986</v>
      </c>
      <c r="AF1264" s="146">
        <f>地区別_EAT10別高齢者の疾病!AF142</f>
        <v>2.6461843458791399E-2</v>
      </c>
      <c r="AG1264" s="145">
        <f>地区別_EAT10別高齢者の疾病!AG142</f>
        <v>6005</v>
      </c>
      <c r="AH1264" s="146">
        <f>地区別_EAT10別高齢者の疾病!AH142</f>
        <v>0.33331483126110123</v>
      </c>
      <c r="AI1264" s="147">
        <f>地区別_EAT10別高齢者の疾病!AI142</f>
        <v>68852.953538717731</v>
      </c>
      <c r="AJ1264" s="328"/>
      <c r="AK1264" s="331"/>
      <c r="AL1264" s="214" t="s">
        <v>151</v>
      </c>
      <c r="AM1264" s="145">
        <f>地区別_EAT10別高齢者の疾病!AM142</f>
        <v>2947809539</v>
      </c>
      <c r="AN1264" s="146">
        <f>地区別_EAT10別高齢者の疾病!AN142</f>
        <v>2.6861650162782368E-2</v>
      </c>
      <c r="AO1264" s="145">
        <f>地区別_EAT10別高齢者の疾病!AO142</f>
        <v>44436</v>
      </c>
      <c r="AP1264" s="146">
        <f>地区別_EAT10別高齢者の疾病!AP142</f>
        <v>0.26436781609195403</v>
      </c>
      <c r="AQ1264" s="147">
        <f>地区別_EAT10別高齢者の疾病!AQ142</f>
        <v>66338.318908092537</v>
      </c>
      <c r="AW1264" s="136"/>
      <c r="AX1264" s="136"/>
    </row>
    <row r="1265" spans="2:50" s="135" customFormat="1">
      <c r="B1265" s="335"/>
      <c r="C1265" s="336"/>
      <c r="D1265" s="328"/>
      <c r="E1265" s="328"/>
      <c r="F1265" s="215" t="s">
        <v>152</v>
      </c>
      <c r="G1265" s="145">
        <f>地区別_EAT10別高齢者の疾病!G143</f>
        <v>1535490391</v>
      </c>
      <c r="H1265" s="146">
        <f>地区別_EAT10別高齢者の疾病!H143</f>
        <v>2.0813263287222585E-2</v>
      </c>
      <c r="I1265" s="145">
        <f>地区別_EAT10別高齢者の疾病!I143</f>
        <v>34428</v>
      </c>
      <c r="J1265" s="146">
        <f>地区別_EAT10別高齢者の疾病!J143</f>
        <v>0.28551998673080115</v>
      </c>
      <c r="K1265" s="147">
        <f>地区別_EAT10別高齢者の疾病!K143</f>
        <v>44600.04621238527</v>
      </c>
      <c r="L1265" s="328"/>
      <c r="M1265" s="328"/>
      <c r="N1265" s="215" t="s">
        <v>152</v>
      </c>
      <c r="O1265" s="145">
        <f>地区別_EAT10別高齢者の疾病!O143</f>
        <v>281545057</v>
      </c>
      <c r="P1265" s="146">
        <f>地区別_EAT10別高齢者の疾病!P143</f>
        <v>2.2648883652843781E-2</v>
      </c>
      <c r="Q1265" s="145">
        <f>地区別_EAT10別高齢者の疾病!Q143</f>
        <v>5966</v>
      </c>
      <c r="R1265" s="146">
        <f>地区別_EAT10別高齢者の疾病!R143</f>
        <v>0.31931064011988869</v>
      </c>
      <c r="S1265" s="147">
        <f>地区別_EAT10別高齢者の疾病!S143</f>
        <v>47191.595206168284</v>
      </c>
      <c r="T1265" s="328"/>
      <c r="U1265" s="328"/>
      <c r="V1265" s="215" t="s">
        <v>152</v>
      </c>
      <c r="W1265" s="145">
        <f>地区別_EAT10別高齢者の疾病!W143</f>
        <v>147944894</v>
      </c>
      <c r="X1265" s="146">
        <f>地区別_EAT10別高齢者の疾病!X143</f>
        <v>1.8703187542245443E-2</v>
      </c>
      <c r="Y1265" s="145">
        <f>地区別_EAT10別高齢者の疾病!Y143</f>
        <v>3480</v>
      </c>
      <c r="Z1265" s="146">
        <f>地区別_EAT10別高齢者の疾病!Z143</f>
        <v>0.32210292484265085</v>
      </c>
      <c r="AA1265" s="147">
        <f>地区別_EAT10別高齢者の疾病!AA143</f>
        <v>42512.900574712643</v>
      </c>
      <c r="AB1265" s="328"/>
      <c r="AC1265" s="328"/>
      <c r="AD1265" s="215" t="s">
        <v>152</v>
      </c>
      <c r="AE1265" s="145">
        <f>地区別_EAT10別高齢者の疾病!AE143</f>
        <v>257511614</v>
      </c>
      <c r="AF1265" s="146">
        <f>地区別_EAT10別高齢者の疾病!AF143</f>
        <v>1.6480915414769752E-2</v>
      </c>
      <c r="AG1265" s="145">
        <f>地区別_EAT10別高齢者の疾病!AG143</f>
        <v>5782</v>
      </c>
      <c r="AH1265" s="146">
        <f>地区別_EAT10別高齢者の疾病!AH143</f>
        <v>0.32093694493783304</v>
      </c>
      <c r="AI1265" s="147">
        <f>地区別_EAT10別高齢者の疾病!AI143</f>
        <v>44536.771705292289</v>
      </c>
      <c r="AJ1265" s="328"/>
      <c r="AK1265" s="331"/>
      <c r="AL1265" s="215" t="s">
        <v>152</v>
      </c>
      <c r="AM1265" s="145">
        <f>地区別_EAT10別高齢者の疾病!AM143</f>
        <v>2222491956</v>
      </c>
      <c r="AN1265" s="146">
        <f>地区別_EAT10別高齢者の疾病!AN143</f>
        <v>2.0252258710012235E-2</v>
      </c>
      <c r="AO1265" s="145">
        <f>地区別_EAT10別高齢者の疾病!AO143</f>
        <v>49656</v>
      </c>
      <c r="AP1265" s="146">
        <f>地区別_EAT10別高齢者の疾病!AP143</f>
        <v>0.29542371671307205</v>
      </c>
      <c r="AQ1265" s="147">
        <f>地区別_EAT10別高齢者の疾病!AQ143</f>
        <v>44757.772595456743</v>
      </c>
      <c r="AW1265" s="136"/>
      <c r="AX1265" s="136"/>
    </row>
    <row r="1266" spans="2:50" s="135" customFormat="1">
      <c r="B1266" s="335"/>
      <c r="C1266" s="336"/>
      <c r="D1266" s="328"/>
      <c r="E1266" s="328"/>
      <c r="F1266" s="215" t="s">
        <v>153</v>
      </c>
      <c r="G1266" s="145">
        <f>地区別_EAT10別高齢者の疾病!G144</f>
        <v>213578789</v>
      </c>
      <c r="H1266" s="146">
        <f>地区別_EAT10別高齢者の疾病!H144</f>
        <v>2.895017509766467E-3</v>
      </c>
      <c r="I1266" s="145">
        <f>地区別_EAT10別高齢者の疾病!I144</f>
        <v>4873</v>
      </c>
      <c r="J1266" s="146">
        <f>地区別_EAT10別高齢者の疾病!J144</f>
        <v>4.0413003814894675E-2</v>
      </c>
      <c r="K1266" s="147">
        <f>地区別_EAT10別高齢者の疾病!K144</f>
        <v>43829.014775292431</v>
      </c>
      <c r="L1266" s="328"/>
      <c r="M1266" s="328"/>
      <c r="N1266" s="215" t="s">
        <v>153</v>
      </c>
      <c r="O1266" s="145">
        <f>地区別_EAT10別高齢者の疾病!O144</f>
        <v>37901129</v>
      </c>
      <c r="P1266" s="146">
        <f>地区別_EAT10別高齢者の疾病!P144</f>
        <v>3.0489551838675092E-3</v>
      </c>
      <c r="Q1266" s="145">
        <f>地区別_EAT10別高齢者の疾病!Q144</f>
        <v>855</v>
      </c>
      <c r="R1266" s="146">
        <f>地区別_EAT10別高齢者の疾病!R144</f>
        <v>4.5761078998073218E-2</v>
      </c>
      <c r="S1266" s="147">
        <f>地区別_EAT10別高齢者の疾病!S144</f>
        <v>44328.805847953219</v>
      </c>
      <c r="T1266" s="328"/>
      <c r="U1266" s="328"/>
      <c r="V1266" s="215" t="s">
        <v>153</v>
      </c>
      <c r="W1266" s="145">
        <f>地区別_EAT10別高齢者の疾病!W144</f>
        <v>28521273</v>
      </c>
      <c r="X1266" s="146">
        <f>地区別_EAT10別高齢者の疾病!X144</f>
        <v>3.6056581842059468E-3</v>
      </c>
      <c r="Y1266" s="145">
        <f>地区別_EAT10別高齢者の疾病!Y144</f>
        <v>514</v>
      </c>
      <c r="Z1266" s="146">
        <f>地区別_EAT10別高齢者の疾病!Z144</f>
        <v>4.7574972232506479E-2</v>
      </c>
      <c r="AA1266" s="147">
        <f>地区別_EAT10別高齢者の疾病!AA144</f>
        <v>55488.857976653693</v>
      </c>
      <c r="AB1266" s="328"/>
      <c r="AC1266" s="328"/>
      <c r="AD1266" s="215" t="s">
        <v>153</v>
      </c>
      <c r="AE1266" s="145">
        <f>地区別_EAT10別高齢者の疾病!AE144</f>
        <v>42551408</v>
      </c>
      <c r="AF1266" s="146">
        <f>地区別_EAT10別高齢者の疾病!AF144</f>
        <v>2.7233185530317751E-3</v>
      </c>
      <c r="AG1266" s="145">
        <f>地区別_EAT10別高齢者の疾病!AG144</f>
        <v>927</v>
      </c>
      <c r="AH1266" s="146">
        <f>地区別_EAT10別高齢者の疾病!AH144</f>
        <v>5.1454262877442272E-2</v>
      </c>
      <c r="AI1266" s="147">
        <f>地区別_EAT10別高齢者の疾病!AI144</f>
        <v>45902.274002157494</v>
      </c>
      <c r="AJ1266" s="328"/>
      <c r="AK1266" s="331"/>
      <c r="AL1266" s="215" t="s">
        <v>153</v>
      </c>
      <c r="AM1266" s="145">
        <f>地区別_EAT10別高齢者の疾病!AM144</f>
        <v>322552599</v>
      </c>
      <c r="AN1266" s="146">
        <f>地区別_EAT10別高齢者の疾病!AN144</f>
        <v>2.9392316426160481E-3</v>
      </c>
      <c r="AO1266" s="145">
        <f>地区別_EAT10別高齢者の疾病!AO144</f>
        <v>7169</v>
      </c>
      <c r="AP1266" s="146">
        <f>地区別_EAT10別高齢者の疾病!AP144</f>
        <v>4.265129340091859E-2</v>
      </c>
      <c r="AQ1266" s="147">
        <f>地区別_EAT10別高齢者の疾病!AQ144</f>
        <v>44992.690612358769</v>
      </c>
      <c r="AW1266" s="136"/>
      <c r="AX1266" s="136"/>
    </row>
    <row r="1267" spans="2:50" s="135" customFormat="1">
      <c r="B1267" s="335"/>
      <c r="C1267" s="336"/>
      <c r="D1267" s="328"/>
      <c r="E1267" s="328"/>
      <c r="F1267" s="215" t="s">
        <v>154</v>
      </c>
      <c r="G1267" s="145">
        <f>地区別_EAT10別高齢者の疾病!G145</f>
        <v>1999703224</v>
      </c>
      <c r="H1267" s="146">
        <f>地区別_EAT10別高齢者の疾病!H145</f>
        <v>2.7105574832229504E-2</v>
      </c>
      <c r="I1267" s="145">
        <f>地区別_EAT10別高齢者の疾病!I145</f>
        <v>39777</v>
      </c>
      <c r="J1267" s="146">
        <f>地区別_EAT10別高齢者の疾病!J145</f>
        <v>0.32988057721015096</v>
      </c>
      <c r="K1267" s="147">
        <f>地区別_EAT10別高齢者の疾病!K145</f>
        <v>50272.851748497873</v>
      </c>
      <c r="L1267" s="328"/>
      <c r="M1267" s="328"/>
      <c r="N1267" s="215" t="s">
        <v>154</v>
      </c>
      <c r="O1267" s="145">
        <f>地区別_EAT10別高齢者の疾病!O145</f>
        <v>341994597</v>
      </c>
      <c r="P1267" s="146">
        <f>地区別_EAT10別高齢者の疾病!P145</f>
        <v>2.7511745082259415E-2</v>
      </c>
      <c r="Q1267" s="145">
        <f>地区別_EAT10別高齢者の疾病!Q145</f>
        <v>6989</v>
      </c>
      <c r="R1267" s="146">
        <f>地区別_EAT10別高齢者の疾病!R145</f>
        <v>0.37406336972810961</v>
      </c>
      <c r="S1267" s="147">
        <f>地区別_EAT10別高齢者の疾病!S145</f>
        <v>48933.266132493918</v>
      </c>
      <c r="T1267" s="328"/>
      <c r="U1267" s="328"/>
      <c r="V1267" s="215" t="s">
        <v>154</v>
      </c>
      <c r="W1267" s="145">
        <f>地区別_EAT10別高齢者の疾病!W145</f>
        <v>196217996</v>
      </c>
      <c r="X1267" s="146">
        <f>地区別_EAT10別高齢者の疾病!X145</f>
        <v>2.4805871153292833E-2</v>
      </c>
      <c r="Y1267" s="145">
        <f>地区別_EAT10別高齢者の疾病!Y145</f>
        <v>4208</v>
      </c>
      <c r="Z1267" s="146">
        <f>地区別_EAT10別高齢者の疾病!Z145</f>
        <v>0.38948537578674564</v>
      </c>
      <c r="AA1267" s="147">
        <f>地区別_EAT10別高齢者の疾病!AA145</f>
        <v>46629.751901140684</v>
      </c>
      <c r="AB1267" s="328"/>
      <c r="AC1267" s="328"/>
      <c r="AD1267" s="215" t="s">
        <v>154</v>
      </c>
      <c r="AE1267" s="145">
        <f>地区別_EAT10別高齢者の疾病!AE145</f>
        <v>404833027</v>
      </c>
      <c r="AF1267" s="146">
        <f>地区別_EAT10別高齢者の疾病!AF145</f>
        <v>2.590958431526199E-2</v>
      </c>
      <c r="AG1267" s="145">
        <f>地区別_EAT10別高齢者の疾病!AG145</f>
        <v>7421</v>
      </c>
      <c r="AH1267" s="146">
        <f>地区別_EAT10別高齢者の疾病!AH145</f>
        <v>0.41191163410301956</v>
      </c>
      <c r="AI1267" s="147">
        <f>地区別_EAT10別高齢者の疾病!AI145</f>
        <v>54552.355073440238</v>
      </c>
      <c r="AJ1267" s="328"/>
      <c r="AK1267" s="331"/>
      <c r="AL1267" s="215" t="s">
        <v>154</v>
      </c>
      <c r="AM1267" s="145">
        <f>地区別_EAT10別高齢者の疾病!AM145</f>
        <v>2942748844</v>
      </c>
      <c r="AN1267" s="146">
        <f>地区別_EAT10別高齢者の疾病!AN145</f>
        <v>2.6815535033269403E-2</v>
      </c>
      <c r="AO1267" s="145">
        <f>地区別_EAT10別高齢者の疾病!AO145</f>
        <v>58395</v>
      </c>
      <c r="AP1267" s="146">
        <f>地区別_EAT10別高齢者の疾病!AP145</f>
        <v>0.34741557792532307</v>
      </c>
      <c r="AQ1267" s="147">
        <f>地区別_EAT10別高齢者の疾病!AQ145</f>
        <v>50393.849541912838</v>
      </c>
      <c r="AW1267" s="136"/>
      <c r="AX1267" s="136"/>
    </row>
    <row r="1268" spans="2:50" s="135" customFormat="1">
      <c r="B1268" s="335"/>
      <c r="C1268" s="336"/>
      <c r="D1268" s="328"/>
      <c r="E1268" s="328"/>
      <c r="F1268" s="215" t="s">
        <v>155</v>
      </c>
      <c r="G1268" s="145">
        <f>地区別_EAT10別高齢者の疾病!G146</f>
        <v>2993848649</v>
      </c>
      <c r="H1268" s="146">
        <f>地区別_EAT10別高齢者の疾病!H146</f>
        <v>4.0581016031726265E-2</v>
      </c>
      <c r="I1268" s="145">
        <f>地区別_EAT10別高齢者の疾病!I146</f>
        <v>43432</v>
      </c>
      <c r="J1268" s="146">
        <f>地区別_EAT10別高齢者の疾病!J146</f>
        <v>0.36019240338364572</v>
      </c>
      <c r="K1268" s="147">
        <f>地区別_EAT10別高齢者の疾病!K146</f>
        <v>68931.862428624052</v>
      </c>
      <c r="L1268" s="328"/>
      <c r="M1268" s="328"/>
      <c r="N1268" s="215" t="s">
        <v>155</v>
      </c>
      <c r="O1268" s="145">
        <f>地区別_EAT10別高齢者の疾病!O146</f>
        <v>564617935</v>
      </c>
      <c r="P1268" s="146">
        <f>地区別_EAT10別高齢者の疾病!P146</f>
        <v>4.5420672820137321E-2</v>
      </c>
      <c r="Q1268" s="145">
        <f>地区別_EAT10別高齢者の疾病!Q146</f>
        <v>7644</v>
      </c>
      <c r="R1268" s="146">
        <f>地区別_EAT10別高齢者の疾病!R146</f>
        <v>0.40912010276172128</v>
      </c>
      <c r="S1268" s="147">
        <f>地区別_EAT10別高齢者の疾病!S146</f>
        <v>73864.198717948719</v>
      </c>
      <c r="T1268" s="328"/>
      <c r="U1268" s="328"/>
      <c r="V1268" s="215" t="s">
        <v>155</v>
      </c>
      <c r="W1268" s="145">
        <f>地区別_EAT10別高齢者の疾病!W146</f>
        <v>330872044</v>
      </c>
      <c r="X1268" s="146">
        <f>地区別_EAT10別高齢者の疾病!X146</f>
        <v>4.182883047939516E-2</v>
      </c>
      <c r="Y1268" s="145">
        <f>地区別_EAT10別高齢者の疾病!Y146</f>
        <v>4479</v>
      </c>
      <c r="Z1268" s="146">
        <f>地区別_EAT10別高齢者の疾病!Z146</f>
        <v>0.41456867826730842</v>
      </c>
      <c r="AA1268" s="147">
        <f>地区別_EAT10別高齢者の疾病!AA146</f>
        <v>73871.856217905777</v>
      </c>
      <c r="AB1268" s="328"/>
      <c r="AC1268" s="328"/>
      <c r="AD1268" s="215" t="s">
        <v>155</v>
      </c>
      <c r="AE1268" s="145">
        <f>地区別_EAT10別高齢者の疾病!AE146</f>
        <v>593178693</v>
      </c>
      <c r="AF1268" s="146">
        <f>地区別_EAT10別高齢者の疾病!AF146</f>
        <v>3.7963832828047418E-2</v>
      </c>
      <c r="AG1268" s="145">
        <f>地区別_EAT10別高齢者の疾病!AG146</f>
        <v>7688</v>
      </c>
      <c r="AH1268" s="146">
        <f>地区別_EAT10別高齢者の疾病!AH146</f>
        <v>0.42673179396092364</v>
      </c>
      <c r="AI1268" s="147">
        <f>地区別_EAT10別高齢者の疾病!AI146</f>
        <v>77156.437695109256</v>
      </c>
      <c r="AJ1268" s="328"/>
      <c r="AK1268" s="331"/>
      <c r="AL1268" s="215" t="s">
        <v>155</v>
      </c>
      <c r="AM1268" s="145">
        <f>地区別_EAT10別高齢者の疾病!AM146</f>
        <v>4482517321</v>
      </c>
      <c r="AN1268" s="146">
        <f>地区別_EAT10別高齢者の疾病!AN146</f>
        <v>4.0846537244791252E-2</v>
      </c>
      <c r="AO1268" s="145">
        <f>地区別_EAT10別高齢者の疾病!AO146</f>
        <v>63243</v>
      </c>
      <c r="AP1268" s="146">
        <f>地区別_EAT10別高齢者の疾病!AP146</f>
        <v>0.37625829942171773</v>
      </c>
      <c r="AQ1268" s="147">
        <f>地区別_EAT10別高齢者の疾病!AQ146</f>
        <v>70877.683237670572</v>
      </c>
      <c r="AW1268" s="136"/>
      <c r="AX1268" s="136"/>
    </row>
    <row r="1269" spans="2:50" s="135" customFormat="1">
      <c r="B1269" s="335"/>
      <c r="C1269" s="336"/>
      <c r="D1269" s="328"/>
      <c r="E1269" s="328"/>
      <c r="F1269" s="215" t="s">
        <v>156</v>
      </c>
      <c r="G1269" s="145">
        <f>地区別_EAT10別高齢者の疾病!G147</f>
        <v>1693744953</v>
      </c>
      <c r="H1269" s="146">
        <f>地区別_EAT10別高齢者の疾病!H147</f>
        <v>2.2958372032035362E-2</v>
      </c>
      <c r="I1269" s="145">
        <f>地区別_EAT10別高齢者の疾病!I147</f>
        <v>11320</v>
      </c>
      <c r="J1269" s="146">
        <f>地区別_EAT10別高齢者の疾病!J147</f>
        <v>9.3879582020235525E-2</v>
      </c>
      <c r="K1269" s="147">
        <f>地区別_EAT10別高齢者の疾病!K147</f>
        <v>149624.11245583039</v>
      </c>
      <c r="L1269" s="328"/>
      <c r="M1269" s="328"/>
      <c r="N1269" s="215" t="s">
        <v>156</v>
      </c>
      <c r="O1269" s="145">
        <f>地区別_EAT10別高齢者の疾病!O147</f>
        <v>286371875</v>
      </c>
      <c r="P1269" s="146">
        <f>地区別_EAT10別高齢者の疾病!P147</f>
        <v>2.303717688185775E-2</v>
      </c>
      <c r="Q1269" s="145">
        <f>地区別_EAT10別高齢者の疾病!Q147</f>
        <v>2111</v>
      </c>
      <c r="R1269" s="146">
        <f>地区別_EAT10別高齢者の疾病!R147</f>
        <v>0.11298437165489189</v>
      </c>
      <c r="S1269" s="147">
        <f>地区別_EAT10別高齢者の疾病!S147</f>
        <v>135656.9753671246</v>
      </c>
      <c r="T1269" s="328"/>
      <c r="U1269" s="328"/>
      <c r="V1269" s="215" t="s">
        <v>156</v>
      </c>
      <c r="W1269" s="145">
        <f>地区別_EAT10別高齢者の疾病!W147</f>
        <v>190499752</v>
      </c>
      <c r="X1269" s="146">
        <f>地区別_EAT10別高齢者の疾病!X147</f>
        <v>2.408297097706695E-2</v>
      </c>
      <c r="Y1269" s="145">
        <f>地区別_EAT10別高齢者の疾病!Y147</f>
        <v>1289</v>
      </c>
      <c r="Z1269" s="146">
        <f>地区別_EAT10別高齢者の疾病!Z147</f>
        <v>0.11930766382821177</v>
      </c>
      <c r="AA1269" s="147">
        <f>地区別_EAT10別高齢者の疾病!AA147</f>
        <v>147788.79131109387</v>
      </c>
      <c r="AB1269" s="328"/>
      <c r="AC1269" s="328"/>
      <c r="AD1269" s="215" t="s">
        <v>156</v>
      </c>
      <c r="AE1269" s="145">
        <f>地区別_EAT10別高齢者の疾病!AE147</f>
        <v>456119482</v>
      </c>
      <c r="AF1269" s="146">
        <f>地区別_EAT10別高齢者の疾病!AF147</f>
        <v>2.9191951714731573E-2</v>
      </c>
      <c r="AG1269" s="145">
        <f>地区別_EAT10別高齢者の疾病!AG147</f>
        <v>2725</v>
      </c>
      <c r="AH1269" s="146">
        <f>地区別_EAT10別高齢者の疾病!AH147</f>
        <v>0.15125444049733569</v>
      </c>
      <c r="AI1269" s="147">
        <f>地区別_EAT10別高齢者の疾病!AI147</f>
        <v>167383.29614678898</v>
      </c>
      <c r="AJ1269" s="328"/>
      <c r="AK1269" s="331"/>
      <c r="AL1269" s="215" t="s">
        <v>156</v>
      </c>
      <c r="AM1269" s="145">
        <f>地区別_EAT10別高齢者の疾病!AM147</f>
        <v>2626736062</v>
      </c>
      <c r="AN1269" s="146">
        <f>地区別_EAT10別高齢者の疾病!AN147</f>
        <v>2.3935896886792932E-2</v>
      </c>
      <c r="AO1269" s="145">
        <f>地区別_EAT10別高齢者の疾病!AO147</f>
        <v>17445</v>
      </c>
      <c r="AP1269" s="146">
        <f>地区別_EAT10別高齢者の疾病!AP147</f>
        <v>0.10378739201827658</v>
      </c>
      <c r="AQ1269" s="147">
        <f>地区別_EAT10別高齢者の疾病!AQ147</f>
        <v>150572.43118372027</v>
      </c>
      <c r="AW1269" s="136"/>
      <c r="AX1269" s="136"/>
    </row>
    <row r="1270" spans="2:50" s="135" customFormat="1">
      <c r="B1270" s="335"/>
      <c r="C1270" s="336"/>
      <c r="D1270" s="328"/>
      <c r="E1270" s="328"/>
      <c r="F1270" s="215" t="s">
        <v>166</v>
      </c>
      <c r="G1270" s="145">
        <f>地区別_EAT10別高齢者の疾病!G148</f>
        <v>173914</v>
      </c>
      <c r="H1270" s="146">
        <f>地区別_EAT10別高齢者の疾病!H148</f>
        <v>2.3573692759983076E-6</v>
      </c>
      <c r="I1270" s="145">
        <f>地区別_EAT10別高齢者の疾病!I148</f>
        <v>47</v>
      </c>
      <c r="J1270" s="146">
        <f>地区別_EAT10別高齢者の疾病!J148</f>
        <v>3.8978271686846908E-4</v>
      </c>
      <c r="K1270" s="147">
        <f>地区別_EAT10別高齢者の疾病!K148</f>
        <v>3700.2978723404253</v>
      </c>
      <c r="L1270" s="328"/>
      <c r="M1270" s="328"/>
      <c r="N1270" s="215" t="s">
        <v>166</v>
      </c>
      <c r="O1270" s="145">
        <f>地区別_EAT10別高齢者の疾病!O148</f>
        <v>33245</v>
      </c>
      <c r="P1270" s="146">
        <f>地区別_EAT10別高齢者の疾病!P148</f>
        <v>2.6743930263310981E-6</v>
      </c>
      <c r="Q1270" s="145">
        <f>地区別_EAT10別高齢者の疾病!Q148</f>
        <v>9</v>
      </c>
      <c r="R1270" s="146">
        <f>地区別_EAT10別高齢者の疾病!R148</f>
        <v>4.8169556840077071E-4</v>
      </c>
      <c r="S1270" s="147">
        <f>地区別_EAT10別高齢者の疾病!S148</f>
        <v>3693.8888888888887</v>
      </c>
      <c r="T1270" s="328"/>
      <c r="U1270" s="328"/>
      <c r="V1270" s="215" t="s">
        <v>166</v>
      </c>
      <c r="W1270" s="145">
        <f>地区別_EAT10別高齢者の疾病!W148</f>
        <v>54269</v>
      </c>
      <c r="X1270" s="146">
        <f>地区別_EAT10別高齢者の疾病!X148</f>
        <v>6.8606847947730987E-6</v>
      </c>
      <c r="Y1270" s="145">
        <f>地区別_EAT10別高齢者の疾病!Y148</f>
        <v>7</v>
      </c>
      <c r="Z1270" s="146">
        <f>地区別_EAT10別高齢者の疾病!Z148</f>
        <v>6.4790818215475752E-4</v>
      </c>
      <c r="AA1270" s="147">
        <f>地区別_EAT10別高齢者の疾病!AA148</f>
        <v>7752.7142857142853</v>
      </c>
      <c r="AB1270" s="328"/>
      <c r="AC1270" s="328"/>
      <c r="AD1270" s="215" t="s">
        <v>166</v>
      </c>
      <c r="AE1270" s="145">
        <f>地区別_EAT10別高齢者の疾病!AE148</f>
        <v>30179</v>
      </c>
      <c r="AF1270" s="146">
        <f>地区別_EAT10別高齢者の疾病!AF148</f>
        <v>1.9314761714100255E-6</v>
      </c>
      <c r="AG1270" s="145">
        <f>地区別_EAT10別高齢者の疾病!AG148</f>
        <v>10</v>
      </c>
      <c r="AH1270" s="146">
        <f>地区別_EAT10別高齢者の疾病!AH148</f>
        <v>5.5506216696269979E-4</v>
      </c>
      <c r="AI1270" s="147">
        <f>地区別_EAT10別高齢者の疾病!AI148</f>
        <v>3017.9</v>
      </c>
      <c r="AJ1270" s="328"/>
      <c r="AK1270" s="331"/>
      <c r="AL1270" s="215" t="s">
        <v>166</v>
      </c>
      <c r="AM1270" s="145">
        <f>地区別_EAT10別高齢者の疾病!AM148</f>
        <v>291607</v>
      </c>
      <c r="AN1270" s="146">
        <f>地区別_EAT10別高齢者の疾病!AN148</f>
        <v>2.6572426458989342E-6</v>
      </c>
      <c r="AO1270" s="145">
        <f>地区別_EAT10別高齢者の疾病!AO148</f>
        <v>73</v>
      </c>
      <c r="AP1270" s="146">
        <f>地区別_EAT10別高齢者の疾病!AP148</f>
        <v>4.3430665619571167E-4</v>
      </c>
      <c r="AQ1270" s="147">
        <f>地区別_EAT10別高齢者の疾病!AQ148</f>
        <v>3994.6164383561645</v>
      </c>
      <c r="AW1270" s="136"/>
      <c r="AX1270" s="136"/>
    </row>
    <row r="1271" spans="2:50" s="135" customFormat="1">
      <c r="B1271" s="335"/>
      <c r="C1271" s="336"/>
      <c r="D1271" s="328"/>
      <c r="E1271" s="328"/>
      <c r="F1271" s="215" t="s">
        <v>157</v>
      </c>
      <c r="G1271" s="145">
        <f>地区別_EAT10別高齢者の疾病!G149</f>
        <v>23311007</v>
      </c>
      <c r="H1271" s="146">
        <f>地区別_EAT10別高齢者の疾病!H149</f>
        <v>3.15976009374642E-4</v>
      </c>
      <c r="I1271" s="145">
        <f>地区別_EAT10別高齢者の疾病!I149</f>
        <v>1061</v>
      </c>
      <c r="J1271" s="146">
        <f>地区別_EAT10別高齢者の疾病!J149</f>
        <v>8.799137502073312E-3</v>
      </c>
      <c r="K1271" s="147">
        <f>地区別_EAT10別高齢者の疾病!K149</f>
        <v>21970.788878416588</v>
      </c>
      <c r="L1271" s="328"/>
      <c r="M1271" s="328"/>
      <c r="N1271" s="215" t="s">
        <v>157</v>
      </c>
      <c r="O1271" s="145">
        <f>地区別_EAT10別高齢者の疾病!O149</f>
        <v>5726900</v>
      </c>
      <c r="P1271" s="146">
        <f>地区別_EAT10別高齢者の疾病!P149</f>
        <v>4.6070029846580131E-4</v>
      </c>
      <c r="Q1271" s="145">
        <f>地区別_EAT10別高齢者の疾病!Q149</f>
        <v>219</v>
      </c>
      <c r="R1271" s="146">
        <f>地区別_EAT10別高齢者の疾病!R149</f>
        <v>1.1721258831085421E-2</v>
      </c>
      <c r="S1271" s="147">
        <f>地区別_EAT10別高齢者の疾病!S149</f>
        <v>26150.228310502283</v>
      </c>
      <c r="T1271" s="328"/>
      <c r="U1271" s="328"/>
      <c r="V1271" s="215" t="s">
        <v>157</v>
      </c>
      <c r="W1271" s="145">
        <f>地区別_EAT10別高齢者の疾病!W149</f>
        <v>3096313</v>
      </c>
      <c r="X1271" s="146">
        <f>地区別_EAT10別高齢者の疾病!X149</f>
        <v>3.9143576478207223E-4</v>
      </c>
      <c r="Y1271" s="145">
        <f>地区別_EAT10別高齢者の疾病!Y149</f>
        <v>137</v>
      </c>
      <c r="Z1271" s="146">
        <f>地区別_EAT10別高齢者の疾病!Z149</f>
        <v>1.2680488707885969E-2</v>
      </c>
      <c r="AA1271" s="147">
        <f>地区別_EAT10別高齢者の疾病!AA149</f>
        <v>22600.824817518249</v>
      </c>
      <c r="AB1271" s="328"/>
      <c r="AC1271" s="328"/>
      <c r="AD1271" s="215" t="s">
        <v>157</v>
      </c>
      <c r="AE1271" s="145">
        <f>地区別_EAT10別高齢者の疾病!AE149</f>
        <v>6618734</v>
      </c>
      <c r="AF1271" s="146">
        <f>地区別_EAT10別高齢者の疾病!AF149</f>
        <v>4.2360339991057903E-4</v>
      </c>
      <c r="AG1271" s="145">
        <f>地区別_EAT10別高齢者の疾病!AG149</f>
        <v>299</v>
      </c>
      <c r="AH1271" s="146">
        <f>地区別_EAT10別高齢者の疾病!AH149</f>
        <v>1.6596358792184726E-2</v>
      </c>
      <c r="AI1271" s="147">
        <f>地区別_EAT10別高齢者の疾病!AI149</f>
        <v>22136.234113712373</v>
      </c>
      <c r="AJ1271" s="328"/>
      <c r="AK1271" s="331"/>
      <c r="AL1271" s="215" t="s">
        <v>157</v>
      </c>
      <c r="AM1271" s="145">
        <f>地区別_EAT10別高齢者の疾病!AM149</f>
        <v>38752954</v>
      </c>
      <c r="AN1271" s="146">
        <f>地区別_EAT10別高齢者の疾病!AN149</f>
        <v>3.531328192511143E-4</v>
      </c>
      <c r="AO1271" s="145">
        <f>地区別_EAT10別高齢者の疾病!AO149</f>
        <v>1716</v>
      </c>
      <c r="AP1271" s="146">
        <f>地区別_EAT10別高齢者の疾病!AP149</f>
        <v>1.0209181123723852E-2</v>
      </c>
      <c r="AQ1271" s="147">
        <f>地区別_EAT10別高齢者の疾病!AQ149</f>
        <v>22583.306526806526</v>
      </c>
      <c r="AW1271" s="136"/>
      <c r="AX1271" s="136"/>
    </row>
    <row r="1272" spans="2:50" s="135" customFormat="1">
      <c r="B1272" s="335"/>
      <c r="C1272" s="336"/>
      <c r="D1272" s="328"/>
      <c r="E1272" s="328"/>
      <c r="F1272" s="215" t="s">
        <v>158</v>
      </c>
      <c r="G1272" s="145">
        <f>地区別_EAT10別高齢者の疾病!G150</f>
        <v>47387414</v>
      </c>
      <c r="H1272" s="146">
        <f>地区別_EAT10別高齢者の疾病!H150</f>
        <v>6.4232686173977982E-4</v>
      </c>
      <c r="I1272" s="145">
        <f>地区別_EAT10別高齢者の疾病!I150</f>
        <v>4148</v>
      </c>
      <c r="J1272" s="146">
        <f>地区別_EAT10別高齢者の疾病!J150</f>
        <v>3.4400398075966163E-2</v>
      </c>
      <c r="K1272" s="147">
        <f>地区別_EAT10別高齢者の疾病!K150</f>
        <v>11424.159594985535</v>
      </c>
      <c r="L1272" s="328"/>
      <c r="M1272" s="328"/>
      <c r="N1272" s="215" t="s">
        <v>158</v>
      </c>
      <c r="O1272" s="145">
        <f>地区別_EAT10別高齢者の疾病!O150</f>
        <v>10863721</v>
      </c>
      <c r="P1272" s="146">
        <f>地区別_EAT10別高齢者の疾病!P150</f>
        <v>8.739317095023824E-4</v>
      </c>
      <c r="Q1272" s="145">
        <f>地区別_EAT10別高齢者の疾病!Q150</f>
        <v>751</v>
      </c>
      <c r="R1272" s="146">
        <f>地区別_EAT10別高齢者の疾病!R150</f>
        <v>4.0194819096553203E-2</v>
      </c>
      <c r="S1272" s="147">
        <f>地区別_EAT10別高齢者の疾病!S150</f>
        <v>14465.673768308921</v>
      </c>
      <c r="T1272" s="328"/>
      <c r="U1272" s="328"/>
      <c r="V1272" s="215" t="s">
        <v>158</v>
      </c>
      <c r="W1272" s="145">
        <f>地区別_EAT10別高齢者の疾病!W150</f>
        <v>5828506</v>
      </c>
      <c r="X1272" s="146">
        <f>地区別_EAT10別高齢者の疾病!X150</f>
        <v>7.3683949382601077E-4</v>
      </c>
      <c r="Y1272" s="145">
        <f>地区別_EAT10別高齢者の疾病!Y150</f>
        <v>463</v>
      </c>
      <c r="Z1272" s="146">
        <f>地区別_EAT10別高齢者の疾病!Z150</f>
        <v>4.2854498333950386E-2</v>
      </c>
      <c r="AA1272" s="147">
        <f>地区別_EAT10別高齢者の疾病!AA150</f>
        <v>12588.565874730022</v>
      </c>
      <c r="AB1272" s="328"/>
      <c r="AC1272" s="328"/>
      <c r="AD1272" s="215" t="s">
        <v>158</v>
      </c>
      <c r="AE1272" s="145">
        <f>地区別_EAT10別高齢者の疾病!AE150</f>
        <v>16558320</v>
      </c>
      <c r="AF1272" s="146">
        <f>地区別_EAT10別高齢者の疾病!AF150</f>
        <v>1.0597435474529327E-3</v>
      </c>
      <c r="AG1272" s="145">
        <f>地区別_EAT10別高齢者の疾病!AG150</f>
        <v>1127</v>
      </c>
      <c r="AH1272" s="146">
        <f>地区別_EAT10別高齢者の疾病!AH150</f>
        <v>6.2555506216696269E-2</v>
      </c>
      <c r="AI1272" s="147">
        <f>地区別_EAT10別高齢者の疾病!AI150</f>
        <v>14692.386867790594</v>
      </c>
      <c r="AJ1272" s="328"/>
      <c r="AK1272" s="331"/>
      <c r="AL1272" s="215" t="s">
        <v>158</v>
      </c>
      <c r="AM1272" s="145">
        <f>地区別_EAT10別高齢者の疾病!AM150</f>
        <v>80637961</v>
      </c>
      <c r="AN1272" s="146">
        <f>地区別_EAT10別高齢者の疾病!AN150</f>
        <v>7.3480619068655786E-4</v>
      </c>
      <c r="AO1272" s="145">
        <f>地区別_EAT10別高齢者の疾病!AO150</f>
        <v>6489</v>
      </c>
      <c r="AP1272" s="146">
        <f>地区別_EAT10別高齢者の疾病!AP150</f>
        <v>3.8605697151424291E-2</v>
      </c>
      <c r="AQ1272" s="147">
        <f>地区別_EAT10別高齢者の疾病!AQ150</f>
        <v>12426.870241947912</v>
      </c>
      <c r="AW1272" s="136"/>
      <c r="AX1272" s="136"/>
    </row>
    <row r="1273" spans="2:50" s="135" customFormat="1">
      <c r="B1273" s="335"/>
      <c r="C1273" s="336"/>
      <c r="D1273" s="328"/>
      <c r="E1273" s="328"/>
      <c r="F1273" s="215" t="s">
        <v>159</v>
      </c>
      <c r="G1273" s="145">
        <f>地区別_EAT10別高齢者の疾病!G151</f>
        <v>13662796</v>
      </c>
      <c r="H1273" s="146">
        <f>地区別_EAT10別高齢者の疾病!H151</f>
        <v>1.8519645062865887E-4</v>
      </c>
      <c r="I1273" s="145">
        <f>地区別_EAT10別高齢者の疾病!I151</f>
        <v>390</v>
      </c>
      <c r="J1273" s="146">
        <f>地区別_EAT10別高齢者の疾病!J151</f>
        <v>3.234367225078786E-3</v>
      </c>
      <c r="K1273" s="147">
        <f>地区別_EAT10別高齢者の疾病!K151</f>
        <v>35032.810256410259</v>
      </c>
      <c r="L1273" s="328"/>
      <c r="M1273" s="328"/>
      <c r="N1273" s="215" t="s">
        <v>159</v>
      </c>
      <c r="O1273" s="145">
        <f>地区別_EAT10別高齢者の疾病!O151</f>
        <v>2693096</v>
      </c>
      <c r="P1273" s="146">
        <f>地区別_EAT10別高齢者の疾病!P151</f>
        <v>2.1664602682027899E-4</v>
      </c>
      <c r="Q1273" s="145">
        <f>地区別_EAT10別高齢者の疾病!Q151</f>
        <v>100</v>
      </c>
      <c r="R1273" s="146">
        <f>地区別_EAT10別高齢者の疾病!R151</f>
        <v>5.3521729822307859E-3</v>
      </c>
      <c r="S1273" s="147">
        <f>地区別_EAT10別高齢者の疾病!S151</f>
        <v>26930.959999999999</v>
      </c>
      <c r="T1273" s="328"/>
      <c r="U1273" s="328"/>
      <c r="V1273" s="215" t="s">
        <v>159</v>
      </c>
      <c r="W1273" s="145">
        <f>地区別_EAT10別高齢者の疾病!W151</f>
        <v>1675094</v>
      </c>
      <c r="X1273" s="146">
        <f>地区別_EAT10別高齢者の疾病!X151</f>
        <v>2.1176531602969744E-4</v>
      </c>
      <c r="Y1273" s="145">
        <f>地区別_EAT10別高齢者の疾病!Y151</f>
        <v>79</v>
      </c>
      <c r="Z1273" s="146">
        <f>地区別_EAT10別高齢者の疾病!Z151</f>
        <v>7.3121066271751205E-3</v>
      </c>
      <c r="AA1273" s="147">
        <f>地区別_EAT10別高齢者の疾病!AA151</f>
        <v>21203.721518987342</v>
      </c>
      <c r="AB1273" s="328"/>
      <c r="AC1273" s="328"/>
      <c r="AD1273" s="215" t="s">
        <v>159</v>
      </c>
      <c r="AE1273" s="145">
        <f>地区別_EAT10別高齢者の疾病!AE151</f>
        <v>13420040</v>
      </c>
      <c r="AF1273" s="146">
        <f>地区別_EAT10別高齢者の疾病!AF151</f>
        <v>8.5889152985086986E-4</v>
      </c>
      <c r="AG1273" s="145">
        <f>地区別_EAT10別高齢者の疾病!AG151</f>
        <v>317</v>
      </c>
      <c r="AH1273" s="146">
        <f>地区別_EAT10別高齢者の疾病!AH151</f>
        <v>1.7595470692717583E-2</v>
      </c>
      <c r="AI1273" s="147">
        <f>地区別_EAT10別高齢者の疾病!AI151</f>
        <v>42334.511041009464</v>
      </c>
      <c r="AJ1273" s="328"/>
      <c r="AK1273" s="331"/>
      <c r="AL1273" s="215" t="s">
        <v>159</v>
      </c>
      <c r="AM1273" s="145">
        <f>地区別_EAT10別高齢者の疾病!AM151</f>
        <v>31451026</v>
      </c>
      <c r="AN1273" s="146">
        <f>地区別_EAT10別高齢者の疾病!AN151</f>
        <v>2.8659465494475846E-4</v>
      </c>
      <c r="AO1273" s="145">
        <f>地区別_EAT10別高齢者の疾病!AO151</f>
        <v>886</v>
      </c>
      <c r="AP1273" s="146">
        <f>地区別_EAT10別高齢者の疾病!AP151</f>
        <v>5.2711739368411035E-3</v>
      </c>
      <c r="AQ1273" s="147">
        <f>地区別_EAT10別高齢者の疾病!AQ151</f>
        <v>35497.772009029344</v>
      </c>
      <c r="AW1273" s="136"/>
      <c r="AX1273" s="136"/>
    </row>
    <row r="1274" spans="2:50" s="135" customFormat="1">
      <c r="B1274" s="335"/>
      <c r="C1274" s="336"/>
      <c r="D1274" s="328"/>
      <c r="E1274" s="328"/>
      <c r="F1274" s="215" t="s">
        <v>160</v>
      </c>
      <c r="G1274" s="145">
        <f>地区別_EAT10別高齢者の疾病!G152</f>
        <v>118709468</v>
      </c>
      <c r="H1274" s="146">
        <f>地区別_EAT10別高齢者の疾病!H152</f>
        <v>1.6090829526852599E-3</v>
      </c>
      <c r="I1274" s="145">
        <f>地区別_EAT10別高齢者の疾病!I152</f>
        <v>485</v>
      </c>
      <c r="J1274" s="146">
        <f>地区別_EAT10別高齢者の疾病!J152</f>
        <v>4.0222259081107974E-3</v>
      </c>
      <c r="K1274" s="147">
        <f>地区別_EAT10別高齢者の疾病!K152</f>
        <v>244761.78969072166</v>
      </c>
      <c r="L1274" s="328"/>
      <c r="M1274" s="328"/>
      <c r="N1274" s="215" t="s">
        <v>160</v>
      </c>
      <c r="O1274" s="145">
        <f>地区別_EAT10別高齢者の疾病!O152</f>
        <v>15560015</v>
      </c>
      <c r="P1274" s="146">
        <f>地区別_EAT10別高齢者の疾病!P152</f>
        <v>1.2517249392572502E-3</v>
      </c>
      <c r="Q1274" s="145">
        <f>地区別_EAT10別高齢者の疾病!Q152</f>
        <v>91</v>
      </c>
      <c r="R1274" s="146">
        <f>地区別_EAT10別高齢者の疾病!R152</f>
        <v>4.8704774138300152E-3</v>
      </c>
      <c r="S1274" s="147">
        <f>地区別_EAT10別高齢者の疾病!S152</f>
        <v>170989.17582417582</v>
      </c>
      <c r="T1274" s="328"/>
      <c r="U1274" s="328"/>
      <c r="V1274" s="215" t="s">
        <v>160</v>
      </c>
      <c r="W1274" s="145">
        <f>地区別_EAT10別高齢者の疾病!W152</f>
        <v>14691808</v>
      </c>
      <c r="X1274" s="146">
        <f>地区別_EAT10別高齢者の疾病!X152</f>
        <v>1.8573377757711727E-3</v>
      </c>
      <c r="Y1274" s="145">
        <f>地区別_EAT10別高齢者の疾病!Y152</f>
        <v>89</v>
      </c>
      <c r="Z1274" s="146">
        <f>地区別_EAT10別高齢者の疾病!Z152</f>
        <v>8.23768974453906E-3</v>
      </c>
      <c r="AA1274" s="147">
        <f>地区別_EAT10別高齢者の疾病!AA152</f>
        <v>165076.49438202247</v>
      </c>
      <c r="AB1274" s="328"/>
      <c r="AC1274" s="328"/>
      <c r="AD1274" s="215" t="s">
        <v>160</v>
      </c>
      <c r="AE1274" s="145">
        <f>地区別_EAT10別高齢者の疾病!AE152</f>
        <v>76410601</v>
      </c>
      <c r="AF1274" s="146">
        <f>地区別_EAT10別高齢者の疾病!AF152</f>
        <v>4.8903295362543184E-3</v>
      </c>
      <c r="AG1274" s="145">
        <f>地区別_EAT10別高齢者の疾病!AG152</f>
        <v>300</v>
      </c>
      <c r="AH1274" s="146">
        <f>地区別_EAT10別高齢者の疾病!AH152</f>
        <v>1.6651865008880995E-2</v>
      </c>
      <c r="AI1274" s="147">
        <f>地区別_EAT10別高齢者の疾病!AI152</f>
        <v>254702.00333333333</v>
      </c>
      <c r="AJ1274" s="328"/>
      <c r="AK1274" s="331"/>
      <c r="AL1274" s="215" t="s">
        <v>160</v>
      </c>
      <c r="AM1274" s="145">
        <f>地区別_EAT10別高齢者の疾病!AM152</f>
        <v>225371892</v>
      </c>
      <c r="AN1274" s="146">
        <f>地区別_EAT10別高齢者の疾病!AN152</f>
        <v>2.053681162006841E-3</v>
      </c>
      <c r="AO1274" s="145">
        <f>地区別_EAT10別高齢者の疾病!AO152</f>
        <v>965</v>
      </c>
      <c r="AP1274" s="146">
        <f>地区別_EAT10別高齢者の疾病!AP152</f>
        <v>5.7411770305323528E-3</v>
      </c>
      <c r="AQ1274" s="147">
        <f>地区別_EAT10別高齢者の疾病!AQ152</f>
        <v>233546.00207253886</v>
      </c>
      <c r="AW1274" s="136"/>
      <c r="AX1274" s="136"/>
    </row>
    <row r="1275" spans="2:50" s="135" customFormat="1">
      <c r="B1275" s="335"/>
      <c r="C1275" s="336"/>
      <c r="D1275" s="328"/>
      <c r="E1275" s="328"/>
      <c r="F1275" s="215" t="s">
        <v>161</v>
      </c>
      <c r="G1275" s="145">
        <f>地区別_EAT10別高齢者の疾病!G153</f>
        <v>434175531</v>
      </c>
      <c r="H1275" s="146">
        <f>地区別_EAT10別高齢者の疾病!H153</f>
        <v>5.8851619603347109E-3</v>
      </c>
      <c r="I1275" s="145">
        <f>地区別_EAT10別高齢者の疾病!I153</f>
        <v>12143</v>
      </c>
      <c r="J1275" s="146">
        <f>地区別_EAT10別高齢者の疾病!J153</f>
        <v>0.10070492619008127</v>
      </c>
      <c r="K1275" s="147">
        <f>地区別_EAT10別高齢者の疾病!K153</f>
        <v>35755.211315160996</v>
      </c>
      <c r="L1275" s="328"/>
      <c r="M1275" s="328"/>
      <c r="N1275" s="215" t="s">
        <v>161</v>
      </c>
      <c r="O1275" s="145">
        <f>地区別_EAT10別高齢者の疾病!O153</f>
        <v>89781025</v>
      </c>
      <c r="P1275" s="146">
        <f>地区別_EAT10別高齢者の疾病!P153</f>
        <v>7.2224318591324402E-3</v>
      </c>
      <c r="Q1275" s="145">
        <f>地区別_EAT10別高齢者の疾病!Q153</f>
        <v>2271</v>
      </c>
      <c r="R1275" s="146">
        <f>地区別_EAT10別高齢者の疾病!R153</f>
        <v>0.12154784842646114</v>
      </c>
      <c r="S1275" s="147">
        <f>地区別_EAT10別高齢者の疾病!S153</f>
        <v>39533.696609423161</v>
      </c>
      <c r="T1275" s="328"/>
      <c r="U1275" s="328"/>
      <c r="V1275" s="215" t="s">
        <v>161</v>
      </c>
      <c r="W1275" s="145">
        <f>地区別_EAT10別高齢者の疾病!W153</f>
        <v>74229735</v>
      </c>
      <c r="X1275" s="146">
        <f>地区別_EAT10別高齢者の疾病!X153</f>
        <v>9.3841201097226139E-3</v>
      </c>
      <c r="Y1275" s="145">
        <f>地区別_EAT10別高齢者の疾病!Y153</f>
        <v>1582</v>
      </c>
      <c r="Z1275" s="146">
        <f>地区別_EAT10別高齢者の疾病!Z153</f>
        <v>0.14642724916697519</v>
      </c>
      <c r="AA1275" s="147">
        <f>地区別_EAT10別高齢者の疾病!AA153</f>
        <v>46921.450695322375</v>
      </c>
      <c r="AB1275" s="328"/>
      <c r="AC1275" s="328"/>
      <c r="AD1275" s="215" t="s">
        <v>161</v>
      </c>
      <c r="AE1275" s="145">
        <f>地区別_EAT10別高齢者の疾病!AE153</f>
        <v>173670682</v>
      </c>
      <c r="AF1275" s="146">
        <f>地区別_EAT10別高齢者の疾病!AF153</f>
        <v>1.1115039728139701E-2</v>
      </c>
      <c r="AG1275" s="145">
        <f>地区別_EAT10別高齢者の疾病!AG153</f>
        <v>3161</v>
      </c>
      <c r="AH1275" s="146">
        <f>地区別_EAT10別高齢者の疾病!AH153</f>
        <v>0.17545515097690942</v>
      </c>
      <c r="AI1275" s="147">
        <f>地区別_EAT10別高齢者の疾病!AI153</f>
        <v>54941.689971527994</v>
      </c>
      <c r="AJ1275" s="328"/>
      <c r="AK1275" s="331"/>
      <c r="AL1275" s="215" t="s">
        <v>161</v>
      </c>
      <c r="AM1275" s="145">
        <f>地区別_EAT10別高齢者の疾病!AM153</f>
        <v>771856973</v>
      </c>
      <c r="AN1275" s="146">
        <f>地区別_EAT10別高齢者の疾病!AN153</f>
        <v>7.0334774720430659E-3</v>
      </c>
      <c r="AO1275" s="145">
        <f>地区別_EAT10別高齢者の疾病!AO153</f>
        <v>19157</v>
      </c>
      <c r="AP1275" s="146">
        <f>地区別_EAT10別高齢者の疾病!AP153</f>
        <v>0.1139727755170034</v>
      </c>
      <c r="AQ1275" s="147">
        <f>地区別_EAT10別高齢者の疾病!AQ153</f>
        <v>40291.119329748915</v>
      </c>
      <c r="AW1275" s="136"/>
      <c r="AX1275" s="136"/>
    </row>
    <row r="1276" spans="2:50" s="135" customFormat="1">
      <c r="B1276" s="335"/>
      <c r="C1276" s="336"/>
      <c r="D1276" s="328"/>
      <c r="E1276" s="328"/>
      <c r="F1276" s="215" t="s">
        <v>162</v>
      </c>
      <c r="G1276" s="145">
        <f>地区別_EAT10別高齢者の疾病!G154</f>
        <v>787974623</v>
      </c>
      <c r="H1276" s="146">
        <f>地区別_EAT10別高齢者の疾病!H154</f>
        <v>1.0680837462921615E-2</v>
      </c>
      <c r="I1276" s="145">
        <f>地区別_EAT10別高齢者の疾病!I154</f>
        <v>8675</v>
      </c>
      <c r="J1276" s="146">
        <f>地区別_EAT10別高齢者の疾病!J154</f>
        <v>7.1943937634765295E-2</v>
      </c>
      <c r="K1276" s="147">
        <f>地区別_EAT10別高齢者の疾病!K154</f>
        <v>90832.809567723336</v>
      </c>
      <c r="L1276" s="328"/>
      <c r="M1276" s="328"/>
      <c r="N1276" s="215" t="s">
        <v>162</v>
      </c>
      <c r="O1276" s="145">
        <f>地区別_EAT10別高齢者の疾病!O154</f>
        <v>110793716</v>
      </c>
      <c r="P1276" s="146">
        <f>地区別_EAT10別高齢者の疾病!P154</f>
        <v>8.9127971554130905E-3</v>
      </c>
      <c r="Q1276" s="145">
        <f>地区別_EAT10別高齢者の疾病!Q154</f>
        <v>1289</v>
      </c>
      <c r="R1276" s="146">
        <f>地区別_EAT10別高齢者の疾病!R154</f>
        <v>6.898950974095483E-2</v>
      </c>
      <c r="S1276" s="147">
        <f>地区別_EAT10別高齢者の疾病!S154</f>
        <v>85953.231962761827</v>
      </c>
      <c r="T1276" s="328"/>
      <c r="U1276" s="328"/>
      <c r="V1276" s="215" t="s">
        <v>162</v>
      </c>
      <c r="W1276" s="145">
        <f>地区別_EAT10別高齢者の疾病!W154</f>
        <v>88913369</v>
      </c>
      <c r="X1276" s="146">
        <f>地区別_EAT10別高齢者の疾病!X154</f>
        <v>1.1240424528742925E-2</v>
      </c>
      <c r="Y1276" s="145">
        <f>地区別_EAT10別高齢者の疾病!Y154</f>
        <v>883</v>
      </c>
      <c r="Z1276" s="146">
        <f>地区別_EAT10別高齢者の疾病!Z154</f>
        <v>8.1728989263235838E-2</v>
      </c>
      <c r="AA1276" s="147">
        <f>地区別_EAT10別高齢者の疾病!AA154</f>
        <v>100694.64212910533</v>
      </c>
      <c r="AB1276" s="328"/>
      <c r="AC1276" s="328"/>
      <c r="AD1276" s="215" t="s">
        <v>162</v>
      </c>
      <c r="AE1276" s="145">
        <f>地区別_EAT10別高齢者の疾病!AE154</f>
        <v>228009392</v>
      </c>
      <c r="AF1276" s="146">
        <f>地区別_EAT10別高齢者の疾病!AF154</f>
        <v>1.4592753487712905E-2</v>
      </c>
      <c r="AG1276" s="145">
        <f>地区別_EAT10別高齢者の疾病!AG154</f>
        <v>2178</v>
      </c>
      <c r="AH1276" s="146">
        <f>地区別_EAT10別高齢者の疾病!AH154</f>
        <v>0.12089253996447602</v>
      </c>
      <c r="AI1276" s="147">
        <f>地区別_EAT10別高齢者の疾病!AI154</f>
        <v>104687.50780532599</v>
      </c>
      <c r="AJ1276" s="328"/>
      <c r="AK1276" s="331"/>
      <c r="AL1276" s="215" t="s">
        <v>162</v>
      </c>
      <c r="AM1276" s="145">
        <f>地区別_EAT10別高齢者の疾病!AM154</f>
        <v>1215691100</v>
      </c>
      <c r="AN1276" s="146">
        <f>地区別_EAT10別高齢者の疾病!AN154</f>
        <v>1.1077876166072097E-2</v>
      </c>
      <c r="AO1276" s="145">
        <f>地区別_EAT10別高齢者の疾病!AO154</f>
        <v>13025</v>
      </c>
      <c r="AP1276" s="146">
        <f>地区別_EAT10別高齢者の疾病!AP154</f>
        <v>7.7491016396563625E-2</v>
      </c>
      <c r="AQ1276" s="147">
        <f>地区別_EAT10別高齢者の疾病!AQ154</f>
        <v>93335.209213051829</v>
      </c>
      <c r="AW1276" s="136"/>
      <c r="AX1276" s="136"/>
    </row>
    <row r="1277" spans="2:50" s="135" customFormat="1">
      <c r="B1277" s="335"/>
      <c r="C1277" s="336"/>
      <c r="D1277" s="328"/>
      <c r="E1277" s="328"/>
      <c r="F1277" s="215" t="s">
        <v>163</v>
      </c>
      <c r="G1277" s="145">
        <f>地区別_EAT10別高齢者の疾病!G155</f>
        <v>300882293</v>
      </c>
      <c r="H1277" s="146">
        <f>地区別_EAT10別高齢者の疾病!H155</f>
        <v>4.0783989397640257E-3</v>
      </c>
      <c r="I1277" s="145">
        <f>地区別_EAT10別高齢者の疾病!I155</f>
        <v>6293</v>
      </c>
      <c r="J1277" s="146">
        <f>地区別_EAT10別高齢者の疾病!J155</f>
        <v>5.2189417813899484E-2</v>
      </c>
      <c r="K1277" s="147">
        <f>地区別_EAT10別高齢者の疾病!K155</f>
        <v>47812.218814555854</v>
      </c>
      <c r="L1277" s="328"/>
      <c r="M1277" s="328"/>
      <c r="N1277" s="215" t="s">
        <v>163</v>
      </c>
      <c r="O1277" s="145">
        <f>地区別_EAT10別高齢者の疾病!O155</f>
        <v>64518460</v>
      </c>
      <c r="P1277" s="146">
        <f>地区別_EAT10別高齢者の疾病!P155</f>
        <v>5.1901855765866109E-3</v>
      </c>
      <c r="Q1277" s="145">
        <f>地区別_EAT10別高齢者の疾病!Q155</f>
        <v>1192</v>
      </c>
      <c r="R1277" s="146">
        <f>地区別_EAT10別高齢者の疾病!R155</f>
        <v>6.379790194819096E-2</v>
      </c>
      <c r="S1277" s="147">
        <f>地区別_EAT10別高齢者の疾病!S155</f>
        <v>54126.224832214764</v>
      </c>
      <c r="T1277" s="328"/>
      <c r="U1277" s="328"/>
      <c r="V1277" s="215" t="s">
        <v>163</v>
      </c>
      <c r="W1277" s="145">
        <f>地区別_EAT10別高齢者の疾病!W155</f>
        <v>42784952</v>
      </c>
      <c r="X1277" s="146">
        <f>地区別_EAT10別高齢者の疾病!X155</f>
        <v>5.4088719090364095E-3</v>
      </c>
      <c r="Y1277" s="145">
        <f>地区別_EAT10別高齢者の疾病!Y155</f>
        <v>816</v>
      </c>
      <c r="Z1277" s="146">
        <f>地区別_EAT10別高齢者の疾病!Z155</f>
        <v>7.552758237689744E-2</v>
      </c>
      <c r="AA1277" s="147">
        <f>地区別_EAT10別高齢者の疾病!AA155</f>
        <v>52432.539215686273</v>
      </c>
      <c r="AB1277" s="328"/>
      <c r="AC1277" s="328"/>
      <c r="AD1277" s="215" t="s">
        <v>163</v>
      </c>
      <c r="AE1277" s="145">
        <f>地区別_EAT10別高齢者の疾病!AE155</f>
        <v>92958860</v>
      </c>
      <c r="AF1277" s="146">
        <f>地区別_EAT10別高齢者の疾病!AF155</f>
        <v>5.9494291729825562E-3</v>
      </c>
      <c r="AG1277" s="145">
        <f>地区別_EAT10別高齢者の疾病!AG155</f>
        <v>1792</v>
      </c>
      <c r="AH1277" s="146">
        <f>地区別_EAT10別高齢者の疾病!AH155</f>
        <v>9.9467140319715805E-2</v>
      </c>
      <c r="AI1277" s="147">
        <f>地区別_EAT10別高齢者の疾病!AI155</f>
        <v>51874.363839285717</v>
      </c>
      <c r="AJ1277" s="328"/>
      <c r="AK1277" s="331"/>
      <c r="AL1277" s="215" t="s">
        <v>163</v>
      </c>
      <c r="AM1277" s="145">
        <f>地区別_EAT10別高齢者の疾病!AM155</f>
        <v>501144565</v>
      </c>
      <c r="AN1277" s="146">
        <f>地区別_EAT10別高齢者の疾病!AN155</f>
        <v>4.5666349226132106E-3</v>
      </c>
      <c r="AO1277" s="145">
        <f>地区別_EAT10別高齢者の疾病!AO155</f>
        <v>10093</v>
      </c>
      <c r="AP1277" s="146">
        <f>地区別_EAT10別高齢者の疾病!AP155</f>
        <v>6.0047357273744079E-2</v>
      </c>
      <c r="AQ1277" s="147">
        <f>地区別_EAT10別高齢者の疾病!AQ155</f>
        <v>49652.68651540672</v>
      </c>
      <c r="AW1277" s="136"/>
      <c r="AX1277" s="136"/>
    </row>
    <row r="1278" spans="2:50" s="135" customFormat="1">
      <c r="B1278" s="335"/>
      <c r="C1278" s="336"/>
      <c r="D1278" s="328"/>
      <c r="E1278" s="328"/>
      <c r="F1278" s="216" t="s">
        <v>164</v>
      </c>
      <c r="G1278" s="148">
        <f>地区別_EAT10別高齢者の疾病!G156</f>
        <v>126836268</v>
      </c>
      <c r="H1278" s="149">
        <f>地区別_EAT10別高齢者の疾病!H156</f>
        <v>1.7192400914560492E-3</v>
      </c>
      <c r="I1278" s="148">
        <f>地区別_EAT10別高齢者の疾病!I156</f>
        <v>8654</v>
      </c>
      <c r="J1278" s="149">
        <f>地区別_EAT10別高齢者の疾病!J156</f>
        <v>7.1769779399568745E-2</v>
      </c>
      <c r="K1278" s="150">
        <f>地区別_EAT10別高齢者の疾病!K156</f>
        <v>14656.374855558124</v>
      </c>
      <c r="L1278" s="328"/>
      <c r="M1278" s="328"/>
      <c r="N1278" s="216" t="s">
        <v>164</v>
      </c>
      <c r="O1278" s="148">
        <f>地区別_EAT10別高齢者の疾病!O156</f>
        <v>22708894</v>
      </c>
      <c r="P1278" s="149">
        <f>地区別_EAT10別高齢者の疾病!P156</f>
        <v>1.8268162956622683E-3</v>
      </c>
      <c r="Q1278" s="148">
        <f>地区別_EAT10別高齢者の疾病!Q156</f>
        <v>1505</v>
      </c>
      <c r="R1278" s="149">
        <f>地区別_EAT10別高齢者の疾病!R156</f>
        <v>8.0550203382573321E-2</v>
      </c>
      <c r="S1278" s="150">
        <f>地区別_EAT10別高齢者の疾病!S156</f>
        <v>15088.96611295681</v>
      </c>
      <c r="T1278" s="328"/>
      <c r="U1278" s="328"/>
      <c r="V1278" s="216" t="s">
        <v>164</v>
      </c>
      <c r="W1278" s="148">
        <f>地区別_EAT10別高齢者の疾病!W156</f>
        <v>11714572</v>
      </c>
      <c r="X1278" s="149">
        <f>地区別_EAT10別高齢者の疾病!X156</f>
        <v>1.4809557205342772E-3</v>
      </c>
      <c r="Y1278" s="148">
        <f>地区別_EAT10別高齢者の疾病!Y156</f>
        <v>909</v>
      </c>
      <c r="Z1278" s="149">
        <f>地区別_EAT10別高齢者の疾病!Z156</f>
        <v>8.4135505368382074E-2</v>
      </c>
      <c r="AA1278" s="150">
        <f>地区別_EAT10別高齢者の疾病!AA156</f>
        <v>12887.317931793179</v>
      </c>
      <c r="AB1278" s="328"/>
      <c r="AC1278" s="328"/>
      <c r="AD1278" s="216" t="s">
        <v>164</v>
      </c>
      <c r="AE1278" s="148">
        <f>地区別_EAT10別高齢者の疾病!AE156</f>
        <v>32501597</v>
      </c>
      <c r="AF1278" s="149">
        <f>地区別_EAT10別高齢者の疾病!AF156</f>
        <v>2.0801239318158846E-3</v>
      </c>
      <c r="AG1278" s="148">
        <f>地区別_EAT10別高齢者の疾病!AG156</f>
        <v>1989</v>
      </c>
      <c r="AH1278" s="149">
        <f>地区別_EAT10別高齢者の疾病!AH156</f>
        <v>0.11040186500888099</v>
      </c>
      <c r="AI1278" s="150">
        <f>地区別_EAT10別高齢者の疾病!AI156</f>
        <v>16340.672197083963</v>
      </c>
      <c r="AJ1278" s="328"/>
      <c r="AK1278" s="331"/>
      <c r="AL1278" s="216" t="s">
        <v>164</v>
      </c>
      <c r="AM1278" s="148">
        <f>地区別_EAT10別高齢者の疾病!AM156</f>
        <v>193761331</v>
      </c>
      <c r="AN1278" s="149">
        <f>地区別_EAT10別高齢者の疾病!AN156</f>
        <v>1.7656327586763666E-3</v>
      </c>
      <c r="AO1278" s="148">
        <f>地区別_EAT10別高齢者の疾病!AO156</f>
        <v>13057</v>
      </c>
      <c r="AP1278" s="149">
        <f>地区別_EAT10別高齢者の疾病!AP156</f>
        <v>7.7681397396539828E-2</v>
      </c>
      <c r="AQ1278" s="150">
        <f>地区別_EAT10別高齢者の疾病!AQ156</f>
        <v>14839.651604503331</v>
      </c>
      <c r="AW1278" s="136"/>
      <c r="AX1278" s="136"/>
    </row>
    <row r="1279" spans="2:50" s="135" customFormat="1">
      <c r="B1279" s="337"/>
      <c r="C1279" s="338"/>
      <c r="D1279" s="329"/>
      <c r="E1279" s="329"/>
      <c r="F1279" s="217" t="s">
        <v>86</v>
      </c>
      <c r="G1279" s="151">
        <f>地区別_EAT10別高齢者の疾病!G157</f>
        <v>13651721220</v>
      </c>
      <c r="H1279" s="149">
        <f>地区別_EAT10別高齢者の疾病!H157</f>
        <v>0.18504633421416411</v>
      </c>
      <c r="I1279" s="148">
        <f>地区別_EAT10別高齢者の疾病!I157</f>
        <v>92626</v>
      </c>
      <c r="J1279" s="149">
        <f>地区別_EAT10別高齢者の疾病!J157</f>
        <v>0.76817050920550667</v>
      </c>
      <c r="K1279" s="150">
        <f>地区別_EAT10別高齢者の疾病!K157</f>
        <v>147385.41251916307</v>
      </c>
      <c r="L1279" s="329"/>
      <c r="M1279" s="329"/>
      <c r="N1279" s="217" t="s">
        <v>86</v>
      </c>
      <c r="O1279" s="151">
        <f>地区別_EAT10別高齢者の疾病!O157</f>
        <v>2410586135</v>
      </c>
      <c r="P1279" s="149">
        <f>地区別_EAT10別高齢者の疾病!P157</f>
        <v>0.19391952921685771</v>
      </c>
      <c r="Q1279" s="148">
        <f>地区別_EAT10別高齢者の疾病!Q157</f>
        <v>15084</v>
      </c>
      <c r="R1279" s="149">
        <f>地区別_EAT10別高齢者の疾病!R157</f>
        <v>0.80732177263969174</v>
      </c>
      <c r="S1279" s="150">
        <f>地区別_EAT10別高齢者の疾病!S157</f>
        <v>159810.80184301245</v>
      </c>
      <c r="T1279" s="329"/>
      <c r="U1279" s="329"/>
      <c r="V1279" s="217" t="s">
        <v>86</v>
      </c>
      <c r="W1279" s="151">
        <f>地区別_EAT10別高齢者の疾病!W157</f>
        <v>1525606158</v>
      </c>
      <c r="X1279" s="149">
        <f>地区別_EAT10別高齢者の疾病!X157</f>
        <v>0.19286706906342121</v>
      </c>
      <c r="Y1279" s="148">
        <f>地区別_EAT10別高齢者の疾病!Y157</f>
        <v>8971</v>
      </c>
      <c r="Z1279" s="149">
        <f>地区別_EAT10別高齢者の疾病!Z157</f>
        <v>0.83034061458718988</v>
      </c>
      <c r="AA1279" s="150">
        <f>地区別_EAT10別高齢者の疾病!AA157</f>
        <v>170059.76568944377</v>
      </c>
      <c r="AB1279" s="329"/>
      <c r="AC1279" s="329"/>
      <c r="AD1279" s="217" t="s">
        <v>86</v>
      </c>
      <c r="AE1279" s="151">
        <f>地区別_EAT10別高齢者の疾病!AE157</f>
        <v>3209411470</v>
      </c>
      <c r="AF1279" s="149">
        <f>地区別_EAT10別高齢者の疾病!AF157</f>
        <v>0.20540447922578689</v>
      </c>
      <c r="AG1279" s="148">
        <f>地区別_EAT10別高齢者の疾病!AG157</f>
        <v>15566</v>
      </c>
      <c r="AH1279" s="149">
        <f>地区別_EAT10別高齢者の疾病!AH157</f>
        <v>0.86400976909413851</v>
      </c>
      <c r="AI1279" s="150">
        <f>地区別_EAT10別高齢者の疾病!AI157</f>
        <v>206180.87305666195</v>
      </c>
      <c r="AJ1279" s="329"/>
      <c r="AK1279" s="332"/>
      <c r="AL1279" s="217" t="s">
        <v>86</v>
      </c>
      <c r="AM1279" s="151">
        <f>地区別_EAT10別高齢者の疾病!AM157</f>
        <v>20797324983</v>
      </c>
      <c r="AN1279" s="149">
        <f>地区別_EAT10別高齢者の疾病!AN157</f>
        <v>0.18951375949633215</v>
      </c>
      <c r="AO1279" s="148">
        <f>地区別_EAT10別高齢者の疾病!AO157</f>
        <v>132247</v>
      </c>
      <c r="AP1279" s="149">
        <f>地区別_EAT10別高齢者の疾病!AP157</f>
        <v>0.78679112824540109</v>
      </c>
      <c r="AQ1279" s="150">
        <f>地区別_EAT10別高齢者の疾病!AQ157</f>
        <v>157261.22318842771</v>
      </c>
      <c r="AW1279" s="136"/>
      <c r="AX1279" s="136"/>
    </row>
  </sheetData>
  <mergeCells count="909">
    <mergeCell ref="AJ1263:AJ1279"/>
    <mergeCell ref="AK1263:AK1279"/>
    <mergeCell ref="AB1263:AB1279"/>
    <mergeCell ref="AC1263:AC1279"/>
    <mergeCell ref="AJ1246:AJ1262"/>
    <mergeCell ref="AK1246:AK1262"/>
    <mergeCell ref="B1263:C1279"/>
    <mergeCell ref="D1263:D1279"/>
    <mergeCell ref="E1263:E1279"/>
    <mergeCell ref="L1263:L1279"/>
    <mergeCell ref="M1263:M1279"/>
    <mergeCell ref="T1263:T1279"/>
    <mergeCell ref="U1263:U1279"/>
    <mergeCell ref="U1246:U1262"/>
    <mergeCell ref="AB1246:AB1262"/>
    <mergeCell ref="AC1246:AC1262"/>
    <mergeCell ref="B1246:B1262"/>
    <mergeCell ref="C1246:C1262"/>
    <mergeCell ref="D1246:D1262"/>
    <mergeCell ref="E1246:E1262"/>
    <mergeCell ref="L1246:L1262"/>
    <mergeCell ref="M1246:M1262"/>
    <mergeCell ref="T1246:T1262"/>
    <mergeCell ref="U1229:U1245"/>
    <mergeCell ref="AB1229:AB1245"/>
    <mergeCell ref="AJ1212:AJ1228"/>
    <mergeCell ref="AK1212:AK1228"/>
    <mergeCell ref="B1229:B1245"/>
    <mergeCell ref="C1229:C1245"/>
    <mergeCell ref="D1229:D1245"/>
    <mergeCell ref="E1229:E1245"/>
    <mergeCell ref="L1229:L1245"/>
    <mergeCell ref="M1229:M1245"/>
    <mergeCell ref="T1229:T1245"/>
    <mergeCell ref="U1212:U1228"/>
    <mergeCell ref="AB1212:AB1228"/>
    <mergeCell ref="AC1212:AC1228"/>
    <mergeCell ref="AJ1229:AJ1245"/>
    <mergeCell ref="AK1229:AK1245"/>
    <mergeCell ref="AC1229:AC1245"/>
    <mergeCell ref="B1212:B1228"/>
    <mergeCell ref="C1212:C1228"/>
    <mergeCell ref="D1212:D1228"/>
    <mergeCell ref="E1212:E1228"/>
    <mergeCell ref="L1212:L1228"/>
    <mergeCell ref="M1212:M1228"/>
    <mergeCell ref="T1212:T1228"/>
    <mergeCell ref="U1195:U1211"/>
    <mergeCell ref="AB1195:AB1211"/>
    <mergeCell ref="AJ1178:AJ1194"/>
    <mergeCell ref="AK1178:AK1194"/>
    <mergeCell ref="B1195:B1211"/>
    <mergeCell ref="C1195:C1211"/>
    <mergeCell ref="D1195:D1211"/>
    <mergeCell ref="E1195:E1211"/>
    <mergeCell ref="L1195:L1211"/>
    <mergeCell ref="M1195:M1211"/>
    <mergeCell ref="T1195:T1211"/>
    <mergeCell ref="U1178:U1194"/>
    <mergeCell ref="AB1178:AB1194"/>
    <mergeCell ref="AC1178:AC1194"/>
    <mergeCell ref="AJ1195:AJ1211"/>
    <mergeCell ref="AK1195:AK1211"/>
    <mergeCell ref="AC1195:AC1211"/>
    <mergeCell ref="B1178:B1194"/>
    <mergeCell ref="C1178:C1194"/>
    <mergeCell ref="D1178:D1194"/>
    <mergeCell ref="E1178:E1194"/>
    <mergeCell ref="L1178:L1194"/>
    <mergeCell ref="M1178:M1194"/>
    <mergeCell ref="T1178:T1194"/>
    <mergeCell ref="U1161:U1177"/>
    <mergeCell ref="AB1161:AB1177"/>
    <mergeCell ref="AJ1144:AJ1160"/>
    <mergeCell ref="AK1144:AK1160"/>
    <mergeCell ref="B1161:B1177"/>
    <mergeCell ref="C1161:C1177"/>
    <mergeCell ref="D1161:D1177"/>
    <mergeCell ref="E1161:E1177"/>
    <mergeCell ref="L1161:L1177"/>
    <mergeCell ref="M1161:M1177"/>
    <mergeCell ref="T1161:T1177"/>
    <mergeCell ref="U1144:U1160"/>
    <mergeCell ref="AB1144:AB1160"/>
    <mergeCell ref="AC1144:AC1160"/>
    <mergeCell ref="AJ1161:AJ1177"/>
    <mergeCell ref="AK1161:AK1177"/>
    <mergeCell ref="AC1161:AC1177"/>
    <mergeCell ref="B1144:B1160"/>
    <mergeCell ref="C1144:C1160"/>
    <mergeCell ref="D1144:D1160"/>
    <mergeCell ref="E1144:E1160"/>
    <mergeCell ref="L1144:L1160"/>
    <mergeCell ref="M1144:M1160"/>
    <mergeCell ref="T1144:T1160"/>
    <mergeCell ref="U1127:U1143"/>
    <mergeCell ref="AB1127:AB1143"/>
    <mergeCell ref="AJ1110:AJ1126"/>
    <mergeCell ref="AK1110:AK1126"/>
    <mergeCell ref="B1127:B1143"/>
    <mergeCell ref="C1127:C1143"/>
    <mergeCell ref="D1127:D1143"/>
    <mergeCell ref="E1127:E1143"/>
    <mergeCell ref="L1127:L1143"/>
    <mergeCell ref="M1127:M1143"/>
    <mergeCell ref="T1127:T1143"/>
    <mergeCell ref="U1110:U1126"/>
    <mergeCell ref="AB1110:AB1126"/>
    <mergeCell ref="AC1110:AC1126"/>
    <mergeCell ref="AJ1127:AJ1143"/>
    <mergeCell ref="AK1127:AK1143"/>
    <mergeCell ref="AC1127:AC1143"/>
    <mergeCell ref="B1110:B1126"/>
    <mergeCell ref="C1110:C1126"/>
    <mergeCell ref="D1110:D1126"/>
    <mergeCell ref="E1110:E1126"/>
    <mergeCell ref="L1110:L1126"/>
    <mergeCell ref="M1110:M1126"/>
    <mergeCell ref="T1110:T1126"/>
    <mergeCell ref="U1093:U1109"/>
    <mergeCell ref="AB1093:AB1109"/>
    <mergeCell ref="AJ1076:AJ1092"/>
    <mergeCell ref="AK1076:AK1092"/>
    <mergeCell ref="B1093:B1109"/>
    <mergeCell ref="C1093:C1109"/>
    <mergeCell ref="D1093:D1109"/>
    <mergeCell ref="E1093:E1109"/>
    <mergeCell ref="L1093:L1109"/>
    <mergeCell ref="M1093:M1109"/>
    <mergeCell ref="T1093:T1109"/>
    <mergeCell ref="U1076:U1092"/>
    <mergeCell ref="AB1076:AB1092"/>
    <mergeCell ref="AC1076:AC1092"/>
    <mergeCell ref="AJ1093:AJ1109"/>
    <mergeCell ref="AK1093:AK1109"/>
    <mergeCell ref="AC1093:AC1109"/>
    <mergeCell ref="B1076:B1092"/>
    <mergeCell ref="C1076:C1092"/>
    <mergeCell ref="D1076:D1092"/>
    <mergeCell ref="E1076:E1092"/>
    <mergeCell ref="L1076:L1092"/>
    <mergeCell ref="M1076:M1092"/>
    <mergeCell ref="T1076:T1092"/>
    <mergeCell ref="U1059:U1075"/>
    <mergeCell ref="AB1059:AB1075"/>
    <mergeCell ref="AJ1042:AJ1058"/>
    <mergeCell ref="AK1042:AK1058"/>
    <mergeCell ref="B1059:B1075"/>
    <mergeCell ref="C1059:C1075"/>
    <mergeCell ref="D1059:D1075"/>
    <mergeCell ref="E1059:E1075"/>
    <mergeCell ref="L1059:L1075"/>
    <mergeCell ref="M1059:M1075"/>
    <mergeCell ref="T1059:T1075"/>
    <mergeCell ref="U1042:U1058"/>
    <mergeCell ref="AB1042:AB1058"/>
    <mergeCell ref="AC1042:AC1058"/>
    <mergeCell ref="AJ1059:AJ1075"/>
    <mergeCell ref="AK1059:AK1075"/>
    <mergeCell ref="AC1059:AC1075"/>
    <mergeCell ref="B1042:B1058"/>
    <mergeCell ref="C1042:C1058"/>
    <mergeCell ref="D1042:D1058"/>
    <mergeCell ref="E1042:E1058"/>
    <mergeCell ref="L1042:L1058"/>
    <mergeCell ref="M1042:M1058"/>
    <mergeCell ref="T1042:T1058"/>
    <mergeCell ref="U1025:U1041"/>
    <mergeCell ref="AB1025:AB1041"/>
    <mergeCell ref="AJ1008:AJ1024"/>
    <mergeCell ref="AK1008:AK1024"/>
    <mergeCell ref="B1025:B1041"/>
    <mergeCell ref="C1025:C1041"/>
    <mergeCell ref="D1025:D1041"/>
    <mergeCell ref="E1025:E1041"/>
    <mergeCell ref="L1025:L1041"/>
    <mergeCell ref="M1025:M1041"/>
    <mergeCell ref="T1025:T1041"/>
    <mergeCell ref="U1008:U1024"/>
    <mergeCell ref="AB1008:AB1024"/>
    <mergeCell ref="AC1008:AC1024"/>
    <mergeCell ref="AJ1025:AJ1041"/>
    <mergeCell ref="AK1025:AK1041"/>
    <mergeCell ref="AC1025:AC1041"/>
    <mergeCell ref="B1008:B1024"/>
    <mergeCell ref="C1008:C1024"/>
    <mergeCell ref="D1008:D1024"/>
    <mergeCell ref="E1008:E1024"/>
    <mergeCell ref="L1008:L1024"/>
    <mergeCell ref="M1008:M1024"/>
    <mergeCell ref="T1008:T1024"/>
    <mergeCell ref="U991:U1007"/>
    <mergeCell ref="AB991:AB1007"/>
    <mergeCell ref="AJ974:AJ990"/>
    <mergeCell ref="AK974:AK990"/>
    <mergeCell ref="B991:B1007"/>
    <mergeCell ref="C991:C1007"/>
    <mergeCell ref="D991:D1007"/>
    <mergeCell ref="E991:E1007"/>
    <mergeCell ref="L991:L1007"/>
    <mergeCell ref="M991:M1007"/>
    <mergeCell ref="T991:T1007"/>
    <mergeCell ref="U974:U990"/>
    <mergeCell ref="AB974:AB990"/>
    <mergeCell ref="AC974:AC990"/>
    <mergeCell ref="AJ991:AJ1007"/>
    <mergeCell ref="AK991:AK1007"/>
    <mergeCell ref="AC991:AC1007"/>
    <mergeCell ref="B974:B990"/>
    <mergeCell ref="C974:C990"/>
    <mergeCell ref="D974:D990"/>
    <mergeCell ref="E974:E990"/>
    <mergeCell ref="L974:L990"/>
    <mergeCell ref="M974:M990"/>
    <mergeCell ref="T974:T990"/>
    <mergeCell ref="U957:U973"/>
    <mergeCell ref="AB957:AB973"/>
    <mergeCell ref="AJ940:AJ956"/>
    <mergeCell ref="AK940:AK956"/>
    <mergeCell ref="B957:B973"/>
    <mergeCell ref="C957:C973"/>
    <mergeCell ref="D957:D973"/>
    <mergeCell ref="E957:E973"/>
    <mergeCell ref="L957:L973"/>
    <mergeCell ref="M957:M973"/>
    <mergeCell ref="T957:T973"/>
    <mergeCell ref="U940:U956"/>
    <mergeCell ref="AB940:AB956"/>
    <mergeCell ref="AC940:AC956"/>
    <mergeCell ref="AJ957:AJ973"/>
    <mergeCell ref="AK957:AK973"/>
    <mergeCell ref="AC957:AC973"/>
    <mergeCell ref="B940:B956"/>
    <mergeCell ref="C940:C956"/>
    <mergeCell ref="D940:D956"/>
    <mergeCell ref="E940:E956"/>
    <mergeCell ref="L940:L956"/>
    <mergeCell ref="M940:M956"/>
    <mergeCell ref="T940:T956"/>
    <mergeCell ref="U923:U939"/>
    <mergeCell ref="AB923:AB939"/>
    <mergeCell ref="AJ906:AJ922"/>
    <mergeCell ref="AK906:AK922"/>
    <mergeCell ref="B923:B939"/>
    <mergeCell ref="C923:C939"/>
    <mergeCell ref="D923:D939"/>
    <mergeCell ref="E923:E939"/>
    <mergeCell ref="L923:L939"/>
    <mergeCell ref="M923:M939"/>
    <mergeCell ref="T923:T939"/>
    <mergeCell ref="U906:U922"/>
    <mergeCell ref="AB906:AB922"/>
    <mergeCell ref="AC906:AC922"/>
    <mergeCell ref="AJ923:AJ939"/>
    <mergeCell ref="AK923:AK939"/>
    <mergeCell ref="AC923:AC939"/>
    <mergeCell ref="B906:B922"/>
    <mergeCell ref="C906:C922"/>
    <mergeCell ref="D906:D922"/>
    <mergeCell ref="E906:E922"/>
    <mergeCell ref="L906:L922"/>
    <mergeCell ref="M906:M922"/>
    <mergeCell ref="T906:T922"/>
    <mergeCell ref="U889:U905"/>
    <mergeCell ref="AB889:AB905"/>
    <mergeCell ref="AJ872:AJ888"/>
    <mergeCell ref="AK872:AK888"/>
    <mergeCell ref="B889:B905"/>
    <mergeCell ref="C889:C905"/>
    <mergeCell ref="D889:D905"/>
    <mergeCell ref="E889:E905"/>
    <mergeCell ref="L889:L905"/>
    <mergeCell ref="M889:M905"/>
    <mergeCell ref="T889:T905"/>
    <mergeCell ref="U872:U888"/>
    <mergeCell ref="AB872:AB888"/>
    <mergeCell ref="AC872:AC888"/>
    <mergeCell ref="AJ889:AJ905"/>
    <mergeCell ref="AK889:AK905"/>
    <mergeCell ref="AC889:AC905"/>
    <mergeCell ref="B872:B888"/>
    <mergeCell ref="C872:C888"/>
    <mergeCell ref="D872:D888"/>
    <mergeCell ref="E872:E888"/>
    <mergeCell ref="L872:L888"/>
    <mergeCell ref="M872:M888"/>
    <mergeCell ref="T872:T888"/>
    <mergeCell ref="U855:U871"/>
    <mergeCell ref="AB855:AB871"/>
    <mergeCell ref="AJ838:AJ854"/>
    <mergeCell ref="AK838:AK854"/>
    <mergeCell ref="B855:B871"/>
    <mergeCell ref="C855:C871"/>
    <mergeCell ref="D855:D871"/>
    <mergeCell ref="E855:E871"/>
    <mergeCell ref="L855:L871"/>
    <mergeCell ref="M855:M871"/>
    <mergeCell ref="T855:T871"/>
    <mergeCell ref="U838:U854"/>
    <mergeCell ref="AB838:AB854"/>
    <mergeCell ref="AC838:AC854"/>
    <mergeCell ref="AJ855:AJ871"/>
    <mergeCell ref="AK855:AK871"/>
    <mergeCell ref="AC855:AC871"/>
    <mergeCell ref="B838:B854"/>
    <mergeCell ref="C838:C854"/>
    <mergeCell ref="D838:D854"/>
    <mergeCell ref="E838:E854"/>
    <mergeCell ref="L838:L854"/>
    <mergeCell ref="M838:M854"/>
    <mergeCell ref="T838:T854"/>
    <mergeCell ref="U821:U837"/>
    <mergeCell ref="AB821:AB837"/>
    <mergeCell ref="AJ804:AJ820"/>
    <mergeCell ref="AK804:AK820"/>
    <mergeCell ref="B821:B837"/>
    <mergeCell ref="C821:C837"/>
    <mergeCell ref="D821:D837"/>
    <mergeCell ref="E821:E837"/>
    <mergeCell ref="L821:L837"/>
    <mergeCell ref="M821:M837"/>
    <mergeCell ref="T821:T837"/>
    <mergeCell ref="U804:U820"/>
    <mergeCell ref="AB804:AB820"/>
    <mergeCell ref="AC804:AC820"/>
    <mergeCell ref="AJ821:AJ837"/>
    <mergeCell ref="AK821:AK837"/>
    <mergeCell ref="AC821:AC837"/>
    <mergeCell ref="B804:B820"/>
    <mergeCell ref="C804:C820"/>
    <mergeCell ref="D804:D820"/>
    <mergeCell ref="E804:E820"/>
    <mergeCell ref="L804:L820"/>
    <mergeCell ref="M804:M820"/>
    <mergeCell ref="T804:T820"/>
    <mergeCell ref="U787:U803"/>
    <mergeCell ref="AB787:AB803"/>
    <mergeCell ref="AJ770:AJ786"/>
    <mergeCell ref="AK770:AK786"/>
    <mergeCell ref="B787:B803"/>
    <mergeCell ref="C787:C803"/>
    <mergeCell ref="D787:D803"/>
    <mergeCell ref="E787:E803"/>
    <mergeCell ref="L787:L803"/>
    <mergeCell ref="M787:M803"/>
    <mergeCell ref="T787:T803"/>
    <mergeCell ref="U770:U786"/>
    <mergeCell ref="AB770:AB786"/>
    <mergeCell ref="AC770:AC786"/>
    <mergeCell ref="AJ787:AJ803"/>
    <mergeCell ref="AK787:AK803"/>
    <mergeCell ref="AC787:AC803"/>
    <mergeCell ref="B770:B786"/>
    <mergeCell ref="C770:C786"/>
    <mergeCell ref="D770:D786"/>
    <mergeCell ref="E770:E786"/>
    <mergeCell ref="L770:L786"/>
    <mergeCell ref="M770:M786"/>
    <mergeCell ref="T770:T786"/>
    <mergeCell ref="U753:U769"/>
    <mergeCell ref="AB753:AB769"/>
    <mergeCell ref="AJ736:AJ752"/>
    <mergeCell ref="AK736:AK752"/>
    <mergeCell ref="B753:B769"/>
    <mergeCell ref="C753:C769"/>
    <mergeCell ref="D753:D769"/>
    <mergeCell ref="E753:E769"/>
    <mergeCell ref="L753:L769"/>
    <mergeCell ref="M753:M769"/>
    <mergeCell ref="T753:T769"/>
    <mergeCell ref="U736:U752"/>
    <mergeCell ref="AB736:AB752"/>
    <mergeCell ref="AC736:AC752"/>
    <mergeCell ref="AJ753:AJ769"/>
    <mergeCell ref="AK753:AK769"/>
    <mergeCell ref="AC753:AC769"/>
    <mergeCell ref="B736:B752"/>
    <mergeCell ref="C736:C752"/>
    <mergeCell ref="D736:D752"/>
    <mergeCell ref="E736:E752"/>
    <mergeCell ref="L736:L752"/>
    <mergeCell ref="M736:M752"/>
    <mergeCell ref="T736:T752"/>
    <mergeCell ref="U719:U735"/>
    <mergeCell ref="AB719:AB735"/>
    <mergeCell ref="AJ702:AJ718"/>
    <mergeCell ref="AK702:AK718"/>
    <mergeCell ref="B719:B735"/>
    <mergeCell ref="C719:C735"/>
    <mergeCell ref="D719:D735"/>
    <mergeCell ref="E719:E735"/>
    <mergeCell ref="L719:L735"/>
    <mergeCell ref="M719:M735"/>
    <mergeCell ref="T719:T735"/>
    <mergeCell ref="U702:U718"/>
    <mergeCell ref="AB702:AB718"/>
    <mergeCell ref="AC702:AC718"/>
    <mergeCell ref="AJ719:AJ735"/>
    <mergeCell ref="AK719:AK735"/>
    <mergeCell ref="AC719:AC735"/>
    <mergeCell ref="B702:B718"/>
    <mergeCell ref="C702:C718"/>
    <mergeCell ref="D702:D718"/>
    <mergeCell ref="E702:E718"/>
    <mergeCell ref="L702:L718"/>
    <mergeCell ref="M702:M718"/>
    <mergeCell ref="T702:T718"/>
    <mergeCell ref="U685:U701"/>
    <mergeCell ref="AB685:AB701"/>
    <mergeCell ref="AJ668:AJ684"/>
    <mergeCell ref="AK668:AK684"/>
    <mergeCell ref="B685:B701"/>
    <mergeCell ref="C685:C701"/>
    <mergeCell ref="D685:D701"/>
    <mergeCell ref="E685:E701"/>
    <mergeCell ref="L685:L701"/>
    <mergeCell ref="M685:M701"/>
    <mergeCell ref="T685:T701"/>
    <mergeCell ref="U668:U684"/>
    <mergeCell ref="AB668:AB684"/>
    <mergeCell ref="AC668:AC684"/>
    <mergeCell ref="AJ685:AJ701"/>
    <mergeCell ref="AK685:AK701"/>
    <mergeCell ref="AC685:AC701"/>
    <mergeCell ref="B668:B684"/>
    <mergeCell ref="C668:C684"/>
    <mergeCell ref="D668:D684"/>
    <mergeCell ref="E668:E684"/>
    <mergeCell ref="L668:L684"/>
    <mergeCell ref="M668:M684"/>
    <mergeCell ref="T668:T684"/>
    <mergeCell ref="U651:U667"/>
    <mergeCell ref="AB651:AB667"/>
    <mergeCell ref="AJ634:AJ650"/>
    <mergeCell ref="AK634:AK650"/>
    <mergeCell ref="B651:B667"/>
    <mergeCell ref="C651:C667"/>
    <mergeCell ref="D651:D667"/>
    <mergeCell ref="E651:E667"/>
    <mergeCell ref="L651:L667"/>
    <mergeCell ref="M651:M667"/>
    <mergeCell ref="T651:T667"/>
    <mergeCell ref="U634:U650"/>
    <mergeCell ref="AB634:AB650"/>
    <mergeCell ref="AC634:AC650"/>
    <mergeCell ref="AJ651:AJ667"/>
    <mergeCell ref="AK651:AK667"/>
    <mergeCell ref="AC651:AC667"/>
    <mergeCell ref="B634:B650"/>
    <mergeCell ref="C634:C650"/>
    <mergeCell ref="D634:D650"/>
    <mergeCell ref="E634:E650"/>
    <mergeCell ref="L634:L650"/>
    <mergeCell ref="M634:M650"/>
    <mergeCell ref="T634:T650"/>
    <mergeCell ref="U617:U633"/>
    <mergeCell ref="AB617:AB633"/>
    <mergeCell ref="AJ600:AJ616"/>
    <mergeCell ref="AK600:AK616"/>
    <mergeCell ref="B617:B633"/>
    <mergeCell ref="C617:C633"/>
    <mergeCell ref="D617:D633"/>
    <mergeCell ref="E617:E633"/>
    <mergeCell ref="L617:L633"/>
    <mergeCell ref="M617:M633"/>
    <mergeCell ref="T617:T633"/>
    <mergeCell ref="U600:U616"/>
    <mergeCell ref="AB600:AB616"/>
    <mergeCell ref="AC600:AC616"/>
    <mergeCell ref="AJ617:AJ633"/>
    <mergeCell ref="AK617:AK633"/>
    <mergeCell ref="AC617:AC633"/>
    <mergeCell ref="B600:B616"/>
    <mergeCell ref="C600:C616"/>
    <mergeCell ref="D600:D616"/>
    <mergeCell ref="E600:E616"/>
    <mergeCell ref="L600:L616"/>
    <mergeCell ref="M600:M616"/>
    <mergeCell ref="T600:T616"/>
    <mergeCell ref="U583:U599"/>
    <mergeCell ref="AB583:AB599"/>
    <mergeCell ref="AJ566:AJ582"/>
    <mergeCell ref="AK566:AK582"/>
    <mergeCell ref="B583:B599"/>
    <mergeCell ref="C583:C599"/>
    <mergeCell ref="D583:D599"/>
    <mergeCell ref="E583:E599"/>
    <mergeCell ref="L583:L599"/>
    <mergeCell ref="M583:M599"/>
    <mergeCell ref="T583:T599"/>
    <mergeCell ref="U566:U582"/>
    <mergeCell ref="AB566:AB582"/>
    <mergeCell ref="AC566:AC582"/>
    <mergeCell ref="AJ583:AJ599"/>
    <mergeCell ref="AK583:AK599"/>
    <mergeCell ref="AC583:AC599"/>
    <mergeCell ref="B566:B582"/>
    <mergeCell ref="C566:C582"/>
    <mergeCell ref="D566:D582"/>
    <mergeCell ref="E566:E582"/>
    <mergeCell ref="L566:L582"/>
    <mergeCell ref="M566:M582"/>
    <mergeCell ref="T566:T582"/>
    <mergeCell ref="U549:U565"/>
    <mergeCell ref="AB549:AB565"/>
    <mergeCell ref="AJ532:AJ548"/>
    <mergeCell ref="AK532:AK548"/>
    <mergeCell ref="B549:B565"/>
    <mergeCell ref="C549:C565"/>
    <mergeCell ref="D549:D565"/>
    <mergeCell ref="E549:E565"/>
    <mergeCell ref="L549:L565"/>
    <mergeCell ref="M549:M565"/>
    <mergeCell ref="T549:T565"/>
    <mergeCell ref="U532:U548"/>
    <mergeCell ref="AB532:AB548"/>
    <mergeCell ref="AC532:AC548"/>
    <mergeCell ref="AJ549:AJ565"/>
    <mergeCell ref="AK549:AK565"/>
    <mergeCell ref="AC549:AC565"/>
    <mergeCell ref="B532:B548"/>
    <mergeCell ref="C532:C548"/>
    <mergeCell ref="D532:D548"/>
    <mergeCell ref="E532:E548"/>
    <mergeCell ref="L532:L548"/>
    <mergeCell ref="M532:M548"/>
    <mergeCell ref="T532:T548"/>
    <mergeCell ref="U515:U531"/>
    <mergeCell ref="AB515:AB531"/>
    <mergeCell ref="AJ498:AJ514"/>
    <mergeCell ref="AK498:AK514"/>
    <mergeCell ref="B515:B531"/>
    <mergeCell ref="C515:C531"/>
    <mergeCell ref="D515:D531"/>
    <mergeCell ref="E515:E531"/>
    <mergeCell ref="L515:L531"/>
    <mergeCell ref="M515:M531"/>
    <mergeCell ref="T515:T531"/>
    <mergeCell ref="U498:U514"/>
    <mergeCell ref="AB498:AB514"/>
    <mergeCell ref="AC498:AC514"/>
    <mergeCell ref="AJ515:AJ531"/>
    <mergeCell ref="AK515:AK531"/>
    <mergeCell ref="AC515:AC531"/>
    <mergeCell ref="B498:B514"/>
    <mergeCell ref="C498:C514"/>
    <mergeCell ref="D498:D514"/>
    <mergeCell ref="E498:E514"/>
    <mergeCell ref="L498:L514"/>
    <mergeCell ref="M498:M514"/>
    <mergeCell ref="T498:T514"/>
    <mergeCell ref="U481:U497"/>
    <mergeCell ref="AB481:AB497"/>
    <mergeCell ref="AJ464:AJ480"/>
    <mergeCell ref="AK464:AK480"/>
    <mergeCell ref="B481:B497"/>
    <mergeCell ref="C481:C497"/>
    <mergeCell ref="D481:D497"/>
    <mergeCell ref="E481:E497"/>
    <mergeCell ref="L481:L497"/>
    <mergeCell ref="M481:M497"/>
    <mergeCell ref="T481:T497"/>
    <mergeCell ref="U464:U480"/>
    <mergeCell ref="AB464:AB480"/>
    <mergeCell ref="AC464:AC480"/>
    <mergeCell ref="AJ481:AJ497"/>
    <mergeCell ref="AK481:AK497"/>
    <mergeCell ref="AC481:AC497"/>
    <mergeCell ref="B464:B480"/>
    <mergeCell ref="C464:C480"/>
    <mergeCell ref="D464:D480"/>
    <mergeCell ref="E464:E480"/>
    <mergeCell ref="L464:L480"/>
    <mergeCell ref="M464:M480"/>
    <mergeCell ref="T464:T480"/>
    <mergeCell ref="U447:U463"/>
    <mergeCell ref="AB447:AB463"/>
    <mergeCell ref="AJ430:AJ446"/>
    <mergeCell ref="AK430:AK446"/>
    <mergeCell ref="B447:B463"/>
    <mergeCell ref="C447:C463"/>
    <mergeCell ref="D447:D463"/>
    <mergeCell ref="E447:E463"/>
    <mergeCell ref="L447:L463"/>
    <mergeCell ref="M447:M463"/>
    <mergeCell ref="T447:T463"/>
    <mergeCell ref="U430:U446"/>
    <mergeCell ref="AB430:AB446"/>
    <mergeCell ref="AC430:AC446"/>
    <mergeCell ref="AJ447:AJ463"/>
    <mergeCell ref="AK447:AK463"/>
    <mergeCell ref="AC447:AC463"/>
    <mergeCell ref="B430:B446"/>
    <mergeCell ref="C430:C446"/>
    <mergeCell ref="D430:D446"/>
    <mergeCell ref="E430:E446"/>
    <mergeCell ref="L430:L446"/>
    <mergeCell ref="M430:M446"/>
    <mergeCell ref="T430:T446"/>
    <mergeCell ref="U413:U429"/>
    <mergeCell ref="AB413:AB429"/>
    <mergeCell ref="AJ396:AJ412"/>
    <mergeCell ref="AK396:AK412"/>
    <mergeCell ref="B413:B429"/>
    <mergeCell ref="C413:C429"/>
    <mergeCell ref="D413:D429"/>
    <mergeCell ref="E413:E429"/>
    <mergeCell ref="L413:L429"/>
    <mergeCell ref="M413:M429"/>
    <mergeCell ref="T413:T429"/>
    <mergeCell ref="U396:U412"/>
    <mergeCell ref="AB396:AB412"/>
    <mergeCell ref="AC396:AC412"/>
    <mergeCell ref="AJ413:AJ429"/>
    <mergeCell ref="AK413:AK429"/>
    <mergeCell ref="AC413:AC429"/>
    <mergeCell ref="B396:B412"/>
    <mergeCell ref="C396:C412"/>
    <mergeCell ref="D396:D412"/>
    <mergeCell ref="E396:E412"/>
    <mergeCell ref="L396:L412"/>
    <mergeCell ref="M396:M412"/>
    <mergeCell ref="T396:T412"/>
    <mergeCell ref="U379:U395"/>
    <mergeCell ref="AB379:AB395"/>
    <mergeCell ref="AJ362:AJ378"/>
    <mergeCell ref="AK362:AK378"/>
    <mergeCell ref="B379:B395"/>
    <mergeCell ref="C379:C395"/>
    <mergeCell ref="D379:D395"/>
    <mergeCell ref="E379:E395"/>
    <mergeCell ref="L379:L395"/>
    <mergeCell ref="M379:M395"/>
    <mergeCell ref="T379:T395"/>
    <mergeCell ref="U362:U378"/>
    <mergeCell ref="AB362:AB378"/>
    <mergeCell ref="AC362:AC378"/>
    <mergeCell ref="AJ379:AJ395"/>
    <mergeCell ref="AK379:AK395"/>
    <mergeCell ref="AC379:AC395"/>
    <mergeCell ref="B362:B378"/>
    <mergeCell ref="C362:C378"/>
    <mergeCell ref="D362:D378"/>
    <mergeCell ref="E362:E378"/>
    <mergeCell ref="L362:L378"/>
    <mergeCell ref="M362:M378"/>
    <mergeCell ref="T362:T378"/>
    <mergeCell ref="U345:U361"/>
    <mergeCell ref="AB345:AB361"/>
    <mergeCell ref="AJ328:AJ344"/>
    <mergeCell ref="AK328:AK344"/>
    <mergeCell ref="B345:B361"/>
    <mergeCell ref="C345:C361"/>
    <mergeCell ref="D345:D361"/>
    <mergeCell ref="E345:E361"/>
    <mergeCell ref="L345:L361"/>
    <mergeCell ref="M345:M361"/>
    <mergeCell ref="T345:T361"/>
    <mergeCell ref="U328:U344"/>
    <mergeCell ref="AB328:AB344"/>
    <mergeCell ref="AC328:AC344"/>
    <mergeCell ref="AJ345:AJ361"/>
    <mergeCell ref="AK345:AK361"/>
    <mergeCell ref="AC345:AC361"/>
    <mergeCell ref="B328:B344"/>
    <mergeCell ref="C328:C344"/>
    <mergeCell ref="D328:D344"/>
    <mergeCell ref="E328:E344"/>
    <mergeCell ref="L328:L344"/>
    <mergeCell ref="M328:M344"/>
    <mergeCell ref="T328:T344"/>
    <mergeCell ref="U311:U327"/>
    <mergeCell ref="AB311:AB327"/>
    <mergeCell ref="AJ294:AJ310"/>
    <mergeCell ref="AK294:AK310"/>
    <mergeCell ref="B311:B327"/>
    <mergeCell ref="C311:C327"/>
    <mergeCell ref="D311:D327"/>
    <mergeCell ref="E311:E327"/>
    <mergeCell ref="L311:L327"/>
    <mergeCell ref="M311:M327"/>
    <mergeCell ref="T311:T327"/>
    <mergeCell ref="U294:U310"/>
    <mergeCell ref="AB294:AB310"/>
    <mergeCell ref="AC294:AC310"/>
    <mergeCell ref="AJ311:AJ327"/>
    <mergeCell ref="AK311:AK327"/>
    <mergeCell ref="AC311:AC327"/>
    <mergeCell ref="B294:B310"/>
    <mergeCell ref="C294:C310"/>
    <mergeCell ref="D294:D310"/>
    <mergeCell ref="E294:E310"/>
    <mergeCell ref="L294:L310"/>
    <mergeCell ref="M294:M310"/>
    <mergeCell ref="T294:T310"/>
    <mergeCell ref="U277:U293"/>
    <mergeCell ref="AB277:AB293"/>
    <mergeCell ref="AJ260:AJ276"/>
    <mergeCell ref="AK260:AK276"/>
    <mergeCell ref="B277:B293"/>
    <mergeCell ref="C277:C293"/>
    <mergeCell ref="D277:D293"/>
    <mergeCell ref="E277:E293"/>
    <mergeCell ref="L277:L293"/>
    <mergeCell ref="M277:M293"/>
    <mergeCell ref="T277:T293"/>
    <mergeCell ref="U260:U276"/>
    <mergeCell ref="AB260:AB276"/>
    <mergeCell ref="AC260:AC276"/>
    <mergeCell ref="AJ277:AJ293"/>
    <mergeCell ref="AK277:AK293"/>
    <mergeCell ref="AC277:AC293"/>
    <mergeCell ref="B260:B276"/>
    <mergeCell ref="C260:C276"/>
    <mergeCell ref="D260:D276"/>
    <mergeCell ref="E260:E276"/>
    <mergeCell ref="L260:L276"/>
    <mergeCell ref="M260:M276"/>
    <mergeCell ref="T260:T276"/>
    <mergeCell ref="U243:U259"/>
    <mergeCell ref="AB243:AB259"/>
    <mergeCell ref="AJ226:AJ242"/>
    <mergeCell ref="AK226:AK242"/>
    <mergeCell ref="B243:B259"/>
    <mergeCell ref="C243:C259"/>
    <mergeCell ref="D243:D259"/>
    <mergeCell ref="E243:E259"/>
    <mergeCell ref="L243:L259"/>
    <mergeCell ref="M243:M259"/>
    <mergeCell ref="T243:T259"/>
    <mergeCell ref="U226:U242"/>
    <mergeCell ref="AB226:AB242"/>
    <mergeCell ref="AC226:AC242"/>
    <mergeCell ref="AJ243:AJ259"/>
    <mergeCell ref="AK243:AK259"/>
    <mergeCell ref="AC243:AC259"/>
    <mergeCell ref="B226:B242"/>
    <mergeCell ref="C226:C242"/>
    <mergeCell ref="D226:D242"/>
    <mergeCell ref="E226:E242"/>
    <mergeCell ref="L226:L242"/>
    <mergeCell ref="M226:M242"/>
    <mergeCell ref="T226:T242"/>
    <mergeCell ref="U209:U225"/>
    <mergeCell ref="AB209:AB225"/>
    <mergeCell ref="AJ192:AJ208"/>
    <mergeCell ref="AK192:AK208"/>
    <mergeCell ref="B209:B225"/>
    <mergeCell ref="C209:C225"/>
    <mergeCell ref="D209:D225"/>
    <mergeCell ref="E209:E225"/>
    <mergeCell ref="L209:L225"/>
    <mergeCell ref="M209:M225"/>
    <mergeCell ref="T209:T225"/>
    <mergeCell ref="U192:U208"/>
    <mergeCell ref="AB192:AB208"/>
    <mergeCell ref="AC192:AC208"/>
    <mergeCell ref="AJ209:AJ225"/>
    <mergeCell ref="AK209:AK225"/>
    <mergeCell ref="AC209:AC225"/>
    <mergeCell ref="B192:B208"/>
    <mergeCell ref="C192:C208"/>
    <mergeCell ref="D192:D208"/>
    <mergeCell ref="E192:E208"/>
    <mergeCell ref="L192:L208"/>
    <mergeCell ref="M192:M208"/>
    <mergeCell ref="T192:T208"/>
    <mergeCell ref="U175:U191"/>
    <mergeCell ref="AB175:AB191"/>
    <mergeCell ref="AJ158:AJ174"/>
    <mergeCell ref="AK158:AK174"/>
    <mergeCell ref="B175:B191"/>
    <mergeCell ref="C175:C191"/>
    <mergeCell ref="D175:D191"/>
    <mergeCell ref="E175:E191"/>
    <mergeCell ref="L175:L191"/>
    <mergeCell ref="M175:M191"/>
    <mergeCell ref="T175:T191"/>
    <mergeCell ref="U158:U174"/>
    <mergeCell ref="AB158:AB174"/>
    <mergeCell ref="AC158:AC174"/>
    <mergeCell ref="AJ175:AJ191"/>
    <mergeCell ref="AK175:AK191"/>
    <mergeCell ref="AC175:AC191"/>
    <mergeCell ref="B158:B174"/>
    <mergeCell ref="C158:C174"/>
    <mergeCell ref="D158:D174"/>
    <mergeCell ref="E158:E174"/>
    <mergeCell ref="L158:L174"/>
    <mergeCell ref="M158:M174"/>
    <mergeCell ref="T158:T174"/>
    <mergeCell ref="U141:U157"/>
    <mergeCell ref="AB141:AB157"/>
    <mergeCell ref="AJ124:AJ140"/>
    <mergeCell ref="AK124:AK140"/>
    <mergeCell ref="B141:B157"/>
    <mergeCell ref="C141:C157"/>
    <mergeCell ref="D141:D157"/>
    <mergeCell ref="E141:E157"/>
    <mergeCell ref="L141:L157"/>
    <mergeCell ref="M141:M157"/>
    <mergeCell ref="T141:T157"/>
    <mergeCell ref="U124:U140"/>
    <mergeCell ref="AB124:AB140"/>
    <mergeCell ref="AC124:AC140"/>
    <mergeCell ref="AJ141:AJ157"/>
    <mergeCell ref="AK141:AK157"/>
    <mergeCell ref="AC141:AC157"/>
    <mergeCell ref="B124:B140"/>
    <mergeCell ref="C124:C140"/>
    <mergeCell ref="D124:D140"/>
    <mergeCell ref="E124:E140"/>
    <mergeCell ref="L124:L140"/>
    <mergeCell ref="M124:M140"/>
    <mergeCell ref="T124:T140"/>
    <mergeCell ref="U107:U123"/>
    <mergeCell ref="AB107:AB123"/>
    <mergeCell ref="AJ90:AJ106"/>
    <mergeCell ref="AK90:AK106"/>
    <mergeCell ref="B107:B123"/>
    <mergeCell ref="C107:C123"/>
    <mergeCell ref="D107:D123"/>
    <mergeCell ref="E107:E123"/>
    <mergeCell ref="L107:L123"/>
    <mergeCell ref="M107:M123"/>
    <mergeCell ref="T107:T123"/>
    <mergeCell ref="U90:U106"/>
    <mergeCell ref="AB90:AB106"/>
    <mergeCell ref="AC90:AC106"/>
    <mergeCell ref="AJ107:AJ123"/>
    <mergeCell ref="AK107:AK123"/>
    <mergeCell ref="AC107:AC123"/>
    <mergeCell ref="B90:B106"/>
    <mergeCell ref="C90:C106"/>
    <mergeCell ref="D90:D106"/>
    <mergeCell ref="E90:E106"/>
    <mergeCell ref="L90:L106"/>
    <mergeCell ref="M90:M106"/>
    <mergeCell ref="T90:T106"/>
    <mergeCell ref="AJ56:AJ72"/>
    <mergeCell ref="AK56:AK72"/>
    <mergeCell ref="B73:B89"/>
    <mergeCell ref="C73:C89"/>
    <mergeCell ref="D73:D89"/>
    <mergeCell ref="E73:E89"/>
    <mergeCell ref="L73:L89"/>
    <mergeCell ref="M73:M89"/>
    <mergeCell ref="T73:T89"/>
    <mergeCell ref="U56:U72"/>
    <mergeCell ref="AB56:AB72"/>
    <mergeCell ref="AC56:AC72"/>
    <mergeCell ref="AJ73:AJ89"/>
    <mergeCell ref="AK73:AK89"/>
    <mergeCell ref="AC73:AC89"/>
    <mergeCell ref="B56:B72"/>
    <mergeCell ref="C56:C72"/>
    <mergeCell ref="D56:D72"/>
    <mergeCell ref="E56:E72"/>
    <mergeCell ref="L56:L72"/>
    <mergeCell ref="M56:M72"/>
    <mergeCell ref="T56:T72"/>
    <mergeCell ref="B22:B38"/>
    <mergeCell ref="C22:C38"/>
    <mergeCell ref="D22:D38"/>
    <mergeCell ref="E22:E38"/>
    <mergeCell ref="L22:L38"/>
    <mergeCell ref="M22:M38"/>
    <mergeCell ref="T22:T38"/>
    <mergeCell ref="U73:U89"/>
    <mergeCell ref="AB73:AB89"/>
    <mergeCell ref="B39:B55"/>
    <mergeCell ref="C39:C55"/>
    <mergeCell ref="D39:D55"/>
    <mergeCell ref="E39:E55"/>
    <mergeCell ref="L39:L55"/>
    <mergeCell ref="M39:M55"/>
    <mergeCell ref="T39:T55"/>
    <mergeCell ref="AJ3:AQ3"/>
    <mergeCell ref="B5:B21"/>
    <mergeCell ref="C5:C21"/>
    <mergeCell ref="D5:D21"/>
    <mergeCell ref="E5:E21"/>
    <mergeCell ref="L5:L21"/>
    <mergeCell ref="M5:M21"/>
    <mergeCell ref="T5:T21"/>
    <mergeCell ref="B3:B4"/>
    <mergeCell ref="C3:C4"/>
    <mergeCell ref="D3:K3"/>
    <mergeCell ref="L3:S3"/>
    <mergeCell ref="T3:AA3"/>
    <mergeCell ref="AB3:AI3"/>
    <mergeCell ref="AJ5:AJ21"/>
    <mergeCell ref="AK5:AK21"/>
    <mergeCell ref="AC5:AC21"/>
    <mergeCell ref="AZ4:BA4"/>
    <mergeCell ref="AT4:AU4"/>
    <mergeCell ref="AW4:AX4"/>
    <mergeCell ref="U5:U21"/>
    <mergeCell ref="AB5:AB21"/>
    <mergeCell ref="U39:U55"/>
    <mergeCell ref="AB39:AB55"/>
    <mergeCell ref="AJ22:AJ38"/>
    <mergeCell ref="AK22:AK38"/>
    <mergeCell ref="U22:U38"/>
    <mergeCell ref="AB22:AB38"/>
    <mergeCell ref="AC22:AC38"/>
    <mergeCell ref="AJ39:AJ55"/>
    <mergeCell ref="AK39:AK55"/>
    <mergeCell ref="AC39:AC55"/>
  </mergeCells>
  <phoneticPr fontId="3"/>
  <pageMargins left="0.70866141732283472" right="0.31496062992125984" top="0.74803149606299213" bottom="0.74803149606299213" header="0.31496062992125984" footer="0.31496062992125984"/>
  <pageSetup paperSize="8" scale="75" fitToHeight="0" pageOrder="overThenDown" orientation="landscape" r:id="rId1"/>
  <headerFooter>
    <oddHeader>&amp;R&amp;"ＭＳ 明朝,標準"&amp;12 2-6.歯科健診分析</oddHeader>
  </headerFooter>
  <rowBreaks count="18" manualBreakCount="18">
    <brk id="72" max="42" man="1"/>
    <brk id="140" max="42" man="1"/>
    <brk id="208" max="42" man="1"/>
    <brk id="276" max="42" man="1"/>
    <brk id="344" max="16383" man="1"/>
    <brk id="412" max="42" man="1"/>
    <brk id="480" max="42" man="1"/>
    <brk id="548" max="42" man="1"/>
    <brk id="616" max="42" man="1"/>
    <brk id="684" max="16383" man="1"/>
    <brk id="752" max="42" man="1"/>
    <brk id="820" max="42" man="1"/>
    <brk id="888" max="42" man="1"/>
    <brk id="956" max="42" man="1"/>
    <brk id="1024" max="16383" man="1"/>
    <brk id="1092" max="42" man="1"/>
    <brk id="1160" max="42" man="1"/>
    <brk id="1228" max="42" man="1"/>
  </rowBreaks>
  <colBreaks count="1" manualBreakCount="1">
    <brk id="27" max="1278" man="1"/>
  </colBreaks>
  <ignoredErrors>
    <ignoredError sqref="AN5:AN1279 AM21:AM1279" formula="1"/>
    <ignoredError sqref="AU5:AU78 AX7:AX78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277</v>
      </c>
    </row>
    <row r="2" spans="1:16">
      <c r="A2" s="11" t="s">
        <v>264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0.17799999999999999</v>
      </c>
      <c r="E5" s="192" t="s">
        <v>265</v>
      </c>
      <c r="F5" s="193">
        <v>0.2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0.156</v>
      </c>
      <c r="E7" s="192" t="s">
        <v>265</v>
      </c>
      <c r="F7" s="193">
        <v>0.17799999999999999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0.13400000000000001</v>
      </c>
      <c r="E9" s="192" t="s">
        <v>265</v>
      </c>
      <c r="F9" s="193">
        <v>0.156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0.112</v>
      </c>
      <c r="E11" s="192" t="s">
        <v>265</v>
      </c>
      <c r="F11" s="193">
        <v>0.13400000000000001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0.09</v>
      </c>
      <c r="E13" s="192" t="s">
        <v>265</v>
      </c>
      <c r="F13" s="193">
        <v>0.112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 xml:space="preserve">&amp;R&amp;"ＭＳ 明朝,標準"&amp;12 2-6.歯科健診分析 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3" max="13" width="5.625" style="4" customWidth="1"/>
    <col min="14" max="16384" width="9" style="1"/>
  </cols>
  <sheetData>
    <row r="1" spans="1:12" ht="16.5" customHeight="1">
      <c r="A1" s="4" t="s">
        <v>220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259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274</v>
      </c>
    </row>
    <row r="2" spans="1:16">
      <c r="A2" s="11" t="s">
        <v>267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0.93199999999999983</v>
      </c>
      <c r="E5" s="192" t="s">
        <v>265</v>
      </c>
      <c r="F5" s="193">
        <v>1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0.86399999999999988</v>
      </c>
      <c r="E7" s="192" t="s">
        <v>265</v>
      </c>
      <c r="F7" s="193">
        <v>0.93199999999999983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0.79599999999999993</v>
      </c>
      <c r="E9" s="192" t="s">
        <v>265</v>
      </c>
      <c r="F9" s="193">
        <v>0.86399999999999988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0.72799999999999998</v>
      </c>
      <c r="E11" s="192" t="s">
        <v>265</v>
      </c>
      <c r="F11" s="193">
        <v>0.79599999999999993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0.66</v>
      </c>
      <c r="E13" s="192" t="s">
        <v>265</v>
      </c>
      <c r="F13" s="193">
        <v>0.72799999999999998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>&amp;R&amp;"ＭＳ 明朝,標準"&amp;12 2-6.歯科健診分析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9"/>
  <sheetViews>
    <sheetView showGridLines="0" zoomScaleNormal="100" zoomScaleSheetLayoutView="100" workbookViewId="0"/>
  </sheetViews>
  <sheetFormatPr defaultRowHeight="13.5"/>
  <cols>
    <col min="1" max="1" width="4.625" style="20" customWidth="1"/>
    <col min="2" max="2" width="3.25" style="20" bestFit="1" customWidth="1"/>
    <col min="3" max="25" width="9.625" style="20" customWidth="1"/>
    <col min="26" max="16384" width="9" style="20"/>
  </cols>
  <sheetData>
    <row r="1" spans="1:33" s="1" customFormat="1" ht="16.5" customHeight="1">
      <c r="A1" s="4" t="s">
        <v>173</v>
      </c>
    </row>
    <row r="2" spans="1:33" s="1" customFormat="1" ht="16.5" customHeight="1">
      <c r="A2" s="4" t="s">
        <v>219</v>
      </c>
      <c r="D2" s="3" t="s">
        <v>248</v>
      </c>
      <c r="AB2" s="20"/>
      <c r="AC2" s="20"/>
      <c r="AD2" s="20"/>
      <c r="AE2" s="20"/>
      <c r="AF2" s="20"/>
    </row>
    <row r="3" spans="1:33" s="1" customFormat="1" ht="16.5" customHeight="1">
      <c r="B3" s="231"/>
      <c r="C3" s="233" t="s">
        <v>175</v>
      </c>
      <c r="D3" s="226" t="s">
        <v>65</v>
      </c>
      <c r="E3" s="227"/>
      <c r="F3" s="228"/>
      <c r="G3" s="226" t="s">
        <v>66</v>
      </c>
      <c r="H3" s="227"/>
      <c r="I3" s="228"/>
      <c r="J3" s="234" t="s">
        <v>67</v>
      </c>
      <c r="K3" s="235"/>
      <c r="L3" s="236"/>
      <c r="M3" s="234" t="s">
        <v>68</v>
      </c>
      <c r="N3" s="235"/>
      <c r="O3" s="236"/>
      <c r="P3" s="234" t="s">
        <v>69</v>
      </c>
      <c r="Q3" s="235"/>
      <c r="R3" s="236"/>
      <c r="S3" s="234" t="s">
        <v>70</v>
      </c>
      <c r="T3" s="235"/>
      <c r="U3" s="236"/>
      <c r="V3" s="226" t="s">
        <v>71</v>
      </c>
      <c r="W3" s="227"/>
      <c r="X3" s="228"/>
      <c r="Y3" s="234" t="s">
        <v>64</v>
      </c>
      <c r="Z3" s="235"/>
      <c r="AA3" s="236"/>
      <c r="AB3" s="2"/>
      <c r="AC3" s="204" t="s">
        <v>275</v>
      </c>
      <c r="AD3" s="2"/>
      <c r="AE3" s="2"/>
      <c r="AF3" s="20"/>
    </row>
    <row r="4" spans="1:33" s="1" customFormat="1" ht="30" customHeight="1">
      <c r="B4" s="232"/>
      <c r="C4" s="233"/>
      <c r="D4" s="6" t="s">
        <v>75</v>
      </c>
      <c r="E4" s="7" t="s">
        <v>72</v>
      </c>
      <c r="F4" s="8" t="s">
        <v>287</v>
      </c>
      <c r="G4" s="6" t="s">
        <v>75</v>
      </c>
      <c r="H4" s="7" t="s">
        <v>72</v>
      </c>
      <c r="I4" s="8" t="s">
        <v>287</v>
      </c>
      <c r="J4" s="6" t="s">
        <v>75</v>
      </c>
      <c r="K4" s="7" t="s">
        <v>72</v>
      </c>
      <c r="L4" s="8" t="s">
        <v>287</v>
      </c>
      <c r="M4" s="6" t="s">
        <v>75</v>
      </c>
      <c r="N4" s="7" t="s">
        <v>72</v>
      </c>
      <c r="O4" s="8" t="s">
        <v>287</v>
      </c>
      <c r="P4" s="6" t="s">
        <v>75</v>
      </c>
      <c r="Q4" s="7" t="s">
        <v>72</v>
      </c>
      <c r="R4" s="8" t="s">
        <v>287</v>
      </c>
      <c r="S4" s="6" t="s">
        <v>75</v>
      </c>
      <c r="T4" s="7" t="s">
        <v>72</v>
      </c>
      <c r="U4" s="8" t="s">
        <v>287</v>
      </c>
      <c r="V4" s="6" t="s">
        <v>75</v>
      </c>
      <c r="W4" s="7" t="s">
        <v>72</v>
      </c>
      <c r="X4" s="8" t="s">
        <v>287</v>
      </c>
      <c r="Y4" s="6" t="s">
        <v>75</v>
      </c>
      <c r="Z4" s="7" t="s">
        <v>72</v>
      </c>
      <c r="AA4" s="8" t="s">
        <v>287</v>
      </c>
      <c r="AB4" s="46"/>
      <c r="AC4" s="229" t="s">
        <v>224</v>
      </c>
      <c r="AD4" s="230"/>
      <c r="AE4" s="2"/>
      <c r="AF4" s="124" t="s">
        <v>223</v>
      </c>
      <c r="AG4" s="104"/>
    </row>
    <row r="5" spans="1:33">
      <c r="B5" s="159">
        <v>1</v>
      </c>
      <c r="C5" s="125" t="s">
        <v>57</v>
      </c>
      <c r="D5" s="160">
        <v>1747</v>
      </c>
      <c r="E5" s="161">
        <v>133</v>
      </c>
      <c r="F5" s="162">
        <f>IFERROR(E5/D5,"-")</f>
        <v>7.6130509444762448E-2</v>
      </c>
      <c r="G5" s="160">
        <v>2786</v>
      </c>
      <c r="H5" s="161">
        <v>255</v>
      </c>
      <c r="I5" s="162">
        <f>IFERROR(H5/G5,"-")</f>
        <v>9.1529073941134242E-2</v>
      </c>
      <c r="J5" s="160">
        <v>126479</v>
      </c>
      <c r="K5" s="161">
        <v>20572</v>
      </c>
      <c r="L5" s="162">
        <f>IFERROR(K5/J5,"-")</f>
        <v>0.16265150736485898</v>
      </c>
      <c r="M5" s="160">
        <v>96107</v>
      </c>
      <c r="N5" s="161">
        <v>14527</v>
      </c>
      <c r="O5" s="162">
        <f>IFERROR(N5/M5,"-")</f>
        <v>0.15115444244435888</v>
      </c>
      <c r="P5" s="160">
        <v>60625</v>
      </c>
      <c r="Q5" s="161">
        <v>7195</v>
      </c>
      <c r="R5" s="162">
        <f>IFERROR(Q5/P5,"-")</f>
        <v>0.11868041237113403</v>
      </c>
      <c r="S5" s="160">
        <v>26711</v>
      </c>
      <c r="T5" s="161">
        <v>1965</v>
      </c>
      <c r="U5" s="162">
        <f>IFERROR(T5/S5,"-")</f>
        <v>7.3565197858560138E-2</v>
      </c>
      <c r="V5" s="160">
        <v>8527</v>
      </c>
      <c r="W5" s="161">
        <v>307</v>
      </c>
      <c r="X5" s="162">
        <f>IFERROR(W5/V5,"-")</f>
        <v>3.6003283687111531E-2</v>
      </c>
      <c r="Y5" s="160">
        <f>SUM(D5,G5,J5,M5,P5,S5,V5)</f>
        <v>322982</v>
      </c>
      <c r="Z5" s="161">
        <f>SUM(E5,H5,K5,N5,Q5,T5,W5)</f>
        <v>44954</v>
      </c>
      <c r="AA5" s="162">
        <f>IFERROR(Z5/Y5,"-")</f>
        <v>0.13918422698478553</v>
      </c>
      <c r="AB5" s="166"/>
      <c r="AC5" s="99" t="str">
        <f>INDEX($C$5:$C$78,MATCH(AD5,AA$5:AA$78,0))</f>
        <v>箕面市</v>
      </c>
      <c r="AD5" s="101">
        <f>LARGE(AA$5:AA$78,ROW(A1))</f>
        <v>0.25842242126553017</v>
      </c>
      <c r="AE5" s="166"/>
      <c r="AF5" s="163">
        <f>$AA$79</f>
        <v>0.153791845415198</v>
      </c>
      <c r="AG5" s="164">
        <v>0</v>
      </c>
    </row>
    <row r="6" spans="1:33">
      <c r="B6" s="159">
        <v>2</v>
      </c>
      <c r="C6" s="125" t="s">
        <v>130</v>
      </c>
      <c r="D6" s="160">
        <v>49</v>
      </c>
      <c r="E6" s="161">
        <v>7</v>
      </c>
      <c r="F6" s="162">
        <f t="shared" ref="F6:F69" si="0">IFERROR(E6/D6,"-")</f>
        <v>0.14285714285714285</v>
      </c>
      <c r="G6" s="160">
        <v>92</v>
      </c>
      <c r="H6" s="161">
        <v>10</v>
      </c>
      <c r="I6" s="162">
        <f t="shared" ref="I6:I69" si="1">IFERROR(H6/G6,"-")</f>
        <v>0.10869565217391304</v>
      </c>
      <c r="J6" s="160">
        <v>4441</v>
      </c>
      <c r="K6" s="161">
        <v>840</v>
      </c>
      <c r="L6" s="162">
        <f t="shared" ref="L6:L69" si="2">IFERROR(K6/J6,"-")</f>
        <v>0.18914658860616979</v>
      </c>
      <c r="M6" s="160">
        <v>3400</v>
      </c>
      <c r="N6" s="161">
        <v>611</v>
      </c>
      <c r="O6" s="162">
        <f t="shared" ref="O6:O69" si="3">IFERROR(N6/M6,"-")</f>
        <v>0.17970588235294119</v>
      </c>
      <c r="P6" s="160">
        <v>2245</v>
      </c>
      <c r="Q6" s="161">
        <v>248</v>
      </c>
      <c r="R6" s="162">
        <f t="shared" ref="R6:R69" si="4">IFERROR(Q6/P6,"-")</f>
        <v>0.11046770601336303</v>
      </c>
      <c r="S6" s="160">
        <v>970</v>
      </c>
      <c r="T6" s="161">
        <v>81</v>
      </c>
      <c r="U6" s="162">
        <f t="shared" ref="U6:U69" si="5">IFERROR(T6/S6,"-")</f>
        <v>8.3505154639175252E-2</v>
      </c>
      <c r="V6" s="160">
        <v>271</v>
      </c>
      <c r="W6" s="161">
        <v>8</v>
      </c>
      <c r="X6" s="162">
        <f t="shared" ref="X6:X69" si="6">IFERROR(W6/V6,"-")</f>
        <v>2.9520295202952029E-2</v>
      </c>
      <c r="Y6" s="160">
        <f>SUM(D6,G6,J6,M6,P6,S6,V6)</f>
        <v>11468</v>
      </c>
      <c r="Z6" s="161">
        <f t="shared" ref="Z6:Z69" si="7">SUM(E6,H6,K6,N6,Q6,T6,W6)</f>
        <v>1805</v>
      </c>
      <c r="AA6" s="162">
        <f t="shared" ref="AA6:AA69" si="8">IFERROR(Z6/Y6,"-")</f>
        <v>0.15739448901290548</v>
      </c>
      <c r="AB6" s="166"/>
      <c r="AC6" s="99" t="str">
        <f t="shared" ref="AC6:AC69" si="9">INDEX($C$5:$C$78,MATCH(AD6,AA$5:AA$78,0))</f>
        <v>茨木市</v>
      </c>
      <c r="AD6" s="101">
        <f t="shared" ref="AD6:AD69" si="10">LARGE(AA$5:AA$78,ROW(A2))</f>
        <v>0.25669320382380967</v>
      </c>
      <c r="AE6" s="166"/>
      <c r="AF6" s="163">
        <f t="shared" ref="AF6:AF69" si="11">$AA$79</f>
        <v>0.153791845415198</v>
      </c>
      <c r="AG6" s="164">
        <v>0</v>
      </c>
    </row>
    <row r="7" spans="1:33">
      <c r="B7" s="159">
        <v>3</v>
      </c>
      <c r="C7" s="125" t="s">
        <v>131</v>
      </c>
      <c r="D7" s="160">
        <v>39</v>
      </c>
      <c r="E7" s="161">
        <v>3</v>
      </c>
      <c r="F7" s="162">
        <f t="shared" si="0"/>
        <v>7.6923076923076927E-2</v>
      </c>
      <c r="G7" s="160">
        <v>74</v>
      </c>
      <c r="H7" s="161">
        <v>5</v>
      </c>
      <c r="I7" s="162">
        <f t="shared" si="1"/>
        <v>6.7567567567567571E-2</v>
      </c>
      <c r="J7" s="160">
        <v>2777</v>
      </c>
      <c r="K7" s="161">
        <v>412</v>
      </c>
      <c r="L7" s="162">
        <f t="shared" si="2"/>
        <v>0.14836154123154482</v>
      </c>
      <c r="M7" s="160">
        <v>2121</v>
      </c>
      <c r="N7" s="161">
        <v>296</v>
      </c>
      <c r="O7" s="162">
        <f t="shared" si="3"/>
        <v>0.13955681282413956</v>
      </c>
      <c r="P7" s="160">
        <v>1465</v>
      </c>
      <c r="Q7" s="161">
        <v>165</v>
      </c>
      <c r="R7" s="162">
        <f t="shared" si="4"/>
        <v>0.11262798634812286</v>
      </c>
      <c r="S7" s="160">
        <v>614</v>
      </c>
      <c r="T7" s="161">
        <v>47</v>
      </c>
      <c r="U7" s="162">
        <f t="shared" si="5"/>
        <v>7.6547231270358312E-2</v>
      </c>
      <c r="V7" s="160">
        <v>208</v>
      </c>
      <c r="W7" s="161">
        <v>9</v>
      </c>
      <c r="X7" s="162">
        <f t="shared" si="6"/>
        <v>4.3269230769230768E-2</v>
      </c>
      <c r="Y7" s="160">
        <f t="shared" ref="Y7:Y69" si="12">SUM(D7,G7,J7,M7,P7,S7,V7)</f>
        <v>7298</v>
      </c>
      <c r="Z7" s="161">
        <f t="shared" si="7"/>
        <v>937</v>
      </c>
      <c r="AA7" s="162">
        <f t="shared" si="8"/>
        <v>0.12839134009317621</v>
      </c>
      <c r="AB7" s="166"/>
      <c r="AC7" s="99" t="str">
        <f t="shared" si="9"/>
        <v>和泉市</v>
      </c>
      <c r="AD7" s="101">
        <f t="shared" si="10"/>
        <v>0.23060437205315046</v>
      </c>
      <c r="AE7" s="166"/>
      <c r="AF7" s="163">
        <f t="shared" si="11"/>
        <v>0.153791845415198</v>
      </c>
      <c r="AG7" s="164">
        <v>0</v>
      </c>
    </row>
    <row r="8" spans="1:33">
      <c r="B8" s="159">
        <v>4</v>
      </c>
      <c r="C8" s="125" t="s">
        <v>132</v>
      </c>
      <c r="D8" s="160">
        <v>43</v>
      </c>
      <c r="E8" s="161">
        <v>5</v>
      </c>
      <c r="F8" s="162">
        <f t="shared" si="0"/>
        <v>0.11627906976744186</v>
      </c>
      <c r="G8" s="160">
        <v>73</v>
      </c>
      <c r="H8" s="161">
        <v>4</v>
      </c>
      <c r="I8" s="162">
        <f t="shared" si="1"/>
        <v>5.4794520547945202E-2</v>
      </c>
      <c r="J8" s="160">
        <v>3431</v>
      </c>
      <c r="K8" s="161">
        <v>464</v>
      </c>
      <c r="L8" s="162">
        <f t="shared" si="2"/>
        <v>0.13523754007577965</v>
      </c>
      <c r="M8" s="160">
        <v>2710</v>
      </c>
      <c r="N8" s="161">
        <v>330</v>
      </c>
      <c r="O8" s="162">
        <f t="shared" si="3"/>
        <v>0.12177121771217712</v>
      </c>
      <c r="P8" s="160">
        <v>1532</v>
      </c>
      <c r="Q8" s="161">
        <v>157</v>
      </c>
      <c r="R8" s="162">
        <f t="shared" si="4"/>
        <v>0.10248041775456919</v>
      </c>
      <c r="S8" s="160">
        <v>680</v>
      </c>
      <c r="T8" s="161">
        <v>50</v>
      </c>
      <c r="U8" s="162">
        <f t="shared" si="5"/>
        <v>7.3529411764705885E-2</v>
      </c>
      <c r="V8" s="160">
        <v>199</v>
      </c>
      <c r="W8" s="161">
        <v>12</v>
      </c>
      <c r="X8" s="162">
        <f t="shared" si="6"/>
        <v>6.030150753768844E-2</v>
      </c>
      <c r="Y8" s="160">
        <f t="shared" si="12"/>
        <v>8668</v>
      </c>
      <c r="Z8" s="161">
        <f t="shared" si="7"/>
        <v>1022</v>
      </c>
      <c r="AA8" s="162">
        <f t="shared" si="8"/>
        <v>0.11790493770189202</v>
      </c>
      <c r="AB8" s="166"/>
      <c r="AC8" s="99" t="str">
        <f t="shared" si="9"/>
        <v>八尾市</v>
      </c>
      <c r="AD8" s="101">
        <f t="shared" si="10"/>
        <v>0.22534722222222223</v>
      </c>
      <c r="AE8" s="166"/>
      <c r="AF8" s="163">
        <f t="shared" si="11"/>
        <v>0.153791845415198</v>
      </c>
      <c r="AG8" s="164">
        <v>0</v>
      </c>
    </row>
    <row r="9" spans="1:33">
      <c r="B9" s="159">
        <v>5</v>
      </c>
      <c r="C9" s="125" t="s">
        <v>133</v>
      </c>
      <c r="D9" s="160">
        <v>35</v>
      </c>
      <c r="E9" s="161">
        <v>2</v>
      </c>
      <c r="F9" s="162">
        <f t="shared" si="0"/>
        <v>5.7142857142857141E-2</v>
      </c>
      <c r="G9" s="160">
        <v>52</v>
      </c>
      <c r="H9" s="161">
        <v>8</v>
      </c>
      <c r="I9" s="162">
        <f t="shared" si="1"/>
        <v>0.15384615384615385</v>
      </c>
      <c r="J9" s="160">
        <v>2789</v>
      </c>
      <c r="K9" s="161">
        <v>518</v>
      </c>
      <c r="L9" s="162">
        <f t="shared" si="2"/>
        <v>0.18572965220509144</v>
      </c>
      <c r="M9" s="160">
        <v>2021</v>
      </c>
      <c r="N9" s="161">
        <v>388</v>
      </c>
      <c r="O9" s="162">
        <f t="shared" si="3"/>
        <v>0.19198416625432954</v>
      </c>
      <c r="P9" s="160">
        <v>1294</v>
      </c>
      <c r="Q9" s="161">
        <v>179</v>
      </c>
      <c r="R9" s="162">
        <f t="shared" si="4"/>
        <v>0.13833075734157652</v>
      </c>
      <c r="S9" s="160">
        <v>625</v>
      </c>
      <c r="T9" s="161">
        <v>53</v>
      </c>
      <c r="U9" s="162">
        <f t="shared" si="5"/>
        <v>8.48E-2</v>
      </c>
      <c r="V9" s="160">
        <v>200</v>
      </c>
      <c r="W9" s="161">
        <v>9</v>
      </c>
      <c r="X9" s="162">
        <f t="shared" si="6"/>
        <v>4.4999999999999998E-2</v>
      </c>
      <c r="Y9" s="160">
        <f t="shared" si="12"/>
        <v>7016</v>
      </c>
      <c r="Z9" s="161">
        <f t="shared" si="7"/>
        <v>1157</v>
      </c>
      <c r="AA9" s="162">
        <f t="shared" si="8"/>
        <v>0.16490877993158495</v>
      </c>
      <c r="AB9" s="166"/>
      <c r="AC9" s="99" t="str">
        <f t="shared" si="9"/>
        <v>港区</v>
      </c>
      <c r="AD9" s="101">
        <f t="shared" si="10"/>
        <v>0.20718796433878159</v>
      </c>
      <c r="AE9" s="166"/>
      <c r="AF9" s="163">
        <f t="shared" si="11"/>
        <v>0.153791845415198</v>
      </c>
      <c r="AG9" s="164">
        <v>0</v>
      </c>
    </row>
    <row r="10" spans="1:33">
      <c r="B10" s="159">
        <v>6</v>
      </c>
      <c r="C10" s="125" t="s">
        <v>134</v>
      </c>
      <c r="D10" s="160">
        <v>76</v>
      </c>
      <c r="E10" s="161">
        <v>5</v>
      </c>
      <c r="F10" s="162">
        <f t="shared" si="0"/>
        <v>6.5789473684210523E-2</v>
      </c>
      <c r="G10" s="160">
        <v>114</v>
      </c>
      <c r="H10" s="161">
        <v>18</v>
      </c>
      <c r="I10" s="162">
        <f t="shared" si="1"/>
        <v>0.15789473684210525</v>
      </c>
      <c r="J10" s="160">
        <v>4361</v>
      </c>
      <c r="K10" s="161">
        <v>1068</v>
      </c>
      <c r="L10" s="162">
        <f t="shared" si="2"/>
        <v>0.24489795918367346</v>
      </c>
      <c r="M10" s="160">
        <v>3194</v>
      </c>
      <c r="N10" s="161">
        <v>705</v>
      </c>
      <c r="O10" s="162">
        <f t="shared" si="3"/>
        <v>0.22072636192861617</v>
      </c>
      <c r="P10" s="160">
        <v>1968</v>
      </c>
      <c r="Q10" s="161">
        <v>337</v>
      </c>
      <c r="R10" s="162">
        <f t="shared" si="4"/>
        <v>0.17123983739837398</v>
      </c>
      <c r="S10" s="160">
        <v>829</v>
      </c>
      <c r="T10" s="161">
        <v>84</v>
      </c>
      <c r="U10" s="162">
        <f t="shared" si="5"/>
        <v>0.10132689987937274</v>
      </c>
      <c r="V10" s="160">
        <v>226</v>
      </c>
      <c r="W10" s="161">
        <v>14</v>
      </c>
      <c r="X10" s="162">
        <f t="shared" si="6"/>
        <v>6.1946902654867256E-2</v>
      </c>
      <c r="Y10" s="160">
        <f t="shared" si="12"/>
        <v>10768</v>
      </c>
      <c r="Z10" s="161">
        <f t="shared" si="7"/>
        <v>2231</v>
      </c>
      <c r="AA10" s="162">
        <f t="shared" si="8"/>
        <v>0.20718796433878159</v>
      </c>
      <c r="AB10" s="166"/>
      <c r="AC10" s="99" t="str">
        <f t="shared" si="9"/>
        <v>柏原市</v>
      </c>
      <c r="AD10" s="101">
        <f t="shared" si="10"/>
        <v>0.20187124987287705</v>
      </c>
      <c r="AE10" s="166"/>
      <c r="AF10" s="163">
        <f t="shared" si="11"/>
        <v>0.153791845415198</v>
      </c>
      <c r="AG10" s="164">
        <v>0</v>
      </c>
    </row>
    <row r="11" spans="1:33">
      <c r="B11" s="159">
        <v>7</v>
      </c>
      <c r="C11" s="125" t="s">
        <v>135</v>
      </c>
      <c r="D11" s="160">
        <v>68</v>
      </c>
      <c r="E11" s="161">
        <v>4</v>
      </c>
      <c r="F11" s="162">
        <f t="shared" si="0"/>
        <v>5.8823529411764705E-2</v>
      </c>
      <c r="G11" s="160">
        <v>92</v>
      </c>
      <c r="H11" s="161">
        <v>8</v>
      </c>
      <c r="I11" s="162">
        <f t="shared" si="1"/>
        <v>8.6956521739130432E-2</v>
      </c>
      <c r="J11" s="160">
        <v>3903</v>
      </c>
      <c r="K11" s="161">
        <v>649</v>
      </c>
      <c r="L11" s="162">
        <f t="shared" si="2"/>
        <v>0.1662823469126313</v>
      </c>
      <c r="M11" s="160">
        <v>2852</v>
      </c>
      <c r="N11" s="161">
        <v>471</v>
      </c>
      <c r="O11" s="162">
        <f t="shared" si="3"/>
        <v>0.16514726507713884</v>
      </c>
      <c r="P11" s="160">
        <v>1643</v>
      </c>
      <c r="Q11" s="161">
        <v>187</v>
      </c>
      <c r="R11" s="162">
        <f t="shared" si="4"/>
        <v>0.11381618989653074</v>
      </c>
      <c r="S11" s="160">
        <v>713</v>
      </c>
      <c r="T11" s="161">
        <v>48</v>
      </c>
      <c r="U11" s="162">
        <f t="shared" si="5"/>
        <v>6.7321178120617109E-2</v>
      </c>
      <c r="V11" s="160">
        <v>237</v>
      </c>
      <c r="W11" s="161">
        <v>12</v>
      </c>
      <c r="X11" s="162">
        <f t="shared" si="6"/>
        <v>5.0632911392405063E-2</v>
      </c>
      <c r="Y11" s="160">
        <f t="shared" si="12"/>
        <v>9508</v>
      </c>
      <c r="Z11" s="161">
        <f t="shared" si="7"/>
        <v>1379</v>
      </c>
      <c r="AA11" s="162">
        <f t="shared" si="8"/>
        <v>0.1450357593605385</v>
      </c>
      <c r="AB11" s="166"/>
      <c r="AC11" s="99" t="str">
        <f t="shared" si="9"/>
        <v>河内長野市</v>
      </c>
      <c r="AD11" s="101">
        <f t="shared" si="10"/>
        <v>0.1997292571493034</v>
      </c>
      <c r="AE11" s="166"/>
      <c r="AF11" s="163">
        <f t="shared" si="11"/>
        <v>0.153791845415198</v>
      </c>
      <c r="AG11" s="164">
        <v>0</v>
      </c>
    </row>
    <row r="12" spans="1:33">
      <c r="B12" s="159">
        <v>8</v>
      </c>
      <c r="C12" s="125" t="s">
        <v>58</v>
      </c>
      <c r="D12" s="160">
        <v>45</v>
      </c>
      <c r="E12" s="161">
        <v>2</v>
      </c>
      <c r="F12" s="162">
        <f t="shared" si="0"/>
        <v>4.4444444444444446E-2</v>
      </c>
      <c r="G12" s="160">
        <v>64</v>
      </c>
      <c r="H12" s="161">
        <v>5</v>
      </c>
      <c r="I12" s="162">
        <f t="shared" si="1"/>
        <v>7.8125E-2</v>
      </c>
      <c r="J12" s="160">
        <v>2557</v>
      </c>
      <c r="K12" s="161">
        <v>305</v>
      </c>
      <c r="L12" s="162">
        <f t="shared" si="2"/>
        <v>0.11928040672663277</v>
      </c>
      <c r="M12" s="160">
        <v>2118</v>
      </c>
      <c r="N12" s="161">
        <v>250</v>
      </c>
      <c r="O12" s="162">
        <f t="shared" si="3"/>
        <v>0.11803588290840415</v>
      </c>
      <c r="P12" s="160">
        <v>1448</v>
      </c>
      <c r="Q12" s="161">
        <v>110</v>
      </c>
      <c r="R12" s="162">
        <f t="shared" si="4"/>
        <v>7.5966850828729282E-2</v>
      </c>
      <c r="S12" s="160">
        <v>714</v>
      </c>
      <c r="T12" s="161">
        <v>35</v>
      </c>
      <c r="U12" s="162">
        <f t="shared" si="5"/>
        <v>4.9019607843137254E-2</v>
      </c>
      <c r="V12" s="160">
        <v>205</v>
      </c>
      <c r="W12" s="161">
        <v>6</v>
      </c>
      <c r="X12" s="162">
        <f t="shared" si="6"/>
        <v>2.9268292682926831E-2</v>
      </c>
      <c r="Y12" s="160">
        <f t="shared" si="12"/>
        <v>7151</v>
      </c>
      <c r="Z12" s="161">
        <f t="shared" si="7"/>
        <v>713</v>
      </c>
      <c r="AA12" s="162">
        <f t="shared" si="8"/>
        <v>9.9706334778352682E-2</v>
      </c>
      <c r="AB12" s="166"/>
      <c r="AC12" s="99" t="str">
        <f t="shared" si="9"/>
        <v>豊能町</v>
      </c>
      <c r="AD12" s="101">
        <f t="shared" si="10"/>
        <v>0.19878787878787879</v>
      </c>
      <c r="AE12" s="166"/>
      <c r="AF12" s="163">
        <f t="shared" si="11"/>
        <v>0.153791845415198</v>
      </c>
      <c r="AG12" s="164">
        <v>0</v>
      </c>
    </row>
    <row r="13" spans="1:33">
      <c r="B13" s="159">
        <v>9</v>
      </c>
      <c r="C13" s="125" t="s">
        <v>136</v>
      </c>
      <c r="D13" s="160">
        <v>30</v>
      </c>
      <c r="E13" s="161">
        <v>0</v>
      </c>
      <c r="F13" s="162">
        <f t="shared" si="0"/>
        <v>0</v>
      </c>
      <c r="G13" s="160">
        <v>48</v>
      </c>
      <c r="H13" s="161">
        <v>6</v>
      </c>
      <c r="I13" s="162">
        <f t="shared" si="1"/>
        <v>0.125</v>
      </c>
      <c r="J13" s="160">
        <v>1830</v>
      </c>
      <c r="K13" s="161">
        <v>288</v>
      </c>
      <c r="L13" s="162">
        <f t="shared" si="2"/>
        <v>0.15737704918032788</v>
      </c>
      <c r="M13" s="160">
        <v>1358</v>
      </c>
      <c r="N13" s="161">
        <v>194</v>
      </c>
      <c r="O13" s="162">
        <f t="shared" si="3"/>
        <v>0.14285714285714285</v>
      </c>
      <c r="P13" s="160">
        <v>837</v>
      </c>
      <c r="Q13" s="161">
        <v>82</v>
      </c>
      <c r="R13" s="162">
        <f t="shared" si="4"/>
        <v>9.7968936678614102E-2</v>
      </c>
      <c r="S13" s="160">
        <v>390</v>
      </c>
      <c r="T13" s="161">
        <v>37</v>
      </c>
      <c r="U13" s="162">
        <f t="shared" si="5"/>
        <v>9.4871794871794868E-2</v>
      </c>
      <c r="V13" s="160">
        <v>127</v>
      </c>
      <c r="W13" s="161">
        <v>3</v>
      </c>
      <c r="X13" s="162">
        <f t="shared" si="6"/>
        <v>2.3622047244094488E-2</v>
      </c>
      <c r="Y13" s="160">
        <f t="shared" si="12"/>
        <v>4620</v>
      </c>
      <c r="Z13" s="161">
        <f t="shared" si="7"/>
        <v>610</v>
      </c>
      <c r="AA13" s="162">
        <f t="shared" si="8"/>
        <v>0.13203463203463203</v>
      </c>
      <c r="AB13" s="166"/>
      <c r="AC13" s="99" t="str">
        <f t="shared" si="9"/>
        <v>吹田市</v>
      </c>
      <c r="AD13" s="101">
        <f t="shared" si="10"/>
        <v>0.18889294848374133</v>
      </c>
      <c r="AE13" s="166"/>
      <c r="AF13" s="163">
        <f t="shared" si="11"/>
        <v>0.153791845415198</v>
      </c>
      <c r="AG13" s="164">
        <v>0</v>
      </c>
    </row>
    <row r="14" spans="1:33">
      <c r="B14" s="159">
        <v>10</v>
      </c>
      <c r="C14" s="125" t="s">
        <v>59</v>
      </c>
      <c r="D14" s="160">
        <v>57</v>
      </c>
      <c r="E14" s="161">
        <v>7</v>
      </c>
      <c r="F14" s="162">
        <f t="shared" si="0"/>
        <v>0.12280701754385964</v>
      </c>
      <c r="G14" s="160">
        <v>87</v>
      </c>
      <c r="H14" s="161">
        <v>7</v>
      </c>
      <c r="I14" s="162">
        <f t="shared" si="1"/>
        <v>8.0459770114942528E-2</v>
      </c>
      <c r="J14" s="160">
        <v>4650</v>
      </c>
      <c r="K14" s="161">
        <v>718</v>
      </c>
      <c r="L14" s="162">
        <f t="shared" si="2"/>
        <v>0.15440860215053764</v>
      </c>
      <c r="M14" s="160">
        <v>3430</v>
      </c>
      <c r="N14" s="161">
        <v>451</v>
      </c>
      <c r="O14" s="162">
        <f t="shared" si="3"/>
        <v>0.13148688046647231</v>
      </c>
      <c r="P14" s="160">
        <v>2010</v>
      </c>
      <c r="Q14" s="161">
        <v>216</v>
      </c>
      <c r="R14" s="162">
        <f t="shared" si="4"/>
        <v>0.10746268656716418</v>
      </c>
      <c r="S14" s="160">
        <v>934</v>
      </c>
      <c r="T14" s="161">
        <v>59</v>
      </c>
      <c r="U14" s="162">
        <f t="shared" si="5"/>
        <v>6.3169164882226986E-2</v>
      </c>
      <c r="V14" s="160">
        <v>288</v>
      </c>
      <c r="W14" s="161">
        <v>7</v>
      </c>
      <c r="X14" s="162">
        <f t="shared" si="6"/>
        <v>2.4305555555555556E-2</v>
      </c>
      <c r="Y14" s="160">
        <f t="shared" si="12"/>
        <v>11456</v>
      </c>
      <c r="Z14" s="161">
        <f t="shared" si="7"/>
        <v>1465</v>
      </c>
      <c r="AA14" s="162">
        <f t="shared" si="8"/>
        <v>0.12788058659217877</v>
      </c>
      <c r="AB14" s="166"/>
      <c r="AC14" s="99" t="str">
        <f t="shared" si="9"/>
        <v>富田林市</v>
      </c>
      <c r="AD14" s="101">
        <f t="shared" si="10"/>
        <v>0.18797680805614891</v>
      </c>
      <c r="AE14" s="166"/>
      <c r="AF14" s="163">
        <f t="shared" si="11"/>
        <v>0.153791845415198</v>
      </c>
      <c r="AG14" s="164">
        <v>0</v>
      </c>
    </row>
    <row r="15" spans="1:33">
      <c r="B15" s="159">
        <v>11</v>
      </c>
      <c r="C15" s="125" t="s">
        <v>60</v>
      </c>
      <c r="D15" s="160">
        <v>106</v>
      </c>
      <c r="E15" s="161">
        <v>7</v>
      </c>
      <c r="F15" s="162">
        <f t="shared" si="0"/>
        <v>6.6037735849056603E-2</v>
      </c>
      <c r="G15" s="160">
        <v>140</v>
      </c>
      <c r="H15" s="161">
        <v>13</v>
      </c>
      <c r="I15" s="162">
        <f t="shared" si="1"/>
        <v>9.285714285714286E-2</v>
      </c>
      <c r="J15" s="160">
        <v>8088</v>
      </c>
      <c r="K15" s="161">
        <v>1154</v>
      </c>
      <c r="L15" s="162">
        <f t="shared" si="2"/>
        <v>0.14268051434223541</v>
      </c>
      <c r="M15" s="160">
        <v>5811</v>
      </c>
      <c r="N15" s="161">
        <v>769</v>
      </c>
      <c r="O15" s="162">
        <f t="shared" si="3"/>
        <v>0.13233522629495784</v>
      </c>
      <c r="P15" s="160">
        <v>3581</v>
      </c>
      <c r="Q15" s="161">
        <v>372</v>
      </c>
      <c r="R15" s="162">
        <f t="shared" si="4"/>
        <v>0.10388159731918459</v>
      </c>
      <c r="S15" s="160">
        <v>1471</v>
      </c>
      <c r="T15" s="161">
        <v>106</v>
      </c>
      <c r="U15" s="162">
        <f t="shared" si="5"/>
        <v>7.2059823249490146E-2</v>
      </c>
      <c r="V15" s="160">
        <v>456</v>
      </c>
      <c r="W15" s="161">
        <v>15</v>
      </c>
      <c r="X15" s="162">
        <f t="shared" si="6"/>
        <v>3.2894736842105261E-2</v>
      </c>
      <c r="Y15" s="160">
        <f t="shared" si="12"/>
        <v>19653</v>
      </c>
      <c r="Z15" s="161">
        <f t="shared" si="7"/>
        <v>2436</v>
      </c>
      <c r="AA15" s="162">
        <f t="shared" si="8"/>
        <v>0.12395054190199969</v>
      </c>
      <c r="AB15" s="166"/>
      <c r="AC15" s="99" t="str">
        <f t="shared" si="9"/>
        <v>島本町</v>
      </c>
      <c r="AD15" s="101">
        <f t="shared" si="10"/>
        <v>0.18476934342201612</v>
      </c>
      <c r="AE15" s="166"/>
      <c r="AF15" s="163">
        <f t="shared" si="11"/>
        <v>0.153791845415198</v>
      </c>
      <c r="AG15" s="164">
        <v>0</v>
      </c>
    </row>
    <row r="16" spans="1:33">
      <c r="B16" s="159">
        <v>12</v>
      </c>
      <c r="C16" s="125" t="s">
        <v>137</v>
      </c>
      <c r="D16" s="160">
        <v>52</v>
      </c>
      <c r="E16" s="161">
        <v>5</v>
      </c>
      <c r="F16" s="162">
        <f t="shared" si="0"/>
        <v>9.6153846153846159E-2</v>
      </c>
      <c r="G16" s="160">
        <v>74</v>
      </c>
      <c r="H16" s="161">
        <v>3</v>
      </c>
      <c r="I16" s="162">
        <f t="shared" si="1"/>
        <v>4.0540540540540543E-2</v>
      </c>
      <c r="J16" s="160">
        <v>3787</v>
      </c>
      <c r="K16" s="161">
        <v>718</v>
      </c>
      <c r="L16" s="162">
        <f t="shared" si="2"/>
        <v>0.18959598626881435</v>
      </c>
      <c r="M16" s="160">
        <v>3024</v>
      </c>
      <c r="N16" s="161">
        <v>551</v>
      </c>
      <c r="O16" s="162">
        <f t="shared" si="3"/>
        <v>0.18220899470899471</v>
      </c>
      <c r="P16" s="160">
        <v>1957</v>
      </c>
      <c r="Q16" s="161">
        <v>321</v>
      </c>
      <c r="R16" s="162">
        <f t="shared" si="4"/>
        <v>0.16402657128257536</v>
      </c>
      <c r="S16" s="160">
        <v>931</v>
      </c>
      <c r="T16" s="161">
        <v>105</v>
      </c>
      <c r="U16" s="162">
        <f t="shared" si="5"/>
        <v>0.11278195488721804</v>
      </c>
      <c r="V16" s="160">
        <v>323</v>
      </c>
      <c r="W16" s="161">
        <v>13</v>
      </c>
      <c r="X16" s="162">
        <f t="shared" si="6"/>
        <v>4.0247678018575851E-2</v>
      </c>
      <c r="Y16" s="160">
        <f t="shared" si="12"/>
        <v>10148</v>
      </c>
      <c r="Z16" s="161">
        <f t="shared" si="7"/>
        <v>1716</v>
      </c>
      <c r="AA16" s="162">
        <f t="shared" si="8"/>
        <v>0.16909735908553408</v>
      </c>
      <c r="AB16" s="166"/>
      <c r="AC16" s="99" t="str">
        <f t="shared" si="9"/>
        <v>寝屋川市</v>
      </c>
      <c r="AD16" s="101">
        <f t="shared" si="10"/>
        <v>0.18266395062479099</v>
      </c>
      <c r="AE16" s="166"/>
      <c r="AF16" s="163">
        <f t="shared" si="11"/>
        <v>0.153791845415198</v>
      </c>
      <c r="AG16" s="164">
        <v>0</v>
      </c>
    </row>
    <row r="17" spans="2:33">
      <c r="B17" s="159">
        <v>13</v>
      </c>
      <c r="C17" s="125" t="s">
        <v>138</v>
      </c>
      <c r="D17" s="160">
        <v>123</v>
      </c>
      <c r="E17" s="161">
        <v>12</v>
      </c>
      <c r="F17" s="162">
        <f t="shared" si="0"/>
        <v>9.7560975609756101E-2</v>
      </c>
      <c r="G17" s="160">
        <v>163</v>
      </c>
      <c r="H17" s="161">
        <v>21</v>
      </c>
      <c r="I17" s="162">
        <f t="shared" si="1"/>
        <v>0.12883435582822086</v>
      </c>
      <c r="J17" s="160">
        <v>7002</v>
      </c>
      <c r="K17" s="161">
        <v>1113</v>
      </c>
      <c r="L17" s="162">
        <f t="shared" si="2"/>
        <v>0.15895458440445587</v>
      </c>
      <c r="M17" s="160">
        <v>5249</v>
      </c>
      <c r="N17" s="161">
        <v>822</v>
      </c>
      <c r="O17" s="162">
        <f t="shared" si="3"/>
        <v>0.15660125738235856</v>
      </c>
      <c r="P17" s="160">
        <v>3303</v>
      </c>
      <c r="Q17" s="161">
        <v>388</v>
      </c>
      <c r="R17" s="162">
        <f t="shared" si="4"/>
        <v>0.11746896760520739</v>
      </c>
      <c r="S17" s="160">
        <v>1478</v>
      </c>
      <c r="T17" s="161">
        <v>96</v>
      </c>
      <c r="U17" s="162">
        <f t="shared" si="5"/>
        <v>6.4952638700947224E-2</v>
      </c>
      <c r="V17" s="160">
        <v>587</v>
      </c>
      <c r="W17" s="161">
        <v>19</v>
      </c>
      <c r="X17" s="162">
        <f t="shared" si="6"/>
        <v>3.2367972742759793E-2</v>
      </c>
      <c r="Y17" s="160">
        <f t="shared" si="12"/>
        <v>17905</v>
      </c>
      <c r="Z17" s="161">
        <f t="shared" si="7"/>
        <v>2471</v>
      </c>
      <c r="AA17" s="162">
        <f t="shared" si="8"/>
        <v>0.13800614353532534</v>
      </c>
      <c r="AB17" s="166"/>
      <c r="AC17" s="99" t="str">
        <f t="shared" si="9"/>
        <v>藤井寺市</v>
      </c>
      <c r="AD17" s="101">
        <f t="shared" si="10"/>
        <v>0.17891546704188765</v>
      </c>
      <c r="AE17" s="166"/>
      <c r="AF17" s="163">
        <f t="shared" si="11"/>
        <v>0.153791845415198</v>
      </c>
      <c r="AG17" s="164">
        <v>0</v>
      </c>
    </row>
    <row r="18" spans="2:33">
      <c r="B18" s="159">
        <v>14</v>
      </c>
      <c r="C18" s="125" t="s">
        <v>139</v>
      </c>
      <c r="D18" s="160">
        <v>56</v>
      </c>
      <c r="E18" s="161">
        <v>4</v>
      </c>
      <c r="F18" s="162">
        <f t="shared" si="0"/>
        <v>7.1428571428571425E-2</v>
      </c>
      <c r="G18" s="160">
        <v>100</v>
      </c>
      <c r="H18" s="161">
        <v>9</v>
      </c>
      <c r="I18" s="162">
        <f t="shared" si="1"/>
        <v>0.09</v>
      </c>
      <c r="J18" s="160">
        <v>4988</v>
      </c>
      <c r="K18" s="161">
        <v>790</v>
      </c>
      <c r="L18" s="162">
        <f t="shared" si="2"/>
        <v>0.15838011226944668</v>
      </c>
      <c r="M18" s="160">
        <v>3961</v>
      </c>
      <c r="N18" s="161">
        <v>592</v>
      </c>
      <c r="O18" s="162">
        <f t="shared" si="3"/>
        <v>0.1494572077758142</v>
      </c>
      <c r="P18" s="160">
        <v>2748</v>
      </c>
      <c r="Q18" s="161">
        <v>326</v>
      </c>
      <c r="R18" s="162">
        <f t="shared" si="4"/>
        <v>0.11863173216885008</v>
      </c>
      <c r="S18" s="160">
        <v>1257</v>
      </c>
      <c r="T18" s="161">
        <v>93</v>
      </c>
      <c r="U18" s="162">
        <f t="shared" si="5"/>
        <v>7.3985680190930783E-2</v>
      </c>
      <c r="V18" s="160">
        <v>406</v>
      </c>
      <c r="W18" s="161">
        <v>15</v>
      </c>
      <c r="X18" s="162">
        <f t="shared" si="6"/>
        <v>3.6945812807881777E-2</v>
      </c>
      <c r="Y18" s="160">
        <f t="shared" si="12"/>
        <v>13516</v>
      </c>
      <c r="Z18" s="161">
        <f t="shared" si="7"/>
        <v>1829</v>
      </c>
      <c r="AA18" s="162">
        <f t="shared" si="8"/>
        <v>0.13532110091743119</v>
      </c>
      <c r="AB18" s="166"/>
      <c r="AC18" s="99" t="str">
        <f t="shared" si="9"/>
        <v>高石市</v>
      </c>
      <c r="AD18" s="101">
        <f t="shared" si="10"/>
        <v>0.17583643122676579</v>
      </c>
      <c r="AE18" s="166"/>
      <c r="AF18" s="163">
        <f t="shared" si="11"/>
        <v>0.153791845415198</v>
      </c>
      <c r="AG18" s="164">
        <v>0</v>
      </c>
    </row>
    <row r="19" spans="2:33">
      <c r="B19" s="159">
        <v>15</v>
      </c>
      <c r="C19" s="125" t="s">
        <v>140</v>
      </c>
      <c r="D19" s="160">
        <v>125</v>
      </c>
      <c r="E19" s="161">
        <v>8</v>
      </c>
      <c r="F19" s="162">
        <f t="shared" si="0"/>
        <v>6.4000000000000001E-2</v>
      </c>
      <c r="G19" s="160">
        <v>202</v>
      </c>
      <c r="H19" s="161">
        <v>22</v>
      </c>
      <c r="I19" s="162">
        <f t="shared" si="1"/>
        <v>0.10891089108910891</v>
      </c>
      <c r="J19" s="160">
        <v>8524</v>
      </c>
      <c r="K19" s="161">
        <v>1123</v>
      </c>
      <c r="L19" s="162">
        <f t="shared" si="2"/>
        <v>0.13174565931487564</v>
      </c>
      <c r="M19" s="160">
        <v>6408</v>
      </c>
      <c r="N19" s="161">
        <v>768</v>
      </c>
      <c r="O19" s="162">
        <f t="shared" si="3"/>
        <v>0.1198501872659176</v>
      </c>
      <c r="P19" s="160">
        <v>3957</v>
      </c>
      <c r="Q19" s="161">
        <v>365</v>
      </c>
      <c r="R19" s="162">
        <f t="shared" si="4"/>
        <v>9.2241597169572906E-2</v>
      </c>
      <c r="S19" s="160">
        <v>1695</v>
      </c>
      <c r="T19" s="161">
        <v>82</v>
      </c>
      <c r="U19" s="162">
        <f t="shared" si="5"/>
        <v>4.8377581120943952E-2</v>
      </c>
      <c r="V19" s="160">
        <v>525</v>
      </c>
      <c r="W19" s="161">
        <v>11</v>
      </c>
      <c r="X19" s="162">
        <f t="shared" si="6"/>
        <v>2.0952380952380951E-2</v>
      </c>
      <c r="Y19" s="160">
        <f t="shared" si="12"/>
        <v>21436</v>
      </c>
      <c r="Z19" s="161">
        <f t="shared" si="7"/>
        <v>2379</v>
      </c>
      <c r="AA19" s="162">
        <f t="shared" si="8"/>
        <v>0.11098152640417988</v>
      </c>
      <c r="AB19" s="166"/>
      <c r="AC19" s="99" t="str">
        <f t="shared" si="9"/>
        <v>高槻市</v>
      </c>
      <c r="AD19" s="101">
        <f t="shared" si="10"/>
        <v>0.17327826337527616</v>
      </c>
      <c r="AE19" s="166"/>
      <c r="AF19" s="163">
        <f t="shared" si="11"/>
        <v>0.153791845415198</v>
      </c>
      <c r="AG19" s="164">
        <v>0</v>
      </c>
    </row>
    <row r="20" spans="2:33">
      <c r="B20" s="159">
        <v>16</v>
      </c>
      <c r="C20" s="125" t="s">
        <v>61</v>
      </c>
      <c r="D20" s="160">
        <v>61</v>
      </c>
      <c r="E20" s="161">
        <v>4</v>
      </c>
      <c r="F20" s="162">
        <f t="shared" si="0"/>
        <v>6.5573770491803282E-2</v>
      </c>
      <c r="G20" s="160">
        <v>106</v>
      </c>
      <c r="H20" s="161">
        <v>7</v>
      </c>
      <c r="I20" s="162">
        <f t="shared" si="1"/>
        <v>6.6037735849056603E-2</v>
      </c>
      <c r="J20" s="160">
        <v>5092</v>
      </c>
      <c r="K20" s="161">
        <v>868</v>
      </c>
      <c r="L20" s="162">
        <f t="shared" si="2"/>
        <v>0.17046347211311863</v>
      </c>
      <c r="M20" s="160">
        <v>4131</v>
      </c>
      <c r="N20" s="161">
        <v>649</v>
      </c>
      <c r="O20" s="162">
        <f t="shared" si="3"/>
        <v>0.15710481723553618</v>
      </c>
      <c r="P20" s="160">
        <v>2970</v>
      </c>
      <c r="Q20" s="161">
        <v>355</v>
      </c>
      <c r="R20" s="162">
        <f t="shared" si="4"/>
        <v>0.11952861952861953</v>
      </c>
      <c r="S20" s="160">
        <v>1406</v>
      </c>
      <c r="T20" s="161">
        <v>114</v>
      </c>
      <c r="U20" s="162">
        <f t="shared" si="5"/>
        <v>8.1081081081081086E-2</v>
      </c>
      <c r="V20" s="160">
        <v>455</v>
      </c>
      <c r="W20" s="161">
        <v>15</v>
      </c>
      <c r="X20" s="162">
        <f t="shared" si="6"/>
        <v>3.2967032967032968E-2</v>
      </c>
      <c r="Y20" s="160">
        <f t="shared" si="12"/>
        <v>14221</v>
      </c>
      <c r="Z20" s="161">
        <f t="shared" si="7"/>
        <v>2012</v>
      </c>
      <c r="AA20" s="162">
        <f t="shared" si="8"/>
        <v>0.14148090851557557</v>
      </c>
      <c r="AB20" s="166"/>
      <c r="AC20" s="99" t="str">
        <f t="shared" si="9"/>
        <v>池田市</v>
      </c>
      <c r="AD20" s="101">
        <f t="shared" si="10"/>
        <v>0.1718449271377509</v>
      </c>
      <c r="AE20" s="166"/>
      <c r="AF20" s="163">
        <f t="shared" si="11"/>
        <v>0.153791845415198</v>
      </c>
      <c r="AG20" s="164">
        <v>0</v>
      </c>
    </row>
    <row r="21" spans="2:33">
      <c r="B21" s="159">
        <v>17</v>
      </c>
      <c r="C21" s="125" t="s">
        <v>141</v>
      </c>
      <c r="D21" s="160">
        <v>109</v>
      </c>
      <c r="E21" s="161">
        <v>7</v>
      </c>
      <c r="F21" s="162">
        <f t="shared" si="0"/>
        <v>6.4220183486238536E-2</v>
      </c>
      <c r="G21" s="160">
        <v>181</v>
      </c>
      <c r="H21" s="161">
        <v>17</v>
      </c>
      <c r="I21" s="162">
        <f t="shared" si="1"/>
        <v>9.3922651933701654E-2</v>
      </c>
      <c r="J21" s="160">
        <v>7597</v>
      </c>
      <c r="K21" s="161">
        <v>1268</v>
      </c>
      <c r="L21" s="162">
        <f t="shared" si="2"/>
        <v>0.16690798999605108</v>
      </c>
      <c r="M21" s="160">
        <v>6048</v>
      </c>
      <c r="N21" s="161">
        <v>1063</v>
      </c>
      <c r="O21" s="162">
        <f t="shared" si="3"/>
        <v>0.17576058201058201</v>
      </c>
      <c r="P21" s="160">
        <v>4125</v>
      </c>
      <c r="Q21" s="161">
        <v>623</v>
      </c>
      <c r="R21" s="162">
        <f t="shared" si="4"/>
        <v>0.15103030303030304</v>
      </c>
      <c r="S21" s="160">
        <v>1871</v>
      </c>
      <c r="T21" s="161">
        <v>152</v>
      </c>
      <c r="U21" s="162">
        <f t="shared" si="5"/>
        <v>8.1239978621058251E-2</v>
      </c>
      <c r="V21" s="160">
        <v>571</v>
      </c>
      <c r="W21" s="161">
        <v>29</v>
      </c>
      <c r="X21" s="162">
        <f t="shared" si="6"/>
        <v>5.0788091068301226E-2</v>
      </c>
      <c r="Y21" s="160">
        <f t="shared" si="12"/>
        <v>20502</v>
      </c>
      <c r="Z21" s="161">
        <f t="shared" si="7"/>
        <v>3159</v>
      </c>
      <c r="AA21" s="162">
        <f t="shared" si="8"/>
        <v>0.15408252853380158</v>
      </c>
      <c r="AB21" s="166"/>
      <c r="AC21" s="99" t="str">
        <f t="shared" si="9"/>
        <v>東成区</v>
      </c>
      <c r="AD21" s="101">
        <f t="shared" si="10"/>
        <v>0.16909735908553408</v>
      </c>
      <c r="AE21" s="166"/>
      <c r="AF21" s="163">
        <f t="shared" si="11"/>
        <v>0.153791845415198</v>
      </c>
      <c r="AG21" s="164">
        <v>0</v>
      </c>
    </row>
    <row r="22" spans="2:33">
      <c r="B22" s="159">
        <v>18</v>
      </c>
      <c r="C22" s="125" t="s">
        <v>62</v>
      </c>
      <c r="D22" s="160">
        <v>83</v>
      </c>
      <c r="E22" s="161">
        <v>7</v>
      </c>
      <c r="F22" s="162">
        <f t="shared" si="0"/>
        <v>8.4337349397590355E-2</v>
      </c>
      <c r="G22" s="160">
        <v>130</v>
      </c>
      <c r="H22" s="161">
        <v>11</v>
      </c>
      <c r="I22" s="162">
        <f t="shared" si="1"/>
        <v>8.461538461538462E-2</v>
      </c>
      <c r="J22" s="160">
        <v>6925</v>
      </c>
      <c r="K22" s="161">
        <v>1258</v>
      </c>
      <c r="L22" s="162">
        <f t="shared" si="2"/>
        <v>0.18166064981949459</v>
      </c>
      <c r="M22" s="160">
        <v>5497</v>
      </c>
      <c r="N22" s="161">
        <v>856</v>
      </c>
      <c r="O22" s="162">
        <f t="shared" si="3"/>
        <v>0.15572130252865199</v>
      </c>
      <c r="P22" s="160">
        <v>3732</v>
      </c>
      <c r="Q22" s="161">
        <v>502</v>
      </c>
      <c r="R22" s="162">
        <f t="shared" si="4"/>
        <v>0.13451232583065381</v>
      </c>
      <c r="S22" s="160">
        <v>1754</v>
      </c>
      <c r="T22" s="161">
        <v>144</v>
      </c>
      <c r="U22" s="162">
        <f t="shared" si="5"/>
        <v>8.2098061573546183E-2</v>
      </c>
      <c r="V22" s="160">
        <v>585</v>
      </c>
      <c r="W22" s="161">
        <v>25</v>
      </c>
      <c r="X22" s="162">
        <f t="shared" si="6"/>
        <v>4.2735042735042736E-2</v>
      </c>
      <c r="Y22" s="160">
        <f t="shared" si="12"/>
        <v>18706</v>
      </c>
      <c r="Z22" s="161">
        <f t="shared" si="7"/>
        <v>2803</v>
      </c>
      <c r="AA22" s="162">
        <f t="shared" si="8"/>
        <v>0.14984496952849352</v>
      </c>
      <c r="AB22" s="166"/>
      <c r="AC22" s="99" t="str">
        <f t="shared" si="9"/>
        <v>住之江区</v>
      </c>
      <c r="AD22" s="101">
        <f t="shared" si="10"/>
        <v>0.16871481324535384</v>
      </c>
      <c r="AE22" s="166"/>
      <c r="AF22" s="163">
        <f t="shared" si="11"/>
        <v>0.153791845415198</v>
      </c>
      <c r="AG22" s="164">
        <v>0</v>
      </c>
    </row>
    <row r="23" spans="2:33">
      <c r="B23" s="159">
        <v>19</v>
      </c>
      <c r="C23" s="125" t="s">
        <v>142</v>
      </c>
      <c r="D23" s="160">
        <v>104</v>
      </c>
      <c r="E23" s="161">
        <v>7</v>
      </c>
      <c r="F23" s="162">
        <f t="shared" si="0"/>
        <v>6.7307692307692304E-2</v>
      </c>
      <c r="G23" s="160">
        <v>131</v>
      </c>
      <c r="H23" s="161">
        <v>7</v>
      </c>
      <c r="I23" s="162">
        <f t="shared" si="1"/>
        <v>5.3435114503816793E-2</v>
      </c>
      <c r="J23" s="160">
        <v>5043</v>
      </c>
      <c r="K23" s="161">
        <v>516</v>
      </c>
      <c r="L23" s="162">
        <f t="shared" si="2"/>
        <v>0.1023200475907198</v>
      </c>
      <c r="M23" s="160">
        <v>3827</v>
      </c>
      <c r="N23" s="161">
        <v>370</v>
      </c>
      <c r="O23" s="162">
        <f t="shared" si="3"/>
        <v>9.6681473739221327E-2</v>
      </c>
      <c r="P23" s="160">
        <v>2404</v>
      </c>
      <c r="Q23" s="161">
        <v>193</v>
      </c>
      <c r="R23" s="162">
        <f t="shared" si="4"/>
        <v>8.02828618968386E-2</v>
      </c>
      <c r="S23" s="160">
        <v>1054</v>
      </c>
      <c r="T23" s="161">
        <v>55</v>
      </c>
      <c r="U23" s="162">
        <f t="shared" si="5"/>
        <v>5.218216318785579E-2</v>
      </c>
      <c r="V23" s="160">
        <v>366</v>
      </c>
      <c r="W23" s="161">
        <v>4</v>
      </c>
      <c r="X23" s="162">
        <f t="shared" si="6"/>
        <v>1.092896174863388E-2</v>
      </c>
      <c r="Y23" s="160">
        <f t="shared" si="12"/>
        <v>12929</v>
      </c>
      <c r="Z23" s="161">
        <f t="shared" si="7"/>
        <v>1152</v>
      </c>
      <c r="AA23" s="162">
        <f t="shared" si="8"/>
        <v>8.9102018717611572E-2</v>
      </c>
      <c r="AB23" s="166"/>
      <c r="AC23" s="99" t="str">
        <f t="shared" si="9"/>
        <v>泉大津市</v>
      </c>
      <c r="AD23" s="101">
        <f t="shared" si="10"/>
        <v>0.16828061114697654</v>
      </c>
      <c r="AE23" s="166"/>
      <c r="AF23" s="163">
        <f t="shared" si="11"/>
        <v>0.153791845415198</v>
      </c>
      <c r="AG23" s="164">
        <v>0</v>
      </c>
    </row>
    <row r="24" spans="2:33">
      <c r="B24" s="159">
        <v>20</v>
      </c>
      <c r="C24" s="125" t="s">
        <v>143</v>
      </c>
      <c r="D24" s="160">
        <v>80</v>
      </c>
      <c r="E24" s="161">
        <v>2</v>
      </c>
      <c r="F24" s="162">
        <f t="shared" si="0"/>
        <v>2.5000000000000001E-2</v>
      </c>
      <c r="G24" s="160">
        <v>172</v>
      </c>
      <c r="H24" s="161">
        <v>17</v>
      </c>
      <c r="I24" s="162">
        <f t="shared" si="1"/>
        <v>9.8837209302325577E-2</v>
      </c>
      <c r="J24" s="160">
        <v>7745</v>
      </c>
      <c r="K24" s="161">
        <v>1379</v>
      </c>
      <c r="L24" s="162">
        <f t="shared" si="2"/>
        <v>0.17805035506778566</v>
      </c>
      <c r="M24" s="160">
        <v>5695</v>
      </c>
      <c r="N24" s="161">
        <v>952</v>
      </c>
      <c r="O24" s="162">
        <f t="shared" si="3"/>
        <v>0.16716417910447762</v>
      </c>
      <c r="P24" s="160">
        <v>3561</v>
      </c>
      <c r="Q24" s="161">
        <v>476</v>
      </c>
      <c r="R24" s="162">
        <f t="shared" si="4"/>
        <v>0.13367031732659365</v>
      </c>
      <c r="S24" s="160">
        <v>1589</v>
      </c>
      <c r="T24" s="161">
        <v>129</v>
      </c>
      <c r="U24" s="162">
        <f t="shared" si="5"/>
        <v>8.1183134046570168E-2</v>
      </c>
      <c r="V24" s="160">
        <v>540</v>
      </c>
      <c r="W24" s="161">
        <v>23</v>
      </c>
      <c r="X24" s="162">
        <f t="shared" si="6"/>
        <v>4.2592592592592592E-2</v>
      </c>
      <c r="Y24" s="160">
        <f t="shared" si="12"/>
        <v>19382</v>
      </c>
      <c r="Z24" s="161">
        <f t="shared" si="7"/>
        <v>2978</v>
      </c>
      <c r="AA24" s="162">
        <f t="shared" si="8"/>
        <v>0.15364771437416158</v>
      </c>
      <c r="AB24" s="166"/>
      <c r="AC24" s="99" t="str">
        <f t="shared" si="9"/>
        <v>貝塚市</v>
      </c>
      <c r="AD24" s="101">
        <f t="shared" si="10"/>
        <v>0.16739548714360677</v>
      </c>
      <c r="AE24" s="166"/>
      <c r="AF24" s="163">
        <f t="shared" si="11"/>
        <v>0.153791845415198</v>
      </c>
      <c r="AG24" s="164">
        <v>0</v>
      </c>
    </row>
    <row r="25" spans="2:33">
      <c r="B25" s="159">
        <v>21</v>
      </c>
      <c r="C25" s="125" t="s">
        <v>144</v>
      </c>
      <c r="D25" s="160">
        <v>73</v>
      </c>
      <c r="E25" s="161">
        <v>5</v>
      </c>
      <c r="F25" s="162">
        <f t="shared" si="0"/>
        <v>6.8493150684931503E-2</v>
      </c>
      <c r="G25" s="160">
        <v>94</v>
      </c>
      <c r="H25" s="161">
        <v>8</v>
      </c>
      <c r="I25" s="162">
        <f t="shared" si="1"/>
        <v>8.5106382978723402E-2</v>
      </c>
      <c r="J25" s="160">
        <v>5279</v>
      </c>
      <c r="K25" s="161">
        <v>919</v>
      </c>
      <c r="L25" s="162">
        <f t="shared" si="2"/>
        <v>0.17408600113657891</v>
      </c>
      <c r="M25" s="160">
        <v>4003</v>
      </c>
      <c r="N25" s="161">
        <v>621</v>
      </c>
      <c r="O25" s="162">
        <f t="shared" si="3"/>
        <v>0.15513364976267799</v>
      </c>
      <c r="P25" s="160">
        <v>2327</v>
      </c>
      <c r="Q25" s="161">
        <v>284</v>
      </c>
      <c r="R25" s="162">
        <f t="shared" si="4"/>
        <v>0.12204555221314999</v>
      </c>
      <c r="S25" s="160">
        <v>881</v>
      </c>
      <c r="T25" s="161">
        <v>59</v>
      </c>
      <c r="U25" s="162">
        <f t="shared" si="5"/>
        <v>6.6969353007945515E-2</v>
      </c>
      <c r="V25" s="160">
        <v>250</v>
      </c>
      <c r="W25" s="161">
        <v>11</v>
      </c>
      <c r="X25" s="162">
        <f t="shared" si="6"/>
        <v>4.3999999999999997E-2</v>
      </c>
      <c r="Y25" s="160">
        <f t="shared" si="12"/>
        <v>12907</v>
      </c>
      <c r="Z25" s="161">
        <f t="shared" si="7"/>
        <v>1907</v>
      </c>
      <c r="AA25" s="162">
        <f t="shared" si="8"/>
        <v>0.14774928333462461</v>
      </c>
      <c r="AB25" s="166"/>
      <c r="AC25" s="99" t="str">
        <f t="shared" si="9"/>
        <v>守口市</v>
      </c>
      <c r="AD25" s="101">
        <f t="shared" si="10"/>
        <v>0.16645235033576225</v>
      </c>
      <c r="AE25" s="166"/>
      <c r="AF25" s="163">
        <f t="shared" si="11"/>
        <v>0.153791845415198</v>
      </c>
      <c r="AG25" s="164">
        <v>0</v>
      </c>
    </row>
    <row r="26" spans="2:33">
      <c r="B26" s="159">
        <v>22</v>
      </c>
      <c r="C26" s="125" t="s">
        <v>63</v>
      </c>
      <c r="D26" s="160">
        <v>99</v>
      </c>
      <c r="E26" s="161">
        <v>11</v>
      </c>
      <c r="F26" s="162">
        <f t="shared" si="0"/>
        <v>0.1111111111111111</v>
      </c>
      <c r="G26" s="160">
        <v>171</v>
      </c>
      <c r="H26" s="161">
        <v>16</v>
      </c>
      <c r="I26" s="162">
        <f t="shared" si="1"/>
        <v>9.3567251461988299E-2</v>
      </c>
      <c r="J26" s="160">
        <v>6816</v>
      </c>
      <c r="K26" s="161">
        <v>1352</v>
      </c>
      <c r="L26" s="162">
        <f t="shared" si="2"/>
        <v>0.19835680751173709</v>
      </c>
      <c r="M26" s="160">
        <v>4874</v>
      </c>
      <c r="N26" s="161">
        <v>888</v>
      </c>
      <c r="O26" s="162">
        <f t="shared" si="3"/>
        <v>0.18219121871153057</v>
      </c>
      <c r="P26" s="160">
        <v>2913</v>
      </c>
      <c r="Q26" s="161">
        <v>403</v>
      </c>
      <c r="R26" s="162">
        <f t="shared" si="4"/>
        <v>0.13834534843803639</v>
      </c>
      <c r="S26" s="160">
        <v>1220</v>
      </c>
      <c r="T26" s="161">
        <v>97</v>
      </c>
      <c r="U26" s="162">
        <f t="shared" si="5"/>
        <v>7.9508196721311472E-2</v>
      </c>
      <c r="V26" s="160">
        <v>426</v>
      </c>
      <c r="W26" s="161">
        <v>20</v>
      </c>
      <c r="X26" s="162">
        <f t="shared" si="6"/>
        <v>4.6948356807511735E-2</v>
      </c>
      <c r="Y26" s="160">
        <f t="shared" si="12"/>
        <v>16519</v>
      </c>
      <c r="Z26" s="161">
        <f t="shared" si="7"/>
        <v>2787</v>
      </c>
      <c r="AA26" s="162">
        <f t="shared" si="8"/>
        <v>0.16871481324535384</v>
      </c>
      <c r="AB26" s="166"/>
      <c r="AC26" s="99" t="str">
        <f t="shared" si="9"/>
        <v>田尻町</v>
      </c>
      <c r="AD26" s="101">
        <f t="shared" si="10"/>
        <v>0.16635687732342008</v>
      </c>
      <c r="AE26" s="166"/>
      <c r="AF26" s="163">
        <f t="shared" si="11"/>
        <v>0.153791845415198</v>
      </c>
      <c r="AG26" s="164">
        <v>0</v>
      </c>
    </row>
    <row r="27" spans="2:33">
      <c r="B27" s="159">
        <v>23</v>
      </c>
      <c r="C27" s="125" t="s">
        <v>145</v>
      </c>
      <c r="D27" s="160">
        <v>152</v>
      </c>
      <c r="E27" s="161">
        <v>11</v>
      </c>
      <c r="F27" s="162">
        <f t="shared" si="0"/>
        <v>7.2368421052631582E-2</v>
      </c>
      <c r="G27" s="160">
        <v>281</v>
      </c>
      <c r="H27" s="161">
        <v>24</v>
      </c>
      <c r="I27" s="162">
        <f t="shared" si="1"/>
        <v>8.5409252669039148E-2</v>
      </c>
      <c r="J27" s="160">
        <v>11387</v>
      </c>
      <c r="K27" s="161">
        <v>1577</v>
      </c>
      <c r="L27" s="162">
        <f t="shared" si="2"/>
        <v>0.13849126196539913</v>
      </c>
      <c r="M27" s="160">
        <v>8654</v>
      </c>
      <c r="N27" s="161">
        <v>979</v>
      </c>
      <c r="O27" s="162">
        <f t="shared" si="3"/>
        <v>0.11312687774439566</v>
      </c>
      <c r="P27" s="160">
        <v>4801</v>
      </c>
      <c r="Q27" s="161">
        <v>407</v>
      </c>
      <c r="R27" s="162">
        <f t="shared" si="4"/>
        <v>8.4774005415538423E-2</v>
      </c>
      <c r="S27" s="160">
        <v>1820</v>
      </c>
      <c r="T27" s="161">
        <v>100</v>
      </c>
      <c r="U27" s="162">
        <f t="shared" si="5"/>
        <v>5.4945054945054944E-2</v>
      </c>
      <c r="V27" s="160">
        <v>475</v>
      </c>
      <c r="W27" s="161">
        <v>9</v>
      </c>
      <c r="X27" s="162">
        <f t="shared" si="6"/>
        <v>1.8947368421052633E-2</v>
      </c>
      <c r="Y27" s="160">
        <f t="shared" si="12"/>
        <v>27570</v>
      </c>
      <c r="Z27" s="161">
        <f t="shared" si="7"/>
        <v>3107</v>
      </c>
      <c r="AA27" s="162">
        <f t="shared" si="8"/>
        <v>0.1126949582879942</v>
      </c>
      <c r="AB27" s="166"/>
      <c r="AC27" s="99" t="str">
        <f t="shared" si="9"/>
        <v>西区</v>
      </c>
      <c r="AD27" s="101">
        <f t="shared" si="10"/>
        <v>0.16490877993158495</v>
      </c>
      <c r="AE27" s="166"/>
      <c r="AF27" s="163">
        <f t="shared" si="11"/>
        <v>0.153791845415198</v>
      </c>
      <c r="AG27" s="164">
        <v>0</v>
      </c>
    </row>
    <row r="28" spans="2:33">
      <c r="B28" s="159">
        <v>24</v>
      </c>
      <c r="C28" s="125" t="s">
        <v>146</v>
      </c>
      <c r="D28" s="160">
        <v>63</v>
      </c>
      <c r="E28" s="161">
        <v>6</v>
      </c>
      <c r="F28" s="162">
        <f t="shared" si="0"/>
        <v>9.5238095238095233E-2</v>
      </c>
      <c r="G28" s="160">
        <v>94</v>
      </c>
      <c r="H28" s="161">
        <v>7</v>
      </c>
      <c r="I28" s="162">
        <f t="shared" si="1"/>
        <v>7.4468085106382975E-2</v>
      </c>
      <c r="J28" s="160">
        <v>4378</v>
      </c>
      <c r="K28" s="161">
        <v>802</v>
      </c>
      <c r="L28" s="162">
        <f t="shared" si="2"/>
        <v>0.18318867062585656</v>
      </c>
      <c r="M28" s="160">
        <v>3433</v>
      </c>
      <c r="N28" s="161">
        <v>590</v>
      </c>
      <c r="O28" s="162">
        <f t="shared" si="3"/>
        <v>0.17186134576172443</v>
      </c>
      <c r="P28" s="160">
        <v>2228</v>
      </c>
      <c r="Q28" s="161">
        <v>311</v>
      </c>
      <c r="R28" s="162">
        <f t="shared" si="4"/>
        <v>0.13958707360861761</v>
      </c>
      <c r="S28" s="160">
        <v>1041</v>
      </c>
      <c r="T28" s="161">
        <v>84</v>
      </c>
      <c r="U28" s="162">
        <f t="shared" si="5"/>
        <v>8.069164265129683E-2</v>
      </c>
      <c r="V28" s="160">
        <v>340</v>
      </c>
      <c r="W28" s="161">
        <v>7</v>
      </c>
      <c r="X28" s="162">
        <f t="shared" si="6"/>
        <v>2.0588235294117647E-2</v>
      </c>
      <c r="Y28" s="160">
        <f t="shared" si="12"/>
        <v>11577</v>
      </c>
      <c r="Z28" s="161">
        <f t="shared" si="7"/>
        <v>1807</v>
      </c>
      <c r="AA28" s="162">
        <f t="shared" si="8"/>
        <v>0.15608534162563703</v>
      </c>
      <c r="AB28" s="166"/>
      <c r="AC28" s="99" t="str">
        <f t="shared" si="9"/>
        <v>東大阪市</v>
      </c>
      <c r="AD28" s="101">
        <f t="shared" si="10"/>
        <v>0.16441697593678917</v>
      </c>
      <c r="AE28" s="166"/>
      <c r="AF28" s="163">
        <f t="shared" si="11"/>
        <v>0.153791845415198</v>
      </c>
      <c r="AG28" s="164">
        <v>0</v>
      </c>
    </row>
    <row r="29" spans="2:33">
      <c r="B29" s="159">
        <v>25</v>
      </c>
      <c r="C29" s="125" t="s">
        <v>147</v>
      </c>
      <c r="D29" s="160">
        <v>19</v>
      </c>
      <c r="E29" s="161">
        <v>2</v>
      </c>
      <c r="F29" s="162">
        <f t="shared" si="0"/>
        <v>0.10526315789473684</v>
      </c>
      <c r="G29" s="160">
        <v>51</v>
      </c>
      <c r="H29" s="161">
        <v>2</v>
      </c>
      <c r="I29" s="162">
        <f t="shared" si="1"/>
        <v>3.9215686274509803E-2</v>
      </c>
      <c r="J29" s="160">
        <v>3089</v>
      </c>
      <c r="K29" s="161">
        <v>473</v>
      </c>
      <c r="L29" s="162">
        <f t="shared" si="2"/>
        <v>0.15312398834574295</v>
      </c>
      <c r="M29" s="160">
        <v>2288</v>
      </c>
      <c r="N29" s="161">
        <v>361</v>
      </c>
      <c r="O29" s="162">
        <f t="shared" si="3"/>
        <v>0.15777972027972029</v>
      </c>
      <c r="P29" s="160">
        <v>1576</v>
      </c>
      <c r="Q29" s="161">
        <v>188</v>
      </c>
      <c r="R29" s="162">
        <f t="shared" si="4"/>
        <v>0.11928934010152284</v>
      </c>
      <c r="S29" s="160">
        <v>774</v>
      </c>
      <c r="T29" s="161">
        <v>55</v>
      </c>
      <c r="U29" s="162">
        <f t="shared" si="5"/>
        <v>7.10594315245478E-2</v>
      </c>
      <c r="V29" s="160">
        <v>261</v>
      </c>
      <c r="W29" s="161">
        <v>11</v>
      </c>
      <c r="X29" s="162">
        <f t="shared" si="6"/>
        <v>4.2145593869731802E-2</v>
      </c>
      <c r="Y29" s="160">
        <f t="shared" si="12"/>
        <v>8058</v>
      </c>
      <c r="Z29" s="161">
        <f t="shared" si="7"/>
        <v>1092</v>
      </c>
      <c r="AA29" s="162">
        <f t="shared" si="8"/>
        <v>0.1355174981384959</v>
      </c>
      <c r="AB29" s="166"/>
      <c r="AC29" s="99" t="str">
        <f t="shared" si="9"/>
        <v>羽曳野市</v>
      </c>
      <c r="AD29" s="101">
        <f t="shared" si="10"/>
        <v>0.1608125264494287</v>
      </c>
      <c r="AE29" s="166"/>
      <c r="AF29" s="163">
        <f t="shared" si="11"/>
        <v>0.153791845415198</v>
      </c>
      <c r="AG29" s="164">
        <v>0</v>
      </c>
    </row>
    <row r="30" spans="2:33">
      <c r="B30" s="159">
        <v>26</v>
      </c>
      <c r="C30" s="125" t="s">
        <v>35</v>
      </c>
      <c r="D30" s="160">
        <v>709</v>
      </c>
      <c r="E30" s="161">
        <v>36</v>
      </c>
      <c r="F30" s="162">
        <f t="shared" si="0"/>
        <v>5.0775740479548657E-2</v>
      </c>
      <c r="G30" s="160">
        <v>1100</v>
      </c>
      <c r="H30" s="161">
        <v>78</v>
      </c>
      <c r="I30" s="162">
        <f t="shared" si="1"/>
        <v>7.0909090909090908E-2</v>
      </c>
      <c r="J30" s="160">
        <v>48927</v>
      </c>
      <c r="K30" s="161">
        <v>5671</v>
      </c>
      <c r="L30" s="162">
        <f t="shared" si="2"/>
        <v>0.11590737220757455</v>
      </c>
      <c r="M30" s="160">
        <v>32436</v>
      </c>
      <c r="N30" s="161">
        <v>3436</v>
      </c>
      <c r="O30" s="162">
        <f t="shared" si="3"/>
        <v>0.10593168084844</v>
      </c>
      <c r="P30" s="160">
        <v>18520</v>
      </c>
      <c r="Q30" s="161">
        <v>1367</v>
      </c>
      <c r="R30" s="162">
        <f t="shared" si="4"/>
        <v>7.3812095032397412E-2</v>
      </c>
      <c r="S30" s="160">
        <v>8117</v>
      </c>
      <c r="T30" s="161">
        <v>318</v>
      </c>
      <c r="U30" s="162">
        <f t="shared" si="5"/>
        <v>3.9177035850683752E-2</v>
      </c>
      <c r="V30" s="160">
        <v>2631</v>
      </c>
      <c r="W30" s="161">
        <v>57</v>
      </c>
      <c r="X30" s="162">
        <f t="shared" si="6"/>
        <v>2.1664766248574687E-2</v>
      </c>
      <c r="Y30" s="160">
        <f>SUM(D30,G30,J30,M30,P30,S30,V30)</f>
        <v>112440</v>
      </c>
      <c r="Z30" s="161">
        <f t="shared" si="7"/>
        <v>10963</v>
      </c>
      <c r="AA30" s="162">
        <f t="shared" si="8"/>
        <v>9.7500889363215937E-2</v>
      </c>
      <c r="AB30" s="166"/>
      <c r="AC30" s="99" t="str">
        <f t="shared" si="9"/>
        <v>門真市</v>
      </c>
      <c r="AD30" s="101">
        <f t="shared" si="10"/>
        <v>0.15923678375539738</v>
      </c>
      <c r="AE30" s="166"/>
      <c r="AF30" s="163">
        <f t="shared" si="11"/>
        <v>0.153791845415198</v>
      </c>
      <c r="AG30" s="164">
        <v>0</v>
      </c>
    </row>
    <row r="31" spans="2:33">
      <c r="B31" s="159">
        <v>27</v>
      </c>
      <c r="C31" s="125" t="s">
        <v>36</v>
      </c>
      <c r="D31" s="160">
        <v>131</v>
      </c>
      <c r="E31" s="161">
        <v>7</v>
      </c>
      <c r="F31" s="162">
        <f t="shared" si="0"/>
        <v>5.3435114503816793E-2</v>
      </c>
      <c r="G31" s="160">
        <v>136</v>
      </c>
      <c r="H31" s="161">
        <v>10</v>
      </c>
      <c r="I31" s="162">
        <f t="shared" si="1"/>
        <v>7.3529411764705885E-2</v>
      </c>
      <c r="J31" s="160">
        <v>7539</v>
      </c>
      <c r="K31" s="161">
        <v>746</v>
      </c>
      <c r="L31" s="162">
        <f t="shared" si="2"/>
        <v>9.8952115665207591E-2</v>
      </c>
      <c r="M31" s="160">
        <v>5351</v>
      </c>
      <c r="N31" s="161">
        <v>503</v>
      </c>
      <c r="O31" s="162">
        <f t="shared" si="3"/>
        <v>9.4001121285740979E-2</v>
      </c>
      <c r="P31" s="160">
        <v>3523</v>
      </c>
      <c r="Q31" s="161">
        <v>229</v>
      </c>
      <c r="R31" s="162">
        <f t="shared" si="4"/>
        <v>6.5001419244961681E-2</v>
      </c>
      <c r="S31" s="160">
        <v>1646</v>
      </c>
      <c r="T31" s="161">
        <v>62</v>
      </c>
      <c r="U31" s="162">
        <f t="shared" si="5"/>
        <v>3.7667071688942892E-2</v>
      </c>
      <c r="V31" s="160">
        <v>541</v>
      </c>
      <c r="W31" s="161">
        <v>8</v>
      </c>
      <c r="X31" s="162">
        <f t="shared" si="6"/>
        <v>1.4787430683918669E-2</v>
      </c>
      <c r="Y31" s="160">
        <f t="shared" si="12"/>
        <v>18867</v>
      </c>
      <c r="Z31" s="161">
        <f t="shared" si="7"/>
        <v>1565</v>
      </c>
      <c r="AA31" s="162">
        <f t="shared" si="8"/>
        <v>8.2949064504160702E-2</v>
      </c>
      <c r="AB31" s="166"/>
      <c r="AC31" s="99" t="str">
        <f t="shared" si="9"/>
        <v>都島区</v>
      </c>
      <c r="AD31" s="101">
        <f t="shared" si="10"/>
        <v>0.15739448901290548</v>
      </c>
      <c r="AE31" s="166"/>
      <c r="AF31" s="163">
        <f t="shared" si="11"/>
        <v>0.153791845415198</v>
      </c>
      <c r="AG31" s="164">
        <v>0</v>
      </c>
    </row>
    <row r="32" spans="2:33">
      <c r="B32" s="159">
        <v>28</v>
      </c>
      <c r="C32" s="125" t="s">
        <v>37</v>
      </c>
      <c r="D32" s="160">
        <v>124</v>
      </c>
      <c r="E32" s="161">
        <v>12</v>
      </c>
      <c r="F32" s="162">
        <f t="shared" si="0"/>
        <v>9.6774193548387094E-2</v>
      </c>
      <c r="G32" s="160">
        <v>160</v>
      </c>
      <c r="H32" s="161">
        <v>12</v>
      </c>
      <c r="I32" s="162">
        <f t="shared" si="1"/>
        <v>7.4999999999999997E-2</v>
      </c>
      <c r="J32" s="160">
        <v>7008</v>
      </c>
      <c r="K32" s="161">
        <v>692</v>
      </c>
      <c r="L32" s="162">
        <f t="shared" si="2"/>
        <v>9.8744292237442924E-2</v>
      </c>
      <c r="M32" s="160">
        <v>4098</v>
      </c>
      <c r="N32" s="161">
        <v>380</v>
      </c>
      <c r="O32" s="162">
        <f t="shared" si="3"/>
        <v>9.2728160078086874E-2</v>
      </c>
      <c r="P32" s="160">
        <v>2161</v>
      </c>
      <c r="Q32" s="161">
        <v>125</v>
      </c>
      <c r="R32" s="162">
        <f>IFERROR(Q32/P32,"-")</f>
        <v>5.7843590930124943E-2</v>
      </c>
      <c r="S32" s="160">
        <v>901</v>
      </c>
      <c r="T32" s="161">
        <v>29</v>
      </c>
      <c r="U32" s="162">
        <f t="shared" si="5"/>
        <v>3.2186459489456157E-2</v>
      </c>
      <c r="V32" s="160">
        <v>328</v>
      </c>
      <c r="W32" s="161">
        <v>5</v>
      </c>
      <c r="X32" s="162">
        <f t="shared" si="6"/>
        <v>1.524390243902439E-2</v>
      </c>
      <c r="Y32" s="160">
        <f t="shared" si="12"/>
        <v>14780</v>
      </c>
      <c r="Z32" s="161">
        <f t="shared" si="7"/>
        <v>1255</v>
      </c>
      <c r="AA32" s="162">
        <f t="shared" si="8"/>
        <v>8.4912043301759138E-2</v>
      </c>
      <c r="AB32" s="166"/>
      <c r="AC32" s="99" t="str">
        <f t="shared" si="9"/>
        <v>泉佐野市</v>
      </c>
      <c r="AD32" s="101">
        <f t="shared" si="10"/>
        <v>0.15662836430940077</v>
      </c>
      <c r="AE32" s="166"/>
      <c r="AF32" s="163">
        <f t="shared" si="11"/>
        <v>0.153791845415198</v>
      </c>
      <c r="AG32" s="164">
        <v>0</v>
      </c>
    </row>
    <row r="33" spans="2:33">
      <c r="B33" s="159">
        <v>29</v>
      </c>
      <c r="C33" s="125" t="s">
        <v>38</v>
      </c>
      <c r="D33" s="160">
        <v>75</v>
      </c>
      <c r="E33" s="161">
        <v>3</v>
      </c>
      <c r="F33" s="162">
        <f t="shared" si="0"/>
        <v>0.04</v>
      </c>
      <c r="G33" s="160">
        <v>106</v>
      </c>
      <c r="H33" s="161">
        <v>5</v>
      </c>
      <c r="I33" s="162">
        <f t="shared" si="1"/>
        <v>4.716981132075472E-2</v>
      </c>
      <c r="J33" s="160">
        <v>5612</v>
      </c>
      <c r="K33" s="161">
        <v>623</v>
      </c>
      <c r="L33" s="162">
        <f t="shared" si="2"/>
        <v>0.11101211689237349</v>
      </c>
      <c r="M33" s="160">
        <v>3815</v>
      </c>
      <c r="N33" s="161">
        <v>375</v>
      </c>
      <c r="O33" s="162">
        <f t="shared" si="3"/>
        <v>9.8296199213630406E-2</v>
      </c>
      <c r="P33" s="160">
        <v>2212</v>
      </c>
      <c r="Q33" s="161">
        <v>148</v>
      </c>
      <c r="R33" s="162">
        <f t="shared" si="4"/>
        <v>6.6907775768535266E-2</v>
      </c>
      <c r="S33" s="160">
        <v>953</v>
      </c>
      <c r="T33" s="161">
        <v>31</v>
      </c>
      <c r="U33" s="162">
        <f t="shared" si="5"/>
        <v>3.2528856243441762E-2</v>
      </c>
      <c r="V33" s="160">
        <v>322</v>
      </c>
      <c r="W33" s="161">
        <v>7</v>
      </c>
      <c r="X33" s="162">
        <f t="shared" si="6"/>
        <v>2.1739130434782608E-2</v>
      </c>
      <c r="Y33" s="160">
        <f t="shared" si="12"/>
        <v>13095</v>
      </c>
      <c r="Z33" s="161">
        <f t="shared" si="7"/>
        <v>1192</v>
      </c>
      <c r="AA33" s="162">
        <f t="shared" si="8"/>
        <v>9.102710958381062E-2</v>
      </c>
      <c r="AB33" s="166"/>
      <c r="AC33" s="99" t="str">
        <f t="shared" si="9"/>
        <v>北区</v>
      </c>
      <c r="AD33" s="101">
        <f t="shared" si="10"/>
        <v>0.15608534162563703</v>
      </c>
      <c r="AE33" s="166"/>
      <c r="AF33" s="163">
        <f t="shared" si="11"/>
        <v>0.153791845415198</v>
      </c>
      <c r="AG33" s="164">
        <v>0</v>
      </c>
    </row>
    <row r="34" spans="2:33">
      <c r="B34" s="159">
        <v>30</v>
      </c>
      <c r="C34" s="125" t="s">
        <v>39</v>
      </c>
      <c r="D34" s="160">
        <v>78</v>
      </c>
      <c r="E34" s="161">
        <v>2</v>
      </c>
      <c r="F34" s="162">
        <f t="shared" si="0"/>
        <v>2.564102564102564E-2</v>
      </c>
      <c r="G34" s="160">
        <v>132</v>
      </c>
      <c r="H34" s="161">
        <v>7</v>
      </c>
      <c r="I34" s="162">
        <f t="shared" si="1"/>
        <v>5.3030303030303032E-2</v>
      </c>
      <c r="J34" s="160">
        <v>7395</v>
      </c>
      <c r="K34" s="161">
        <v>832</v>
      </c>
      <c r="L34" s="162">
        <f t="shared" si="2"/>
        <v>0.11250845165652468</v>
      </c>
      <c r="M34" s="160">
        <v>5153</v>
      </c>
      <c r="N34" s="161">
        <v>551</v>
      </c>
      <c r="O34" s="162">
        <f t="shared" si="3"/>
        <v>0.10692800310498739</v>
      </c>
      <c r="P34" s="160">
        <v>3117</v>
      </c>
      <c r="Q34" s="161">
        <v>227</v>
      </c>
      <c r="R34" s="162">
        <f t="shared" si="4"/>
        <v>7.2826435675328843E-2</v>
      </c>
      <c r="S34" s="160">
        <v>1419</v>
      </c>
      <c r="T34" s="161">
        <v>63</v>
      </c>
      <c r="U34" s="162">
        <f t="shared" si="5"/>
        <v>4.4397463002114168E-2</v>
      </c>
      <c r="V34" s="160">
        <v>435</v>
      </c>
      <c r="W34" s="161">
        <v>12</v>
      </c>
      <c r="X34" s="162">
        <f t="shared" si="6"/>
        <v>2.7586206896551724E-2</v>
      </c>
      <c r="Y34" s="160">
        <f t="shared" si="12"/>
        <v>17729</v>
      </c>
      <c r="Z34" s="161">
        <f t="shared" si="7"/>
        <v>1694</v>
      </c>
      <c r="AA34" s="162">
        <f t="shared" si="8"/>
        <v>9.5549664391674657E-2</v>
      </c>
      <c r="AB34" s="166"/>
      <c r="AC34" s="99" t="str">
        <f t="shared" si="9"/>
        <v>河南町</v>
      </c>
      <c r="AD34" s="101">
        <f t="shared" si="10"/>
        <v>0.15505359877488514</v>
      </c>
      <c r="AE34" s="166"/>
      <c r="AF34" s="163">
        <f t="shared" si="11"/>
        <v>0.153791845415198</v>
      </c>
      <c r="AG34" s="164">
        <v>0</v>
      </c>
    </row>
    <row r="35" spans="2:33">
      <c r="B35" s="159">
        <v>31</v>
      </c>
      <c r="C35" s="125" t="s">
        <v>40</v>
      </c>
      <c r="D35" s="160">
        <v>156</v>
      </c>
      <c r="E35" s="161">
        <v>4</v>
      </c>
      <c r="F35" s="162">
        <f t="shared" si="0"/>
        <v>2.564102564102564E-2</v>
      </c>
      <c r="G35" s="160">
        <v>290</v>
      </c>
      <c r="H35" s="161">
        <v>22</v>
      </c>
      <c r="I35" s="162">
        <f t="shared" si="1"/>
        <v>7.586206896551724E-2</v>
      </c>
      <c r="J35" s="160">
        <v>10373</v>
      </c>
      <c r="K35" s="161">
        <v>1281</v>
      </c>
      <c r="L35" s="162">
        <f t="shared" si="2"/>
        <v>0.12349368552974067</v>
      </c>
      <c r="M35" s="160">
        <v>6488</v>
      </c>
      <c r="N35" s="161">
        <v>681</v>
      </c>
      <c r="O35" s="162">
        <f t="shared" si="3"/>
        <v>0.10496300863131935</v>
      </c>
      <c r="P35" s="160">
        <v>3353</v>
      </c>
      <c r="Q35" s="161">
        <v>267</v>
      </c>
      <c r="R35" s="162">
        <f t="shared" si="4"/>
        <v>7.9630181926632862E-2</v>
      </c>
      <c r="S35" s="160">
        <v>1402</v>
      </c>
      <c r="T35" s="161">
        <v>48</v>
      </c>
      <c r="U35" s="162">
        <f t="shared" si="5"/>
        <v>3.4236804564907276E-2</v>
      </c>
      <c r="V35" s="160">
        <v>461</v>
      </c>
      <c r="W35" s="161">
        <v>8</v>
      </c>
      <c r="X35" s="162">
        <f t="shared" si="6"/>
        <v>1.735357917570499E-2</v>
      </c>
      <c r="Y35" s="160">
        <f t="shared" si="12"/>
        <v>22523</v>
      </c>
      <c r="Z35" s="161">
        <f t="shared" si="7"/>
        <v>2311</v>
      </c>
      <c r="AA35" s="162">
        <f t="shared" si="8"/>
        <v>0.10260622474803534</v>
      </c>
      <c r="AB35" s="166"/>
      <c r="AC35" s="99" t="str">
        <f t="shared" si="9"/>
        <v>住吉区</v>
      </c>
      <c r="AD35" s="101">
        <f t="shared" si="10"/>
        <v>0.15408252853380158</v>
      </c>
      <c r="AE35" s="166"/>
      <c r="AF35" s="163">
        <f t="shared" si="11"/>
        <v>0.153791845415198</v>
      </c>
      <c r="AG35" s="164">
        <v>0</v>
      </c>
    </row>
    <row r="36" spans="2:33">
      <c r="B36" s="159">
        <v>32</v>
      </c>
      <c r="C36" s="125" t="s">
        <v>41</v>
      </c>
      <c r="D36" s="160">
        <v>102</v>
      </c>
      <c r="E36" s="161">
        <v>5</v>
      </c>
      <c r="F36" s="162">
        <f t="shared" si="0"/>
        <v>4.9019607843137254E-2</v>
      </c>
      <c r="G36" s="160">
        <v>208</v>
      </c>
      <c r="H36" s="161">
        <v>16</v>
      </c>
      <c r="I36" s="162">
        <f t="shared" si="1"/>
        <v>7.6923076923076927E-2</v>
      </c>
      <c r="J36" s="160">
        <v>8524</v>
      </c>
      <c r="K36" s="161">
        <v>1172</v>
      </c>
      <c r="L36" s="162">
        <f t="shared" si="2"/>
        <v>0.13749413420929141</v>
      </c>
      <c r="M36" s="160">
        <v>6050</v>
      </c>
      <c r="N36" s="161">
        <v>814</v>
      </c>
      <c r="O36" s="162">
        <f t="shared" si="3"/>
        <v>0.13454545454545455</v>
      </c>
      <c r="P36" s="160">
        <v>3286</v>
      </c>
      <c r="Q36" s="161">
        <v>310</v>
      </c>
      <c r="R36" s="162">
        <f t="shared" si="4"/>
        <v>9.4339622641509441E-2</v>
      </c>
      <c r="S36" s="160">
        <v>1402</v>
      </c>
      <c r="T36" s="161">
        <v>71</v>
      </c>
      <c r="U36" s="162">
        <f t="shared" si="5"/>
        <v>5.0641940085592009E-2</v>
      </c>
      <c r="V36" s="160">
        <v>417</v>
      </c>
      <c r="W36" s="161">
        <v>15</v>
      </c>
      <c r="X36" s="162">
        <f t="shared" si="6"/>
        <v>3.5971223021582732E-2</v>
      </c>
      <c r="Y36" s="160">
        <f t="shared" si="12"/>
        <v>19989</v>
      </c>
      <c r="Z36" s="161">
        <f t="shared" si="7"/>
        <v>2403</v>
      </c>
      <c r="AA36" s="162">
        <f t="shared" si="8"/>
        <v>0.12021611886537596</v>
      </c>
      <c r="AB36" s="166"/>
      <c r="AC36" s="99" t="str">
        <f t="shared" si="9"/>
        <v>摂津市</v>
      </c>
      <c r="AD36" s="101">
        <f t="shared" si="10"/>
        <v>0.15405096995055154</v>
      </c>
      <c r="AE36" s="166"/>
      <c r="AF36" s="163">
        <f t="shared" si="11"/>
        <v>0.153791845415198</v>
      </c>
      <c r="AG36" s="164">
        <v>0</v>
      </c>
    </row>
    <row r="37" spans="2:33">
      <c r="B37" s="159">
        <v>33</v>
      </c>
      <c r="C37" s="125" t="s">
        <v>42</v>
      </c>
      <c r="D37" s="160">
        <v>43</v>
      </c>
      <c r="E37" s="161">
        <v>3</v>
      </c>
      <c r="F37" s="162">
        <f t="shared" si="0"/>
        <v>6.9767441860465115E-2</v>
      </c>
      <c r="G37" s="160">
        <v>68</v>
      </c>
      <c r="H37" s="161">
        <v>6</v>
      </c>
      <c r="I37" s="162">
        <f t="shared" si="1"/>
        <v>8.8235294117647065E-2</v>
      </c>
      <c r="J37" s="160">
        <v>2476</v>
      </c>
      <c r="K37" s="161">
        <v>325</v>
      </c>
      <c r="L37" s="162">
        <f t="shared" si="2"/>
        <v>0.13126009693053312</v>
      </c>
      <c r="M37" s="160">
        <v>1481</v>
      </c>
      <c r="N37" s="161">
        <v>132</v>
      </c>
      <c r="O37" s="162">
        <f t="shared" si="3"/>
        <v>8.9128966914247126E-2</v>
      </c>
      <c r="P37" s="160">
        <v>868</v>
      </c>
      <c r="Q37" s="161">
        <v>61</v>
      </c>
      <c r="R37" s="162">
        <f t="shared" si="4"/>
        <v>7.0276497695852536E-2</v>
      </c>
      <c r="S37" s="160">
        <v>394</v>
      </c>
      <c r="T37" s="161">
        <v>14</v>
      </c>
      <c r="U37" s="162">
        <f t="shared" si="5"/>
        <v>3.553299492385787E-2</v>
      </c>
      <c r="V37" s="160">
        <v>126</v>
      </c>
      <c r="W37" s="161">
        <v>2</v>
      </c>
      <c r="X37" s="162">
        <f t="shared" si="6"/>
        <v>1.5873015873015872E-2</v>
      </c>
      <c r="Y37" s="160">
        <f t="shared" si="12"/>
        <v>5456</v>
      </c>
      <c r="Z37" s="161">
        <f t="shared" si="7"/>
        <v>543</v>
      </c>
      <c r="AA37" s="162">
        <f t="shared" si="8"/>
        <v>9.952346041055718E-2</v>
      </c>
      <c r="AB37" s="166"/>
      <c r="AC37" s="99" t="str">
        <f t="shared" si="9"/>
        <v>淀川区</v>
      </c>
      <c r="AD37" s="101">
        <f t="shared" si="10"/>
        <v>0.15364771437416158</v>
      </c>
      <c r="AE37" s="166"/>
      <c r="AF37" s="163">
        <f t="shared" si="11"/>
        <v>0.153791845415198</v>
      </c>
      <c r="AG37" s="164">
        <v>0</v>
      </c>
    </row>
    <row r="38" spans="2:33">
      <c r="B38" s="159">
        <v>34</v>
      </c>
      <c r="C38" s="125" t="s">
        <v>44</v>
      </c>
      <c r="D38" s="160">
        <v>158</v>
      </c>
      <c r="E38" s="161">
        <v>13</v>
      </c>
      <c r="F38" s="162">
        <f t="shared" si="0"/>
        <v>8.2278481012658222E-2</v>
      </c>
      <c r="G38" s="160">
        <v>268</v>
      </c>
      <c r="H38" s="161">
        <v>25</v>
      </c>
      <c r="I38" s="162">
        <f t="shared" si="1"/>
        <v>9.3283582089552244E-2</v>
      </c>
      <c r="J38" s="160">
        <v>10651</v>
      </c>
      <c r="K38" s="161">
        <v>1676</v>
      </c>
      <c r="L38" s="162">
        <f t="shared" si="2"/>
        <v>0.15735611679654493</v>
      </c>
      <c r="M38" s="160">
        <v>7564</v>
      </c>
      <c r="N38" s="161">
        <v>1066</v>
      </c>
      <c r="O38" s="162">
        <f t="shared" si="3"/>
        <v>0.14093072448439978</v>
      </c>
      <c r="P38" s="160">
        <v>4512</v>
      </c>
      <c r="Q38" s="161">
        <v>461</v>
      </c>
      <c r="R38" s="162">
        <f t="shared" si="4"/>
        <v>0.10217198581560284</v>
      </c>
      <c r="S38" s="160">
        <v>1985</v>
      </c>
      <c r="T38" s="161">
        <v>121</v>
      </c>
      <c r="U38" s="162">
        <f t="shared" si="5"/>
        <v>6.0957178841309821E-2</v>
      </c>
      <c r="V38" s="160">
        <v>587</v>
      </c>
      <c r="W38" s="161">
        <v>18</v>
      </c>
      <c r="X38" s="162">
        <f t="shared" si="6"/>
        <v>3.0664395229982964E-2</v>
      </c>
      <c r="Y38" s="160">
        <f t="shared" si="12"/>
        <v>25725</v>
      </c>
      <c r="Z38" s="161">
        <f t="shared" si="7"/>
        <v>3380</v>
      </c>
      <c r="AA38" s="162">
        <f t="shared" si="8"/>
        <v>0.1313896987366375</v>
      </c>
      <c r="AB38" s="166"/>
      <c r="AC38" s="99" t="str">
        <f t="shared" si="9"/>
        <v>豊中市</v>
      </c>
      <c r="AD38" s="101">
        <f t="shared" si="10"/>
        <v>0.14998639138380185</v>
      </c>
      <c r="AE38" s="166"/>
      <c r="AF38" s="163">
        <f t="shared" si="11"/>
        <v>0.153791845415198</v>
      </c>
      <c r="AG38" s="164">
        <v>0</v>
      </c>
    </row>
    <row r="39" spans="2:33">
      <c r="B39" s="159">
        <v>35</v>
      </c>
      <c r="C39" s="125" t="s">
        <v>1</v>
      </c>
      <c r="D39" s="160">
        <v>27</v>
      </c>
      <c r="E39" s="161">
        <v>2</v>
      </c>
      <c r="F39" s="162">
        <f t="shared" si="0"/>
        <v>7.407407407407407E-2</v>
      </c>
      <c r="G39" s="160">
        <v>55</v>
      </c>
      <c r="H39" s="161">
        <v>7</v>
      </c>
      <c r="I39" s="162">
        <f t="shared" si="1"/>
        <v>0.12727272727272726</v>
      </c>
      <c r="J39" s="160">
        <v>21322</v>
      </c>
      <c r="K39" s="161">
        <v>3636</v>
      </c>
      <c r="L39" s="162">
        <f t="shared" si="2"/>
        <v>0.17052809304943251</v>
      </c>
      <c r="M39" s="160">
        <v>15650</v>
      </c>
      <c r="N39" s="161">
        <v>2580</v>
      </c>
      <c r="O39" s="162">
        <f t="shared" si="3"/>
        <v>0.16485623003194888</v>
      </c>
      <c r="P39" s="160">
        <v>9253</v>
      </c>
      <c r="Q39" s="161">
        <v>1132</v>
      </c>
      <c r="R39" s="162">
        <f t="shared" si="4"/>
        <v>0.12233870096185021</v>
      </c>
      <c r="S39" s="160">
        <v>3926</v>
      </c>
      <c r="T39" s="161">
        <v>329</v>
      </c>
      <c r="U39" s="162">
        <f t="shared" si="5"/>
        <v>8.3800305654610288E-2</v>
      </c>
      <c r="V39" s="160">
        <v>1205</v>
      </c>
      <c r="W39" s="161">
        <v>29</v>
      </c>
      <c r="X39" s="162">
        <f t="shared" si="6"/>
        <v>2.4066390041493777E-2</v>
      </c>
      <c r="Y39" s="160">
        <f t="shared" si="12"/>
        <v>51438</v>
      </c>
      <c r="Z39" s="161">
        <f t="shared" si="7"/>
        <v>7715</v>
      </c>
      <c r="AA39" s="162">
        <f t="shared" si="8"/>
        <v>0.14998639138380185</v>
      </c>
      <c r="AB39" s="166"/>
      <c r="AC39" s="99" t="str">
        <f t="shared" si="9"/>
        <v>東住吉区</v>
      </c>
      <c r="AD39" s="101">
        <f t="shared" si="10"/>
        <v>0.14984496952849352</v>
      </c>
      <c r="AE39" s="166"/>
      <c r="AF39" s="163">
        <f t="shared" si="11"/>
        <v>0.153791845415198</v>
      </c>
      <c r="AG39" s="164">
        <v>0</v>
      </c>
    </row>
    <row r="40" spans="2:33">
      <c r="B40" s="159">
        <v>36</v>
      </c>
      <c r="C40" s="125" t="s">
        <v>2</v>
      </c>
      <c r="D40" s="160">
        <v>35</v>
      </c>
      <c r="E40" s="161">
        <v>1</v>
      </c>
      <c r="F40" s="162">
        <f t="shared" si="0"/>
        <v>2.8571428571428571E-2</v>
      </c>
      <c r="G40" s="160">
        <v>42</v>
      </c>
      <c r="H40" s="161">
        <v>5</v>
      </c>
      <c r="I40" s="162">
        <f t="shared" si="1"/>
        <v>0.11904761904761904</v>
      </c>
      <c r="J40" s="160">
        <v>5669</v>
      </c>
      <c r="K40" s="161">
        <v>1145</v>
      </c>
      <c r="L40" s="162">
        <f t="shared" si="2"/>
        <v>0.20197565708237786</v>
      </c>
      <c r="M40" s="160">
        <v>4281</v>
      </c>
      <c r="N40" s="161">
        <v>814</v>
      </c>
      <c r="O40" s="162">
        <f t="shared" si="3"/>
        <v>0.19014249007241299</v>
      </c>
      <c r="P40" s="160">
        <v>2766</v>
      </c>
      <c r="Q40" s="161">
        <v>404</v>
      </c>
      <c r="R40" s="162">
        <f t="shared" si="4"/>
        <v>0.14605929139551699</v>
      </c>
      <c r="S40" s="160">
        <v>1304</v>
      </c>
      <c r="T40" s="161">
        <v>109</v>
      </c>
      <c r="U40" s="162">
        <f t="shared" si="5"/>
        <v>8.3588957055214727E-2</v>
      </c>
      <c r="V40" s="160">
        <v>451</v>
      </c>
      <c r="W40" s="161">
        <v>22</v>
      </c>
      <c r="X40" s="162">
        <f t="shared" si="6"/>
        <v>4.878048780487805E-2</v>
      </c>
      <c r="Y40" s="160">
        <f t="shared" si="12"/>
        <v>14548</v>
      </c>
      <c r="Z40" s="161">
        <f t="shared" si="7"/>
        <v>2500</v>
      </c>
      <c r="AA40" s="162">
        <f t="shared" si="8"/>
        <v>0.1718449271377509</v>
      </c>
      <c r="AB40" s="166"/>
      <c r="AC40" s="99" t="str">
        <f t="shared" si="9"/>
        <v>熊取町</v>
      </c>
      <c r="AD40" s="101">
        <f t="shared" si="10"/>
        <v>0.14885222381635582</v>
      </c>
      <c r="AE40" s="166"/>
      <c r="AF40" s="163">
        <f t="shared" si="11"/>
        <v>0.153791845415198</v>
      </c>
      <c r="AG40" s="164">
        <v>0</v>
      </c>
    </row>
    <row r="41" spans="2:33">
      <c r="B41" s="159">
        <v>37</v>
      </c>
      <c r="C41" s="125" t="s">
        <v>3</v>
      </c>
      <c r="D41" s="160">
        <v>46</v>
      </c>
      <c r="E41" s="161">
        <v>6</v>
      </c>
      <c r="F41" s="162">
        <f t="shared" si="0"/>
        <v>0.13043478260869565</v>
      </c>
      <c r="G41" s="160">
        <v>135</v>
      </c>
      <c r="H41" s="161">
        <v>10</v>
      </c>
      <c r="I41" s="162">
        <f t="shared" si="1"/>
        <v>7.407407407407407E-2</v>
      </c>
      <c r="J41" s="160">
        <v>17818</v>
      </c>
      <c r="K41" s="161">
        <v>4142</v>
      </c>
      <c r="L41" s="162">
        <f t="shared" si="2"/>
        <v>0.2324615557301605</v>
      </c>
      <c r="M41" s="160">
        <v>13201</v>
      </c>
      <c r="N41" s="161">
        <v>2620</v>
      </c>
      <c r="O41" s="162">
        <f t="shared" si="3"/>
        <v>0.19846981289296264</v>
      </c>
      <c r="P41" s="160">
        <v>8013</v>
      </c>
      <c r="Q41" s="161">
        <v>1176</v>
      </c>
      <c r="R41" s="162">
        <f t="shared" si="4"/>
        <v>0.14676151254211905</v>
      </c>
      <c r="S41" s="160">
        <v>3428</v>
      </c>
      <c r="T41" s="161">
        <v>280</v>
      </c>
      <c r="U41" s="162">
        <f t="shared" si="5"/>
        <v>8.168028004667445E-2</v>
      </c>
      <c r="V41" s="160">
        <v>1151</v>
      </c>
      <c r="W41" s="161">
        <v>38</v>
      </c>
      <c r="X41" s="162">
        <f t="shared" si="6"/>
        <v>3.3014769765421371E-2</v>
      </c>
      <c r="Y41" s="160">
        <f t="shared" si="12"/>
        <v>43792</v>
      </c>
      <c r="Z41" s="161">
        <f t="shared" si="7"/>
        <v>8272</v>
      </c>
      <c r="AA41" s="162">
        <f t="shared" si="8"/>
        <v>0.18889294848374133</v>
      </c>
      <c r="AB41" s="166"/>
      <c r="AC41" s="99" t="str">
        <f t="shared" si="9"/>
        <v>四條畷市</v>
      </c>
      <c r="AD41" s="101">
        <f t="shared" si="10"/>
        <v>0.14815319612920813</v>
      </c>
      <c r="AE41" s="166"/>
      <c r="AF41" s="163">
        <f t="shared" si="11"/>
        <v>0.153791845415198</v>
      </c>
      <c r="AG41" s="164">
        <v>0</v>
      </c>
    </row>
    <row r="42" spans="2:33">
      <c r="B42" s="159">
        <v>38</v>
      </c>
      <c r="C42" s="167" t="s">
        <v>45</v>
      </c>
      <c r="D42" s="160">
        <v>25</v>
      </c>
      <c r="E42" s="161">
        <v>3</v>
      </c>
      <c r="F42" s="162">
        <f t="shared" si="0"/>
        <v>0.12</v>
      </c>
      <c r="G42" s="160">
        <v>58</v>
      </c>
      <c r="H42" s="161">
        <v>4</v>
      </c>
      <c r="I42" s="162">
        <f t="shared" si="1"/>
        <v>6.8965517241379309E-2</v>
      </c>
      <c r="J42" s="160">
        <v>3878</v>
      </c>
      <c r="K42" s="161">
        <v>762</v>
      </c>
      <c r="L42" s="162">
        <f t="shared" si="2"/>
        <v>0.19649303764827231</v>
      </c>
      <c r="M42" s="160">
        <v>2750</v>
      </c>
      <c r="N42" s="161">
        <v>515</v>
      </c>
      <c r="O42" s="162">
        <f t="shared" si="3"/>
        <v>0.18727272727272729</v>
      </c>
      <c r="P42" s="160">
        <v>1661</v>
      </c>
      <c r="Q42" s="161">
        <v>217</v>
      </c>
      <c r="R42" s="162">
        <f t="shared" si="4"/>
        <v>0.13064419024683926</v>
      </c>
      <c r="S42" s="160">
        <v>687</v>
      </c>
      <c r="T42" s="161">
        <v>55</v>
      </c>
      <c r="U42" s="162">
        <f t="shared" si="5"/>
        <v>8.0058224163027658E-2</v>
      </c>
      <c r="V42" s="160">
        <v>235</v>
      </c>
      <c r="W42" s="161">
        <v>8</v>
      </c>
      <c r="X42" s="162">
        <f t="shared" si="6"/>
        <v>3.4042553191489362E-2</v>
      </c>
      <c r="Y42" s="160">
        <f t="shared" si="12"/>
        <v>9294</v>
      </c>
      <c r="Z42" s="161">
        <f t="shared" si="7"/>
        <v>1564</v>
      </c>
      <c r="AA42" s="162">
        <f t="shared" si="8"/>
        <v>0.16828061114697654</v>
      </c>
      <c r="AB42" s="166"/>
      <c r="AC42" s="99" t="str">
        <f t="shared" si="9"/>
        <v>鶴見区</v>
      </c>
      <c r="AD42" s="101">
        <f t="shared" si="10"/>
        <v>0.14774928333462461</v>
      </c>
      <c r="AE42" s="166"/>
      <c r="AF42" s="163">
        <f t="shared" si="11"/>
        <v>0.153791845415198</v>
      </c>
      <c r="AG42" s="164">
        <v>0</v>
      </c>
    </row>
    <row r="43" spans="2:33">
      <c r="B43" s="159">
        <v>39</v>
      </c>
      <c r="C43" s="167" t="s">
        <v>8</v>
      </c>
      <c r="D43" s="160">
        <v>96</v>
      </c>
      <c r="E43" s="161">
        <v>10</v>
      </c>
      <c r="F43" s="162">
        <f t="shared" si="0"/>
        <v>0.10416666666666667</v>
      </c>
      <c r="G43" s="160">
        <v>132</v>
      </c>
      <c r="H43" s="161">
        <v>16</v>
      </c>
      <c r="I43" s="162">
        <f t="shared" si="1"/>
        <v>0.12121212121212122</v>
      </c>
      <c r="J43" s="160">
        <v>22907</v>
      </c>
      <c r="K43" s="161">
        <v>4512</v>
      </c>
      <c r="L43" s="162">
        <f t="shared" si="2"/>
        <v>0.19697035840572752</v>
      </c>
      <c r="M43" s="160">
        <v>15284</v>
      </c>
      <c r="N43" s="161">
        <v>2930</v>
      </c>
      <c r="O43" s="162">
        <f t="shared" si="3"/>
        <v>0.19170374247579167</v>
      </c>
      <c r="P43" s="160">
        <v>8837</v>
      </c>
      <c r="Q43" s="161">
        <v>1196</v>
      </c>
      <c r="R43" s="162">
        <f t="shared" si="4"/>
        <v>0.13534004752744144</v>
      </c>
      <c r="S43" s="160">
        <v>3684</v>
      </c>
      <c r="T43" s="161">
        <v>320</v>
      </c>
      <c r="U43" s="162">
        <f t="shared" si="5"/>
        <v>8.6862106406080344E-2</v>
      </c>
      <c r="V43" s="160">
        <v>1115</v>
      </c>
      <c r="W43" s="161">
        <v>36</v>
      </c>
      <c r="X43" s="162">
        <f t="shared" si="6"/>
        <v>3.2286995515695069E-2</v>
      </c>
      <c r="Y43" s="160">
        <f t="shared" si="12"/>
        <v>52055</v>
      </c>
      <c r="Z43" s="161">
        <f t="shared" si="7"/>
        <v>9020</v>
      </c>
      <c r="AA43" s="162">
        <f t="shared" si="8"/>
        <v>0.17327826337527616</v>
      </c>
      <c r="AB43" s="166"/>
      <c r="AC43" s="99" t="str">
        <f t="shared" si="9"/>
        <v>大阪狭山市</v>
      </c>
      <c r="AD43" s="101">
        <f t="shared" si="10"/>
        <v>0.14727430771141189</v>
      </c>
      <c r="AE43" s="166"/>
      <c r="AF43" s="163">
        <f t="shared" si="11"/>
        <v>0.153791845415198</v>
      </c>
      <c r="AG43" s="164">
        <v>0</v>
      </c>
    </row>
    <row r="44" spans="2:33">
      <c r="B44" s="159">
        <v>40</v>
      </c>
      <c r="C44" s="167" t="s">
        <v>46</v>
      </c>
      <c r="D44" s="160">
        <v>103</v>
      </c>
      <c r="E44" s="161">
        <v>13</v>
      </c>
      <c r="F44" s="162">
        <f t="shared" si="0"/>
        <v>0.12621359223300971</v>
      </c>
      <c r="G44" s="160">
        <v>155</v>
      </c>
      <c r="H44" s="161">
        <v>19</v>
      </c>
      <c r="I44" s="162">
        <f t="shared" si="1"/>
        <v>0.12258064516129032</v>
      </c>
      <c r="J44" s="160">
        <v>4697</v>
      </c>
      <c r="K44" s="161">
        <v>912</v>
      </c>
      <c r="L44" s="162">
        <f t="shared" si="2"/>
        <v>0.19416648924845648</v>
      </c>
      <c r="M44" s="160">
        <v>3361</v>
      </c>
      <c r="N44" s="161">
        <v>611</v>
      </c>
      <c r="O44" s="162">
        <f t="shared" si="3"/>
        <v>0.18179113359119309</v>
      </c>
      <c r="P44" s="160">
        <v>2015</v>
      </c>
      <c r="Q44" s="161">
        <v>273</v>
      </c>
      <c r="R44" s="162">
        <f t="shared" si="4"/>
        <v>0.13548387096774195</v>
      </c>
      <c r="S44" s="160">
        <v>847</v>
      </c>
      <c r="T44" s="161">
        <v>70</v>
      </c>
      <c r="U44" s="162">
        <f t="shared" si="5"/>
        <v>8.2644628099173556E-2</v>
      </c>
      <c r="V44" s="160">
        <v>256</v>
      </c>
      <c r="W44" s="161">
        <v>16</v>
      </c>
      <c r="X44" s="162">
        <f t="shared" si="6"/>
        <v>6.25E-2</v>
      </c>
      <c r="Y44" s="160">
        <f t="shared" si="12"/>
        <v>11434</v>
      </c>
      <c r="Z44" s="161">
        <f t="shared" si="7"/>
        <v>1914</v>
      </c>
      <c r="AA44" s="162">
        <f t="shared" si="8"/>
        <v>0.16739548714360677</v>
      </c>
      <c r="AB44" s="166"/>
      <c r="AC44" s="99" t="str">
        <f t="shared" si="9"/>
        <v>大正区</v>
      </c>
      <c r="AD44" s="101">
        <f t="shared" si="10"/>
        <v>0.1450357593605385</v>
      </c>
      <c r="AE44" s="166"/>
      <c r="AF44" s="163">
        <f t="shared" si="11"/>
        <v>0.153791845415198</v>
      </c>
      <c r="AG44" s="164">
        <v>0</v>
      </c>
    </row>
    <row r="45" spans="2:33">
      <c r="B45" s="159">
        <v>41</v>
      </c>
      <c r="C45" s="167" t="s">
        <v>13</v>
      </c>
      <c r="D45" s="160">
        <v>45</v>
      </c>
      <c r="E45" s="161">
        <v>3</v>
      </c>
      <c r="F45" s="162">
        <f t="shared" si="0"/>
        <v>6.6666666666666666E-2</v>
      </c>
      <c r="G45" s="160">
        <v>143</v>
      </c>
      <c r="H45" s="161">
        <v>23</v>
      </c>
      <c r="I45" s="162">
        <f t="shared" si="1"/>
        <v>0.16083916083916083</v>
      </c>
      <c r="J45" s="160">
        <v>9206</v>
      </c>
      <c r="K45" s="161">
        <v>1733</v>
      </c>
      <c r="L45" s="162">
        <f t="shared" si="2"/>
        <v>0.18824679556810775</v>
      </c>
      <c r="M45" s="160">
        <v>6369</v>
      </c>
      <c r="N45" s="161">
        <v>1138</v>
      </c>
      <c r="O45" s="162">
        <f t="shared" si="3"/>
        <v>0.17867797142408542</v>
      </c>
      <c r="P45" s="160">
        <v>3425</v>
      </c>
      <c r="Q45" s="161">
        <v>474</v>
      </c>
      <c r="R45" s="162">
        <f t="shared" si="4"/>
        <v>0.13839416058394161</v>
      </c>
      <c r="S45" s="160">
        <v>1392</v>
      </c>
      <c r="T45" s="161">
        <v>110</v>
      </c>
      <c r="U45" s="162">
        <f t="shared" si="5"/>
        <v>7.9022988505747127E-2</v>
      </c>
      <c r="V45" s="160">
        <v>417</v>
      </c>
      <c r="W45" s="161">
        <v>14</v>
      </c>
      <c r="X45" s="162">
        <f t="shared" si="6"/>
        <v>3.3573141486810551E-2</v>
      </c>
      <c r="Y45" s="160">
        <f t="shared" si="12"/>
        <v>20997</v>
      </c>
      <c r="Z45" s="161">
        <f t="shared" si="7"/>
        <v>3495</v>
      </c>
      <c r="AA45" s="162">
        <f t="shared" si="8"/>
        <v>0.16645235033576225</v>
      </c>
      <c r="AB45" s="166"/>
      <c r="AC45" s="99" t="str">
        <f t="shared" si="9"/>
        <v>大東市</v>
      </c>
      <c r="AD45" s="101">
        <f t="shared" si="10"/>
        <v>0.14502667085032947</v>
      </c>
      <c r="AE45" s="166"/>
      <c r="AF45" s="163">
        <f t="shared" si="11"/>
        <v>0.153791845415198</v>
      </c>
      <c r="AG45" s="164">
        <v>0</v>
      </c>
    </row>
    <row r="46" spans="2:33">
      <c r="B46" s="159">
        <v>42</v>
      </c>
      <c r="C46" s="167" t="s">
        <v>14</v>
      </c>
      <c r="D46" s="160">
        <v>225</v>
      </c>
      <c r="E46" s="161">
        <v>13</v>
      </c>
      <c r="F46" s="162">
        <f t="shared" si="0"/>
        <v>5.7777777777777775E-2</v>
      </c>
      <c r="G46" s="160">
        <v>363</v>
      </c>
      <c r="H46" s="161">
        <v>28</v>
      </c>
      <c r="I46" s="162">
        <f t="shared" si="1"/>
        <v>7.7134986225895319E-2</v>
      </c>
      <c r="J46" s="160">
        <v>23859</v>
      </c>
      <c r="K46" s="161">
        <v>2575</v>
      </c>
      <c r="L46" s="162">
        <f t="shared" si="2"/>
        <v>0.10792573033236934</v>
      </c>
      <c r="M46" s="160">
        <v>15220</v>
      </c>
      <c r="N46" s="161">
        <v>1523</v>
      </c>
      <c r="O46" s="162">
        <f t="shared" si="3"/>
        <v>0.10006570302233903</v>
      </c>
      <c r="P46" s="160">
        <v>8665</v>
      </c>
      <c r="Q46" s="161">
        <v>568</v>
      </c>
      <c r="R46" s="162">
        <f t="shared" si="4"/>
        <v>6.5551067512983272E-2</v>
      </c>
      <c r="S46" s="160">
        <v>3833</v>
      </c>
      <c r="T46" s="161">
        <v>127</v>
      </c>
      <c r="U46" s="162">
        <f t="shared" si="5"/>
        <v>3.3133315940516564E-2</v>
      </c>
      <c r="V46" s="160">
        <v>1160</v>
      </c>
      <c r="W46" s="161">
        <v>22</v>
      </c>
      <c r="X46" s="162">
        <f t="shared" si="6"/>
        <v>1.896551724137931E-2</v>
      </c>
      <c r="Y46" s="160">
        <f t="shared" si="12"/>
        <v>53325</v>
      </c>
      <c r="Z46" s="161">
        <f t="shared" si="7"/>
        <v>4856</v>
      </c>
      <c r="AA46" s="162">
        <f t="shared" si="8"/>
        <v>9.1064228785747769E-2</v>
      </c>
      <c r="AB46" s="166"/>
      <c r="AC46" s="99" t="str">
        <f t="shared" si="9"/>
        <v>阿倍野区</v>
      </c>
      <c r="AD46" s="101">
        <f t="shared" si="10"/>
        <v>0.14148090851557557</v>
      </c>
      <c r="AE46" s="166"/>
      <c r="AF46" s="163">
        <f t="shared" si="11"/>
        <v>0.153791845415198</v>
      </c>
      <c r="AG46" s="164">
        <v>0</v>
      </c>
    </row>
    <row r="47" spans="2:33">
      <c r="B47" s="159">
        <v>43</v>
      </c>
      <c r="C47" s="167" t="s">
        <v>9</v>
      </c>
      <c r="D47" s="160">
        <v>186</v>
      </c>
      <c r="E47" s="161">
        <v>16</v>
      </c>
      <c r="F47" s="162">
        <f t="shared" si="0"/>
        <v>8.6021505376344093E-2</v>
      </c>
      <c r="G47" s="160">
        <v>213</v>
      </c>
      <c r="H47" s="161">
        <v>29</v>
      </c>
      <c r="I47" s="162">
        <f t="shared" si="1"/>
        <v>0.13615023474178403</v>
      </c>
      <c r="J47" s="160">
        <v>14206</v>
      </c>
      <c r="K47" s="161">
        <v>4083</v>
      </c>
      <c r="L47" s="162">
        <f t="shared" si="2"/>
        <v>0.2874137688300718</v>
      </c>
      <c r="M47" s="160">
        <v>9280</v>
      </c>
      <c r="N47" s="161">
        <v>2695</v>
      </c>
      <c r="O47" s="162">
        <f t="shared" si="3"/>
        <v>0.29040948275862066</v>
      </c>
      <c r="P47" s="160">
        <v>5497</v>
      </c>
      <c r="Q47" s="161">
        <v>1180</v>
      </c>
      <c r="R47" s="162">
        <f t="shared" si="4"/>
        <v>0.21466254320538475</v>
      </c>
      <c r="S47" s="160">
        <v>2371</v>
      </c>
      <c r="T47" s="161">
        <v>295</v>
      </c>
      <c r="U47" s="162">
        <f t="shared" si="5"/>
        <v>0.12442007591733446</v>
      </c>
      <c r="V47" s="160">
        <v>780</v>
      </c>
      <c r="W47" s="161">
        <v>53</v>
      </c>
      <c r="X47" s="162">
        <f t="shared" si="6"/>
        <v>6.7948717948717943E-2</v>
      </c>
      <c r="Y47" s="160">
        <f t="shared" si="12"/>
        <v>32533</v>
      </c>
      <c r="Z47" s="161">
        <f t="shared" si="7"/>
        <v>8351</v>
      </c>
      <c r="AA47" s="162">
        <f t="shared" si="8"/>
        <v>0.25669320382380967</v>
      </c>
      <c r="AB47" s="166"/>
      <c r="AC47" s="99" t="str">
        <f t="shared" si="9"/>
        <v>大阪市</v>
      </c>
      <c r="AD47" s="101">
        <f t="shared" si="10"/>
        <v>0.13918422698478553</v>
      </c>
      <c r="AE47" s="166"/>
      <c r="AF47" s="163">
        <f t="shared" si="11"/>
        <v>0.153791845415198</v>
      </c>
      <c r="AG47" s="164">
        <v>0</v>
      </c>
    </row>
    <row r="48" spans="2:33">
      <c r="B48" s="159">
        <v>44</v>
      </c>
      <c r="C48" s="167" t="s">
        <v>21</v>
      </c>
      <c r="D48" s="160">
        <v>59</v>
      </c>
      <c r="E48" s="161">
        <v>7</v>
      </c>
      <c r="F48" s="162">
        <f t="shared" si="0"/>
        <v>0.11864406779661017</v>
      </c>
      <c r="G48" s="160">
        <v>111</v>
      </c>
      <c r="H48" s="161">
        <v>23</v>
      </c>
      <c r="I48" s="162">
        <f t="shared" si="1"/>
        <v>0.2072072072072072</v>
      </c>
      <c r="J48" s="160">
        <v>16589</v>
      </c>
      <c r="K48" s="161">
        <v>4297</v>
      </c>
      <c r="L48" s="162">
        <f t="shared" si="2"/>
        <v>0.25902706612815724</v>
      </c>
      <c r="M48" s="160">
        <v>11041</v>
      </c>
      <c r="N48" s="161">
        <v>2692</v>
      </c>
      <c r="O48" s="162">
        <f t="shared" si="3"/>
        <v>0.24381849470156688</v>
      </c>
      <c r="P48" s="160">
        <v>6288</v>
      </c>
      <c r="Q48" s="161">
        <v>1108</v>
      </c>
      <c r="R48" s="162">
        <f t="shared" si="4"/>
        <v>0.1762086513994911</v>
      </c>
      <c r="S48" s="160">
        <v>2513</v>
      </c>
      <c r="T48" s="161">
        <v>267</v>
      </c>
      <c r="U48" s="162">
        <f t="shared" si="5"/>
        <v>0.1062475129327497</v>
      </c>
      <c r="V48" s="160">
        <v>839</v>
      </c>
      <c r="W48" s="161">
        <v>43</v>
      </c>
      <c r="X48" s="162">
        <f t="shared" si="6"/>
        <v>5.1251489868891539E-2</v>
      </c>
      <c r="Y48" s="160">
        <f t="shared" si="12"/>
        <v>37440</v>
      </c>
      <c r="Z48" s="161">
        <f t="shared" si="7"/>
        <v>8437</v>
      </c>
      <c r="AA48" s="162">
        <f t="shared" si="8"/>
        <v>0.22534722222222223</v>
      </c>
      <c r="AB48" s="166"/>
      <c r="AC48" s="99" t="str">
        <f t="shared" si="9"/>
        <v>忠岡町</v>
      </c>
      <c r="AD48" s="101">
        <f t="shared" si="10"/>
        <v>0.13912375096079937</v>
      </c>
      <c r="AE48" s="166"/>
      <c r="AF48" s="163">
        <f t="shared" si="11"/>
        <v>0.153791845415198</v>
      </c>
      <c r="AG48" s="164">
        <v>0</v>
      </c>
    </row>
    <row r="49" spans="2:33">
      <c r="B49" s="159">
        <v>45</v>
      </c>
      <c r="C49" s="167" t="s">
        <v>47</v>
      </c>
      <c r="D49" s="160">
        <v>106</v>
      </c>
      <c r="E49" s="161">
        <v>10</v>
      </c>
      <c r="F49" s="162">
        <f t="shared" si="0"/>
        <v>9.4339622641509441E-2</v>
      </c>
      <c r="G49" s="160">
        <v>181</v>
      </c>
      <c r="H49" s="161">
        <v>21</v>
      </c>
      <c r="I49" s="162">
        <f t="shared" si="1"/>
        <v>0.11602209944751381</v>
      </c>
      <c r="J49" s="160">
        <v>5311</v>
      </c>
      <c r="K49" s="161">
        <v>1025</v>
      </c>
      <c r="L49" s="162">
        <f t="shared" si="2"/>
        <v>0.19299566936546789</v>
      </c>
      <c r="M49" s="160">
        <v>3884</v>
      </c>
      <c r="N49" s="161">
        <v>635</v>
      </c>
      <c r="O49" s="162">
        <f t="shared" si="3"/>
        <v>0.16349124613800206</v>
      </c>
      <c r="P49" s="160">
        <v>2237</v>
      </c>
      <c r="Q49" s="161">
        <v>279</v>
      </c>
      <c r="R49" s="162">
        <f t="shared" si="4"/>
        <v>0.12472060795708538</v>
      </c>
      <c r="S49" s="160">
        <v>969</v>
      </c>
      <c r="T49" s="161">
        <v>57</v>
      </c>
      <c r="U49" s="162">
        <f t="shared" si="5"/>
        <v>5.8823529411764705E-2</v>
      </c>
      <c r="V49" s="160">
        <v>279</v>
      </c>
      <c r="W49" s="161">
        <v>4</v>
      </c>
      <c r="X49" s="162">
        <f t="shared" si="6"/>
        <v>1.4336917562724014E-2</v>
      </c>
      <c r="Y49" s="160">
        <f t="shared" si="12"/>
        <v>12967</v>
      </c>
      <c r="Z49" s="161">
        <f t="shared" si="7"/>
        <v>2031</v>
      </c>
      <c r="AA49" s="162">
        <f t="shared" si="8"/>
        <v>0.15662836430940077</v>
      </c>
      <c r="AB49" s="166"/>
      <c r="AC49" s="99" t="str">
        <f t="shared" si="9"/>
        <v>生野区</v>
      </c>
      <c r="AD49" s="101">
        <f t="shared" si="10"/>
        <v>0.13800614353532534</v>
      </c>
      <c r="AE49" s="166"/>
      <c r="AF49" s="163">
        <f t="shared" si="11"/>
        <v>0.153791845415198</v>
      </c>
      <c r="AG49" s="164">
        <v>0</v>
      </c>
    </row>
    <row r="50" spans="2:33">
      <c r="B50" s="159">
        <v>46</v>
      </c>
      <c r="C50" s="167" t="s">
        <v>25</v>
      </c>
      <c r="D50" s="160">
        <v>129</v>
      </c>
      <c r="E50" s="161">
        <v>12</v>
      </c>
      <c r="F50" s="162">
        <f t="shared" si="0"/>
        <v>9.3023255813953487E-2</v>
      </c>
      <c r="G50" s="160">
        <v>141</v>
      </c>
      <c r="H50" s="161">
        <v>14</v>
      </c>
      <c r="I50" s="162">
        <f t="shared" si="1"/>
        <v>9.9290780141843976E-2</v>
      </c>
      <c r="J50" s="160">
        <v>6758</v>
      </c>
      <c r="K50" s="161">
        <v>1544</v>
      </c>
      <c r="L50" s="162">
        <f t="shared" si="2"/>
        <v>0.22846996152707902</v>
      </c>
      <c r="M50" s="160">
        <v>4757</v>
      </c>
      <c r="N50" s="161">
        <v>943</v>
      </c>
      <c r="O50" s="162">
        <f t="shared" si="3"/>
        <v>0.19823418120664285</v>
      </c>
      <c r="P50" s="160">
        <v>2874</v>
      </c>
      <c r="Q50" s="161">
        <v>420</v>
      </c>
      <c r="R50" s="162">
        <f t="shared" si="4"/>
        <v>0.14613778705636743</v>
      </c>
      <c r="S50" s="160">
        <v>1307</v>
      </c>
      <c r="T50" s="161">
        <v>136</v>
      </c>
      <c r="U50" s="162">
        <f t="shared" si="5"/>
        <v>0.10405508798775823</v>
      </c>
      <c r="V50" s="160">
        <v>419</v>
      </c>
      <c r="W50" s="161">
        <v>11</v>
      </c>
      <c r="X50" s="162">
        <f t="shared" si="6"/>
        <v>2.6252983293556086E-2</v>
      </c>
      <c r="Y50" s="160">
        <f t="shared" si="12"/>
        <v>16385</v>
      </c>
      <c r="Z50" s="161">
        <f t="shared" si="7"/>
        <v>3080</v>
      </c>
      <c r="AA50" s="162">
        <f t="shared" si="8"/>
        <v>0.18797680805614891</v>
      </c>
      <c r="AB50" s="166"/>
      <c r="AC50" s="99" t="str">
        <f t="shared" si="9"/>
        <v>千早赤阪村</v>
      </c>
      <c r="AD50" s="101">
        <f t="shared" si="10"/>
        <v>0.13745704467353953</v>
      </c>
      <c r="AE50" s="166"/>
      <c r="AF50" s="163">
        <f t="shared" si="11"/>
        <v>0.153791845415198</v>
      </c>
      <c r="AG50" s="164">
        <v>0</v>
      </c>
    </row>
    <row r="51" spans="2:33">
      <c r="B51" s="159">
        <v>47</v>
      </c>
      <c r="C51" s="167" t="s">
        <v>15</v>
      </c>
      <c r="D51" s="160">
        <v>120</v>
      </c>
      <c r="E51" s="161">
        <v>18</v>
      </c>
      <c r="F51" s="162">
        <f t="shared" si="0"/>
        <v>0.15</v>
      </c>
      <c r="G51" s="160">
        <v>214</v>
      </c>
      <c r="H51" s="161">
        <v>22</v>
      </c>
      <c r="I51" s="162">
        <f t="shared" si="1"/>
        <v>0.10280373831775701</v>
      </c>
      <c r="J51" s="160">
        <v>15363</v>
      </c>
      <c r="K51" s="161">
        <v>3192</v>
      </c>
      <c r="L51" s="162">
        <f t="shared" si="2"/>
        <v>0.20777191954696347</v>
      </c>
      <c r="M51" s="160">
        <v>9562</v>
      </c>
      <c r="N51" s="161">
        <v>1850</v>
      </c>
      <c r="O51" s="162">
        <f t="shared" si="3"/>
        <v>0.19347416858397826</v>
      </c>
      <c r="P51" s="160">
        <v>5045</v>
      </c>
      <c r="Q51" s="161">
        <v>734</v>
      </c>
      <c r="R51" s="162">
        <f t="shared" si="4"/>
        <v>0.14549058473736373</v>
      </c>
      <c r="S51" s="160">
        <v>1958</v>
      </c>
      <c r="T51" s="161">
        <v>173</v>
      </c>
      <c r="U51" s="162">
        <f t="shared" si="5"/>
        <v>8.8355464759959146E-2</v>
      </c>
      <c r="V51" s="160">
        <v>629</v>
      </c>
      <c r="W51" s="161">
        <v>19</v>
      </c>
      <c r="X51" s="162">
        <f t="shared" si="6"/>
        <v>3.0206677265500796E-2</v>
      </c>
      <c r="Y51" s="160">
        <f t="shared" si="12"/>
        <v>32891</v>
      </c>
      <c r="Z51" s="161">
        <f t="shared" si="7"/>
        <v>6008</v>
      </c>
      <c r="AA51" s="162">
        <f t="shared" si="8"/>
        <v>0.18266395062479099</v>
      </c>
      <c r="AB51" s="166"/>
      <c r="AC51" s="99" t="str">
        <f t="shared" si="9"/>
        <v>中央区</v>
      </c>
      <c r="AD51" s="101">
        <f t="shared" si="10"/>
        <v>0.1355174981384959</v>
      </c>
      <c r="AE51" s="166"/>
      <c r="AF51" s="163">
        <f t="shared" si="11"/>
        <v>0.153791845415198</v>
      </c>
      <c r="AG51" s="164">
        <v>0</v>
      </c>
    </row>
    <row r="52" spans="2:33">
      <c r="B52" s="159">
        <v>48</v>
      </c>
      <c r="C52" s="167" t="s">
        <v>26</v>
      </c>
      <c r="D52" s="160">
        <v>44</v>
      </c>
      <c r="E52" s="161">
        <v>5</v>
      </c>
      <c r="F52" s="162">
        <f t="shared" si="0"/>
        <v>0.11363636363636363</v>
      </c>
      <c r="G52" s="160">
        <v>113</v>
      </c>
      <c r="H52" s="161">
        <v>17</v>
      </c>
      <c r="I52" s="162">
        <f t="shared" si="1"/>
        <v>0.15044247787610621</v>
      </c>
      <c r="J52" s="160">
        <v>7543</v>
      </c>
      <c r="K52" s="161">
        <v>1867</v>
      </c>
      <c r="L52" s="162">
        <f t="shared" si="2"/>
        <v>0.24751425162402227</v>
      </c>
      <c r="M52" s="160">
        <v>4986</v>
      </c>
      <c r="N52" s="161">
        <v>1073</v>
      </c>
      <c r="O52" s="162">
        <f t="shared" si="3"/>
        <v>0.21520256718812675</v>
      </c>
      <c r="P52" s="160">
        <v>3153</v>
      </c>
      <c r="Q52" s="161">
        <v>448</v>
      </c>
      <c r="R52" s="162">
        <f t="shared" si="4"/>
        <v>0.14208690136378052</v>
      </c>
      <c r="S52" s="160">
        <v>1445</v>
      </c>
      <c r="T52" s="161">
        <v>115</v>
      </c>
      <c r="U52" s="162">
        <f t="shared" si="5"/>
        <v>7.9584775086505188E-2</v>
      </c>
      <c r="V52" s="160">
        <v>445</v>
      </c>
      <c r="W52" s="161">
        <v>16</v>
      </c>
      <c r="X52" s="162">
        <f t="shared" si="6"/>
        <v>3.5955056179775284E-2</v>
      </c>
      <c r="Y52" s="160">
        <f t="shared" si="12"/>
        <v>17729</v>
      </c>
      <c r="Z52" s="161">
        <f t="shared" si="7"/>
        <v>3541</v>
      </c>
      <c r="AA52" s="162">
        <f t="shared" si="8"/>
        <v>0.1997292571493034</v>
      </c>
      <c r="AB52" s="166"/>
      <c r="AC52" s="99" t="str">
        <f t="shared" si="9"/>
        <v>旭区</v>
      </c>
      <c r="AD52" s="101">
        <f t="shared" si="10"/>
        <v>0.13532110091743119</v>
      </c>
      <c r="AE52" s="166"/>
      <c r="AF52" s="163">
        <f t="shared" si="11"/>
        <v>0.153791845415198</v>
      </c>
      <c r="AG52" s="164">
        <v>0</v>
      </c>
    </row>
    <row r="53" spans="2:33">
      <c r="B53" s="159">
        <v>49</v>
      </c>
      <c r="C53" s="167" t="s">
        <v>27</v>
      </c>
      <c r="D53" s="160">
        <v>19</v>
      </c>
      <c r="E53" s="161">
        <v>2</v>
      </c>
      <c r="F53" s="162">
        <f t="shared" si="0"/>
        <v>0.10526315789473684</v>
      </c>
      <c r="G53" s="160">
        <v>31</v>
      </c>
      <c r="H53" s="161">
        <v>1</v>
      </c>
      <c r="I53" s="162">
        <f t="shared" si="1"/>
        <v>3.2258064516129031E-2</v>
      </c>
      <c r="J53" s="160">
        <v>8286</v>
      </c>
      <c r="K53" s="161">
        <v>1210</v>
      </c>
      <c r="L53" s="162">
        <f t="shared" si="2"/>
        <v>0.14602944726043929</v>
      </c>
      <c r="M53" s="160">
        <v>5450</v>
      </c>
      <c r="N53" s="161">
        <v>688</v>
      </c>
      <c r="O53" s="162">
        <f t="shared" si="3"/>
        <v>0.12623853211009176</v>
      </c>
      <c r="P53" s="160">
        <v>2837</v>
      </c>
      <c r="Q53" s="161">
        <v>259</v>
      </c>
      <c r="R53" s="162">
        <f t="shared" si="4"/>
        <v>9.1293620021149102E-2</v>
      </c>
      <c r="S53" s="160">
        <v>1176</v>
      </c>
      <c r="T53" s="161">
        <v>59</v>
      </c>
      <c r="U53" s="162">
        <f t="shared" si="5"/>
        <v>5.0170068027210885E-2</v>
      </c>
      <c r="V53" s="160">
        <v>374</v>
      </c>
      <c r="W53" s="161">
        <v>15</v>
      </c>
      <c r="X53" s="162">
        <f t="shared" si="6"/>
        <v>4.0106951871657755E-2</v>
      </c>
      <c r="Y53" s="160">
        <f t="shared" si="12"/>
        <v>18173</v>
      </c>
      <c r="Z53" s="161">
        <f t="shared" si="7"/>
        <v>2234</v>
      </c>
      <c r="AA53" s="162">
        <f t="shared" si="8"/>
        <v>0.12292962086612007</v>
      </c>
      <c r="AB53" s="166"/>
      <c r="AC53" s="99" t="str">
        <f t="shared" si="9"/>
        <v>浪速区</v>
      </c>
      <c r="AD53" s="101">
        <f t="shared" si="10"/>
        <v>0.13203463203463203</v>
      </c>
      <c r="AE53" s="166"/>
      <c r="AF53" s="163">
        <f t="shared" si="11"/>
        <v>0.153791845415198</v>
      </c>
      <c r="AG53" s="164">
        <v>0</v>
      </c>
    </row>
    <row r="54" spans="2:33">
      <c r="B54" s="159">
        <v>50</v>
      </c>
      <c r="C54" s="167" t="s">
        <v>16</v>
      </c>
      <c r="D54" s="160">
        <v>67</v>
      </c>
      <c r="E54" s="161">
        <v>10</v>
      </c>
      <c r="F54" s="162">
        <f t="shared" si="0"/>
        <v>0.14925373134328357</v>
      </c>
      <c r="G54" s="160">
        <v>160</v>
      </c>
      <c r="H54" s="161">
        <v>13</v>
      </c>
      <c r="I54" s="162">
        <f t="shared" si="1"/>
        <v>8.1250000000000003E-2</v>
      </c>
      <c r="J54" s="160">
        <v>7492</v>
      </c>
      <c r="K54" s="161">
        <v>1258</v>
      </c>
      <c r="L54" s="162">
        <f t="shared" si="2"/>
        <v>0.16791243993593166</v>
      </c>
      <c r="M54" s="160">
        <v>4647</v>
      </c>
      <c r="N54" s="161">
        <v>707</v>
      </c>
      <c r="O54" s="162">
        <f t="shared" si="3"/>
        <v>0.15214116634387778</v>
      </c>
      <c r="P54" s="160">
        <v>2409</v>
      </c>
      <c r="Q54" s="161">
        <v>253</v>
      </c>
      <c r="R54" s="162">
        <f t="shared" si="4"/>
        <v>0.1050228310502283</v>
      </c>
      <c r="S54" s="160">
        <v>888</v>
      </c>
      <c r="T54" s="161">
        <v>58</v>
      </c>
      <c r="U54" s="162">
        <f t="shared" si="5"/>
        <v>6.5315315315315314E-2</v>
      </c>
      <c r="V54" s="160">
        <v>272</v>
      </c>
      <c r="W54" s="161">
        <v>12</v>
      </c>
      <c r="X54" s="162">
        <f t="shared" si="6"/>
        <v>4.4117647058823532E-2</v>
      </c>
      <c r="Y54" s="160">
        <f t="shared" si="12"/>
        <v>15935</v>
      </c>
      <c r="Z54" s="161">
        <f t="shared" si="7"/>
        <v>2311</v>
      </c>
      <c r="AA54" s="162">
        <f t="shared" si="8"/>
        <v>0.14502667085032947</v>
      </c>
      <c r="AB54" s="166"/>
      <c r="AC54" s="99" t="str">
        <f t="shared" si="9"/>
        <v>交野市</v>
      </c>
      <c r="AD54" s="101">
        <f t="shared" si="10"/>
        <v>0.13197415126968234</v>
      </c>
      <c r="AE54" s="166"/>
      <c r="AF54" s="163">
        <f t="shared" si="11"/>
        <v>0.153791845415198</v>
      </c>
      <c r="AG54" s="164">
        <v>0</v>
      </c>
    </row>
    <row r="55" spans="2:33">
      <c r="B55" s="159">
        <v>51</v>
      </c>
      <c r="C55" s="167" t="s">
        <v>48</v>
      </c>
      <c r="D55" s="160">
        <v>95</v>
      </c>
      <c r="E55" s="161">
        <v>16</v>
      </c>
      <c r="F55" s="162">
        <f t="shared" si="0"/>
        <v>0.16842105263157894</v>
      </c>
      <c r="G55" s="160">
        <v>154</v>
      </c>
      <c r="H55" s="161">
        <v>28</v>
      </c>
      <c r="I55" s="162">
        <f t="shared" si="1"/>
        <v>0.18181818181818182</v>
      </c>
      <c r="J55" s="160">
        <v>9184</v>
      </c>
      <c r="K55" s="161">
        <v>2508</v>
      </c>
      <c r="L55" s="162">
        <f t="shared" si="2"/>
        <v>0.2730836236933798</v>
      </c>
      <c r="M55" s="160">
        <v>6069</v>
      </c>
      <c r="N55" s="161">
        <v>1527</v>
      </c>
      <c r="O55" s="162">
        <f t="shared" si="3"/>
        <v>0.25160652496292635</v>
      </c>
      <c r="P55" s="160">
        <v>3501</v>
      </c>
      <c r="Q55" s="161">
        <v>600</v>
      </c>
      <c r="R55" s="162">
        <f t="shared" si="4"/>
        <v>0.17137960582690659</v>
      </c>
      <c r="S55" s="160">
        <v>1487</v>
      </c>
      <c r="T55" s="161">
        <v>135</v>
      </c>
      <c r="U55" s="162">
        <f t="shared" si="5"/>
        <v>9.0786819098856761E-2</v>
      </c>
      <c r="V55" s="160">
        <v>507</v>
      </c>
      <c r="W55" s="161">
        <v>28</v>
      </c>
      <c r="X55" s="162">
        <f t="shared" si="6"/>
        <v>5.5226824457593686E-2</v>
      </c>
      <c r="Y55" s="160">
        <f t="shared" si="12"/>
        <v>20997</v>
      </c>
      <c r="Z55" s="161">
        <f t="shared" si="7"/>
        <v>4842</v>
      </c>
      <c r="AA55" s="162">
        <f t="shared" si="8"/>
        <v>0.23060437205315046</v>
      </c>
      <c r="AB55" s="166"/>
      <c r="AC55" s="99" t="str">
        <f t="shared" si="9"/>
        <v>岸和田市</v>
      </c>
      <c r="AD55" s="101">
        <f t="shared" si="10"/>
        <v>0.1313896987366375</v>
      </c>
      <c r="AE55" s="166"/>
      <c r="AF55" s="163">
        <f t="shared" si="11"/>
        <v>0.153791845415198</v>
      </c>
      <c r="AG55" s="164">
        <v>0</v>
      </c>
    </row>
    <row r="56" spans="2:33">
      <c r="B56" s="159">
        <v>52</v>
      </c>
      <c r="C56" s="167" t="s">
        <v>4</v>
      </c>
      <c r="D56" s="160">
        <v>7</v>
      </c>
      <c r="E56" s="161">
        <v>0</v>
      </c>
      <c r="F56" s="162">
        <f t="shared" si="0"/>
        <v>0</v>
      </c>
      <c r="G56" s="160">
        <v>36</v>
      </c>
      <c r="H56" s="161">
        <v>4</v>
      </c>
      <c r="I56" s="162">
        <f t="shared" si="1"/>
        <v>0.1111111111111111</v>
      </c>
      <c r="J56" s="160">
        <v>7412</v>
      </c>
      <c r="K56" s="161">
        <v>2234</v>
      </c>
      <c r="L56" s="162">
        <f t="shared" si="2"/>
        <v>0.3014031300593632</v>
      </c>
      <c r="M56" s="160">
        <v>4887</v>
      </c>
      <c r="N56" s="161">
        <v>1419</v>
      </c>
      <c r="O56" s="162">
        <f t="shared" si="3"/>
        <v>0.29036218538980968</v>
      </c>
      <c r="P56" s="160">
        <v>2985</v>
      </c>
      <c r="Q56" s="161">
        <v>625</v>
      </c>
      <c r="R56" s="162">
        <f t="shared" si="4"/>
        <v>0.20938023450586266</v>
      </c>
      <c r="S56" s="160">
        <v>1459</v>
      </c>
      <c r="T56" s="161">
        <v>164</v>
      </c>
      <c r="U56" s="162">
        <f t="shared" si="5"/>
        <v>0.11240575736806031</v>
      </c>
      <c r="V56" s="160">
        <v>519</v>
      </c>
      <c r="W56" s="161">
        <v>26</v>
      </c>
      <c r="X56" s="162">
        <f t="shared" si="6"/>
        <v>5.0096339113680152E-2</v>
      </c>
      <c r="Y56" s="160">
        <f t="shared" si="12"/>
        <v>17305</v>
      </c>
      <c r="Z56" s="161">
        <f t="shared" si="7"/>
        <v>4472</v>
      </c>
      <c r="AA56" s="162">
        <f t="shared" si="8"/>
        <v>0.25842242126553017</v>
      </c>
      <c r="AB56" s="166"/>
      <c r="AC56" s="99" t="str">
        <f t="shared" si="9"/>
        <v>泉南市</v>
      </c>
      <c r="AD56" s="101">
        <f t="shared" si="10"/>
        <v>0.13126019100861869</v>
      </c>
      <c r="AE56" s="166"/>
      <c r="AF56" s="163">
        <f t="shared" si="11"/>
        <v>0.153791845415198</v>
      </c>
      <c r="AG56" s="164">
        <v>0</v>
      </c>
    </row>
    <row r="57" spans="2:33">
      <c r="B57" s="159">
        <v>53</v>
      </c>
      <c r="C57" s="167" t="s">
        <v>22</v>
      </c>
      <c r="D57" s="160">
        <v>50</v>
      </c>
      <c r="E57" s="161">
        <v>8</v>
      </c>
      <c r="F57" s="162">
        <f t="shared" si="0"/>
        <v>0.16</v>
      </c>
      <c r="G57" s="160">
        <v>55</v>
      </c>
      <c r="H57" s="161">
        <v>7</v>
      </c>
      <c r="I57" s="162">
        <f t="shared" si="1"/>
        <v>0.12727272727272726</v>
      </c>
      <c r="J57" s="160">
        <v>4349</v>
      </c>
      <c r="K57" s="161">
        <v>1065</v>
      </c>
      <c r="L57" s="162">
        <f t="shared" si="2"/>
        <v>0.24488388135203495</v>
      </c>
      <c r="M57" s="160">
        <v>2854</v>
      </c>
      <c r="N57" s="161">
        <v>613</v>
      </c>
      <c r="O57" s="162">
        <f t="shared" si="3"/>
        <v>0.21478626489138053</v>
      </c>
      <c r="P57" s="160">
        <v>1616</v>
      </c>
      <c r="Q57" s="161">
        <v>224</v>
      </c>
      <c r="R57" s="162">
        <f t="shared" si="4"/>
        <v>0.13861386138613863</v>
      </c>
      <c r="S57" s="160">
        <v>694</v>
      </c>
      <c r="T57" s="161">
        <v>64</v>
      </c>
      <c r="U57" s="162">
        <f t="shared" si="5"/>
        <v>9.2219020172910657E-2</v>
      </c>
      <c r="V57" s="160">
        <v>215</v>
      </c>
      <c r="W57" s="161">
        <v>4</v>
      </c>
      <c r="X57" s="162">
        <f t="shared" si="6"/>
        <v>1.8604651162790697E-2</v>
      </c>
      <c r="Y57" s="160">
        <f t="shared" si="12"/>
        <v>9833</v>
      </c>
      <c r="Z57" s="161">
        <f t="shared" si="7"/>
        <v>1985</v>
      </c>
      <c r="AA57" s="162">
        <f t="shared" si="8"/>
        <v>0.20187124987287705</v>
      </c>
      <c r="AB57" s="166"/>
      <c r="AC57" s="99" t="str">
        <f t="shared" si="9"/>
        <v>福島区</v>
      </c>
      <c r="AD57" s="101">
        <f t="shared" si="10"/>
        <v>0.12839134009317621</v>
      </c>
      <c r="AE57" s="166"/>
      <c r="AF57" s="163">
        <f t="shared" si="11"/>
        <v>0.153791845415198</v>
      </c>
      <c r="AG57" s="164">
        <v>0</v>
      </c>
    </row>
    <row r="58" spans="2:33">
      <c r="B58" s="159">
        <v>54</v>
      </c>
      <c r="C58" s="167" t="s">
        <v>28</v>
      </c>
      <c r="D58" s="160">
        <v>97</v>
      </c>
      <c r="E58" s="161">
        <v>4</v>
      </c>
      <c r="F58" s="162">
        <f t="shared" si="0"/>
        <v>4.1237113402061855E-2</v>
      </c>
      <c r="G58" s="160">
        <v>156</v>
      </c>
      <c r="H58" s="161">
        <v>18</v>
      </c>
      <c r="I58" s="162">
        <f t="shared" si="1"/>
        <v>0.11538461538461539</v>
      </c>
      <c r="J58" s="160">
        <v>7171</v>
      </c>
      <c r="K58" s="161">
        <v>1375</v>
      </c>
      <c r="L58" s="162">
        <f t="shared" si="2"/>
        <v>0.19174452656533258</v>
      </c>
      <c r="M58" s="160">
        <v>4682</v>
      </c>
      <c r="N58" s="161">
        <v>789</v>
      </c>
      <c r="O58" s="162">
        <f t="shared" si="3"/>
        <v>0.1685177274668945</v>
      </c>
      <c r="P58" s="160">
        <v>2808</v>
      </c>
      <c r="Q58" s="161">
        <v>376</v>
      </c>
      <c r="R58" s="162">
        <f t="shared" si="4"/>
        <v>0.13390313390313391</v>
      </c>
      <c r="S58" s="160">
        <v>1240</v>
      </c>
      <c r="T58" s="161">
        <v>93</v>
      </c>
      <c r="U58" s="162">
        <f t="shared" si="5"/>
        <v>7.4999999999999997E-2</v>
      </c>
      <c r="V58" s="160">
        <v>387</v>
      </c>
      <c r="W58" s="161">
        <v>5</v>
      </c>
      <c r="X58" s="162">
        <f t="shared" si="6"/>
        <v>1.2919896640826873E-2</v>
      </c>
      <c r="Y58" s="160">
        <f t="shared" si="12"/>
        <v>16541</v>
      </c>
      <c r="Z58" s="161">
        <f t="shared" si="7"/>
        <v>2660</v>
      </c>
      <c r="AA58" s="162">
        <f t="shared" si="8"/>
        <v>0.1608125264494287</v>
      </c>
      <c r="AB58" s="166"/>
      <c r="AC58" s="99" t="str">
        <f t="shared" si="9"/>
        <v>西淀川区</v>
      </c>
      <c r="AD58" s="101">
        <f t="shared" si="10"/>
        <v>0.12788058659217877</v>
      </c>
      <c r="AE58" s="166"/>
      <c r="AF58" s="163">
        <f t="shared" si="11"/>
        <v>0.153791845415198</v>
      </c>
      <c r="AG58" s="164">
        <v>0</v>
      </c>
    </row>
    <row r="59" spans="2:33">
      <c r="B59" s="159">
        <v>55</v>
      </c>
      <c r="C59" s="167" t="s">
        <v>17</v>
      </c>
      <c r="D59" s="160">
        <v>41</v>
      </c>
      <c r="E59" s="161">
        <v>4</v>
      </c>
      <c r="F59" s="162">
        <f t="shared" si="0"/>
        <v>9.7560975609756101E-2</v>
      </c>
      <c r="G59" s="160">
        <v>117</v>
      </c>
      <c r="H59" s="161">
        <v>15</v>
      </c>
      <c r="I59" s="162">
        <f t="shared" si="1"/>
        <v>0.12820512820512819</v>
      </c>
      <c r="J59" s="160">
        <v>8015</v>
      </c>
      <c r="K59" s="161">
        <v>1399</v>
      </c>
      <c r="L59" s="162">
        <f t="shared" si="2"/>
        <v>0.17454772301933874</v>
      </c>
      <c r="M59" s="160">
        <v>5266</v>
      </c>
      <c r="N59" s="161">
        <v>904</v>
      </c>
      <c r="O59" s="162">
        <f t="shared" si="3"/>
        <v>0.17166729965818459</v>
      </c>
      <c r="P59" s="160">
        <v>2584</v>
      </c>
      <c r="Q59" s="161">
        <v>329</v>
      </c>
      <c r="R59" s="162">
        <f t="shared" si="4"/>
        <v>0.12732198142414861</v>
      </c>
      <c r="S59" s="160">
        <v>865</v>
      </c>
      <c r="T59" s="161">
        <v>65</v>
      </c>
      <c r="U59" s="162">
        <f t="shared" si="5"/>
        <v>7.5144508670520235E-2</v>
      </c>
      <c r="V59" s="160">
        <v>250</v>
      </c>
      <c r="W59" s="161">
        <v>13</v>
      </c>
      <c r="X59" s="162">
        <f t="shared" si="6"/>
        <v>5.1999999999999998E-2</v>
      </c>
      <c r="Y59" s="160">
        <f t="shared" si="12"/>
        <v>17138</v>
      </c>
      <c r="Z59" s="161">
        <f t="shared" si="7"/>
        <v>2729</v>
      </c>
      <c r="AA59" s="162">
        <f t="shared" si="8"/>
        <v>0.15923678375539738</v>
      </c>
      <c r="AB59" s="166"/>
      <c r="AC59" s="99" t="str">
        <f t="shared" si="9"/>
        <v>東淀川区</v>
      </c>
      <c r="AD59" s="101">
        <f t="shared" si="10"/>
        <v>0.12395054190199969</v>
      </c>
      <c r="AE59" s="166"/>
      <c r="AF59" s="163">
        <f t="shared" si="11"/>
        <v>0.153791845415198</v>
      </c>
      <c r="AG59" s="164">
        <v>0</v>
      </c>
    </row>
    <row r="60" spans="2:33">
      <c r="B60" s="159">
        <v>56</v>
      </c>
      <c r="C60" s="167" t="s">
        <v>10</v>
      </c>
      <c r="D60" s="160">
        <v>33</v>
      </c>
      <c r="E60" s="161">
        <v>3</v>
      </c>
      <c r="F60" s="162">
        <f t="shared" si="0"/>
        <v>9.0909090909090912E-2</v>
      </c>
      <c r="G60" s="160">
        <v>65</v>
      </c>
      <c r="H60" s="161">
        <v>1</v>
      </c>
      <c r="I60" s="162">
        <f t="shared" si="1"/>
        <v>1.5384615384615385E-2</v>
      </c>
      <c r="J60" s="160">
        <v>5017</v>
      </c>
      <c r="K60" s="161">
        <v>884</v>
      </c>
      <c r="L60" s="162">
        <f t="shared" si="2"/>
        <v>0.17620091688259917</v>
      </c>
      <c r="M60" s="160">
        <v>3018</v>
      </c>
      <c r="N60" s="161">
        <v>488</v>
      </c>
      <c r="O60" s="162">
        <f t="shared" si="3"/>
        <v>0.16169648774022533</v>
      </c>
      <c r="P60" s="160">
        <v>1528</v>
      </c>
      <c r="Q60" s="161">
        <v>195</v>
      </c>
      <c r="R60" s="162">
        <f t="shared" si="4"/>
        <v>0.12761780104712042</v>
      </c>
      <c r="S60" s="160">
        <v>648</v>
      </c>
      <c r="T60" s="161">
        <v>40</v>
      </c>
      <c r="U60" s="162">
        <f t="shared" si="5"/>
        <v>6.1728395061728392E-2</v>
      </c>
      <c r="V60" s="160">
        <v>207</v>
      </c>
      <c r="W60" s="161">
        <v>9</v>
      </c>
      <c r="X60" s="162">
        <f t="shared" si="6"/>
        <v>4.3478260869565216E-2</v>
      </c>
      <c r="Y60" s="160">
        <f t="shared" si="12"/>
        <v>10516</v>
      </c>
      <c r="Z60" s="161">
        <f t="shared" si="7"/>
        <v>1620</v>
      </c>
      <c r="AA60" s="162">
        <f t="shared" si="8"/>
        <v>0.15405096995055154</v>
      </c>
      <c r="AB60" s="166"/>
      <c r="AC60" s="99" t="str">
        <f t="shared" si="9"/>
        <v>松原市</v>
      </c>
      <c r="AD60" s="101">
        <f t="shared" si="10"/>
        <v>0.12292962086612007</v>
      </c>
      <c r="AE60" s="166"/>
      <c r="AF60" s="163">
        <f t="shared" si="11"/>
        <v>0.153791845415198</v>
      </c>
      <c r="AG60" s="164">
        <v>0</v>
      </c>
    </row>
    <row r="61" spans="2:33">
      <c r="B61" s="159">
        <v>57</v>
      </c>
      <c r="C61" s="167" t="s">
        <v>49</v>
      </c>
      <c r="D61" s="160">
        <v>40</v>
      </c>
      <c r="E61" s="161">
        <v>3</v>
      </c>
      <c r="F61" s="162">
        <f t="shared" si="0"/>
        <v>7.4999999999999997E-2</v>
      </c>
      <c r="G61" s="160">
        <v>80</v>
      </c>
      <c r="H61" s="161">
        <v>12</v>
      </c>
      <c r="I61" s="162">
        <f t="shared" si="1"/>
        <v>0.15</v>
      </c>
      <c r="J61" s="160">
        <v>3318</v>
      </c>
      <c r="K61" s="161">
        <v>702</v>
      </c>
      <c r="L61" s="162">
        <f t="shared" si="2"/>
        <v>0.2115732368896926</v>
      </c>
      <c r="M61" s="160">
        <v>2291</v>
      </c>
      <c r="N61" s="161">
        <v>426</v>
      </c>
      <c r="O61" s="162">
        <f t="shared" si="3"/>
        <v>0.18594500218245308</v>
      </c>
      <c r="P61" s="160">
        <v>1488</v>
      </c>
      <c r="Q61" s="161">
        <v>200</v>
      </c>
      <c r="R61" s="162">
        <f t="shared" si="4"/>
        <v>0.13440860215053763</v>
      </c>
      <c r="S61" s="160">
        <v>652</v>
      </c>
      <c r="T61" s="161">
        <v>67</v>
      </c>
      <c r="U61" s="162">
        <f t="shared" si="5"/>
        <v>0.10276073619631902</v>
      </c>
      <c r="V61" s="160">
        <v>201</v>
      </c>
      <c r="W61" s="161">
        <v>9</v>
      </c>
      <c r="X61" s="162">
        <f t="shared" si="6"/>
        <v>4.4776119402985072E-2</v>
      </c>
      <c r="Y61" s="160">
        <f t="shared" si="12"/>
        <v>8070</v>
      </c>
      <c r="Z61" s="161">
        <f t="shared" si="7"/>
        <v>1419</v>
      </c>
      <c r="AA61" s="162">
        <f t="shared" si="8"/>
        <v>0.17583643122676579</v>
      </c>
      <c r="AB61" s="166"/>
      <c r="AC61" s="99" t="str">
        <f t="shared" si="9"/>
        <v>堺市北区</v>
      </c>
      <c r="AD61" s="101">
        <f t="shared" si="10"/>
        <v>0.12021611886537596</v>
      </c>
      <c r="AE61" s="166"/>
      <c r="AF61" s="163">
        <f t="shared" si="11"/>
        <v>0.153791845415198</v>
      </c>
      <c r="AG61" s="164">
        <v>0</v>
      </c>
    </row>
    <row r="62" spans="2:33">
      <c r="B62" s="159">
        <v>58</v>
      </c>
      <c r="C62" s="167" t="s">
        <v>29</v>
      </c>
      <c r="D62" s="160">
        <v>36</v>
      </c>
      <c r="E62" s="161">
        <v>2</v>
      </c>
      <c r="F62" s="162">
        <f t="shared" si="0"/>
        <v>5.5555555555555552E-2</v>
      </c>
      <c r="G62" s="160">
        <v>40</v>
      </c>
      <c r="H62" s="161">
        <v>5</v>
      </c>
      <c r="I62" s="162">
        <f t="shared" si="1"/>
        <v>0.125</v>
      </c>
      <c r="J62" s="160">
        <v>3871</v>
      </c>
      <c r="K62" s="161">
        <v>823</v>
      </c>
      <c r="L62" s="162">
        <f t="shared" si="2"/>
        <v>0.21260656161198657</v>
      </c>
      <c r="M62" s="160">
        <v>2683</v>
      </c>
      <c r="N62" s="161">
        <v>505</v>
      </c>
      <c r="O62" s="162">
        <f t="shared" si="3"/>
        <v>0.18822213939619828</v>
      </c>
      <c r="P62" s="160">
        <v>1639</v>
      </c>
      <c r="Q62" s="161">
        <v>248</v>
      </c>
      <c r="R62" s="162">
        <f t="shared" si="4"/>
        <v>0.1513117754728493</v>
      </c>
      <c r="S62" s="160">
        <v>741</v>
      </c>
      <c r="T62" s="161">
        <v>62</v>
      </c>
      <c r="U62" s="162">
        <f t="shared" si="5"/>
        <v>8.3670715249662617E-2</v>
      </c>
      <c r="V62" s="160">
        <v>229</v>
      </c>
      <c r="W62" s="161">
        <v>8</v>
      </c>
      <c r="X62" s="162">
        <f t="shared" si="6"/>
        <v>3.4934497816593885E-2</v>
      </c>
      <c r="Y62" s="160">
        <f t="shared" si="12"/>
        <v>9239</v>
      </c>
      <c r="Z62" s="161">
        <f t="shared" si="7"/>
        <v>1653</v>
      </c>
      <c r="AA62" s="162">
        <f t="shared" si="8"/>
        <v>0.17891546704188765</v>
      </c>
      <c r="AB62" s="166"/>
      <c r="AC62" s="99" t="str">
        <f t="shared" si="9"/>
        <v>此花区</v>
      </c>
      <c r="AD62" s="101">
        <f t="shared" si="10"/>
        <v>0.11790493770189202</v>
      </c>
      <c r="AE62" s="166"/>
      <c r="AF62" s="163">
        <f t="shared" si="11"/>
        <v>0.153791845415198</v>
      </c>
      <c r="AG62" s="164">
        <v>0</v>
      </c>
    </row>
    <row r="63" spans="2:33">
      <c r="B63" s="159">
        <v>59</v>
      </c>
      <c r="C63" s="167" t="s">
        <v>23</v>
      </c>
      <c r="D63" s="160">
        <v>61</v>
      </c>
      <c r="E63" s="161">
        <v>9</v>
      </c>
      <c r="F63" s="162">
        <f t="shared" si="0"/>
        <v>0.14754098360655737</v>
      </c>
      <c r="G63" s="160">
        <v>133</v>
      </c>
      <c r="H63" s="161">
        <v>19</v>
      </c>
      <c r="I63" s="162">
        <f t="shared" si="1"/>
        <v>0.14285714285714285</v>
      </c>
      <c r="J63" s="160">
        <v>29449</v>
      </c>
      <c r="K63" s="161">
        <v>5589</v>
      </c>
      <c r="L63" s="162">
        <f t="shared" si="2"/>
        <v>0.18978573126421949</v>
      </c>
      <c r="M63" s="160">
        <v>20359</v>
      </c>
      <c r="N63" s="161">
        <v>3589</v>
      </c>
      <c r="O63" s="162">
        <f t="shared" si="3"/>
        <v>0.17628567218429195</v>
      </c>
      <c r="P63" s="160">
        <v>10987</v>
      </c>
      <c r="Q63" s="161">
        <v>1414</v>
      </c>
      <c r="R63" s="162">
        <f t="shared" si="4"/>
        <v>0.12869755165195232</v>
      </c>
      <c r="S63" s="160">
        <v>4422</v>
      </c>
      <c r="T63" s="161">
        <v>321</v>
      </c>
      <c r="U63" s="162">
        <f t="shared" si="5"/>
        <v>7.2591587516960654E-2</v>
      </c>
      <c r="V63" s="160">
        <v>1413</v>
      </c>
      <c r="W63" s="161">
        <v>46</v>
      </c>
      <c r="X63" s="162">
        <f t="shared" si="6"/>
        <v>3.2554847841472043E-2</v>
      </c>
      <c r="Y63" s="160">
        <f t="shared" si="12"/>
        <v>66824</v>
      </c>
      <c r="Z63" s="161">
        <f t="shared" si="7"/>
        <v>10987</v>
      </c>
      <c r="AA63" s="162">
        <f t="shared" si="8"/>
        <v>0.16441697593678917</v>
      </c>
      <c r="AB63" s="166"/>
      <c r="AC63" s="99" t="str">
        <f t="shared" si="9"/>
        <v>太子町</v>
      </c>
      <c r="AD63" s="101">
        <f t="shared" si="10"/>
        <v>0.11704422869471413</v>
      </c>
      <c r="AE63" s="166"/>
      <c r="AF63" s="163">
        <f t="shared" si="11"/>
        <v>0.153791845415198</v>
      </c>
      <c r="AG63" s="164">
        <v>0</v>
      </c>
    </row>
    <row r="64" spans="2:33">
      <c r="B64" s="159">
        <v>60</v>
      </c>
      <c r="C64" s="167" t="s">
        <v>50</v>
      </c>
      <c r="D64" s="160">
        <v>40</v>
      </c>
      <c r="E64" s="161">
        <v>1</v>
      </c>
      <c r="F64" s="162">
        <f t="shared" si="0"/>
        <v>2.5000000000000001E-2</v>
      </c>
      <c r="G64" s="160">
        <v>74</v>
      </c>
      <c r="H64" s="161">
        <v>11</v>
      </c>
      <c r="I64" s="162">
        <f t="shared" si="1"/>
        <v>0.14864864864864866</v>
      </c>
      <c r="J64" s="160">
        <v>3806</v>
      </c>
      <c r="K64" s="161">
        <v>602</v>
      </c>
      <c r="L64" s="162">
        <f t="shared" si="2"/>
        <v>0.15817130846032579</v>
      </c>
      <c r="M64" s="160">
        <v>2485</v>
      </c>
      <c r="N64" s="161">
        <v>356</v>
      </c>
      <c r="O64" s="162">
        <f t="shared" si="3"/>
        <v>0.1432595573440644</v>
      </c>
      <c r="P64" s="160">
        <v>1423</v>
      </c>
      <c r="Q64" s="161">
        <v>124</v>
      </c>
      <c r="R64" s="162">
        <f t="shared" si="4"/>
        <v>8.7139845397048485E-2</v>
      </c>
      <c r="S64" s="160">
        <v>590</v>
      </c>
      <c r="T64" s="161">
        <v>27</v>
      </c>
      <c r="U64" s="162">
        <f t="shared" si="5"/>
        <v>4.576271186440678E-2</v>
      </c>
      <c r="V64" s="160">
        <v>168</v>
      </c>
      <c r="W64" s="161">
        <v>6</v>
      </c>
      <c r="X64" s="162">
        <f t="shared" si="6"/>
        <v>3.5714285714285712E-2</v>
      </c>
      <c r="Y64" s="160">
        <f t="shared" si="12"/>
        <v>8586</v>
      </c>
      <c r="Z64" s="161">
        <f t="shared" si="7"/>
        <v>1127</v>
      </c>
      <c r="AA64" s="162">
        <f t="shared" si="8"/>
        <v>0.13126019100861869</v>
      </c>
      <c r="AB64" s="166"/>
      <c r="AC64" s="99" t="str">
        <f t="shared" si="9"/>
        <v>阪南市</v>
      </c>
      <c r="AD64" s="101">
        <f t="shared" si="10"/>
        <v>0.1135448733128108</v>
      </c>
      <c r="AE64" s="166"/>
      <c r="AF64" s="163">
        <f t="shared" si="11"/>
        <v>0.153791845415198</v>
      </c>
      <c r="AG64" s="164">
        <v>0</v>
      </c>
    </row>
    <row r="65" spans="2:33">
      <c r="B65" s="159">
        <v>61</v>
      </c>
      <c r="C65" s="167" t="s">
        <v>18</v>
      </c>
      <c r="D65" s="160">
        <v>7</v>
      </c>
      <c r="E65" s="161">
        <v>0</v>
      </c>
      <c r="F65" s="162">
        <f t="shared" si="0"/>
        <v>0</v>
      </c>
      <c r="G65" s="160">
        <v>27</v>
      </c>
      <c r="H65" s="161">
        <v>0</v>
      </c>
      <c r="I65" s="162">
        <f t="shared" si="1"/>
        <v>0</v>
      </c>
      <c r="J65" s="160">
        <v>3478</v>
      </c>
      <c r="K65" s="161">
        <v>589</v>
      </c>
      <c r="L65" s="162">
        <f t="shared" si="2"/>
        <v>0.16935020126509487</v>
      </c>
      <c r="M65" s="160">
        <v>2134</v>
      </c>
      <c r="N65" s="161">
        <v>322</v>
      </c>
      <c r="O65" s="162">
        <f t="shared" si="3"/>
        <v>0.15089034676663543</v>
      </c>
      <c r="P65" s="160">
        <v>1091</v>
      </c>
      <c r="Q65" s="161">
        <v>135</v>
      </c>
      <c r="R65" s="162">
        <f t="shared" si="4"/>
        <v>0.12373968835930339</v>
      </c>
      <c r="S65" s="160">
        <v>438</v>
      </c>
      <c r="T65" s="161">
        <v>38</v>
      </c>
      <c r="U65" s="162">
        <f t="shared" si="5"/>
        <v>8.6757990867579904E-2</v>
      </c>
      <c r="V65" s="160">
        <v>162</v>
      </c>
      <c r="W65" s="161">
        <v>3</v>
      </c>
      <c r="X65" s="162">
        <f t="shared" si="6"/>
        <v>1.8518518518518517E-2</v>
      </c>
      <c r="Y65" s="160">
        <f t="shared" si="12"/>
        <v>7337</v>
      </c>
      <c r="Z65" s="161">
        <f t="shared" si="7"/>
        <v>1087</v>
      </c>
      <c r="AA65" s="162">
        <f t="shared" si="8"/>
        <v>0.14815319612920813</v>
      </c>
      <c r="AB65" s="166"/>
      <c r="AC65" s="99" t="str">
        <f t="shared" si="9"/>
        <v>平野区</v>
      </c>
      <c r="AD65" s="101">
        <f t="shared" si="10"/>
        <v>0.1126949582879942</v>
      </c>
      <c r="AE65" s="166"/>
      <c r="AF65" s="163">
        <f t="shared" si="11"/>
        <v>0.153791845415198</v>
      </c>
      <c r="AG65" s="164">
        <v>0</v>
      </c>
    </row>
    <row r="66" spans="2:33">
      <c r="B66" s="159">
        <v>62</v>
      </c>
      <c r="C66" s="167" t="s">
        <v>19</v>
      </c>
      <c r="D66" s="160">
        <v>26</v>
      </c>
      <c r="E66" s="161">
        <v>3</v>
      </c>
      <c r="F66" s="162">
        <f t="shared" si="0"/>
        <v>0.11538461538461539</v>
      </c>
      <c r="G66" s="160">
        <v>70</v>
      </c>
      <c r="H66" s="161">
        <v>9</v>
      </c>
      <c r="I66" s="162">
        <f t="shared" si="1"/>
        <v>0.12857142857142856</v>
      </c>
      <c r="J66" s="160">
        <v>5082</v>
      </c>
      <c r="K66" s="161">
        <v>798</v>
      </c>
      <c r="L66" s="162">
        <f t="shared" si="2"/>
        <v>0.15702479338842976</v>
      </c>
      <c r="M66" s="160">
        <v>3258</v>
      </c>
      <c r="N66" s="161">
        <v>451</v>
      </c>
      <c r="O66" s="162">
        <f t="shared" si="3"/>
        <v>0.13842848373235114</v>
      </c>
      <c r="P66" s="160">
        <v>1586</v>
      </c>
      <c r="Q66" s="161">
        <v>139</v>
      </c>
      <c r="R66" s="162">
        <f t="shared" si="4"/>
        <v>8.7641866330390922E-2</v>
      </c>
      <c r="S66" s="160">
        <v>718</v>
      </c>
      <c r="T66" s="161">
        <v>43</v>
      </c>
      <c r="U66" s="162">
        <f t="shared" si="5"/>
        <v>5.9888579387186627E-2</v>
      </c>
      <c r="V66" s="160">
        <v>247</v>
      </c>
      <c r="W66" s="161">
        <v>7</v>
      </c>
      <c r="X66" s="162">
        <f t="shared" si="6"/>
        <v>2.8340080971659919E-2</v>
      </c>
      <c r="Y66" s="160">
        <f t="shared" si="12"/>
        <v>10987</v>
      </c>
      <c r="Z66" s="161">
        <f t="shared" si="7"/>
        <v>1450</v>
      </c>
      <c r="AA66" s="162">
        <f t="shared" si="8"/>
        <v>0.13197415126968234</v>
      </c>
      <c r="AB66" s="166"/>
      <c r="AC66" s="99" t="str">
        <f t="shared" si="9"/>
        <v>城東区</v>
      </c>
      <c r="AD66" s="101">
        <f t="shared" si="10"/>
        <v>0.11098152640417988</v>
      </c>
      <c r="AE66" s="166"/>
      <c r="AF66" s="163">
        <f t="shared" si="11"/>
        <v>0.153791845415198</v>
      </c>
      <c r="AG66" s="164">
        <v>0</v>
      </c>
    </row>
    <row r="67" spans="2:33">
      <c r="B67" s="159">
        <v>63</v>
      </c>
      <c r="C67" s="167" t="s">
        <v>30</v>
      </c>
      <c r="D67" s="160">
        <v>11</v>
      </c>
      <c r="E67" s="161">
        <v>2</v>
      </c>
      <c r="F67" s="162">
        <f t="shared" si="0"/>
        <v>0.18181818181818182</v>
      </c>
      <c r="G67" s="160">
        <v>17</v>
      </c>
      <c r="H67" s="161">
        <v>4</v>
      </c>
      <c r="I67" s="162">
        <f t="shared" si="1"/>
        <v>0.23529411764705882</v>
      </c>
      <c r="J67" s="160">
        <v>3441</v>
      </c>
      <c r="K67" s="161">
        <v>602</v>
      </c>
      <c r="L67" s="162">
        <f t="shared" si="2"/>
        <v>0.17494914269107817</v>
      </c>
      <c r="M67" s="160">
        <v>2341</v>
      </c>
      <c r="N67" s="161">
        <v>383</v>
      </c>
      <c r="O67" s="162">
        <f t="shared" si="3"/>
        <v>0.16360529688167449</v>
      </c>
      <c r="P67" s="160">
        <v>1399</v>
      </c>
      <c r="Q67" s="161">
        <v>141</v>
      </c>
      <c r="R67" s="162">
        <f t="shared" si="4"/>
        <v>0.10078627591136526</v>
      </c>
      <c r="S67" s="160">
        <v>648</v>
      </c>
      <c r="T67" s="161">
        <v>49</v>
      </c>
      <c r="U67" s="162">
        <f t="shared" si="5"/>
        <v>7.5617283950617287E-2</v>
      </c>
      <c r="V67" s="160">
        <v>196</v>
      </c>
      <c r="W67" s="161">
        <v>5</v>
      </c>
      <c r="X67" s="162">
        <f t="shared" si="6"/>
        <v>2.5510204081632654E-2</v>
      </c>
      <c r="Y67" s="160">
        <f t="shared" si="12"/>
        <v>8053</v>
      </c>
      <c r="Z67" s="161">
        <f t="shared" si="7"/>
        <v>1186</v>
      </c>
      <c r="AA67" s="162">
        <f t="shared" si="8"/>
        <v>0.14727430771141189</v>
      </c>
      <c r="AB67" s="166"/>
      <c r="AC67" s="99" t="str">
        <f t="shared" si="9"/>
        <v>堺市南区</v>
      </c>
      <c r="AD67" s="101">
        <f t="shared" si="10"/>
        <v>0.10260622474803534</v>
      </c>
      <c r="AE67" s="166"/>
      <c r="AF67" s="163">
        <f t="shared" si="11"/>
        <v>0.153791845415198</v>
      </c>
      <c r="AG67" s="164">
        <v>0</v>
      </c>
    </row>
    <row r="68" spans="2:33">
      <c r="B68" s="159">
        <v>64</v>
      </c>
      <c r="C68" s="167" t="s">
        <v>51</v>
      </c>
      <c r="D68" s="160">
        <v>102</v>
      </c>
      <c r="E68" s="161">
        <v>10</v>
      </c>
      <c r="F68" s="162">
        <f t="shared" si="0"/>
        <v>9.8039215686274508E-2</v>
      </c>
      <c r="G68" s="160">
        <v>128</v>
      </c>
      <c r="H68" s="161">
        <v>16</v>
      </c>
      <c r="I68" s="162">
        <f t="shared" si="1"/>
        <v>0.125</v>
      </c>
      <c r="J68" s="160">
        <v>3793</v>
      </c>
      <c r="K68" s="161">
        <v>561</v>
      </c>
      <c r="L68" s="162">
        <f t="shared" si="2"/>
        <v>0.1479040337463749</v>
      </c>
      <c r="M68" s="160">
        <v>2253</v>
      </c>
      <c r="N68" s="161">
        <v>246</v>
      </c>
      <c r="O68" s="162">
        <f t="shared" si="3"/>
        <v>0.10918774966711052</v>
      </c>
      <c r="P68" s="160">
        <v>1351</v>
      </c>
      <c r="Q68" s="161">
        <v>96</v>
      </c>
      <c r="R68" s="162">
        <f t="shared" si="4"/>
        <v>7.105847520355292E-2</v>
      </c>
      <c r="S68" s="160">
        <v>615</v>
      </c>
      <c r="T68" s="161">
        <v>25</v>
      </c>
      <c r="U68" s="162">
        <f t="shared" si="5"/>
        <v>4.065040650406504E-2</v>
      </c>
      <c r="V68" s="160">
        <v>204</v>
      </c>
      <c r="W68" s="161">
        <v>5</v>
      </c>
      <c r="X68" s="162">
        <f t="shared" si="6"/>
        <v>2.4509803921568627E-2</v>
      </c>
      <c r="Y68" s="160">
        <f t="shared" si="12"/>
        <v>8446</v>
      </c>
      <c r="Z68" s="161">
        <f t="shared" si="7"/>
        <v>959</v>
      </c>
      <c r="AA68" s="162">
        <f t="shared" si="8"/>
        <v>0.1135448733128108</v>
      </c>
      <c r="AB68" s="166"/>
      <c r="AC68" s="99" t="str">
        <f t="shared" si="9"/>
        <v>天王寺区</v>
      </c>
      <c r="AD68" s="101">
        <f t="shared" si="10"/>
        <v>9.9706334778352682E-2</v>
      </c>
      <c r="AE68" s="166"/>
      <c r="AF68" s="163">
        <f t="shared" si="11"/>
        <v>0.153791845415198</v>
      </c>
      <c r="AG68" s="164">
        <v>0</v>
      </c>
    </row>
    <row r="69" spans="2:33">
      <c r="B69" s="159">
        <v>65</v>
      </c>
      <c r="C69" s="167" t="s">
        <v>11</v>
      </c>
      <c r="D69" s="160">
        <v>11</v>
      </c>
      <c r="E69" s="161">
        <v>0</v>
      </c>
      <c r="F69" s="162">
        <f t="shared" si="0"/>
        <v>0</v>
      </c>
      <c r="G69" s="160">
        <v>21</v>
      </c>
      <c r="H69" s="161">
        <v>1</v>
      </c>
      <c r="I69" s="162">
        <f t="shared" si="1"/>
        <v>4.7619047619047616E-2</v>
      </c>
      <c r="J69" s="160">
        <v>1748</v>
      </c>
      <c r="K69" s="161">
        <v>400</v>
      </c>
      <c r="L69" s="162">
        <f t="shared" si="2"/>
        <v>0.2288329519450801</v>
      </c>
      <c r="M69" s="160">
        <v>1151</v>
      </c>
      <c r="N69" s="161">
        <v>231</v>
      </c>
      <c r="O69" s="162">
        <f t="shared" si="3"/>
        <v>0.20069504778453517</v>
      </c>
      <c r="P69" s="160">
        <v>718</v>
      </c>
      <c r="Q69" s="161">
        <v>94</v>
      </c>
      <c r="R69" s="162">
        <f t="shared" si="4"/>
        <v>0.1309192200557103</v>
      </c>
      <c r="S69" s="160">
        <v>335</v>
      </c>
      <c r="T69" s="161">
        <v>25</v>
      </c>
      <c r="U69" s="162">
        <f t="shared" si="5"/>
        <v>7.4626865671641784E-2</v>
      </c>
      <c r="V69" s="160">
        <v>113</v>
      </c>
      <c r="W69" s="161">
        <v>6</v>
      </c>
      <c r="X69" s="162">
        <f t="shared" si="6"/>
        <v>5.3097345132743362E-2</v>
      </c>
      <c r="Y69" s="160">
        <f t="shared" si="12"/>
        <v>4097</v>
      </c>
      <c r="Z69" s="161">
        <f t="shared" si="7"/>
        <v>757</v>
      </c>
      <c r="AA69" s="162">
        <f t="shared" si="8"/>
        <v>0.18476934342201612</v>
      </c>
      <c r="AB69" s="166"/>
      <c r="AC69" s="99" t="str">
        <f t="shared" si="9"/>
        <v>堺市美原区</v>
      </c>
      <c r="AD69" s="101">
        <f t="shared" si="10"/>
        <v>9.952346041055718E-2</v>
      </c>
      <c r="AE69" s="166"/>
      <c r="AF69" s="163">
        <f t="shared" si="11"/>
        <v>0.153791845415198</v>
      </c>
      <c r="AG69" s="164">
        <v>0</v>
      </c>
    </row>
    <row r="70" spans="2:33">
      <c r="B70" s="159">
        <v>66</v>
      </c>
      <c r="C70" s="167" t="s">
        <v>5</v>
      </c>
      <c r="D70" s="160">
        <v>9</v>
      </c>
      <c r="E70" s="161">
        <v>0</v>
      </c>
      <c r="F70" s="162">
        <f t="shared" ref="F70:F78" si="13">IFERROR(E70/D70,"-")</f>
        <v>0</v>
      </c>
      <c r="G70" s="160">
        <v>8</v>
      </c>
      <c r="H70" s="161">
        <v>0</v>
      </c>
      <c r="I70" s="162">
        <f t="shared" ref="I70:I78" si="14">IFERROR(H70/G70,"-")</f>
        <v>0</v>
      </c>
      <c r="J70" s="160">
        <v>1846</v>
      </c>
      <c r="K70" s="161">
        <v>446</v>
      </c>
      <c r="L70" s="162">
        <f t="shared" ref="L70:L78" si="15">IFERROR(K70/J70,"-")</f>
        <v>0.24160346695557963</v>
      </c>
      <c r="M70" s="160">
        <v>1142</v>
      </c>
      <c r="N70" s="161">
        <v>235</v>
      </c>
      <c r="O70" s="162">
        <f t="shared" ref="O70:O78" si="16">IFERROR(N70/M70,"-")</f>
        <v>0.20577933450087565</v>
      </c>
      <c r="P70" s="160">
        <v>647</v>
      </c>
      <c r="Q70" s="161">
        <v>105</v>
      </c>
      <c r="R70" s="162">
        <f t="shared" ref="R70:R78" si="17">IFERROR(Q70/P70,"-")</f>
        <v>0.16228748068006182</v>
      </c>
      <c r="S70" s="160">
        <v>343</v>
      </c>
      <c r="T70" s="161">
        <v>30</v>
      </c>
      <c r="U70" s="162">
        <f t="shared" ref="U70:U78" si="18">IFERROR(T70/S70,"-")</f>
        <v>8.7463556851311949E-2</v>
      </c>
      <c r="V70" s="160">
        <v>130</v>
      </c>
      <c r="W70" s="161">
        <v>4</v>
      </c>
      <c r="X70" s="162">
        <f t="shared" ref="X70:X78" si="19">IFERROR(W70/V70,"-")</f>
        <v>3.0769230769230771E-2</v>
      </c>
      <c r="Y70" s="160">
        <f t="shared" ref="Y70:Y78" si="20">SUM(D70,G70,J70,M70,P70,S70,V70)</f>
        <v>4125</v>
      </c>
      <c r="Z70" s="161">
        <f t="shared" ref="Z70:Z78" si="21">SUM(E70,H70,K70,N70,Q70,T70,W70)</f>
        <v>820</v>
      </c>
      <c r="AA70" s="162">
        <f t="shared" ref="AA70:AA78" si="22">IFERROR(Z70/Y70,"-")</f>
        <v>0.19878787878787879</v>
      </c>
      <c r="AB70" s="166"/>
      <c r="AC70" s="99" t="str">
        <f t="shared" ref="AC70:AC78" si="23">INDEX($C$5:$C$78,MATCH(AD70,AA$5:AA$78,0))</f>
        <v>堺市</v>
      </c>
      <c r="AD70" s="101">
        <f t="shared" ref="AD70:AD78" si="24">LARGE(AA$5:AA$78,ROW(A66))</f>
        <v>9.7500889363215937E-2</v>
      </c>
      <c r="AE70" s="166"/>
      <c r="AF70" s="163">
        <f t="shared" ref="AF70:AF78" si="25">$AA$79</f>
        <v>0.153791845415198</v>
      </c>
      <c r="AG70" s="164">
        <v>0</v>
      </c>
    </row>
    <row r="71" spans="2:33">
      <c r="B71" s="159">
        <v>67</v>
      </c>
      <c r="C71" s="167" t="s">
        <v>6</v>
      </c>
      <c r="D71" s="160">
        <v>29</v>
      </c>
      <c r="E71" s="161">
        <v>4</v>
      </c>
      <c r="F71" s="162">
        <f t="shared" si="13"/>
        <v>0.13793103448275862</v>
      </c>
      <c r="G71" s="160">
        <v>37</v>
      </c>
      <c r="H71" s="161">
        <v>2</v>
      </c>
      <c r="I71" s="162">
        <f t="shared" si="14"/>
        <v>5.4054054054054057E-2</v>
      </c>
      <c r="J71" s="160">
        <v>693</v>
      </c>
      <c r="K71" s="161">
        <v>69</v>
      </c>
      <c r="L71" s="162">
        <f t="shared" si="15"/>
        <v>9.9567099567099568E-2</v>
      </c>
      <c r="M71" s="160">
        <v>498</v>
      </c>
      <c r="N71" s="161">
        <v>37</v>
      </c>
      <c r="O71" s="162">
        <f t="shared" si="16"/>
        <v>7.4297188755020074E-2</v>
      </c>
      <c r="P71" s="160">
        <v>360</v>
      </c>
      <c r="Q71" s="161">
        <v>14</v>
      </c>
      <c r="R71" s="162">
        <f t="shared" si="17"/>
        <v>3.888888888888889E-2</v>
      </c>
      <c r="S71" s="160">
        <v>212</v>
      </c>
      <c r="T71" s="161">
        <v>5</v>
      </c>
      <c r="U71" s="162">
        <f t="shared" si="18"/>
        <v>2.358490566037736E-2</v>
      </c>
      <c r="V71" s="160">
        <v>69</v>
      </c>
      <c r="W71" s="161">
        <v>4</v>
      </c>
      <c r="X71" s="162">
        <f t="shared" si="19"/>
        <v>5.7971014492753624E-2</v>
      </c>
      <c r="Y71" s="160">
        <f t="shared" si="20"/>
        <v>1898</v>
      </c>
      <c r="Z71" s="161">
        <f t="shared" si="21"/>
        <v>135</v>
      </c>
      <c r="AA71" s="162">
        <f t="shared" si="22"/>
        <v>7.1127502634351955E-2</v>
      </c>
      <c r="AB71" s="166"/>
      <c r="AC71" s="99" t="str">
        <f t="shared" si="23"/>
        <v>堺市西区</v>
      </c>
      <c r="AD71" s="101">
        <f t="shared" si="24"/>
        <v>9.5549664391674657E-2</v>
      </c>
      <c r="AE71" s="166"/>
      <c r="AF71" s="163">
        <f t="shared" si="25"/>
        <v>0.153791845415198</v>
      </c>
      <c r="AG71" s="164">
        <v>0</v>
      </c>
    </row>
    <row r="72" spans="2:33">
      <c r="B72" s="159">
        <v>68</v>
      </c>
      <c r="C72" s="167" t="s">
        <v>52</v>
      </c>
      <c r="D72" s="160">
        <v>15</v>
      </c>
      <c r="E72" s="161">
        <v>0</v>
      </c>
      <c r="F72" s="162">
        <f t="shared" si="13"/>
        <v>0</v>
      </c>
      <c r="G72" s="160">
        <v>37</v>
      </c>
      <c r="H72" s="161">
        <v>5</v>
      </c>
      <c r="I72" s="162">
        <f t="shared" si="14"/>
        <v>0.13513513513513514</v>
      </c>
      <c r="J72" s="160">
        <v>988</v>
      </c>
      <c r="K72" s="161">
        <v>173</v>
      </c>
      <c r="L72" s="162">
        <f t="shared" si="15"/>
        <v>0.17510121457489877</v>
      </c>
      <c r="M72" s="160">
        <v>805</v>
      </c>
      <c r="N72" s="161">
        <v>125</v>
      </c>
      <c r="O72" s="162">
        <f t="shared" si="16"/>
        <v>0.15527950310559005</v>
      </c>
      <c r="P72" s="160">
        <v>444</v>
      </c>
      <c r="Q72" s="161">
        <v>47</v>
      </c>
      <c r="R72" s="162">
        <f t="shared" si="17"/>
        <v>0.10585585585585586</v>
      </c>
      <c r="S72" s="160">
        <v>234</v>
      </c>
      <c r="T72" s="161">
        <v>9</v>
      </c>
      <c r="U72" s="162">
        <f t="shared" si="18"/>
        <v>3.8461538461538464E-2</v>
      </c>
      <c r="V72" s="160">
        <v>79</v>
      </c>
      <c r="W72" s="161">
        <v>3</v>
      </c>
      <c r="X72" s="162">
        <f t="shared" si="19"/>
        <v>3.7974683544303799E-2</v>
      </c>
      <c r="Y72" s="160">
        <f t="shared" si="20"/>
        <v>2602</v>
      </c>
      <c r="Z72" s="161">
        <f t="shared" si="21"/>
        <v>362</v>
      </c>
      <c r="AA72" s="162">
        <f t="shared" si="22"/>
        <v>0.13912375096079937</v>
      </c>
      <c r="AB72" s="166"/>
      <c r="AC72" s="99" t="str">
        <f t="shared" si="23"/>
        <v>枚方市</v>
      </c>
      <c r="AD72" s="101">
        <f t="shared" si="24"/>
        <v>9.1064228785747769E-2</v>
      </c>
      <c r="AE72" s="166"/>
      <c r="AF72" s="163">
        <f t="shared" si="25"/>
        <v>0.153791845415198</v>
      </c>
      <c r="AG72" s="164">
        <v>0</v>
      </c>
    </row>
    <row r="73" spans="2:33">
      <c r="B73" s="159">
        <v>69</v>
      </c>
      <c r="C73" s="167" t="s">
        <v>53</v>
      </c>
      <c r="D73" s="160">
        <v>33</v>
      </c>
      <c r="E73" s="161">
        <v>1</v>
      </c>
      <c r="F73" s="162">
        <f t="shared" si="13"/>
        <v>3.0303030303030304E-2</v>
      </c>
      <c r="G73" s="160">
        <v>32</v>
      </c>
      <c r="H73" s="161">
        <v>4</v>
      </c>
      <c r="I73" s="162">
        <f t="shared" si="14"/>
        <v>0.125</v>
      </c>
      <c r="J73" s="160">
        <v>2558</v>
      </c>
      <c r="K73" s="161">
        <v>484</v>
      </c>
      <c r="L73" s="162">
        <f t="shared" si="15"/>
        <v>0.18921032056293979</v>
      </c>
      <c r="M73" s="160">
        <v>1487</v>
      </c>
      <c r="N73" s="161">
        <v>231</v>
      </c>
      <c r="O73" s="162">
        <f t="shared" si="16"/>
        <v>0.15534633490248823</v>
      </c>
      <c r="P73" s="160">
        <v>891</v>
      </c>
      <c r="Q73" s="161">
        <v>80</v>
      </c>
      <c r="R73" s="162">
        <f t="shared" si="17"/>
        <v>8.9786756453423114E-2</v>
      </c>
      <c r="S73" s="160">
        <v>439</v>
      </c>
      <c r="T73" s="161">
        <v>25</v>
      </c>
      <c r="U73" s="162">
        <f t="shared" si="18"/>
        <v>5.6947608200455579E-2</v>
      </c>
      <c r="V73" s="160">
        <v>136</v>
      </c>
      <c r="W73" s="161">
        <v>5</v>
      </c>
      <c r="X73" s="162">
        <f t="shared" si="19"/>
        <v>3.6764705882352942E-2</v>
      </c>
      <c r="Y73" s="160">
        <f t="shared" si="20"/>
        <v>5576</v>
      </c>
      <c r="Z73" s="161">
        <f t="shared" si="21"/>
        <v>830</v>
      </c>
      <c r="AA73" s="162">
        <f t="shared" si="22"/>
        <v>0.14885222381635582</v>
      </c>
      <c r="AB73" s="166"/>
      <c r="AC73" s="99" t="str">
        <f t="shared" si="23"/>
        <v>堺市東区</v>
      </c>
      <c r="AD73" s="101">
        <f t="shared" si="24"/>
        <v>9.102710958381062E-2</v>
      </c>
      <c r="AE73" s="166"/>
      <c r="AF73" s="163">
        <f t="shared" si="25"/>
        <v>0.153791845415198</v>
      </c>
      <c r="AG73" s="164">
        <v>0</v>
      </c>
    </row>
    <row r="74" spans="2:33">
      <c r="B74" s="159">
        <v>70</v>
      </c>
      <c r="C74" s="167" t="s">
        <v>54</v>
      </c>
      <c r="D74" s="160">
        <v>4</v>
      </c>
      <c r="E74" s="161">
        <v>1</v>
      </c>
      <c r="F74" s="162">
        <f t="shared" si="13"/>
        <v>0.25</v>
      </c>
      <c r="G74" s="160">
        <v>7</v>
      </c>
      <c r="H74" s="161">
        <v>0</v>
      </c>
      <c r="I74" s="162">
        <f t="shared" si="14"/>
        <v>0</v>
      </c>
      <c r="J74" s="160">
        <v>440</v>
      </c>
      <c r="K74" s="161">
        <v>87</v>
      </c>
      <c r="L74" s="162">
        <f t="shared" si="15"/>
        <v>0.19772727272727272</v>
      </c>
      <c r="M74" s="160">
        <v>305</v>
      </c>
      <c r="N74" s="161">
        <v>49</v>
      </c>
      <c r="O74" s="162">
        <f t="shared" si="16"/>
        <v>0.16065573770491803</v>
      </c>
      <c r="P74" s="160">
        <v>212</v>
      </c>
      <c r="Q74" s="161">
        <v>33</v>
      </c>
      <c r="R74" s="162">
        <f t="shared" si="17"/>
        <v>0.15566037735849056</v>
      </c>
      <c r="S74" s="160">
        <v>85</v>
      </c>
      <c r="T74" s="161">
        <v>8</v>
      </c>
      <c r="U74" s="162">
        <f t="shared" si="18"/>
        <v>9.4117647058823528E-2</v>
      </c>
      <c r="V74" s="160">
        <v>23</v>
      </c>
      <c r="W74" s="161">
        <v>1</v>
      </c>
      <c r="X74" s="162">
        <f t="shared" si="19"/>
        <v>4.3478260869565216E-2</v>
      </c>
      <c r="Y74" s="160">
        <f t="shared" si="20"/>
        <v>1076</v>
      </c>
      <c r="Z74" s="161">
        <f t="shared" si="21"/>
        <v>179</v>
      </c>
      <c r="AA74" s="162">
        <f t="shared" si="22"/>
        <v>0.16635687732342008</v>
      </c>
      <c r="AB74" s="166"/>
      <c r="AC74" s="99" t="str">
        <f t="shared" si="23"/>
        <v>西成区</v>
      </c>
      <c r="AD74" s="101">
        <f t="shared" si="24"/>
        <v>8.9102018717611572E-2</v>
      </c>
      <c r="AE74" s="166"/>
      <c r="AF74" s="163">
        <f t="shared" si="25"/>
        <v>0.153791845415198</v>
      </c>
      <c r="AG74" s="164">
        <v>0</v>
      </c>
    </row>
    <row r="75" spans="2:33">
      <c r="B75" s="159">
        <v>71</v>
      </c>
      <c r="C75" s="167" t="s">
        <v>55</v>
      </c>
      <c r="D75" s="160">
        <v>5</v>
      </c>
      <c r="E75" s="161">
        <v>1</v>
      </c>
      <c r="F75" s="162">
        <f t="shared" si="13"/>
        <v>0.2</v>
      </c>
      <c r="G75" s="160">
        <v>26</v>
      </c>
      <c r="H75" s="161">
        <v>5</v>
      </c>
      <c r="I75" s="162">
        <f t="shared" si="14"/>
        <v>0.19230769230769232</v>
      </c>
      <c r="J75" s="160">
        <v>1319</v>
      </c>
      <c r="K75" s="161">
        <v>99</v>
      </c>
      <c r="L75" s="162">
        <f t="shared" si="15"/>
        <v>7.5056861258529187E-2</v>
      </c>
      <c r="M75" s="160">
        <v>853</v>
      </c>
      <c r="N75" s="161">
        <v>71</v>
      </c>
      <c r="O75" s="162">
        <f t="shared" si="16"/>
        <v>8.3235638921453692E-2</v>
      </c>
      <c r="P75" s="160">
        <v>614</v>
      </c>
      <c r="Q75" s="161">
        <v>31</v>
      </c>
      <c r="R75" s="162">
        <f t="shared" si="17"/>
        <v>5.0488599348534204E-2</v>
      </c>
      <c r="S75" s="160">
        <v>261</v>
      </c>
      <c r="T75" s="161">
        <v>6</v>
      </c>
      <c r="U75" s="162">
        <f t="shared" si="18"/>
        <v>2.2988505747126436E-2</v>
      </c>
      <c r="V75" s="160">
        <v>89</v>
      </c>
      <c r="W75" s="161">
        <v>0</v>
      </c>
      <c r="X75" s="162">
        <f t="shared" si="19"/>
        <v>0</v>
      </c>
      <c r="Y75" s="160">
        <f t="shared" si="20"/>
        <v>3167</v>
      </c>
      <c r="Z75" s="161">
        <f t="shared" si="21"/>
        <v>213</v>
      </c>
      <c r="AA75" s="162">
        <f t="shared" si="22"/>
        <v>6.7256078307546568E-2</v>
      </c>
      <c r="AB75" s="166"/>
      <c r="AC75" s="99" t="str">
        <f t="shared" si="23"/>
        <v>堺市中区</v>
      </c>
      <c r="AD75" s="101">
        <f t="shared" si="24"/>
        <v>8.4912043301759138E-2</v>
      </c>
      <c r="AE75" s="166"/>
      <c r="AF75" s="163">
        <f t="shared" si="25"/>
        <v>0.153791845415198</v>
      </c>
      <c r="AG75" s="164">
        <v>0</v>
      </c>
    </row>
    <row r="76" spans="2:33">
      <c r="B76" s="159">
        <v>72</v>
      </c>
      <c r="C76" s="167" t="s">
        <v>31</v>
      </c>
      <c r="D76" s="160">
        <v>7</v>
      </c>
      <c r="E76" s="161">
        <v>0</v>
      </c>
      <c r="F76" s="162">
        <f t="shared" si="13"/>
        <v>0</v>
      </c>
      <c r="G76" s="160">
        <v>11</v>
      </c>
      <c r="H76" s="161">
        <v>2</v>
      </c>
      <c r="I76" s="162">
        <f t="shared" si="14"/>
        <v>0.18181818181818182</v>
      </c>
      <c r="J76" s="160">
        <v>792</v>
      </c>
      <c r="K76" s="161">
        <v>117</v>
      </c>
      <c r="L76" s="162">
        <f t="shared" si="15"/>
        <v>0.14772727272727273</v>
      </c>
      <c r="M76" s="160">
        <v>477</v>
      </c>
      <c r="N76" s="161">
        <v>59</v>
      </c>
      <c r="O76" s="162">
        <f t="shared" si="16"/>
        <v>0.12368972746331237</v>
      </c>
      <c r="P76" s="160">
        <v>355</v>
      </c>
      <c r="Q76" s="161">
        <v>30</v>
      </c>
      <c r="R76" s="162">
        <f t="shared" si="17"/>
        <v>8.4507042253521125E-2</v>
      </c>
      <c r="S76" s="160">
        <v>165</v>
      </c>
      <c r="T76" s="161">
        <v>9</v>
      </c>
      <c r="U76" s="162">
        <f t="shared" si="18"/>
        <v>5.4545454545454543E-2</v>
      </c>
      <c r="V76" s="160">
        <v>47</v>
      </c>
      <c r="W76" s="161">
        <v>0</v>
      </c>
      <c r="X76" s="162">
        <f t="shared" si="19"/>
        <v>0</v>
      </c>
      <c r="Y76" s="160">
        <f t="shared" si="20"/>
        <v>1854</v>
      </c>
      <c r="Z76" s="161">
        <f t="shared" si="21"/>
        <v>217</v>
      </c>
      <c r="AA76" s="162">
        <f t="shared" si="22"/>
        <v>0.11704422869471413</v>
      </c>
      <c r="AB76" s="166"/>
      <c r="AC76" s="99" t="str">
        <f t="shared" si="23"/>
        <v>堺市堺区</v>
      </c>
      <c r="AD76" s="101">
        <f t="shared" si="24"/>
        <v>8.2949064504160702E-2</v>
      </c>
      <c r="AE76" s="166"/>
      <c r="AF76" s="163">
        <f t="shared" si="25"/>
        <v>0.153791845415198</v>
      </c>
      <c r="AG76" s="164">
        <v>0</v>
      </c>
    </row>
    <row r="77" spans="2:33">
      <c r="B77" s="159">
        <v>73</v>
      </c>
      <c r="C77" s="167" t="s">
        <v>32</v>
      </c>
      <c r="D77" s="160">
        <v>2</v>
      </c>
      <c r="E77" s="161">
        <v>0</v>
      </c>
      <c r="F77" s="162">
        <f t="shared" si="13"/>
        <v>0</v>
      </c>
      <c r="G77" s="160">
        <v>9</v>
      </c>
      <c r="H77" s="161">
        <v>1</v>
      </c>
      <c r="I77" s="162">
        <f t="shared" si="14"/>
        <v>0.1111111111111111</v>
      </c>
      <c r="J77" s="160">
        <v>1066</v>
      </c>
      <c r="K77" s="161">
        <v>197</v>
      </c>
      <c r="L77" s="162">
        <f t="shared" si="15"/>
        <v>0.1848030018761726</v>
      </c>
      <c r="M77" s="160">
        <v>760</v>
      </c>
      <c r="N77" s="161">
        <v>131</v>
      </c>
      <c r="O77" s="162">
        <f t="shared" si="16"/>
        <v>0.17236842105263159</v>
      </c>
      <c r="P77" s="160">
        <v>481</v>
      </c>
      <c r="Q77" s="161">
        <v>67</v>
      </c>
      <c r="R77" s="162">
        <f t="shared" si="17"/>
        <v>0.1392931392931393</v>
      </c>
      <c r="S77" s="160">
        <v>218</v>
      </c>
      <c r="T77" s="161">
        <v>8</v>
      </c>
      <c r="U77" s="162">
        <f t="shared" si="18"/>
        <v>3.669724770642202E-2</v>
      </c>
      <c r="V77" s="160">
        <v>76</v>
      </c>
      <c r="W77" s="161">
        <v>1</v>
      </c>
      <c r="X77" s="162">
        <f t="shared" si="19"/>
        <v>1.3157894736842105E-2</v>
      </c>
      <c r="Y77" s="160">
        <f t="shared" si="20"/>
        <v>2612</v>
      </c>
      <c r="Z77" s="161">
        <f t="shared" si="21"/>
        <v>405</v>
      </c>
      <c r="AA77" s="162">
        <f t="shared" si="22"/>
        <v>0.15505359877488514</v>
      </c>
      <c r="AB77" s="166"/>
      <c r="AC77" s="99" t="str">
        <f t="shared" si="23"/>
        <v>能勢町</v>
      </c>
      <c r="AD77" s="101">
        <f t="shared" si="24"/>
        <v>7.1127502634351955E-2</v>
      </c>
      <c r="AE77" s="166"/>
      <c r="AF77" s="163">
        <f t="shared" si="25"/>
        <v>0.153791845415198</v>
      </c>
      <c r="AG77" s="164">
        <v>0</v>
      </c>
    </row>
    <row r="78" spans="2:33" ht="14.25" thickBot="1">
      <c r="B78" s="159">
        <v>74</v>
      </c>
      <c r="C78" s="167" t="s">
        <v>33</v>
      </c>
      <c r="D78" s="160">
        <v>1</v>
      </c>
      <c r="E78" s="161">
        <v>0</v>
      </c>
      <c r="F78" s="162">
        <f t="shared" si="13"/>
        <v>0</v>
      </c>
      <c r="G78" s="160">
        <v>3</v>
      </c>
      <c r="H78" s="161">
        <v>0</v>
      </c>
      <c r="I78" s="162">
        <f t="shared" si="14"/>
        <v>0</v>
      </c>
      <c r="J78" s="160">
        <v>501</v>
      </c>
      <c r="K78" s="161">
        <v>92</v>
      </c>
      <c r="L78" s="162">
        <f t="shared" si="15"/>
        <v>0.18363273453093812</v>
      </c>
      <c r="M78" s="160">
        <v>324</v>
      </c>
      <c r="N78" s="161">
        <v>44</v>
      </c>
      <c r="O78" s="162">
        <f t="shared" si="16"/>
        <v>0.13580246913580246</v>
      </c>
      <c r="P78" s="160">
        <v>184</v>
      </c>
      <c r="Q78" s="161">
        <v>15</v>
      </c>
      <c r="R78" s="162">
        <f t="shared" si="17"/>
        <v>8.1521739130434784E-2</v>
      </c>
      <c r="S78" s="160">
        <v>94</v>
      </c>
      <c r="T78" s="161">
        <v>9</v>
      </c>
      <c r="U78" s="162">
        <f t="shared" si="18"/>
        <v>9.5744680851063829E-2</v>
      </c>
      <c r="V78" s="160">
        <v>57</v>
      </c>
      <c r="W78" s="161">
        <v>0</v>
      </c>
      <c r="X78" s="162">
        <f t="shared" si="19"/>
        <v>0</v>
      </c>
      <c r="Y78" s="160">
        <f t="shared" si="20"/>
        <v>1164</v>
      </c>
      <c r="Z78" s="161">
        <f t="shared" si="21"/>
        <v>160</v>
      </c>
      <c r="AA78" s="162">
        <f t="shared" si="22"/>
        <v>0.13745704467353953</v>
      </c>
      <c r="AB78" s="166"/>
      <c r="AC78" s="99" t="str">
        <f t="shared" si="23"/>
        <v>岬町</v>
      </c>
      <c r="AD78" s="101">
        <f t="shared" si="24"/>
        <v>6.7256078307546568E-2</v>
      </c>
      <c r="AE78" s="166"/>
      <c r="AF78" s="163">
        <f t="shared" si="25"/>
        <v>0.153791845415198</v>
      </c>
      <c r="AG78" s="164">
        <v>999</v>
      </c>
    </row>
    <row r="79" spans="2:33" ht="14.25" thickTop="1">
      <c r="B79" s="237" t="s">
        <v>0</v>
      </c>
      <c r="C79" s="238"/>
      <c r="D79" s="129">
        <f>地区別_健診受診率!D13</f>
        <v>4708</v>
      </c>
      <c r="E79" s="130">
        <f>地区別_健診受診率!E13</f>
        <v>385</v>
      </c>
      <c r="F79" s="131">
        <f>地区別_健診受診率!F13</f>
        <v>8.1775700934579434E-2</v>
      </c>
      <c r="G79" s="129">
        <f>地区別_健診受診率!G13</f>
        <v>7744</v>
      </c>
      <c r="H79" s="130">
        <f>地区別_健診受診率!H13</f>
        <v>779</v>
      </c>
      <c r="I79" s="131">
        <f>地区別_健診受診率!I13</f>
        <v>0.10059400826446281</v>
      </c>
      <c r="J79" s="129">
        <f>地区別_健診受診率!J13</f>
        <v>486298</v>
      </c>
      <c r="K79" s="130">
        <f>地区別_健診受診率!K13</f>
        <v>87707</v>
      </c>
      <c r="L79" s="131">
        <f>地区別_健診受診率!L13</f>
        <v>0.18035648923088313</v>
      </c>
      <c r="M79" s="129">
        <f>地区別_健診受診率!M13</f>
        <v>338212</v>
      </c>
      <c r="N79" s="130">
        <f>地区別_健診受診率!N13</f>
        <v>56274</v>
      </c>
      <c r="O79" s="131">
        <f>地区別_健診受診率!O13</f>
        <v>0.16638676333187469</v>
      </c>
      <c r="P79" s="129">
        <f>地区別_健診受診率!P13</f>
        <v>199524</v>
      </c>
      <c r="Q79" s="130">
        <f>地区別_健診受診率!Q13</f>
        <v>24506</v>
      </c>
      <c r="R79" s="131">
        <f>地区別_健診受診率!R13</f>
        <v>0.12282231711473307</v>
      </c>
      <c r="S79" s="129">
        <f>地区別_健診受診率!S13</f>
        <v>86144</v>
      </c>
      <c r="T79" s="130">
        <f>地区別_健診受診率!T13</f>
        <v>6291</v>
      </c>
      <c r="U79" s="131">
        <f>地区別_健診受診率!U13</f>
        <v>7.3028881872213972E-2</v>
      </c>
      <c r="V79" s="129">
        <f>地区別_健診受診率!V13</f>
        <v>27496</v>
      </c>
      <c r="W79" s="130">
        <f>地区別_健診受診率!W13</f>
        <v>938</v>
      </c>
      <c r="X79" s="131">
        <f>地区別_健診受診率!X13</f>
        <v>3.4114052953156823E-2</v>
      </c>
      <c r="Y79" s="129">
        <f>地区別_健診受診率!Y13</f>
        <v>1150126</v>
      </c>
      <c r="Z79" s="130">
        <f>地区別_健診受診率!Z13</f>
        <v>176880</v>
      </c>
      <c r="AA79" s="131">
        <f>地区別_健診受診率!AA13</f>
        <v>0.153791845415198</v>
      </c>
      <c r="AB79" s="103"/>
      <c r="AC79" s="103"/>
      <c r="AD79" s="103"/>
      <c r="AE79" s="166"/>
      <c r="AF79" s="168"/>
    </row>
  </sheetData>
  <mergeCells count="12">
    <mergeCell ref="AC4:AD4"/>
    <mergeCell ref="S3:U3"/>
    <mergeCell ref="V3:X3"/>
    <mergeCell ref="Y3:AA3"/>
    <mergeCell ref="B79:C79"/>
    <mergeCell ref="B3:B4"/>
    <mergeCell ref="C3:C4"/>
    <mergeCell ref="D3:F3"/>
    <mergeCell ref="G3:I3"/>
    <mergeCell ref="J3:L3"/>
    <mergeCell ref="M3:O3"/>
    <mergeCell ref="P3:R3"/>
  </mergeCells>
  <phoneticPr fontId="3"/>
  <pageMargins left="0.70866141732283472" right="0.70866141732283472" top="0.74803149606299213" bottom="0.35433070866141736" header="0.31496062992125984" footer="0.31496062992125984"/>
  <pageSetup paperSize="8" scale="75" fitToHeight="0" orientation="landscape" r:id="rId1"/>
  <headerFooter>
    <oddHeader>&amp;R&amp;"ＭＳ 明朝,標準"&amp;12 2-6.歯科健診分析</oddHeader>
  </headerFooter>
  <ignoredErrors>
    <ignoredError sqref="AD7:AD78" emptyCellReferenc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3.625" style="1" customWidth="1"/>
    <col min="3" max="3" width="9.625" style="1" customWidth="1"/>
    <col min="4" max="9" width="13.125" style="1" customWidth="1"/>
    <col min="10" max="12" width="20.625" style="1" customWidth="1"/>
    <col min="14" max="16384" width="9" style="1"/>
  </cols>
  <sheetData>
    <row r="1" spans="1:12" ht="16.5" customHeight="1">
      <c r="A1" s="4" t="s">
        <v>173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6.5" customHeight="1">
      <c r="A2" s="4" t="s">
        <v>259</v>
      </c>
    </row>
  </sheetData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"/>
  <sheetViews>
    <sheetView showGridLines="0" zoomScaleNormal="100" zoomScaleSheetLayoutView="70" workbookViewId="0"/>
  </sheetViews>
  <sheetFormatPr defaultRowHeight="13.5"/>
  <cols>
    <col min="1" max="1" width="4.625" style="11" customWidth="1"/>
    <col min="2" max="2" width="2.125" style="11" customWidth="1"/>
    <col min="3" max="3" width="8.375" style="11" customWidth="1"/>
    <col min="4" max="4" width="11.625" style="11" customWidth="1"/>
    <col min="5" max="5" width="5.5" style="11" bestFit="1" customWidth="1"/>
    <col min="6" max="6" width="11.625" style="11" customWidth="1"/>
    <col min="7" max="7" width="5.5" style="11" customWidth="1"/>
    <col min="8" max="16" width="8.875" style="11" customWidth="1"/>
    <col min="17" max="17" width="2" style="1" customWidth="1"/>
    <col min="18" max="16384" width="9" style="1"/>
  </cols>
  <sheetData>
    <row r="1" spans="1:16">
      <c r="A1" s="11" t="s">
        <v>263</v>
      </c>
    </row>
    <row r="2" spans="1:16">
      <c r="A2" s="11" t="s">
        <v>267</v>
      </c>
    </row>
    <row r="4" spans="1:16" ht="13.5" customHeight="1">
      <c r="B4" s="186"/>
      <c r="C4" s="187"/>
      <c r="D4" s="187"/>
      <c r="E4" s="187"/>
      <c r="F4" s="187"/>
      <c r="G4" s="188"/>
    </row>
    <row r="5" spans="1:16" ht="13.5" customHeight="1">
      <c r="B5" s="189"/>
      <c r="C5" s="190"/>
      <c r="D5" s="191">
        <v>0.22000000000000003</v>
      </c>
      <c r="E5" s="192" t="s">
        <v>265</v>
      </c>
      <c r="F5" s="193">
        <v>0.26</v>
      </c>
      <c r="G5" s="194" t="s">
        <v>276</v>
      </c>
    </row>
    <row r="6" spans="1:16">
      <c r="B6" s="189"/>
      <c r="D6" s="191"/>
      <c r="E6" s="192"/>
      <c r="F6" s="193"/>
      <c r="G6" s="194"/>
    </row>
    <row r="7" spans="1:16">
      <c r="B7" s="189"/>
      <c r="C7" s="195"/>
      <c r="D7" s="191">
        <v>0.18000000000000002</v>
      </c>
      <c r="E7" s="192" t="s">
        <v>265</v>
      </c>
      <c r="F7" s="193">
        <v>0.22000000000000003</v>
      </c>
      <c r="G7" s="194" t="s">
        <v>266</v>
      </c>
    </row>
    <row r="8" spans="1:16">
      <c r="B8" s="189"/>
      <c r="D8" s="191"/>
      <c r="E8" s="192"/>
      <c r="F8" s="193"/>
      <c r="G8" s="194"/>
    </row>
    <row r="9" spans="1:16">
      <c r="B9" s="189"/>
      <c r="C9" s="196"/>
      <c r="D9" s="191">
        <v>0.14000000000000001</v>
      </c>
      <c r="E9" s="192" t="s">
        <v>265</v>
      </c>
      <c r="F9" s="193">
        <v>0.18000000000000002</v>
      </c>
      <c r="G9" s="194" t="s">
        <v>266</v>
      </c>
    </row>
    <row r="10" spans="1:16">
      <c r="B10" s="189"/>
      <c r="D10" s="191"/>
      <c r="E10" s="192"/>
      <c r="F10" s="193"/>
      <c r="G10" s="194"/>
    </row>
    <row r="11" spans="1:16">
      <c r="B11" s="189"/>
      <c r="C11" s="197"/>
      <c r="D11" s="191">
        <v>0.1</v>
      </c>
      <c r="E11" s="192" t="s">
        <v>265</v>
      </c>
      <c r="F11" s="193">
        <v>0.14000000000000001</v>
      </c>
      <c r="G11" s="194" t="s">
        <v>266</v>
      </c>
    </row>
    <row r="12" spans="1:16">
      <c r="B12" s="189"/>
      <c r="D12" s="191"/>
      <c r="E12" s="192"/>
      <c r="F12" s="193"/>
      <c r="G12" s="194"/>
    </row>
    <row r="13" spans="1:16">
      <c r="B13" s="189"/>
      <c r="C13" s="198"/>
      <c r="D13" s="191">
        <v>0.06</v>
      </c>
      <c r="E13" s="192" t="s">
        <v>265</v>
      </c>
      <c r="F13" s="193">
        <v>0.1</v>
      </c>
      <c r="G13" s="194" t="s">
        <v>266</v>
      </c>
    </row>
    <row r="14" spans="1:16">
      <c r="B14" s="199"/>
      <c r="C14" s="200"/>
      <c r="D14" s="200"/>
      <c r="E14" s="200"/>
      <c r="F14" s="200"/>
      <c r="G14" s="201"/>
    </row>
    <row r="16" spans="1:16">
      <c r="B16" s="186"/>
      <c r="C16" s="187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8"/>
    </row>
    <row r="17" spans="2:16">
      <c r="B17" s="189"/>
      <c r="P17" s="202"/>
    </row>
    <row r="18" spans="2:16">
      <c r="B18" s="189"/>
      <c r="P18" s="202"/>
    </row>
    <row r="19" spans="2:16">
      <c r="B19" s="189"/>
      <c r="P19" s="202"/>
    </row>
    <row r="20" spans="2:16">
      <c r="B20" s="189"/>
      <c r="P20" s="202"/>
    </row>
    <row r="21" spans="2:16">
      <c r="B21" s="189"/>
      <c r="P21" s="202"/>
    </row>
    <row r="22" spans="2:16">
      <c r="B22" s="189"/>
      <c r="P22" s="202"/>
    </row>
    <row r="23" spans="2:16">
      <c r="B23" s="189"/>
      <c r="P23" s="202"/>
    </row>
    <row r="24" spans="2:16">
      <c r="B24" s="189"/>
      <c r="P24" s="202"/>
    </row>
    <row r="25" spans="2:16">
      <c r="B25" s="189"/>
      <c r="P25" s="202"/>
    </row>
    <row r="26" spans="2:16">
      <c r="B26" s="189"/>
      <c r="P26" s="202"/>
    </row>
    <row r="27" spans="2:16">
      <c r="B27" s="189"/>
      <c r="P27" s="202"/>
    </row>
    <row r="28" spans="2:16">
      <c r="B28" s="189"/>
      <c r="P28" s="202"/>
    </row>
    <row r="29" spans="2:16">
      <c r="B29" s="189"/>
      <c r="P29" s="202"/>
    </row>
    <row r="30" spans="2:16">
      <c r="B30" s="189"/>
      <c r="P30" s="202"/>
    </row>
    <row r="31" spans="2:16">
      <c r="B31" s="189"/>
      <c r="P31" s="202"/>
    </row>
    <row r="32" spans="2:16">
      <c r="B32" s="189"/>
      <c r="P32" s="202"/>
    </row>
    <row r="33" spans="2:16">
      <c r="B33" s="189"/>
      <c r="P33" s="202"/>
    </row>
    <row r="34" spans="2:16">
      <c r="B34" s="189"/>
      <c r="P34" s="202"/>
    </row>
    <row r="35" spans="2:16">
      <c r="B35" s="189"/>
      <c r="P35" s="202"/>
    </row>
    <row r="36" spans="2:16">
      <c r="B36" s="189"/>
      <c r="P36" s="202"/>
    </row>
    <row r="37" spans="2:16">
      <c r="B37" s="189"/>
      <c r="P37" s="202"/>
    </row>
    <row r="38" spans="2:16">
      <c r="B38" s="189"/>
      <c r="P38" s="202"/>
    </row>
    <row r="39" spans="2:16">
      <c r="B39" s="189"/>
      <c r="P39" s="202"/>
    </row>
    <row r="40" spans="2:16">
      <c r="B40" s="189"/>
      <c r="P40" s="202"/>
    </row>
    <row r="41" spans="2:16">
      <c r="B41" s="189"/>
      <c r="P41" s="202"/>
    </row>
    <row r="42" spans="2:16">
      <c r="B42" s="189"/>
      <c r="P42" s="202"/>
    </row>
    <row r="43" spans="2:16">
      <c r="B43" s="189"/>
      <c r="P43" s="202"/>
    </row>
    <row r="44" spans="2:16">
      <c r="B44" s="189"/>
      <c r="P44" s="202"/>
    </row>
    <row r="45" spans="2:16">
      <c r="B45" s="189"/>
      <c r="P45" s="202"/>
    </row>
    <row r="46" spans="2:16">
      <c r="B46" s="189"/>
      <c r="P46" s="202"/>
    </row>
    <row r="47" spans="2:16">
      <c r="B47" s="189"/>
      <c r="P47" s="202"/>
    </row>
    <row r="48" spans="2:16">
      <c r="B48" s="189"/>
      <c r="P48" s="202"/>
    </row>
    <row r="49" spans="2:16">
      <c r="B49" s="189"/>
      <c r="P49" s="202"/>
    </row>
    <row r="50" spans="2:16">
      <c r="B50" s="189"/>
      <c r="P50" s="202"/>
    </row>
    <row r="51" spans="2:16">
      <c r="B51" s="189"/>
      <c r="P51" s="202"/>
    </row>
    <row r="52" spans="2:16">
      <c r="B52" s="189"/>
      <c r="P52" s="202"/>
    </row>
    <row r="53" spans="2:16">
      <c r="B53" s="189"/>
      <c r="P53" s="202"/>
    </row>
    <row r="54" spans="2:16">
      <c r="B54" s="189"/>
      <c r="P54" s="202"/>
    </row>
    <row r="55" spans="2:16">
      <c r="B55" s="189"/>
      <c r="P55" s="202"/>
    </row>
    <row r="56" spans="2:16">
      <c r="B56" s="189"/>
      <c r="P56" s="202"/>
    </row>
    <row r="57" spans="2:16">
      <c r="B57" s="189"/>
      <c r="P57" s="202"/>
    </row>
    <row r="58" spans="2:16">
      <c r="B58" s="189"/>
      <c r="P58" s="202"/>
    </row>
    <row r="59" spans="2:16">
      <c r="B59" s="189"/>
      <c r="P59" s="202"/>
    </row>
    <row r="60" spans="2:16">
      <c r="B60" s="189"/>
      <c r="P60" s="202"/>
    </row>
    <row r="61" spans="2:16">
      <c r="B61" s="189"/>
      <c r="P61" s="202"/>
    </row>
    <row r="62" spans="2:16">
      <c r="B62" s="189"/>
      <c r="P62" s="202"/>
    </row>
    <row r="63" spans="2:16">
      <c r="B63" s="189"/>
      <c r="P63" s="202"/>
    </row>
    <row r="64" spans="2:16">
      <c r="B64" s="189"/>
      <c r="P64" s="202"/>
    </row>
    <row r="65" spans="2:16">
      <c r="B65" s="189"/>
      <c r="P65" s="202"/>
    </row>
    <row r="66" spans="2:16">
      <c r="B66" s="189"/>
      <c r="P66" s="202"/>
    </row>
    <row r="67" spans="2:16">
      <c r="B67" s="189"/>
      <c r="P67" s="202"/>
    </row>
    <row r="68" spans="2:16">
      <c r="B68" s="189"/>
      <c r="P68" s="202"/>
    </row>
    <row r="69" spans="2:16">
      <c r="B69" s="189"/>
      <c r="P69" s="202"/>
    </row>
    <row r="70" spans="2:16">
      <c r="B70" s="189"/>
      <c r="P70" s="202"/>
    </row>
    <row r="71" spans="2:16">
      <c r="B71" s="189"/>
      <c r="P71" s="202"/>
    </row>
    <row r="72" spans="2:16">
      <c r="B72" s="189"/>
      <c r="P72" s="202"/>
    </row>
    <row r="73" spans="2:16">
      <c r="B73" s="189"/>
      <c r="P73" s="202"/>
    </row>
    <row r="74" spans="2:16">
      <c r="B74" s="189"/>
      <c r="P74" s="202"/>
    </row>
    <row r="75" spans="2:16">
      <c r="B75" s="189"/>
      <c r="P75" s="202"/>
    </row>
    <row r="76" spans="2:16">
      <c r="B76" s="189"/>
      <c r="P76" s="202"/>
    </row>
    <row r="77" spans="2:16">
      <c r="B77" s="189"/>
      <c r="P77" s="202"/>
    </row>
    <row r="78" spans="2:16">
      <c r="B78" s="189"/>
      <c r="P78" s="202"/>
    </row>
    <row r="79" spans="2:16">
      <c r="B79" s="189"/>
      <c r="P79" s="202"/>
    </row>
    <row r="80" spans="2:16">
      <c r="B80" s="189"/>
      <c r="P80" s="202"/>
    </row>
    <row r="81" spans="2:16">
      <c r="B81" s="189"/>
      <c r="P81" s="202"/>
    </row>
    <row r="82" spans="2:16">
      <c r="B82" s="189"/>
      <c r="P82" s="202"/>
    </row>
    <row r="83" spans="2:16">
      <c r="B83" s="189"/>
      <c r="P83" s="202"/>
    </row>
    <row r="84" spans="2:16"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3"/>
    </row>
  </sheetData>
  <phoneticPr fontId="3"/>
  <pageMargins left="0.47244094488188981" right="0.23622047244094491" top="0.43307086614173229" bottom="0.31496062992125984" header="0.31496062992125984" footer="0.19685039370078741"/>
  <pageSetup paperSize="9" scale="75" orientation="portrait" r:id="rId1"/>
  <headerFooter>
    <oddHeader xml:space="preserve">&amp;R&amp;"ＭＳ 明朝,標準"&amp;12 2-6.歯科健診分析 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0"/>
  <sheetViews>
    <sheetView showGridLines="0" zoomScaleNormal="100" zoomScaleSheetLayoutView="100" workbookViewId="0"/>
  </sheetViews>
  <sheetFormatPr defaultRowHeight="13.5"/>
  <cols>
    <col min="1" max="1" width="4.625" style="65" customWidth="1"/>
    <col min="2" max="2" width="6.125" style="65" customWidth="1"/>
    <col min="3" max="6" width="16.625" style="65" customWidth="1"/>
    <col min="7" max="10" width="9" style="65"/>
    <col min="11" max="11" width="4.625" style="65" customWidth="1"/>
    <col min="12" max="16384" width="9" style="65"/>
  </cols>
  <sheetData>
    <row r="1" spans="1:6" ht="16.5" customHeight="1">
      <c r="A1" s="4" t="s">
        <v>225</v>
      </c>
    </row>
    <row r="2" spans="1:6" ht="16.5" customHeight="1">
      <c r="A2" s="4" t="s">
        <v>226</v>
      </c>
    </row>
    <row r="3" spans="1:6" ht="42" customHeight="1">
      <c r="B3" s="241" t="s">
        <v>189</v>
      </c>
      <c r="C3" s="242"/>
      <c r="D3" s="88" t="s">
        <v>75</v>
      </c>
      <c r="E3" s="89" t="s">
        <v>73</v>
      </c>
      <c r="F3" s="70" t="s">
        <v>288</v>
      </c>
    </row>
    <row r="4" spans="1:6" ht="30" customHeight="1">
      <c r="B4" s="239" t="s">
        <v>76</v>
      </c>
      <c r="C4" s="240"/>
      <c r="D4" s="72">
        <f>地区別_有所見者割合!D14</f>
        <v>175998</v>
      </c>
      <c r="E4" s="74">
        <f>地区別_有所見者割合!E14</f>
        <v>30842</v>
      </c>
      <c r="F4" s="82">
        <f>E4/D4</f>
        <v>0.17524062773440607</v>
      </c>
    </row>
    <row r="5" spans="1:6" ht="30" customHeight="1">
      <c r="B5" s="239" t="s">
        <v>182</v>
      </c>
      <c r="C5" s="240"/>
      <c r="D5" s="72">
        <f>地区別_有所見者割合!G14</f>
        <v>175839</v>
      </c>
      <c r="E5" s="74">
        <f>地区別_有所見者割合!H14</f>
        <v>12139</v>
      </c>
      <c r="F5" s="82">
        <f t="shared" ref="F5:F10" si="0">E5/D5</f>
        <v>6.9034742008314429E-2</v>
      </c>
    </row>
    <row r="6" spans="1:6" ht="30" customHeight="1">
      <c r="B6" s="239" t="s">
        <v>183</v>
      </c>
      <c r="C6" s="240"/>
      <c r="D6" s="72">
        <f>地区別_有所見者割合!J14</f>
        <v>175635</v>
      </c>
      <c r="E6" s="74">
        <f>地区別_有所見者割合!K14</f>
        <v>3788</v>
      </c>
      <c r="F6" s="82">
        <f t="shared" si="0"/>
        <v>2.1567455233865686E-2</v>
      </c>
    </row>
    <row r="7" spans="1:6" ht="30" customHeight="1">
      <c r="B7" s="239" t="s">
        <v>184</v>
      </c>
      <c r="C7" s="240"/>
      <c r="D7" s="72">
        <f>地区別_有所見者割合!M14</f>
        <v>176461</v>
      </c>
      <c r="E7" s="74">
        <f>地区別_有所見者割合!N14</f>
        <v>47185</v>
      </c>
      <c r="F7" s="82">
        <f t="shared" si="0"/>
        <v>0.26739619519327218</v>
      </c>
    </row>
    <row r="8" spans="1:6" ht="30" customHeight="1">
      <c r="B8" s="239" t="s">
        <v>185</v>
      </c>
      <c r="C8" s="240"/>
      <c r="D8" s="72">
        <f>地区別_有所見者割合!P14</f>
        <v>176425</v>
      </c>
      <c r="E8" s="74">
        <f>地区別_有所見者割合!Q14</f>
        <v>7753</v>
      </c>
      <c r="F8" s="82">
        <f t="shared" si="0"/>
        <v>4.3945019129941899E-2</v>
      </c>
    </row>
    <row r="9" spans="1:6" ht="30" customHeight="1">
      <c r="B9" s="239" t="s">
        <v>186</v>
      </c>
      <c r="C9" s="240"/>
      <c r="D9" s="72">
        <f>地区別_有所見者割合!S14</f>
        <v>176561</v>
      </c>
      <c r="E9" s="74">
        <f>地区別_有所見者割合!T14</f>
        <v>3181</v>
      </c>
      <c r="F9" s="82">
        <f t="shared" si="0"/>
        <v>1.8016436245830054E-2</v>
      </c>
    </row>
    <row r="10" spans="1:6" ht="30" customHeight="1">
      <c r="B10" s="239" t="s">
        <v>187</v>
      </c>
      <c r="C10" s="240"/>
      <c r="D10" s="90">
        <f>地区別_有所見者割合!V14</f>
        <v>175881</v>
      </c>
      <c r="E10" s="91">
        <f>地区別_有所見者割合!W14</f>
        <v>15425</v>
      </c>
      <c r="F10" s="92">
        <f t="shared" si="0"/>
        <v>8.7701343522040467E-2</v>
      </c>
    </row>
    <row r="11" spans="1:6" ht="13.5" customHeight="1">
      <c r="B11" s="112" t="s">
        <v>227</v>
      </c>
      <c r="C11" s="109"/>
      <c r="D11" s="110"/>
      <c r="E11" s="110"/>
      <c r="F11" s="111"/>
    </row>
    <row r="12" spans="1:6" ht="13.5" customHeight="1">
      <c r="B12" s="113" t="s">
        <v>252</v>
      </c>
      <c r="C12" s="109"/>
      <c r="D12" s="110"/>
      <c r="E12" s="110"/>
      <c r="F12" s="111"/>
    </row>
    <row r="13" spans="1:6" ht="13.5" customHeight="1">
      <c r="B13" s="12" t="s">
        <v>215</v>
      </c>
    </row>
    <row r="14" spans="1:6">
      <c r="B14" s="79"/>
      <c r="C14" s="80"/>
    </row>
    <row r="15" spans="1:6" ht="16.5" customHeight="1">
      <c r="A15" s="4" t="s">
        <v>225</v>
      </c>
    </row>
    <row r="16" spans="1:6" ht="16.5" customHeight="1">
      <c r="A16" s="4" t="s">
        <v>226</v>
      </c>
    </row>
    <row r="26" spans="16:16">
      <c r="P26" s="106"/>
    </row>
    <row r="27" spans="16:16">
      <c r="P27" s="107"/>
    </row>
    <row r="28" spans="16:16">
      <c r="P28" s="108"/>
    </row>
    <row r="49" spans="2:6" ht="13.5" customHeight="1">
      <c r="B49" s="112" t="s">
        <v>227</v>
      </c>
      <c r="C49" s="109"/>
      <c r="D49" s="110"/>
      <c r="E49" s="110"/>
      <c r="F49" s="111"/>
    </row>
    <row r="50" spans="2:6" ht="13.5" customHeight="1">
      <c r="B50" s="113" t="s">
        <v>252</v>
      </c>
      <c r="C50" s="109"/>
      <c r="D50" s="110"/>
      <c r="E50" s="110"/>
      <c r="F50" s="111"/>
    </row>
  </sheetData>
  <mergeCells count="8">
    <mergeCell ref="B8:C8"/>
    <mergeCell ref="B9:C9"/>
    <mergeCell ref="B10:C10"/>
    <mergeCell ref="B3:C3"/>
    <mergeCell ref="B4:C4"/>
    <mergeCell ref="B5:C5"/>
    <mergeCell ref="B6:C6"/>
    <mergeCell ref="B7:C7"/>
  </mergeCells>
  <phoneticPr fontId="3"/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2-6.歯科健診分析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51</vt:i4>
      </vt:variant>
      <vt:variant>
        <vt:lpstr>名前付き一覧</vt:lpstr>
      </vt:variant>
      <vt:variant>
        <vt:i4>54</vt:i4>
      </vt:variant>
    </vt:vector>
  </HeadingPairs>
  <TitlesOfParts>
    <vt:vector size="105" baseType="lpstr">
      <vt:lpstr>年齢別受診率</vt:lpstr>
      <vt:lpstr>健診受診率グラフ</vt:lpstr>
      <vt:lpstr>地区別_健診受診率</vt:lpstr>
      <vt:lpstr>地区別_健診受診率グラフ</vt:lpstr>
      <vt:lpstr>地区別_健診受診率MAP</vt:lpstr>
      <vt:lpstr>市区町村別_健診受診率</vt:lpstr>
      <vt:lpstr>市区町村別_健診受診率グラフ</vt:lpstr>
      <vt:lpstr>市区町村別_健診受診率MAP</vt:lpstr>
      <vt:lpstr>有所見者割合</vt:lpstr>
      <vt:lpstr>地区別_有所見者割合</vt:lpstr>
      <vt:lpstr>地区別_歯垢グラフ</vt:lpstr>
      <vt:lpstr>地区別_歯垢MAP</vt:lpstr>
      <vt:lpstr>地区別_食渣グラフ</vt:lpstr>
      <vt:lpstr>地区別_食渣MAP</vt:lpstr>
      <vt:lpstr>地区別_口臭グラフ</vt:lpstr>
      <vt:lpstr>地区別_口臭MAP</vt:lpstr>
      <vt:lpstr>地区別_口腔乾燥グラフ</vt:lpstr>
      <vt:lpstr>地区別_口腔乾燥MAP</vt:lpstr>
      <vt:lpstr>地区別_咀嚼能力グラフ</vt:lpstr>
      <vt:lpstr>地区別_咀嚼能力MAP</vt:lpstr>
      <vt:lpstr>地区別_舌機能グラフ</vt:lpstr>
      <vt:lpstr>地区別_舌機能MAP</vt:lpstr>
      <vt:lpstr>地区別_嚥下機能グラフ</vt:lpstr>
      <vt:lpstr>地区別_嚥下機能MAP</vt:lpstr>
      <vt:lpstr>市区町村別_有所見者割合</vt:lpstr>
      <vt:lpstr>市区町村別_歯垢グラフ</vt:lpstr>
      <vt:lpstr>市区町村別_歯垢MAP</vt:lpstr>
      <vt:lpstr>市区町村別_食渣グラフ</vt:lpstr>
      <vt:lpstr>市区町村別_食渣MAP</vt:lpstr>
      <vt:lpstr>市区町村別_口臭グラフ</vt:lpstr>
      <vt:lpstr>市区町村別_口臭MAP</vt:lpstr>
      <vt:lpstr>市区町村別_口腔乾燥グラフ</vt:lpstr>
      <vt:lpstr>市区町村別_口腔乾燥MAP</vt:lpstr>
      <vt:lpstr>市区町村別_咀嚼能力グラフ</vt:lpstr>
      <vt:lpstr>市区町村別_咀嚼能力MAP</vt:lpstr>
      <vt:lpstr>市区町村別_舌機能グラフ</vt:lpstr>
      <vt:lpstr>市区町村別_舌機能MAP</vt:lpstr>
      <vt:lpstr>市区町村別_嚥下機能グラフ</vt:lpstr>
      <vt:lpstr>市区町村別_嚥下機能MAP</vt:lpstr>
      <vt:lpstr>EAT10別</vt:lpstr>
      <vt:lpstr>地区別_EAT10別</vt:lpstr>
      <vt:lpstr>地区別_EAT10別グラフ</vt:lpstr>
      <vt:lpstr>市区町村別_EAT10別</vt:lpstr>
      <vt:lpstr>市区町村別_EAT10別グラフ</vt:lpstr>
      <vt:lpstr>市区町村別_EAT10別MAP</vt:lpstr>
      <vt:lpstr>EAT10別高齢者の疾病</vt:lpstr>
      <vt:lpstr>地区別_EAT10別高齢者の疾病</vt:lpstr>
      <vt:lpstr>地区別_3点以上高齢者の疾病患者割合グラフ</vt:lpstr>
      <vt:lpstr>市区町村別_EAT10別高齢者の疾病</vt:lpstr>
      <vt:lpstr>市区町村別_3点以上高齢者の疾病患者割合グラフ</vt:lpstr>
      <vt:lpstr>市区町村別_3点以上高齢者の疾病患者割合MAP</vt:lpstr>
      <vt:lpstr>EAT10別!Print_Area</vt:lpstr>
      <vt:lpstr>EAT10別高齢者の疾病!Print_Area</vt:lpstr>
      <vt:lpstr>健診受診率グラフ!Print_Area</vt:lpstr>
      <vt:lpstr>市区町村別_3点以上高齢者の疾病患者割合MAP!Print_Area</vt:lpstr>
      <vt:lpstr>市区町村別_3点以上高齢者の疾病患者割合グラフ!Print_Area</vt:lpstr>
      <vt:lpstr>市区町村別_EAT10別!Print_Area</vt:lpstr>
      <vt:lpstr>市区町村別_EAT10別MAP!Print_Area</vt:lpstr>
      <vt:lpstr>市区町村別_EAT10別グラフ!Print_Area</vt:lpstr>
      <vt:lpstr>市区町村別_EAT10別高齢者の疾病!Print_Area</vt:lpstr>
      <vt:lpstr>市区町村別_健診受診率!Print_Area</vt:lpstr>
      <vt:lpstr>市区町村別_健診受診率MAP!Print_Area</vt:lpstr>
      <vt:lpstr>市区町村別_健診受診率グラフ!Print_Area</vt:lpstr>
      <vt:lpstr>市区町村別_口腔乾燥MAP!Print_Area</vt:lpstr>
      <vt:lpstr>市区町村別_口腔乾燥グラフ!Print_Area</vt:lpstr>
      <vt:lpstr>市区町村別_口臭MAP!Print_Area</vt:lpstr>
      <vt:lpstr>市区町村別_口臭グラフ!Print_Area</vt:lpstr>
      <vt:lpstr>市区町村別_歯垢MAP!Print_Area</vt:lpstr>
      <vt:lpstr>市区町村別_歯垢グラフ!Print_Area</vt:lpstr>
      <vt:lpstr>市区町村別_食渣MAP!Print_Area</vt:lpstr>
      <vt:lpstr>市区町村別_食渣グラフ!Print_Area</vt:lpstr>
      <vt:lpstr>市区町村別_舌機能MAP!Print_Area</vt:lpstr>
      <vt:lpstr>市区町村別_舌機能グラフ!Print_Area</vt:lpstr>
      <vt:lpstr>市区町村別_有所見者割合!Print_Area</vt:lpstr>
      <vt:lpstr>市区町村別_咀嚼能力MAP!Print_Area</vt:lpstr>
      <vt:lpstr>市区町村別_咀嚼能力グラフ!Print_Area</vt:lpstr>
      <vt:lpstr>市区町村別_嚥下機能MAP!Print_Area</vt:lpstr>
      <vt:lpstr>市区町村別_嚥下機能グラフ!Print_Area</vt:lpstr>
      <vt:lpstr>地区別_3点以上高齢者の疾病患者割合グラフ!Print_Area</vt:lpstr>
      <vt:lpstr>地区別_EAT10別!Print_Area</vt:lpstr>
      <vt:lpstr>地区別_EAT10別グラフ!Print_Area</vt:lpstr>
      <vt:lpstr>地区別_EAT10別高齢者の疾病!Print_Area</vt:lpstr>
      <vt:lpstr>地区別_健診受診率!Print_Area</vt:lpstr>
      <vt:lpstr>地区別_健診受診率MAP!Print_Area</vt:lpstr>
      <vt:lpstr>地区別_健診受診率グラフ!Print_Area</vt:lpstr>
      <vt:lpstr>地区別_口腔乾燥MAP!Print_Area</vt:lpstr>
      <vt:lpstr>地区別_口腔乾燥グラフ!Print_Area</vt:lpstr>
      <vt:lpstr>地区別_口臭MAP!Print_Area</vt:lpstr>
      <vt:lpstr>地区別_口臭グラフ!Print_Area</vt:lpstr>
      <vt:lpstr>地区別_歯垢MAP!Print_Area</vt:lpstr>
      <vt:lpstr>地区別_歯垢グラフ!Print_Area</vt:lpstr>
      <vt:lpstr>地区別_食渣MAP!Print_Area</vt:lpstr>
      <vt:lpstr>地区別_食渣グラフ!Print_Area</vt:lpstr>
      <vt:lpstr>地区別_舌機能MAP!Print_Area</vt:lpstr>
      <vt:lpstr>地区別_舌機能グラフ!Print_Area</vt:lpstr>
      <vt:lpstr>地区別_有所見者割合!Print_Area</vt:lpstr>
      <vt:lpstr>地区別_咀嚼能力MAP!Print_Area</vt:lpstr>
      <vt:lpstr>地区別_咀嚼能力グラフ!Print_Area</vt:lpstr>
      <vt:lpstr>地区別_嚥下機能MAP!Print_Area</vt:lpstr>
      <vt:lpstr>地区別_嚥下機能グラフ!Print_Area</vt:lpstr>
      <vt:lpstr>年齢別受診率!Print_Area</vt:lpstr>
      <vt:lpstr>有所見者割合!Print_Area</vt:lpstr>
      <vt:lpstr>市区町村別_EAT10別!Print_Titles</vt:lpstr>
      <vt:lpstr>市区町村別_EAT10別高齢者の疾病!Print_Titles</vt:lpstr>
      <vt:lpstr>地区別_EAT10別高齢者の疾病!Print_Titles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revision/>
  <cp:lastPrinted>2020-03-17T13:04:19Z</cp:lastPrinted>
  <dcterms:created xsi:type="dcterms:W3CDTF">2019-12-18T02:50:02Z</dcterms:created>
  <dcterms:modified xsi:type="dcterms:W3CDTF">2020-03-17T13:04:35Z</dcterms:modified>
  <cp:category/>
  <cp:contentStatus/>
  <dc:language/>
  <cp:version/>
</cp:coreProperties>
</file>