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17.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8.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9.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0.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21.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2.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3.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4.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5.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26.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27.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28.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charts/chart29.xml" ContentType="application/vnd.openxmlformats-officedocument.drawingml.chart+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20355" windowHeight="10950"/>
  </bookViews>
  <sheets>
    <sheet name="年齢別受診率(資格通年)" sheetId="55" r:id="rId1"/>
    <sheet name="健診受診率(資格通年)グラフ" sheetId="56" r:id="rId2"/>
    <sheet name="地区別_健診受診率(資格通年)" sheetId="70" r:id="rId3"/>
    <sheet name="地区別_健診受診率(資格通年)グラフ" sheetId="74" r:id="rId4"/>
    <sheet name="地区別_健診受診率(資格通年)MAP" sheetId="102" r:id="rId5"/>
    <sheet name="市区町村別_健診受診率(資格通年)" sheetId="36" r:id="rId6"/>
    <sheet name="市区町村別_健診受診率(資格通年)グラフ" sheetId="43" r:id="rId7"/>
    <sheet name="市区町村別_健診受診率(資格通年)MAP" sheetId="103" r:id="rId8"/>
    <sheet name="年齢別受診率(年度末資格)" sheetId="69" r:id="rId9"/>
    <sheet name="健診受診率(年度末資格)グラフ" sheetId="77" r:id="rId10"/>
    <sheet name="地区別_健診受診率(年度末資格)" sheetId="37" r:id="rId11"/>
    <sheet name="地区別_健診受診率(年度末資格)グラフ" sheetId="78" r:id="rId12"/>
    <sheet name="地区別_健診受診率(年度末資格)MAP" sheetId="104" r:id="rId13"/>
    <sheet name="市区町村別_健診受診率(年度末資格)" sheetId="71" r:id="rId14"/>
    <sheet name="市区町村別_健診受診率(年度末資格)グラフ" sheetId="79" r:id="rId15"/>
    <sheet name="市区町村別_健診受診率(年度末資格)MAP" sheetId="105" r:id="rId16"/>
    <sheet name="指導対象者群分析" sheetId="57" r:id="rId17"/>
    <sheet name="地区別_指導対象者群分析" sheetId="59" r:id="rId18"/>
    <sheet name="地区別_異常値放置グラフ" sheetId="83" r:id="rId19"/>
    <sheet name="地区別_治療中断者グラフ" sheetId="82" r:id="rId20"/>
    <sheet name="市区町村別_指導対象者群分析" sheetId="38" r:id="rId21"/>
    <sheet name="市区町村別_異常値放置グラフ" sheetId="44" r:id="rId22"/>
    <sheet name="市区町村別_治療中断者グラフ" sheetId="80" r:id="rId23"/>
    <sheet name="有所見者割合" sheetId="125" r:id="rId24"/>
    <sheet name="地区別_有所見者割合" sheetId="41" r:id="rId25"/>
    <sheet name="地区別_BMIグラフ" sheetId="84" r:id="rId26"/>
    <sheet name="地区別_BMIMAP" sheetId="107" r:id="rId27"/>
    <sheet name="地区別_腹囲グラフ" sheetId="85" r:id="rId28"/>
    <sheet name="地区別_腹囲MAP" sheetId="108" r:id="rId29"/>
    <sheet name="地区別_収縮期グラフ" sheetId="86" r:id="rId30"/>
    <sheet name="地区別_収縮期MAP" sheetId="109" r:id="rId31"/>
    <sheet name="地区別_拡張期グラフ" sheetId="87" r:id="rId32"/>
    <sheet name="地区別_拡張期MAP" sheetId="110" r:id="rId33"/>
    <sheet name="地区別_中性脂肪グラフ" sheetId="88" r:id="rId34"/>
    <sheet name="地区別_中性脂肪MAP" sheetId="111" r:id="rId35"/>
    <sheet name="地区別_HDLグラフ" sheetId="89" r:id="rId36"/>
    <sheet name="地区別_HDLMAP" sheetId="112" r:id="rId37"/>
    <sheet name="地区別_LDLグラフ" sheetId="90" r:id="rId38"/>
    <sheet name="地区別_LDLMAP" sheetId="113" r:id="rId39"/>
    <sheet name="地区別_空腹時グラフ" sheetId="91" r:id="rId40"/>
    <sheet name="地区別_空腹時MAP" sheetId="114" r:id="rId41"/>
    <sheet name="地区別_HbA1cグラフ" sheetId="92" r:id="rId42"/>
    <sheet name="地区別_HbA1cMAP" sheetId="115" r:id="rId43"/>
    <sheet name="市区町村別_有所見者割合" sheetId="40" r:id="rId44"/>
    <sheet name="市区町村別_BMIグラフ" sheetId="93" r:id="rId45"/>
    <sheet name="市区町村別_BMIMAP" sheetId="116" r:id="rId46"/>
    <sheet name="市区町村別_腹囲グラフ" sheetId="94" r:id="rId47"/>
    <sheet name="市区町村別_腹囲MAP" sheetId="117" r:id="rId48"/>
    <sheet name="市区町村別_収縮期グラフ" sheetId="95" r:id="rId49"/>
    <sheet name="市区町村別_収縮期MAP" sheetId="118" r:id="rId50"/>
    <sheet name="市区町村別_拡張期グラフ" sheetId="96" r:id="rId51"/>
    <sheet name="市区町村別_拡張期MAP" sheetId="119" r:id="rId52"/>
    <sheet name="市区町村別_中性脂肪グラフ" sheetId="97" r:id="rId53"/>
    <sheet name="市区町村別_中性脂肪MAP" sheetId="120" r:id="rId54"/>
    <sheet name="市区町村別_HDLグラフ" sheetId="98" r:id="rId55"/>
    <sheet name="市区町村別_HDLMAP" sheetId="121" r:id="rId56"/>
    <sheet name="市区町村別_LDLグラフ" sheetId="99" r:id="rId57"/>
    <sheet name="市区町村別_LDLMAP" sheetId="122" r:id="rId58"/>
    <sheet name="市区町村別_空腹時グラフ" sheetId="100" r:id="rId59"/>
    <sheet name="市区町村別_空腹時MAP" sheetId="123" r:id="rId60"/>
    <sheet name="市区町村別_HbA1cグラフ" sheetId="101" r:id="rId61"/>
    <sheet name="市区町村別_HbA1cMAP" sheetId="124" r:id="rId62"/>
  </sheets>
  <definedNames>
    <definedName name="_xlnm._FilterDatabase" localSheetId="45" hidden="1">市区町村別_BMIMAP!$A$6:$R$6</definedName>
    <definedName name="_xlnm._FilterDatabase" localSheetId="61" hidden="1">市区町村別_HbA1cMAP!$A$6:$R$6</definedName>
    <definedName name="_xlnm._FilterDatabase" localSheetId="55" hidden="1">市区町村別_HDLMAP!$A$6:$R$6</definedName>
    <definedName name="_xlnm._FilterDatabase" localSheetId="57" hidden="1">市区町村別_LDLMAP!$A$6:$R$6</definedName>
    <definedName name="_xlnm._FilterDatabase" localSheetId="51" hidden="1">市区町村別_拡張期MAP!$A$6:$R$6</definedName>
    <definedName name="_xlnm._FilterDatabase" localSheetId="59" hidden="1">市区町村別_空腹時MAP!$A$6:$R$6</definedName>
    <definedName name="_xlnm._FilterDatabase" localSheetId="7" hidden="1">'市区町村別_健診受診率(資格通年)MAP'!$A$6:$R$6</definedName>
    <definedName name="_xlnm._FilterDatabase" localSheetId="15" hidden="1">'市区町村別_健診受診率(年度末資格)MAP'!$A$6:$R$6</definedName>
    <definedName name="_xlnm._FilterDatabase" localSheetId="49" hidden="1">市区町村別_収縮期MAP!$A$6:$R$6</definedName>
    <definedName name="_xlnm._FilterDatabase" localSheetId="53" hidden="1">市区町村別_中性脂肪MAP!$A$6:$R$6</definedName>
    <definedName name="_xlnm._FilterDatabase" localSheetId="47" hidden="1">市区町村別_腹囲MAP!$A$6:$R$6</definedName>
    <definedName name="_Order1" hidden="1">255</definedName>
    <definedName name="_xlnm.Print_Area" localSheetId="1">'健診受診率(資格通年)グラフ'!$A$1:$J$78</definedName>
    <definedName name="_xlnm.Print_Area" localSheetId="9">'健診受診率(年度末資格)グラフ'!$A$1:$J$78</definedName>
    <definedName name="_xlnm.Print_Area" localSheetId="45">市区町村別_BMIMAP!$A$1:$Q$85</definedName>
    <definedName name="_xlnm.Print_Area" localSheetId="44">市区町村別_BMIグラフ!$A$1:$J$77</definedName>
    <definedName name="_xlnm.Print_Area" localSheetId="61">市区町村別_HbA1cMAP!$A$1:$Q$85</definedName>
    <definedName name="_xlnm.Print_Area" localSheetId="60">市区町村別_HbA1cグラフ!$A$1:$J$77</definedName>
    <definedName name="_xlnm.Print_Area" localSheetId="55">市区町村別_HDLMAP!$A$1:$Q$85</definedName>
    <definedName name="_xlnm.Print_Area" localSheetId="54">市区町村別_HDLグラフ!$A$1:$J$77</definedName>
    <definedName name="_xlnm.Print_Area" localSheetId="57">市区町村別_LDLMAP!$A$1:$Q$85</definedName>
    <definedName name="_xlnm.Print_Area" localSheetId="56">市区町村別_LDLグラフ!$A$1:$J$77</definedName>
    <definedName name="_xlnm.Print_Area" localSheetId="21">市区町村別_異常値放置グラフ!$A$1:$J$77</definedName>
    <definedName name="_xlnm.Print_Area" localSheetId="51">市区町村別_拡張期MAP!$A$1:$Q$85</definedName>
    <definedName name="_xlnm.Print_Area" localSheetId="50">市区町村別_拡張期グラフ!$A$1:$J$77</definedName>
    <definedName name="_xlnm.Print_Area" localSheetId="59">市区町村別_空腹時MAP!$A$1:$Q$85</definedName>
    <definedName name="_xlnm.Print_Area" localSheetId="58">市区町村別_空腹時グラフ!$A$1:$J$77</definedName>
    <definedName name="_xlnm.Print_Area" localSheetId="5">'市区町村別_健診受診率(資格通年)'!$A$1:$AA$79</definedName>
    <definedName name="_xlnm.Print_Area" localSheetId="7">'市区町村別_健診受診率(資格通年)MAP'!$A$1:$Q$85</definedName>
    <definedName name="_xlnm.Print_Area" localSheetId="6">'市区町村別_健診受診率(資格通年)グラフ'!$A$1:$J$77</definedName>
    <definedName name="_xlnm.Print_Area" localSheetId="13">'市区町村別_健診受診率(年度末資格)'!$A$1:$AA$79</definedName>
    <definedName name="_xlnm.Print_Area" localSheetId="15">'市区町村別_健診受診率(年度末資格)MAP'!$A$1:$Q$85</definedName>
    <definedName name="_xlnm.Print_Area" localSheetId="14">'市区町村別_健診受診率(年度末資格)グラフ'!$A$1:$J$77</definedName>
    <definedName name="_xlnm.Print_Area" localSheetId="20">市区町村別_指導対象者群分析!$A$1:$AF$80</definedName>
    <definedName name="_xlnm.Print_Area" localSheetId="22">市区町村別_治療中断者グラフ!$A$1:$J$77</definedName>
    <definedName name="_xlnm.Print_Area" localSheetId="49">市区町村別_収縮期MAP!$A$1:$Q$85</definedName>
    <definedName name="_xlnm.Print_Area" localSheetId="48">市区町村別_収縮期グラフ!$A$1:$J$77</definedName>
    <definedName name="_xlnm.Print_Area" localSheetId="53">市区町村別_中性脂肪MAP!$A$1:$Q$85</definedName>
    <definedName name="_xlnm.Print_Area" localSheetId="52">市区町村別_中性脂肪グラフ!$A$1:$J$77</definedName>
    <definedName name="_xlnm.Print_Area" localSheetId="47">市区町村別_腹囲MAP!$A$1:$Q$85</definedName>
    <definedName name="_xlnm.Print_Area" localSheetId="46">市区町村別_腹囲グラフ!$A$1:$J$77</definedName>
    <definedName name="_xlnm.Print_Area" localSheetId="43">市区町村別_有所見者割合!$A$1:$AD$80</definedName>
    <definedName name="_xlnm.Print_Area" localSheetId="16">指導対象者群分析!$A$1:$S$78</definedName>
    <definedName name="_xlnm.Print_Area" localSheetId="26">地区別_BMIMAP!$A$1:$Q$85</definedName>
    <definedName name="_xlnm.Print_Area" localSheetId="25">地区別_BMIグラフ!$A$1:$J$77</definedName>
    <definedName name="_xlnm.Print_Area" localSheetId="42">地区別_HbA1cMAP!$A$1:$Q$85</definedName>
    <definedName name="_xlnm.Print_Area" localSheetId="41">地区別_HbA1cグラフ!$A$1:$J$77</definedName>
    <definedName name="_xlnm.Print_Area" localSheetId="36">地区別_HDLMAP!$A$1:$Q$85</definedName>
    <definedName name="_xlnm.Print_Area" localSheetId="35">地区別_HDLグラフ!$A$1:$J$77</definedName>
    <definedName name="_xlnm.Print_Area" localSheetId="38">地区別_LDLMAP!$A$1:$Q$85</definedName>
    <definedName name="_xlnm.Print_Area" localSheetId="37">地区別_LDLグラフ!$A$1:$J$77</definedName>
    <definedName name="_xlnm.Print_Area" localSheetId="18">地区別_異常値放置グラフ!$A$1:$J$77</definedName>
    <definedName name="_xlnm.Print_Area" localSheetId="32">地区別_拡張期MAP!$A$1:$Q$85</definedName>
    <definedName name="_xlnm.Print_Area" localSheetId="31">地区別_拡張期グラフ!$A$1:$J$77</definedName>
    <definedName name="_xlnm.Print_Area" localSheetId="40">地区別_空腹時MAP!$A$1:$Q$85</definedName>
    <definedName name="_xlnm.Print_Area" localSheetId="39">地区別_空腹時グラフ!$A$1:$J$77</definedName>
    <definedName name="_xlnm.Print_Area" localSheetId="2">'地区別_健診受診率(資格通年)'!$A$1:$AA$15</definedName>
    <definedName name="_xlnm.Print_Area" localSheetId="4">'地区別_健診受診率(資格通年)MAP'!$A$1:$Q$85</definedName>
    <definedName name="_xlnm.Print_Area" localSheetId="3">'地区別_健診受診率(資格通年)グラフ'!$A$1:$J$78</definedName>
    <definedName name="_xlnm.Print_Area" localSheetId="10">'地区別_健診受診率(年度末資格)'!$A$1:$AA$13</definedName>
    <definedName name="_xlnm.Print_Area" localSheetId="12">'地区別_健診受診率(年度末資格)MAP'!$A$1:$Q$85</definedName>
    <definedName name="_xlnm.Print_Area" localSheetId="11">'地区別_健診受診率(年度末資格)グラフ'!$A$1:$J$77</definedName>
    <definedName name="_xlnm.Print_Area" localSheetId="17">地区別_指導対象者群分析!$A$1:$AF$14</definedName>
    <definedName name="_xlnm.Print_Area" localSheetId="19">地区別_治療中断者グラフ!$A$1:$J$77</definedName>
    <definedName name="_xlnm.Print_Area" localSheetId="30">地区別_収縮期MAP!$A$1:$Q$85</definedName>
    <definedName name="_xlnm.Print_Area" localSheetId="29">地区別_収縮期グラフ!$A$1:$J$77</definedName>
    <definedName name="_xlnm.Print_Area" localSheetId="34">地区別_中性脂肪MAP!$A$1:$Q$85</definedName>
    <definedName name="_xlnm.Print_Area" localSheetId="33">地区別_中性脂肪グラフ!$A$1:$J$77</definedName>
    <definedName name="_xlnm.Print_Area" localSheetId="28">地区別_腹囲MAP!$A$1:$Q$85</definedName>
    <definedName name="_xlnm.Print_Area" localSheetId="27">地区別_腹囲グラフ!$A$1:$J$77</definedName>
    <definedName name="_xlnm.Print_Area" localSheetId="24">地区別_有所見者割合!$A$1:$AD$15</definedName>
    <definedName name="_xlnm.Print_Area" localSheetId="0">'年齢別受診率(資格通年)'!$A$1:$F$48</definedName>
    <definedName name="_xlnm.Print_Area" localSheetId="8">'年齢別受診率(年度末資格)'!$A$1:$F$48</definedName>
    <definedName name="_xlnm.Print_Area" localSheetId="23">有所見者割合!$A$1:$K$53</definedName>
  </definedNames>
  <calcPr calcId="145621" calcMode="manual"/>
</workbook>
</file>

<file path=xl/calcChain.xml><?xml version="1.0" encoding="utf-8"?>
<calcChain xmlns="http://schemas.openxmlformats.org/spreadsheetml/2006/main">
  <c r="F12" i="125" l="1"/>
  <c r="F11" i="125"/>
  <c r="F10" i="125"/>
  <c r="F9" i="125"/>
  <c r="F8" i="125"/>
  <c r="F7" i="125"/>
  <c r="F6" i="125"/>
  <c r="F5" i="125"/>
  <c r="F4" i="125"/>
  <c r="C4" i="69" l="1"/>
  <c r="D4" i="55"/>
  <c r="C4" i="55"/>
  <c r="R11" i="41" l="1"/>
  <c r="R10" i="41"/>
  <c r="R9" i="41"/>
  <c r="R8" i="41"/>
  <c r="O11" i="41"/>
  <c r="O10" i="41"/>
  <c r="O9" i="41"/>
  <c r="O8" i="41"/>
  <c r="O7" i="41"/>
  <c r="O6" i="41"/>
  <c r="L13" i="41"/>
  <c r="L12" i="41"/>
  <c r="L11" i="41"/>
  <c r="L10" i="41"/>
  <c r="AD79" i="40"/>
  <c r="AD78" i="40"/>
  <c r="AD77" i="40"/>
  <c r="AD76" i="40"/>
  <c r="AD75" i="40"/>
  <c r="AD74" i="40"/>
  <c r="AD73" i="40"/>
  <c r="AD72" i="40"/>
  <c r="AD71" i="40"/>
  <c r="AD70" i="40"/>
  <c r="AD69" i="40"/>
  <c r="AD68" i="40"/>
  <c r="AD67" i="40"/>
  <c r="AD66" i="40"/>
  <c r="AD65" i="40"/>
  <c r="AD64" i="40"/>
  <c r="AD63" i="40"/>
  <c r="AD62" i="40"/>
  <c r="AD61" i="40"/>
  <c r="AD60" i="40"/>
  <c r="AD59" i="40"/>
  <c r="AD58" i="40"/>
  <c r="AD57" i="40"/>
  <c r="AD56" i="40"/>
  <c r="AD55" i="40"/>
  <c r="AD54" i="40"/>
  <c r="AD53" i="40"/>
  <c r="AD52" i="40"/>
  <c r="AD51" i="40"/>
  <c r="AD50" i="40"/>
  <c r="AD49" i="40"/>
  <c r="AD48" i="40"/>
  <c r="AD47" i="40"/>
  <c r="AD46" i="40"/>
  <c r="AD45" i="40"/>
  <c r="AD44" i="40"/>
  <c r="AD43" i="40"/>
  <c r="AD42" i="40"/>
  <c r="AD41" i="40"/>
  <c r="AD40" i="40"/>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D7" i="40"/>
  <c r="AD6"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AA7" i="40"/>
  <c r="AA6"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X49" i="40"/>
  <c r="X48" i="40"/>
  <c r="X47" i="40"/>
  <c r="X46" i="40"/>
  <c r="X45" i="40"/>
  <c r="X44" i="40"/>
  <c r="X43" i="40"/>
  <c r="X42" i="40"/>
  <c r="X41" i="40"/>
  <c r="X40" i="40"/>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X7" i="40"/>
  <c r="X6"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U7" i="40"/>
  <c r="U6" i="40"/>
  <c r="R79" i="40"/>
  <c r="R78" i="40"/>
  <c r="R7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R7" i="40"/>
  <c r="R6" i="40"/>
  <c r="O79" i="40"/>
  <c r="O78" i="40"/>
  <c r="O77" i="40"/>
  <c r="O76" i="40"/>
  <c r="O75" i="40"/>
  <c r="O74" i="40"/>
  <c r="O73" i="40"/>
  <c r="O72" i="40"/>
  <c r="O71" i="40"/>
  <c r="O70" i="40"/>
  <c r="O69" i="40"/>
  <c r="O68" i="40"/>
  <c r="O67" i="40"/>
  <c r="O66" i="40"/>
  <c r="O65" i="40"/>
  <c r="O64" i="40"/>
  <c r="O63" i="40"/>
  <c r="O62" i="40"/>
  <c r="O61" i="40"/>
  <c r="O60" i="40"/>
  <c r="O59" i="40"/>
  <c r="O58" i="40"/>
  <c r="O57" i="40"/>
  <c r="O56" i="40"/>
  <c r="O55" i="40"/>
  <c r="O54" i="40"/>
  <c r="O53" i="40"/>
  <c r="O52" i="40"/>
  <c r="O51" i="40"/>
  <c r="O50" i="40"/>
  <c r="O49" i="40"/>
  <c r="O48" i="40"/>
  <c r="O47" i="40"/>
  <c r="O46" i="40"/>
  <c r="O45" i="40"/>
  <c r="O44" i="40"/>
  <c r="O43" i="40"/>
  <c r="O42" i="40"/>
  <c r="O41" i="40"/>
  <c r="O40" i="40"/>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O7" i="40"/>
  <c r="O6" i="40"/>
  <c r="L79" i="40"/>
  <c r="L78" i="40"/>
  <c r="L77" i="40"/>
  <c r="L76" i="40"/>
  <c r="L75" i="40"/>
  <c r="L74" i="40"/>
  <c r="L73" i="40"/>
  <c r="L72" i="40"/>
  <c r="L71" i="40"/>
  <c r="L70" i="40"/>
  <c r="L69" i="40"/>
  <c r="L68" i="40"/>
  <c r="L67" i="40"/>
  <c r="L66" i="40"/>
  <c r="L65" i="40"/>
  <c r="L64" i="40"/>
  <c r="L63" i="40"/>
  <c r="L62" i="40"/>
  <c r="L61" i="40"/>
  <c r="L60" i="40"/>
  <c r="L59" i="40"/>
  <c r="L58" i="40"/>
  <c r="L57" i="40"/>
  <c r="L56" i="40"/>
  <c r="L55" i="40"/>
  <c r="L54" i="40"/>
  <c r="L53" i="40"/>
  <c r="L52" i="40"/>
  <c r="L51" i="40"/>
  <c r="L50" i="40"/>
  <c r="L49" i="40"/>
  <c r="L48" i="40"/>
  <c r="L47"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L7" i="40"/>
  <c r="L6" i="40"/>
  <c r="I79" i="40"/>
  <c r="I78" i="40"/>
  <c r="I77" i="40"/>
  <c r="I76" i="40"/>
  <c r="I75" i="40"/>
  <c r="I74" i="40"/>
  <c r="I73" i="40"/>
  <c r="I72" i="40"/>
  <c r="AI69" i="40" s="1"/>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F79" i="40"/>
  <c r="F7" i="40"/>
  <c r="F8" i="40"/>
  <c r="F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AG43" i="40" s="1"/>
  <c r="F73" i="40"/>
  <c r="F74" i="40"/>
  <c r="F75" i="40"/>
  <c r="F76" i="40"/>
  <c r="F77" i="40"/>
  <c r="F78" i="40"/>
  <c r="F6" i="40"/>
  <c r="AD13" i="41"/>
  <c r="AD12" i="41"/>
  <c r="AD11" i="41"/>
  <c r="AD10" i="41"/>
  <c r="AD9" i="41"/>
  <c r="AD8" i="41"/>
  <c r="AD7" i="41"/>
  <c r="AD6" i="41"/>
  <c r="AA13" i="41"/>
  <c r="AA12" i="41"/>
  <c r="AA11" i="41"/>
  <c r="AA10" i="41"/>
  <c r="AA9" i="41"/>
  <c r="AA8" i="41"/>
  <c r="AA7" i="41"/>
  <c r="AA6" i="41"/>
  <c r="X13" i="41"/>
  <c r="X12" i="41"/>
  <c r="X11" i="41"/>
  <c r="X10" i="41"/>
  <c r="X9" i="41"/>
  <c r="X8" i="41"/>
  <c r="X7" i="41"/>
  <c r="X6" i="41"/>
  <c r="U13" i="41"/>
  <c r="U12" i="41"/>
  <c r="U11" i="41"/>
  <c r="U10" i="41"/>
  <c r="U9" i="41"/>
  <c r="U8" i="41"/>
  <c r="U7" i="41"/>
  <c r="U6" i="41"/>
  <c r="R13" i="41"/>
  <c r="R12" i="41"/>
  <c r="R7" i="41"/>
  <c r="R6" i="41"/>
  <c r="O13" i="41"/>
  <c r="O12" i="41"/>
  <c r="L9" i="41"/>
  <c r="L8" i="41"/>
  <c r="L7" i="41"/>
  <c r="L6" i="41"/>
  <c r="I13" i="41"/>
  <c r="I12" i="41"/>
  <c r="I11" i="41"/>
  <c r="I10" i="41"/>
  <c r="I9" i="41"/>
  <c r="I8" i="41"/>
  <c r="I7" i="41"/>
  <c r="I6" i="41"/>
  <c r="F7" i="41"/>
  <c r="F8" i="41"/>
  <c r="F9" i="41"/>
  <c r="F10" i="41"/>
  <c r="F11" i="41"/>
  <c r="F12" i="41"/>
  <c r="F13" i="41"/>
  <c r="F6" i="41"/>
  <c r="AC14" i="41"/>
  <c r="AC80" i="40" s="1"/>
  <c r="AB14" i="41"/>
  <c r="AB80" i="40" s="1"/>
  <c r="Z14" i="41"/>
  <c r="Z80" i="40" s="1"/>
  <c r="Y14" i="41"/>
  <c r="Y80" i="40" s="1"/>
  <c r="W14" i="41"/>
  <c r="W80" i="40" s="1"/>
  <c r="V14" i="41"/>
  <c r="V80" i="40" s="1"/>
  <c r="T14" i="41"/>
  <c r="T80" i="40" s="1"/>
  <c r="S14" i="41"/>
  <c r="S80" i="40" s="1"/>
  <c r="Q14" i="41"/>
  <c r="Q80" i="40" s="1"/>
  <c r="P14" i="41"/>
  <c r="P80" i="40" s="1"/>
  <c r="N14" i="41"/>
  <c r="N80" i="40" s="1"/>
  <c r="M14" i="41"/>
  <c r="M80" i="40" s="1"/>
  <c r="K14" i="41"/>
  <c r="K80" i="40" s="1"/>
  <c r="J14" i="41"/>
  <c r="J80" i="40" s="1"/>
  <c r="H14" i="41"/>
  <c r="I14" i="41" s="1"/>
  <c r="AZ8" i="41" s="1"/>
  <c r="G14" i="41"/>
  <c r="G80" i="40" s="1"/>
  <c r="E14" i="41"/>
  <c r="D14" i="41"/>
  <c r="D80" i="40" s="1"/>
  <c r="Q6" i="38"/>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56" i="38"/>
  <c r="AF55" i="38"/>
  <c r="AF54" i="38"/>
  <c r="AF53" i="38"/>
  <c r="AF52" i="38"/>
  <c r="AF51" i="38"/>
  <c r="AF50" i="38"/>
  <c r="AF49" i="38"/>
  <c r="AF48" i="38"/>
  <c r="AF47" i="38"/>
  <c r="AF46" i="38"/>
  <c r="AF45" i="38"/>
  <c r="AF44" i="38"/>
  <c r="AF43" i="38"/>
  <c r="AF42" i="38"/>
  <c r="AF41" i="38"/>
  <c r="AF40" i="38"/>
  <c r="AF39" i="38"/>
  <c r="AF38" i="38"/>
  <c r="AF37" i="38"/>
  <c r="AF36" i="38"/>
  <c r="AF35" i="38"/>
  <c r="AF34" i="38"/>
  <c r="AF33" i="38"/>
  <c r="AF32" i="38"/>
  <c r="AF31" i="38"/>
  <c r="AF30" i="38"/>
  <c r="AF29" i="38"/>
  <c r="AF28" i="38"/>
  <c r="AF27" i="38"/>
  <c r="AF26" i="38"/>
  <c r="AF25" i="38"/>
  <c r="AF24" i="38"/>
  <c r="AF23" i="38"/>
  <c r="AF22" i="38"/>
  <c r="AF21" i="38"/>
  <c r="AF20" i="38"/>
  <c r="AF19" i="38"/>
  <c r="AF18" i="38"/>
  <c r="AF17" i="38"/>
  <c r="AF16" i="38"/>
  <c r="AF15" i="38"/>
  <c r="AF14" i="38"/>
  <c r="AF13" i="38"/>
  <c r="AF12" i="38"/>
  <c r="AF11" i="38"/>
  <c r="AF10" i="38"/>
  <c r="AF9" i="38"/>
  <c r="AF8" i="38"/>
  <c r="AF7" i="38"/>
  <c r="AF6"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D8" i="38"/>
  <c r="AD7" i="38"/>
  <c r="AD6" i="38"/>
  <c r="Z79" i="38"/>
  <c r="Z78" i="38"/>
  <c r="Z77" i="38"/>
  <c r="Z76" i="38"/>
  <c r="Z75" i="38"/>
  <c r="Z74" i="38"/>
  <c r="Z73" i="38"/>
  <c r="Z72" i="38"/>
  <c r="Z71" i="38"/>
  <c r="Z70" i="38"/>
  <c r="Z69" i="38"/>
  <c r="Z68" i="38"/>
  <c r="Z67" i="38"/>
  <c r="Z66" i="38"/>
  <c r="Z65" i="38"/>
  <c r="Z64" i="38"/>
  <c r="Z63" i="38"/>
  <c r="Z62" i="38"/>
  <c r="Z61" i="38"/>
  <c r="Z60" i="38"/>
  <c r="Z59" i="38"/>
  <c r="Z58" i="38"/>
  <c r="Z57" i="38"/>
  <c r="Z56" i="38"/>
  <c r="Z55" i="38"/>
  <c r="Z54" i="38"/>
  <c r="Z53" i="38"/>
  <c r="Z52" i="38"/>
  <c r="Z51" i="38"/>
  <c r="Z50" i="38"/>
  <c r="Z49" i="38"/>
  <c r="Z48" i="38"/>
  <c r="Z47" i="38"/>
  <c r="Z46" i="38"/>
  <c r="Z45" i="38"/>
  <c r="Z44" i="38"/>
  <c r="Z43" i="38"/>
  <c r="Z42" i="38"/>
  <c r="Z41" i="38"/>
  <c r="Z40" i="38"/>
  <c r="Z39" i="38"/>
  <c r="Z38" i="38"/>
  <c r="Z37" i="38"/>
  <c r="Z36" i="38"/>
  <c r="Z35" i="38"/>
  <c r="Z34" i="38"/>
  <c r="Z33" i="38"/>
  <c r="Z32" i="38"/>
  <c r="Z31" i="38"/>
  <c r="Z30" i="38"/>
  <c r="Z29" i="38"/>
  <c r="Z28" i="38"/>
  <c r="Z27" i="38"/>
  <c r="Z26" i="38"/>
  <c r="Z25" i="38"/>
  <c r="Z24" i="38"/>
  <c r="Z23" i="38"/>
  <c r="Z22" i="38"/>
  <c r="Z21" i="38"/>
  <c r="Z20" i="38"/>
  <c r="Z19" i="38"/>
  <c r="Z18" i="38"/>
  <c r="Z17" i="38"/>
  <c r="Z16" i="38"/>
  <c r="Z15" i="38"/>
  <c r="Z14" i="38"/>
  <c r="Z13" i="38"/>
  <c r="Z12" i="38"/>
  <c r="Z11" i="38"/>
  <c r="Z10" i="38"/>
  <c r="Z9" i="38"/>
  <c r="Z8" i="38"/>
  <c r="Z7" i="38"/>
  <c r="Z6" i="38"/>
  <c r="X79" i="38"/>
  <c r="X78" i="38"/>
  <c r="X77" i="38"/>
  <c r="X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X47" i="38"/>
  <c r="X46" i="38"/>
  <c r="X45" i="38"/>
  <c r="X44" i="38"/>
  <c r="X43" i="38"/>
  <c r="X42" i="38"/>
  <c r="X41" i="38"/>
  <c r="X40" i="38"/>
  <c r="X39" i="38"/>
  <c r="X38" i="38"/>
  <c r="X37" i="38"/>
  <c r="X36" i="38"/>
  <c r="X35" i="38"/>
  <c r="X34" i="38"/>
  <c r="X33" i="38"/>
  <c r="X32" i="38"/>
  <c r="X31" i="38"/>
  <c r="X30" i="38"/>
  <c r="X29" i="38"/>
  <c r="X28" i="38"/>
  <c r="X27" i="38"/>
  <c r="X26" i="38"/>
  <c r="X25" i="38"/>
  <c r="X24" i="38"/>
  <c r="X23" i="38"/>
  <c r="X22" i="38"/>
  <c r="X21" i="38"/>
  <c r="X20" i="38"/>
  <c r="X19" i="38"/>
  <c r="X18" i="38"/>
  <c r="X17" i="38"/>
  <c r="X16" i="38"/>
  <c r="X15" i="38"/>
  <c r="X14" i="38"/>
  <c r="X13" i="38"/>
  <c r="X12" i="38"/>
  <c r="X11" i="38"/>
  <c r="X10" i="38"/>
  <c r="X9" i="38"/>
  <c r="X8" i="38"/>
  <c r="X7" i="38"/>
  <c r="X6" i="38"/>
  <c r="V79" i="38"/>
  <c r="V78" i="38"/>
  <c r="V77" i="38"/>
  <c r="V76" i="38"/>
  <c r="V75" i="38"/>
  <c r="V74" i="38"/>
  <c r="V73" i="38"/>
  <c r="V72" i="38"/>
  <c r="V71" i="38"/>
  <c r="V70" i="38"/>
  <c r="V69" i="38"/>
  <c r="V68" i="38"/>
  <c r="V67" i="38"/>
  <c r="V66" i="38"/>
  <c r="V65" i="38"/>
  <c r="V64" i="38"/>
  <c r="V63" i="38"/>
  <c r="V62" i="38"/>
  <c r="V61" i="38"/>
  <c r="V60" i="38"/>
  <c r="V59" i="38"/>
  <c r="V58" i="38"/>
  <c r="V57" i="38"/>
  <c r="V56" i="38"/>
  <c r="V55" i="38"/>
  <c r="V54" i="38"/>
  <c r="V53" i="38"/>
  <c r="V52" i="38"/>
  <c r="V51" i="38"/>
  <c r="V50" i="38"/>
  <c r="V49" i="38"/>
  <c r="V48" i="38"/>
  <c r="V47" i="38"/>
  <c r="V46" i="38"/>
  <c r="V45" i="38"/>
  <c r="V44" i="38"/>
  <c r="V43" i="38"/>
  <c r="V42" i="38"/>
  <c r="V41" i="38"/>
  <c r="V40" i="38"/>
  <c r="V39" i="38"/>
  <c r="V38" i="38"/>
  <c r="V37" i="38"/>
  <c r="V36" i="38"/>
  <c r="V35" i="38"/>
  <c r="V34" i="38"/>
  <c r="V33" i="38"/>
  <c r="V32" i="38"/>
  <c r="V31" i="38"/>
  <c r="V30" i="38"/>
  <c r="V29" i="38"/>
  <c r="V28" i="38"/>
  <c r="V27" i="38"/>
  <c r="V26" i="38"/>
  <c r="V25" i="38"/>
  <c r="V24" i="38"/>
  <c r="V23" i="38"/>
  <c r="V22" i="38"/>
  <c r="V21" i="38"/>
  <c r="V20" i="38"/>
  <c r="V19" i="38"/>
  <c r="V18" i="38"/>
  <c r="V17" i="38"/>
  <c r="V16" i="38"/>
  <c r="V15" i="38"/>
  <c r="V14" i="38"/>
  <c r="V13" i="38"/>
  <c r="V12" i="38"/>
  <c r="V11" i="38"/>
  <c r="V10" i="38"/>
  <c r="V9" i="38"/>
  <c r="V8" i="38"/>
  <c r="V7" i="38"/>
  <c r="V6" i="38"/>
  <c r="T79" i="38"/>
  <c r="T78" i="38"/>
  <c r="T77" i="38"/>
  <c r="T76" i="38"/>
  <c r="T75" i="38"/>
  <c r="T74" i="38"/>
  <c r="T73" i="38"/>
  <c r="T72" i="38"/>
  <c r="T71" i="38"/>
  <c r="T70" i="38"/>
  <c r="T69" i="38"/>
  <c r="T68" i="38"/>
  <c r="T67" i="38"/>
  <c r="T66" i="38"/>
  <c r="T65" i="38"/>
  <c r="T64" i="38"/>
  <c r="T63" i="38"/>
  <c r="T62" i="38"/>
  <c r="T61" i="38"/>
  <c r="T60" i="38"/>
  <c r="T59" i="38"/>
  <c r="T58" i="38"/>
  <c r="T57" i="38"/>
  <c r="T56" i="38"/>
  <c r="T55" i="38"/>
  <c r="T54" i="38"/>
  <c r="T53" i="38"/>
  <c r="T52" i="38"/>
  <c r="T51" i="38"/>
  <c r="T50" i="38"/>
  <c r="T49" i="38"/>
  <c r="T48" i="38"/>
  <c r="T47" i="38"/>
  <c r="T46" i="38"/>
  <c r="T45" i="38"/>
  <c r="T44" i="38"/>
  <c r="T43" i="38"/>
  <c r="T42" i="38"/>
  <c r="T41" i="38"/>
  <c r="T40" i="38"/>
  <c r="T39" i="38"/>
  <c r="T38" i="38"/>
  <c r="T37" i="38"/>
  <c r="T36" i="38"/>
  <c r="T35" i="38"/>
  <c r="T34" i="38"/>
  <c r="T33" i="38"/>
  <c r="T32"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T6" i="38"/>
  <c r="R6"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P8" i="38"/>
  <c r="P7" i="38"/>
  <c r="P6"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N8" i="38"/>
  <c r="N7" i="38"/>
  <c r="N6"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6" i="38"/>
  <c r="H11" i="59"/>
  <c r="H10" i="59"/>
  <c r="H9" i="59"/>
  <c r="H8" i="59"/>
  <c r="H7" i="59"/>
  <c r="H6" i="59"/>
  <c r="H12" i="59"/>
  <c r="H13" i="59"/>
  <c r="L6" i="59"/>
  <c r="L7" i="59"/>
  <c r="L8" i="59"/>
  <c r="L9" i="59"/>
  <c r="L10" i="59"/>
  <c r="L11" i="59"/>
  <c r="L12" i="59"/>
  <c r="L13" i="59"/>
  <c r="N6" i="59"/>
  <c r="N7" i="59"/>
  <c r="N8" i="59"/>
  <c r="N9" i="59"/>
  <c r="N10" i="59"/>
  <c r="N11" i="59"/>
  <c r="N12" i="59"/>
  <c r="N13" i="59"/>
  <c r="P6" i="59"/>
  <c r="P7" i="59"/>
  <c r="P8" i="59"/>
  <c r="P9" i="59"/>
  <c r="P10" i="59"/>
  <c r="P11" i="59"/>
  <c r="P12" i="59"/>
  <c r="P13" i="59"/>
  <c r="T6" i="59"/>
  <c r="T7" i="59"/>
  <c r="T8" i="59"/>
  <c r="T9" i="59"/>
  <c r="T10" i="59"/>
  <c r="T11" i="59"/>
  <c r="T12" i="59"/>
  <c r="T13" i="59"/>
  <c r="V6" i="59"/>
  <c r="V7" i="59"/>
  <c r="V8" i="59"/>
  <c r="V9" i="59"/>
  <c r="V10" i="59"/>
  <c r="V11" i="59"/>
  <c r="V12" i="59"/>
  <c r="V13" i="59"/>
  <c r="AG47" i="40" l="1"/>
  <c r="AF47" i="40" s="1"/>
  <c r="AI48" i="40"/>
  <c r="AH48" i="40" s="1"/>
  <c r="AK30" i="40"/>
  <c r="AJ30" i="40" s="1"/>
  <c r="AM32" i="40"/>
  <c r="AL32" i="40" s="1"/>
  <c r="AO69" i="40"/>
  <c r="AN69" i="40" s="1"/>
  <c r="AQ13" i="40"/>
  <c r="AP13" i="40" s="1"/>
  <c r="AS60" i="40"/>
  <c r="AR60" i="40" s="1"/>
  <c r="AU38" i="40"/>
  <c r="AT38" i="40" s="1"/>
  <c r="AW14" i="40"/>
  <c r="AV14" i="40" s="1"/>
  <c r="AI11" i="40"/>
  <c r="AH11" i="40" s="1"/>
  <c r="AO16" i="40"/>
  <c r="AN16" i="40" s="1"/>
  <c r="AU24" i="40"/>
  <c r="AT24" i="40" s="1"/>
  <c r="AZ10" i="41"/>
  <c r="AO6" i="40"/>
  <c r="AN6" i="40" s="1"/>
  <c r="AM78" i="40"/>
  <c r="AL78" i="40" s="1"/>
  <c r="AM76" i="40"/>
  <c r="AL76" i="40" s="1"/>
  <c r="AM74" i="40"/>
  <c r="AL74" i="40" s="1"/>
  <c r="AM72" i="40"/>
  <c r="AL72" i="40" s="1"/>
  <c r="AM70" i="40"/>
  <c r="AL70" i="40" s="1"/>
  <c r="AK68" i="40"/>
  <c r="AJ68" i="40" s="1"/>
  <c r="AK66" i="40"/>
  <c r="AJ66" i="40" s="1"/>
  <c r="AK64" i="40"/>
  <c r="AJ64" i="40" s="1"/>
  <c r="AW61" i="40"/>
  <c r="AV61" i="40" s="1"/>
  <c r="AK59" i="40"/>
  <c r="AJ59" i="40" s="1"/>
  <c r="AQ56" i="40"/>
  <c r="AP56" i="40" s="1"/>
  <c r="AW53" i="40"/>
  <c r="AV53" i="40" s="1"/>
  <c r="AK51" i="40"/>
  <c r="AJ51" i="40" s="1"/>
  <c r="AU44" i="40"/>
  <c r="AT44" i="40" s="1"/>
  <c r="AO41" i="40"/>
  <c r="AN41" i="40" s="1"/>
  <c r="AG35" i="40"/>
  <c r="AF35" i="40" s="1"/>
  <c r="AM21" i="40"/>
  <c r="AL21" i="40" s="1"/>
  <c r="AQ9" i="40"/>
  <c r="AP9" i="40" s="1"/>
  <c r="AI18" i="40"/>
  <c r="AH18" i="40" s="1"/>
  <c r="AI49" i="40"/>
  <c r="AH49" i="40" s="1"/>
  <c r="AI51" i="40"/>
  <c r="AH51" i="40" s="1"/>
  <c r="AI59" i="40"/>
  <c r="AH59" i="40" s="1"/>
  <c r="AI64" i="40"/>
  <c r="AH64" i="40" s="1"/>
  <c r="AI66" i="40"/>
  <c r="AH66" i="40" s="1"/>
  <c r="AI68" i="40"/>
  <c r="AH68" i="40" s="1"/>
  <c r="AM30" i="40"/>
  <c r="AL30" i="40" s="1"/>
  <c r="AM42" i="40"/>
  <c r="AL42" i="40" s="1"/>
  <c r="AM57" i="40"/>
  <c r="AL57" i="40" s="1"/>
  <c r="AO8" i="40"/>
  <c r="AN8" i="40" s="1"/>
  <c r="AO23" i="40"/>
  <c r="AN23" i="40" s="1"/>
  <c r="AO32" i="40"/>
  <c r="AN32" i="40" s="1"/>
  <c r="AO43" i="40"/>
  <c r="AN43" i="40" s="1"/>
  <c r="AO56" i="40"/>
  <c r="AN56" i="40" s="1"/>
  <c r="AO63" i="40"/>
  <c r="AN63" i="40" s="1"/>
  <c r="AO65" i="40"/>
  <c r="AN65" i="40" s="1"/>
  <c r="AO67" i="40"/>
  <c r="AN67" i="40" s="1"/>
  <c r="AS36" i="40"/>
  <c r="AR36" i="40" s="1"/>
  <c r="AS44" i="40"/>
  <c r="AR44" i="40" s="1"/>
  <c r="AS54" i="40"/>
  <c r="AR54" i="40" s="1"/>
  <c r="AS62" i="40"/>
  <c r="AR62" i="40" s="1"/>
  <c r="AU13" i="40"/>
  <c r="AT13" i="40" s="1"/>
  <c r="AU20" i="40"/>
  <c r="AT20" i="40" s="1"/>
  <c r="AU46" i="40"/>
  <c r="AT46" i="40" s="1"/>
  <c r="AU53" i="40"/>
  <c r="AT53" i="40" s="1"/>
  <c r="AU61" i="40"/>
  <c r="AT61" i="40" s="1"/>
  <c r="AU64" i="40"/>
  <c r="AT64" i="40" s="1"/>
  <c r="AU66" i="40"/>
  <c r="AT66" i="40" s="1"/>
  <c r="AU68" i="40"/>
  <c r="AT68" i="40" s="1"/>
  <c r="AS6" i="40"/>
  <c r="AR6" i="40" s="1"/>
  <c r="AI78" i="40"/>
  <c r="AH78" i="40" s="1"/>
  <c r="AI76" i="40"/>
  <c r="AH76" i="40" s="1"/>
  <c r="AI74" i="40"/>
  <c r="AH74" i="40" s="1"/>
  <c r="AI72" i="40"/>
  <c r="AH72" i="40" s="1"/>
  <c r="AI70" i="40"/>
  <c r="AH70" i="40" s="1"/>
  <c r="AG68" i="40"/>
  <c r="AF68" i="40" s="1"/>
  <c r="AG66" i="40"/>
  <c r="AF66" i="40" s="1"/>
  <c r="AG64" i="40"/>
  <c r="AF64" i="40" s="1"/>
  <c r="AQ61" i="40"/>
  <c r="AP61" i="40" s="1"/>
  <c r="AW58" i="40"/>
  <c r="AV58" i="40" s="1"/>
  <c r="AK56" i="40"/>
  <c r="AJ56" i="40" s="1"/>
  <c r="AQ53" i="40"/>
  <c r="AP53" i="40" s="1"/>
  <c r="AW50" i="40"/>
  <c r="AV50" i="40" s="1"/>
  <c r="AW47" i="40"/>
  <c r="AV47" i="40" s="1"/>
  <c r="AQ44" i="40"/>
  <c r="AP44" i="40" s="1"/>
  <c r="AW40" i="40"/>
  <c r="AV40" i="40" s="1"/>
  <c r="AO34" i="40"/>
  <c r="AN34" i="40" s="1"/>
  <c r="AI28" i="40"/>
  <c r="AH28" i="40" s="1"/>
  <c r="AS20" i="40"/>
  <c r="AR20" i="40" s="1"/>
  <c r="AK8" i="40"/>
  <c r="AJ8" i="40" s="1"/>
  <c r="AI9" i="41"/>
  <c r="AH9" i="41" s="1"/>
  <c r="AQ8" i="41"/>
  <c r="AP8" i="41" s="1"/>
  <c r="AK16" i="40"/>
  <c r="AJ16" i="40" s="1"/>
  <c r="AQ35" i="40"/>
  <c r="AP35" i="40" s="1"/>
  <c r="AW10" i="40"/>
  <c r="AV10" i="40" s="1"/>
  <c r="AS79" i="40"/>
  <c r="AR79" i="40" s="1"/>
  <c r="AS77" i="40"/>
  <c r="AR77" i="40" s="1"/>
  <c r="AS75" i="40"/>
  <c r="AR75" i="40" s="1"/>
  <c r="AS73" i="40"/>
  <c r="AR73" i="40" s="1"/>
  <c r="AS71" i="40"/>
  <c r="AR71" i="40" s="1"/>
  <c r="AS69" i="40"/>
  <c r="AR69" i="40" s="1"/>
  <c r="AQ67" i="40"/>
  <c r="AP67" i="40" s="1"/>
  <c r="AQ65" i="40"/>
  <c r="AP65" i="40" s="1"/>
  <c r="AQ63" i="40"/>
  <c r="AP63" i="40" s="1"/>
  <c r="AG61" i="40"/>
  <c r="AF61" i="40" s="1"/>
  <c r="AM58" i="40"/>
  <c r="AL58" i="40" s="1"/>
  <c r="AS55" i="40"/>
  <c r="AR55" i="40" s="1"/>
  <c r="AG53" i="40"/>
  <c r="AF53" i="40" s="1"/>
  <c r="AM50" i="40"/>
  <c r="AL50" i="40" s="1"/>
  <c r="AS43" i="40"/>
  <c r="AR43" i="40" s="1"/>
  <c r="AW32" i="40"/>
  <c r="AV32" i="40" s="1"/>
  <c r="AO26" i="40"/>
  <c r="AN26" i="40" s="1"/>
  <c r="AS18" i="40"/>
  <c r="AR18" i="40" s="1"/>
  <c r="I80" i="40"/>
  <c r="AZ9" i="41"/>
  <c r="AZ11" i="41"/>
  <c r="AZ12" i="41"/>
  <c r="AZ7" i="41"/>
  <c r="AZ13" i="41"/>
  <c r="AG26" i="40"/>
  <c r="AF26" i="40" s="1"/>
  <c r="AG41" i="40"/>
  <c r="AF41" i="40" s="1"/>
  <c r="AG48" i="40"/>
  <c r="AF48" i="40" s="1"/>
  <c r="AG52" i="40"/>
  <c r="AF52" i="40" s="1"/>
  <c r="AG60" i="40"/>
  <c r="AF60" i="40" s="1"/>
  <c r="AO79" i="40"/>
  <c r="AN79" i="40" s="1"/>
  <c r="AO75" i="40"/>
  <c r="AN75" i="40" s="1"/>
  <c r="AO71" i="40"/>
  <c r="AN71" i="40" s="1"/>
  <c r="AM67" i="40"/>
  <c r="AL67" i="40" s="1"/>
  <c r="AM63" i="40"/>
  <c r="AL63" i="40" s="1"/>
  <c r="AG58" i="40"/>
  <c r="AF58" i="40" s="1"/>
  <c r="AS52" i="40"/>
  <c r="AR52" i="40" s="1"/>
  <c r="AS46" i="40"/>
  <c r="AR46" i="40" s="1"/>
  <c r="AG18" i="40"/>
  <c r="AF18" i="40" s="1"/>
  <c r="AG79" i="40"/>
  <c r="AF79" i="40" s="1"/>
  <c r="AG77" i="40"/>
  <c r="AF77" i="40" s="1"/>
  <c r="AG75" i="40"/>
  <c r="AF75" i="40" s="1"/>
  <c r="AG73" i="40"/>
  <c r="AF73" i="40" s="1"/>
  <c r="AG71" i="40"/>
  <c r="AF71" i="40" s="1"/>
  <c r="AW68" i="40"/>
  <c r="AV68" i="40" s="1"/>
  <c r="AW66" i="40"/>
  <c r="AV66" i="40" s="1"/>
  <c r="AW64" i="40"/>
  <c r="AV64" i="40" s="1"/>
  <c r="AU62" i="40"/>
  <c r="AT62" i="40" s="1"/>
  <c r="AI60" i="40"/>
  <c r="AH60" i="40" s="1"/>
  <c r="AO57" i="40"/>
  <c r="AN57" i="40" s="1"/>
  <c r="AU54" i="40"/>
  <c r="AT54" i="40" s="1"/>
  <c r="AI52" i="40"/>
  <c r="AH52" i="40" s="1"/>
  <c r="AM49" i="40"/>
  <c r="AL49" i="40" s="1"/>
  <c r="AU45" i="40"/>
  <c r="AT45" i="40" s="1"/>
  <c r="AO42" i="40"/>
  <c r="AN42" i="40" s="1"/>
  <c r="AI37" i="40"/>
  <c r="AH37" i="40" s="1"/>
  <c r="AU30" i="40"/>
  <c r="AT30" i="40" s="1"/>
  <c r="AG24" i="40"/>
  <c r="AF24" i="40" s="1"/>
  <c r="AM9" i="41"/>
  <c r="AL9" i="41" s="1"/>
  <c r="AO77" i="40"/>
  <c r="AN77" i="40" s="1"/>
  <c r="AO73" i="40"/>
  <c r="AN73" i="40" s="1"/>
  <c r="AM65" i="40"/>
  <c r="AL65" i="40" s="1"/>
  <c r="AM55" i="40"/>
  <c r="AL55" i="40" s="1"/>
  <c r="AG50" i="40"/>
  <c r="AF50" i="40" s="1"/>
  <c r="AM43" i="40"/>
  <c r="AL43" i="40" s="1"/>
  <c r="AZ6" i="41"/>
  <c r="AU78" i="40"/>
  <c r="AT78" i="40" s="1"/>
  <c r="AU76" i="40"/>
  <c r="AT76" i="40" s="1"/>
  <c r="AU74" i="40"/>
  <c r="AT74" i="40" s="1"/>
  <c r="AU72" i="40"/>
  <c r="AT72" i="40" s="1"/>
  <c r="AU70" i="40"/>
  <c r="AT70" i="40" s="1"/>
  <c r="AS68" i="40"/>
  <c r="AR68" i="40" s="1"/>
  <c r="AS66" i="40"/>
  <c r="AR66" i="40" s="1"/>
  <c r="AS64" i="40"/>
  <c r="AR64" i="40" s="1"/>
  <c r="AO62" i="40"/>
  <c r="AN62" i="40" s="1"/>
  <c r="AU59" i="40"/>
  <c r="AT59" i="40" s="1"/>
  <c r="AI57" i="40"/>
  <c r="AH57" i="40" s="1"/>
  <c r="AO54" i="40"/>
  <c r="AN54" i="40" s="1"/>
  <c r="AU51" i="40"/>
  <c r="AT51" i="40" s="1"/>
  <c r="AG49" i="40"/>
  <c r="AF49" i="40" s="1"/>
  <c r="AO45" i="40"/>
  <c r="AN45" i="40" s="1"/>
  <c r="AK42" i="40"/>
  <c r="AJ42" i="40" s="1"/>
  <c r="AM23" i="40"/>
  <c r="AL23" i="40" s="1"/>
  <c r="AI11" i="41"/>
  <c r="AH11" i="41" s="1"/>
  <c r="AK8" i="41"/>
  <c r="AJ8" i="41" s="1"/>
  <c r="AO9" i="41"/>
  <c r="AN9" i="41" s="1"/>
  <c r="AS7" i="41"/>
  <c r="AR7" i="41" s="1"/>
  <c r="AG7" i="40"/>
  <c r="AF7" i="40" s="1"/>
  <c r="AG9" i="40"/>
  <c r="AF9" i="40" s="1"/>
  <c r="AG11" i="40"/>
  <c r="AF11" i="40" s="1"/>
  <c r="AG13" i="40"/>
  <c r="AF13" i="40" s="1"/>
  <c r="AG15" i="40"/>
  <c r="AF15" i="40" s="1"/>
  <c r="AG17" i="40"/>
  <c r="AF17" i="40" s="1"/>
  <c r="AG8" i="40"/>
  <c r="AF8" i="40" s="1"/>
  <c r="AG10" i="40"/>
  <c r="AF10" i="40" s="1"/>
  <c r="AG12" i="40"/>
  <c r="AF12" i="40" s="1"/>
  <c r="AG14" i="40"/>
  <c r="AF14" i="40" s="1"/>
  <c r="AG16" i="40"/>
  <c r="AF16" i="40" s="1"/>
  <c r="AG6" i="40"/>
  <c r="AF6" i="40" s="1"/>
  <c r="AG19" i="40"/>
  <c r="AF19" i="40" s="1"/>
  <c r="AG21" i="40"/>
  <c r="AF21" i="40" s="1"/>
  <c r="AG23" i="40"/>
  <c r="AF23" i="40" s="1"/>
  <c r="AG25" i="40"/>
  <c r="AF25" i="40" s="1"/>
  <c r="AG31" i="40"/>
  <c r="AF31" i="40" s="1"/>
  <c r="AG39" i="40"/>
  <c r="AF39" i="40" s="1"/>
  <c r="AG29" i="40"/>
  <c r="AF29" i="40" s="1"/>
  <c r="AG30" i="40"/>
  <c r="AF30" i="40" s="1"/>
  <c r="AG37" i="40"/>
  <c r="AF37" i="40" s="1"/>
  <c r="AG38" i="40"/>
  <c r="AF38" i="40" s="1"/>
  <c r="AG28" i="40"/>
  <c r="AF28" i="40" s="1"/>
  <c r="AG36" i="40"/>
  <c r="AF36" i="40" s="1"/>
  <c r="AG40" i="40"/>
  <c r="AF40" i="40" s="1"/>
  <c r="AG51" i="40"/>
  <c r="AF51" i="40" s="1"/>
  <c r="AG54" i="40"/>
  <c r="AF54" i="40" s="1"/>
  <c r="AG33" i="40"/>
  <c r="AF33" i="40" s="1"/>
  <c r="AG34" i="40"/>
  <c r="AF34" i="40" s="1"/>
  <c r="AG42" i="40"/>
  <c r="AF42" i="40" s="1"/>
  <c r="AG32" i="40"/>
  <c r="AF32" i="40" s="1"/>
  <c r="AG46" i="40"/>
  <c r="AF46" i="40" s="1"/>
  <c r="AG59" i="40"/>
  <c r="AF59" i="40" s="1"/>
  <c r="AG62" i="40"/>
  <c r="AF62" i="40" s="1"/>
  <c r="AM8" i="40"/>
  <c r="AL8" i="40" s="1"/>
  <c r="AM10" i="40"/>
  <c r="AL10" i="40" s="1"/>
  <c r="AM12" i="40"/>
  <c r="AL12" i="40" s="1"/>
  <c r="AM14" i="40"/>
  <c r="AL14" i="40" s="1"/>
  <c r="AM16" i="40"/>
  <c r="AL16" i="40" s="1"/>
  <c r="AM7" i="40"/>
  <c r="AL7" i="40" s="1"/>
  <c r="AM9" i="40"/>
  <c r="AL9" i="40" s="1"/>
  <c r="AM11" i="40"/>
  <c r="AL11" i="40" s="1"/>
  <c r="AM13" i="40"/>
  <c r="AL13" i="40" s="1"/>
  <c r="AM15" i="40"/>
  <c r="AL15" i="40" s="1"/>
  <c r="AM18" i="40"/>
  <c r="AL18" i="40" s="1"/>
  <c r="AM20" i="40"/>
  <c r="AL20" i="40" s="1"/>
  <c r="AM22" i="40"/>
  <c r="AL22" i="40" s="1"/>
  <c r="AM24" i="40"/>
  <c r="AL24" i="40" s="1"/>
  <c r="AM28" i="40"/>
  <c r="AL28" i="40" s="1"/>
  <c r="AM36" i="40"/>
  <c r="AL36" i="40" s="1"/>
  <c r="AM26" i="40"/>
  <c r="AL26" i="40" s="1"/>
  <c r="AM27" i="40"/>
  <c r="AL27" i="40" s="1"/>
  <c r="AM34" i="40"/>
  <c r="AL34" i="40" s="1"/>
  <c r="AM35" i="40"/>
  <c r="AL35" i="40" s="1"/>
  <c r="AM33" i="40"/>
  <c r="AL33" i="40" s="1"/>
  <c r="AM41" i="40"/>
  <c r="AL41" i="40" s="1"/>
  <c r="AM29" i="40"/>
  <c r="AL29" i="40" s="1"/>
  <c r="AM56" i="40"/>
  <c r="AL56" i="40" s="1"/>
  <c r="AM59" i="40"/>
  <c r="AL59" i="40" s="1"/>
  <c r="AM38" i="40"/>
  <c r="AL38" i="40" s="1"/>
  <c r="AM39" i="40"/>
  <c r="AL39" i="40" s="1"/>
  <c r="AM44" i="40"/>
  <c r="AL44" i="40" s="1"/>
  <c r="AM45" i="40"/>
  <c r="AL45" i="40" s="1"/>
  <c r="AM37" i="40"/>
  <c r="AL37" i="40" s="1"/>
  <c r="AM48" i="40"/>
  <c r="AL48" i="40" s="1"/>
  <c r="AM51" i="40"/>
  <c r="AL51" i="40" s="1"/>
  <c r="AS7" i="40"/>
  <c r="AR7" i="40" s="1"/>
  <c r="AS9" i="40"/>
  <c r="AR9" i="40" s="1"/>
  <c r="AS11" i="40"/>
  <c r="AR11" i="40" s="1"/>
  <c r="AS13" i="40"/>
  <c r="AR13" i="40" s="1"/>
  <c r="AS15" i="40"/>
  <c r="AR15" i="40" s="1"/>
  <c r="AS8" i="40"/>
  <c r="AR8" i="40" s="1"/>
  <c r="AS10" i="40"/>
  <c r="AR10" i="40" s="1"/>
  <c r="AS12" i="40"/>
  <c r="AR12" i="40" s="1"/>
  <c r="AS14" i="40"/>
  <c r="AR14" i="40" s="1"/>
  <c r="AS16" i="40"/>
  <c r="AR16" i="40" s="1"/>
  <c r="AS17" i="40"/>
  <c r="AR17" i="40" s="1"/>
  <c r="AS19" i="40"/>
  <c r="AR19" i="40" s="1"/>
  <c r="AS21" i="40"/>
  <c r="AR21" i="40" s="1"/>
  <c r="AS23" i="40"/>
  <c r="AR23" i="40" s="1"/>
  <c r="AS25" i="40"/>
  <c r="AR25" i="40" s="1"/>
  <c r="AS33" i="40"/>
  <c r="AR33" i="40" s="1"/>
  <c r="AS31" i="40"/>
  <c r="AR31" i="40" s="1"/>
  <c r="AS32" i="40"/>
  <c r="AR32" i="40" s="1"/>
  <c r="AS39" i="40"/>
  <c r="AR39" i="40" s="1"/>
  <c r="AS40" i="40"/>
  <c r="AR40" i="40" s="1"/>
  <c r="AS30" i="40"/>
  <c r="AR30" i="40" s="1"/>
  <c r="AS38" i="40"/>
  <c r="AR38" i="40" s="1"/>
  <c r="AS34" i="40"/>
  <c r="AR34" i="40" s="1"/>
  <c r="AS45" i="40"/>
  <c r="AR45" i="40" s="1"/>
  <c r="AS48" i="40"/>
  <c r="AR48" i="40" s="1"/>
  <c r="AS61" i="40"/>
  <c r="AR61" i="40" s="1"/>
  <c r="AS27" i="40"/>
  <c r="AR27" i="40" s="1"/>
  <c r="AS28" i="40"/>
  <c r="AR28" i="40" s="1"/>
  <c r="AS47" i="40"/>
  <c r="AR47" i="40" s="1"/>
  <c r="AS26" i="40"/>
  <c r="AR26" i="40" s="1"/>
  <c r="AS42" i="40"/>
  <c r="AR42" i="40" s="1"/>
  <c r="AS53" i="40"/>
  <c r="AR53" i="40" s="1"/>
  <c r="AS56" i="40"/>
  <c r="AR56" i="40" s="1"/>
  <c r="AW6" i="40"/>
  <c r="AV6" i="40" s="1"/>
  <c r="AM79" i="40"/>
  <c r="AL79" i="40" s="1"/>
  <c r="AS78" i="40"/>
  <c r="AR78" i="40" s="1"/>
  <c r="AG78" i="40"/>
  <c r="AF78" i="40" s="1"/>
  <c r="AM77" i="40"/>
  <c r="AL77" i="40" s="1"/>
  <c r="AS76" i="40"/>
  <c r="AR76" i="40" s="1"/>
  <c r="AG76" i="40"/>
  <c r="AF76" i="40" s="1"/>
  <c r="AM75" i="40"/>
  <c r="AL75" i="40" s="1"/>
  <c r="AS74" i="40"/>
  <c r="AR74" i="40" s="1"/>
  <c r="AG74" i="40"/>
  <c r="AF74" i="40" s="1"/>
  <c r="AM73" i="40"/>
  <c r="AL73" i="40" s="1"/>
  <c r="AS72" i="40"/>
  <c r="AR72" i="40" s="1"/>
  <c r="AG72" i="40"/>
  <c r="AF72" i="40" s="1"/>
  <c r="AM71" i="40"/>
  <c r="AL71" i="40" s="1"/>
  <c r="AS70" i="40"/>
  <c r="AR70" i="40" s="1"/>
  <c r="AG70" i="40"/>
  <c r="AF70" i="40" s="1"/>
  <c r="AM69" i="40"/>
  <c r="AL69" i="40" s="1"/>
  <c r="AQ68" i="40"/>
  <c r="AP68" i="40" s="1"/>
  <c r="AW67" i="40"/>
  <c r="AV67" i="40" s="1"/>
  <c r="AK67" i="40"/>
  <c r="AJ67" i="40" s="1"/>
  <c r="AQ66" i="40"/>
  <c r="AP66" i="40" s="1"/>
  <c r="AW65" i="40"/>
  <c r="AV65" i="40" s="1"/>
  <c r="AK65" i="40"/>
  <c r="AJ65" i="40" s="1"/>
  <c r="AQ64" i="40"/>
  <c r="AP64" i="40" s="1"/>
  <c r="AW63" i="40"/>
  <c r="AV63" i="40" s="1"/>
  <c r="AK63" i="40"/>
  <c r="AJ63" i="40" s="1"/>
  <c r="AM62" i="40"/>
  <c r="AL62" i="40" s="1"/>
  <c r="AO61" i="40"/>
  <c r="AN61" i="40" s="1"/>
  <c r="AQ60" i="40"/>
  <c r="AP60" i="40" s="1"/>
  <c r="AS59" i="40"/>
  <c r="AR59" i="40" s="1"/>
  <c r="AU58" i="40"/>
  <c r="AT58" i="40" s="1"/>
  <c r="AW57" i="40"/>
  <c r="AV57" i="40" s="1"/>
  <c r="AG57" i="40"/>
  <c r="AF57" i="40" s="1"/>
  <c r="AI56" i="40"/>
  <c r="AH56" i="40" s="1"/>
  <c r="AK55" i="40"/>
  <c r="AJ55" i="40" s="1"/>
  <c r="AM54" i="40"/>
  <c r="AL54" i="40" s="1"/>
  <c r="AO53" i="40"/>
  <c r="AN53" i="40" s="1"/>
  <c r="AQ52" i="40"/>
  <c r="AP52" i="40" s="1"/>
  <c r="AS51" i="40"/>
  <c r="AR51" i="40" s="1"/>
  <c r="AU50" i="40"/>
  <c r="AT50" i="40" s="1"/>
  <c r="AW49" i="40"/>
  <c r="AV49" i="40" s="1"/>
  <c r="AU48" i="40"/>
  <c r="AT48" i="40" s="1"/>
  <c r="AQ47" i="40"/>
  <c r="AP47" i="40" s="1"/>
  <c r="AM46" i="40"/>
  <c r="AL46" i="40" s="1"/>
  <c r="AK45" i="40"/>
  <c r="AJ45" i="40" s="1"/>
  <c r="AK44" i="40"/>
  <c r="AJ44" i="40" s="1"/>
  <c r="AI43" i="40"/>
  <c r="AH43" i="40" s="1"/>
  <c r="AM40" i="40"/>
  <c r="AL40" i="40" s="1"/>
  <c r="AK38" i="40"/>
  <c r="AJ38" i="40" s="1"/>
  <c r="AI36" i="40"/>
  <c r="AH36" i="40" s="1"/>
  <c r="AU31" i="40"/>
  <c r="AT31" i="40" s="1"/>
  <c r="AS29" i="40"/>
  <c r="AR29" i="40" s="1"/>
  <c r="AQ27" i="40"/>
  <c r="AP27" i="40" s="1"/>
  <c r="AM25" i="40"/>
  <c r="AL25" i="40" s="1"/>
  <c r="AS22" i="40"/>
  <c r="AR22" i="40" s="1"/>
  <c r="AG20" i="40"/>
  <c r="AF20" i="40" s="1"/>
  <c r="AM17" i="40"/>
  <c r="AL17" i="40" s="1"/>
  <c r="AK12" i="40"/>
  <c r="AJ12" i="40" s="1"/>
  <c r="AW79" i="40"/>
  <c r="AV79" i="40" s="1"/>
  <c r="AK79" i="40"/>
  <c r="AJ79" i="40" s="1"/>
  <c r="AQ78" i="40"/>
  <c r="AP78" i="40" s="1"/>
  <c r="AW77" i="40"/>
  <c r="AV77" i="40" s="1"/>
  <c r="AK77" i="40"/>
  <c r="AJ77" i="40" s="1"/>
  <c r="AQ76" i="40"/>
  <c r="AP76" i="40" s="1"/>
  <c r="AW75" i="40"/>
  <c r="AV75" i="40" s="1"/>
  <c r="AK75" i="40"/>
  <c r="AJ75" i="40" s="1"/>
  <c r="AQ74" i="40"/>
  <c r="AP74" i="40" s="1"/>
  <c r="AW73" i="40"/>
  <c r="AV73" i="40" s="1"/>
  <c r="AK73" i="40"/>
  <c r="AJ73" i="40" s="1"/>
  <c r="AQ72" i="40"/>
  <c r="AP72" i="40" s="1"/>
  <c r="AW71" i="40"/>
  <c r="AV71" i="40" s="1"/>
  <c r="AK71" i="40"/>
  <c r="AJ71" i="40" s="1"/>
  <c r="AQ70" i="40"/>
  <c r="AP70" i="40" s="1"/>
  <c r="AW69" i="40"/>
  <c r="AV69" i="40" s="1"/>
  <c r="AK69" i="40"/>
  <c r="AJ69" i="40" s="1"/>
  <c r="AO68" i="40"/>
  <c r="AN68" i="40" s="1"/>
  <c r="AU67" i="40"/>
  <c r="AT67" i="40" s="1"/>
  <c r="AI67" i="40"/>
  <c r="AH67" i="40" s="1"/>
  <c r="AO66" i="40"/>
  <c r="AN66" i="40" s="1"/>
  <c r="AU65" i="40"/>
  <c r="AT65" i="40" s="1"/>
  <c r="AI65" i="40"/>
  <c r="AH65" i="40" s="1"/>
  <c r="AO64" i="40"/>
  <c r="AN64" i="40" s="1"/>
  <c r="AU63" i="40"/>
  <c r="AT63" i="40" s="1"/>
  <c r="AI63" i="40"/>
  <c r="AH63" i="40" s="1"/>
  <c r="AK62" i="40"/>
  <c r="AJ62" i="40" s="1"/>
  <c r="AM61" i="40"/>
  <c r="AL61" i="40" s="1"/>
  <c r="AO60" i="40"/>
  <c r="AN60" i="40" s="1"/>
  <c r="AQ59" i="40"/>
  <c r="AP59" i="40" s="1"/>
  <c r="AS58" i="40"/>
  <c r="AR58" i="40" s="1"/>
  <c r="AU57" i="40"/>
  <c r="AT57" i="40" s="1"/>
  <c r="AW56" i="40"/>
  <c r="AV56" i="40" s="1"/>
  <c r="AG56" i="40"/>
  <c r="AF56" i="40" s="1"/>
  <c r="AI55" i="40"/>
  <c r="AH55" i="40" s="1"/>
  <c r="AK54" i="40"/>
  <c r="AJ54" i="40" s="1"/>
  <c r="AM53" i="40"/>
  <c r="AL53" i="40" s="1"/>
  <c r="AO52" i="40"/>
  <c r="AN52" i="40" s="1"/>
  <c r="AQ51" i="40"/>
  <c r="AP51" i="40" s="1"/>
  <c r="AS50" i="40"/>
  <c r="AR50" i="40" s="1"/>
  <c r="AU49" i="40"/>
  <c r="AT49" i="40" s="1"/>
  <c r="AQ48" i="40"/>
  <c r="AP48" i="40" s="1"/>
  <c r="AM47" i="40"/>
  <c r="AL47" i="40" s="1"/>
  <c r="AK46" i="40"/>
  <c r="AJ46" i="40" s="1"/>
  <c r="AI45" i="40"/>
  <c r="AH45" i="40" s="1"/>
  <c r="AI44" i="40"/>
  <c r="AH44" i="40" s="1"/>
  <c r="AU41" i="40"/>
  <c r="AT41" i="40" s="1"/>
  <c r="AW39" i="40"/>
  <c r="AV39" i="40" s="1"/>
  <c r="AU37" i="40"/>
  <c r="AT37" i="40" s="1"/>
  <c r="AS35" i="40"/>
  <c r="AR35" i="40" s="1"/>
  <c r="AM31" i="40"/>
  <c r="AL31" i="40" s="1"/>
  <c r="AK29" i="40"/>
  <c r="AJ29" i="40" s="1"/>
  <c r="AI27" i="40"/>
  <c r="AH27" i="40" s="1"/>
  <c r="AI22" i="40"/>
  <c r="AH22" i="40" s="1"/>
  <c r="AO19" i="40"/>
  <c r="AN19" i="40" s="1"/>
  <c r="AG10" i="41"/>
  <c r="AF10" i="41" s="1"/>
  <c r="AG7" i="41"/>
  <c r="AF7" i="41" s="1"/>
  <c r="AK10" i="41"/>
  <c r="AJ10" i="41" s="1"/>
  <c r="AU11" i="41"/>
  <c r="AT11" i="41" s="1"/>
  <c r="AI8" i="40"/>
  <c r="AH8" i="40" s="1"/>
  <c r="AI10" i="40"/>
  <c r="AH10" i="40" s="1"/>
  <c r="AI12" i="40"/>
  <c r="AH12" i="40" s="1"/>
  <c r="AI14" i="40"/>
  <c r="AH14" i="40" s="1"/>
  <c r="AI16" i="40"/>
  <c r="AH16" i="40" s="1"/>
  <c r="AI32" i="40"/>
  <c r="AH32" i="40" s="1"/>
  <c r="AI33" i="40"/>
  <c r="AH33" i="40" s="1"/>
  <c r="AI40" i="40"/>
  <c r="AH40" i="40" s="1"/>
  <c r="AI41" i="40"/>
  <c r="AH41" i="40" s="1"/>
  <c r="AI9" i="40"/>
  <c r="AH9" i="40" s="1"/>
  <c r="AI13" i="40"/>
  <c r="AH13" i="40" s="1"/>
  <c r="AI17" i="40"/>
  <c r="AH17" i="40" s="1"/>
  <c r="AI19" i="40"/>
  <c r="AH19" i="40" s="1"/>
  <c r="AI21" i="40"/>
  <c r="AH21" i="40" s="1"/>
  <c r="AI23" i="40"/>
  <c r="AH23" i="40" s="1"/>
  <c r="AI25" i="40"/>
  <c r="AH25" i="40" s="1"/>
  <c r="AI31" i="40"/>
  <c r="AH31" i="40" s="1"/>
  <c r="AI39" i="40"/>
  <c r="AH39" i="40" s="1"/>
  <c r="AI6" i="40"/>
  <c r="AH6" i="40" s="1"/>
  <c r="AI30" i="40"/>
  <c r="AH30" i="40" s="1"/>
  <c r="AI38" i="40"/>
  <c r="AH38" i="40" s="1"/>
  <c r="AI26" i="40"/>
  <c r="AH26" i="40" s="1"/>
  <c r="AI58" i="40"/>
  <c r="AH58" i="40" s="1"/>
  <c r="AI61" i="40"/>
  <c r="AH61" i="40" s="1"/>
  <c r="AI7" i="40"/>
  <c r="AH7" i="40" s="1"/>
  <c r="AI15" i="40"/>
  <c r="AH15" i="40" s="1"/>
  <c r="AI20" i="40"/>
  <c r="AH20" i="40" s="1"/>
  <c r="AI24" i="40"/>
  <c r="AH24" i="40" s="1"/>
  <c r="AI35" i="40"/>
  <c r="AH35" i="40" s="1"/>
  <c r="AI47" i="40"/>
  <c r="AH47" i="40" s="1"/>
  <c r="AI34" i="40"/>
  <c r="AH34" i="40" s="1"/>
  <c r="AI42" i="40"/>
  <c r="AH42" i="40" s="1"/>
  <c r="AI50" i="40"/>
  <c r="AH50" i="40" s="1"/>
  <c r="AI53" i="40"/>
  <c r="AH53" i="40" s="1"/>
  <c r="AO7" i="40"/>
  <c r="AN7" i="40" s="1"/>
  <c r="AO9" i="40"/>
  <c r="AN9" i="40" s="1"/>
  <c r="AO11" i="40"/>
  <c r="AN11" i="40" s="1"/>
  <c r="AO13" i="40"/>
  <c r="AN13" i="40" s="1"/>
  <c r="AO15" i="40"/>
  <c r="AN15" i="40" s="1"/>
  <c r="AO29" i="40"/>
  <c r="AN29" i="40" s="1"/>
  <c r="AO30" i="40"/>
  <c r="AN30" i="40" s="1"/>
  <c r="AO37" i="40"/>
  <c r="AN37" i="40" s="1"/>
  <c r="AO38" i="40"/>
  <c r="AN38" i="40" s="1"/>
  <c r="AO10" i="40"/>
  <c r="AN10" i="40" s="1"/>
  <c r="AO14" i="40"/>
  <c r="AN14" i="40" s="1"/>
  <c r="AO18" i="40"/>
  <c r="AN18" i="40" s="1"/>
  <c r="AO20" i="40"/>
  <c r="AN20" i="40" s="1"/>
  <c r="AO22" i="40"/>
  <c r="AN22" i="40" s="1"/>
  <c r="AO24" i="40"/>
  <c r="AN24" i="40" s="1"/>
  <c r="AO28" i="40"/>
  <c r="AN28" i="40" s="1"/>
  <c r="AO36" i="40"/>
  <c r="AN36" i="40" s="1"/>
  <c r="AO27" i="40"/>
  <c r="AN27" i="40" s="1"/>
  <c r="AO35" i="40"/>
  <c r="AN35" i="40" s="1"/>
  <c r="AO31" i="40"/>
  <c r="AN31" i="40" s="1"/>
  <c r="AO47" i="40"/>
  <c r="AN47" i="40" s="1"/>
  <c r="AO50" i="40"/>
  <c r="AN50" i="40" s="1"/>
  <c r="AO12" i="40"/>
  <c r="AN12" i="40" s="1"/>
  <c r="AO17" i="40"/>
  <c r="AN17" i="40" s="1"/>
  <c r="AO21" i="40"/>
  <c r="AN21" i="40" s="1"/>
  <c r="AO25" i="40"/>
  <c r="AN25" i="40" s="1"/>
  <c r="AO40" i="40"/>
  <c r="AN40" i="40" s="1"/>
  <c r="AO46" i="40"/>
  <c r="AN46" i="40" s="1"/>
  <c r="AO49" i="40"/>
  <c r="AN49" i="40" s="1"/>
  <c r="AO39" i="40"/>
  <c r="AN39" i="40" s="1"/>
  <c r="AO44" i="40"/>
  <c r="AN44" i="40" s="1"/>
  <c r="AO55" i="40"/>
  <c r="AN55" i="40" s="1"/>
  <c r="AO58" i="40"/>
  <c r="AN58" i="40" s="1"/>
  <c r="AU8" i="40"/>
  <c r="AT8" i="40" s="1"/>
  <c r="AU10" i="40"/>
  <c r="AT10" i="40" s="1"/>
  <c r="AU12" i="40"/>
  <c r="AT12" i="40" s="1"/>
  <c r="AU14" i="40"/>
  <c r="AT14" i="40" s="1"/>
  <c r="AU16" i="40"/>
  <c r="AT16" i="40" s="1"/>
  <c r="AU6" i="40"/>
  <c r="AT6" i="40" s="1"/>
  <c r="AU26" i="40"/>
  <c r="AT26" i="40" s="1"/>
  <c r="AU27" i="40"/>
  <c r="AT27" i="40" s="1"/>
  <c r="AU34" i="40"/>
  <c r="AT34" i="40" s="1"/>
  <c r="AU35" i="40"/>
  <c r="AT35" i="40" s="1"/>
  <c r="AU7" i="40"/>
  <c r="AT7" i="40" s="1"/>
  <c r="AU11" i="40"/>
  <c r="AT11" i="40" s="1"/>
  <c r="AU15" i="40"/>
  <c r="AT15" i="40" s="1"/>
  <c r="AU17" i="40"/>
  <c r="AT17" i="40" s="1"/>
  <c r="AU19" i="40"/>
  <c r="AT19" i="40" s="1"/>
  <c r="AU21" i="40"/>
  <c r="AT21" i="40" s="1"/>
  <c r="AU23" i="40"/>
  <c r="AT23" i="40" s="1"/>
  <c r="AU25" i="40"/>
  <c r="AT25" i="40" s="1"/>
  <c r="AU33" i="40"/>
  <c r="AT33" i="40" s="1"/>
  <c r="AU32" i="40"/>
  <c r="AT32" i="40" s="1"/>
  <c r="AU40" i="40"/>
  <c r="AT40" i="40" s="1"/>
  <c r="AU36" i="40"/>
  <c r="AT36" i="40" s="1"/>
  <c r="AU52" i="40"/>
  <c r="AT52" i="40" s="1"/>
  <c r="AU55" i="40"/>
  <c r="AT55" i="40" s="1"/>
  <c r="AU9" i="40"/>
  <c r="AT9" i="40" s="1"/>
  <c r="AU18" i="40"/>
  <c r="AT18" i="40" s="1"/>
  <c r="AU22" i="40"/>
  <c r="AT22" i="40" s="1"/>
  <c r="AU29" i="40"/>
  <c r="AT29" i="40" s="1"/>
  <c r="AU43" i="40"/>
  <c r="AT43" i="40" s="1"/>
  <c r="AU28" i="40"/>
  <c r="AT28" i="40" s="1"/>
  <c r="AU47" i="40"/>
  <c r="AT47" i="40" s="1"/>
  <c r="AU60" i="40"/>
  <c r="AT60" i="40" s="1"/>
  <c r="AM6" i="40"/>
  <c r="AL6" i="40" s="1"/>
  <c r="AU79" i="40"/>
  <c r="AT79" i="40" s="1"/>
  <c r="AI79" i="40"/>
  <c r="AH79" i="40" s="1"/>
  <c r="AO78" i="40"/>
  <c r="AN78" i="40" s="1"/>
  <c r="AU77" i="40"/>
  <c r="AT77" i="40" s="1"/>
  <c r="AI77" i="40"/>
  <c r="AH77" i="40" s="1"/>
  <c r="AO76" i="40"/>
  <c r="AN76" i="40" s="1"/>
  <c r="AU75" i="40"/>
  <c r="AT75" i="40" s="1"/>
  <c r="AI75" i="40"/>
  <c r="AH75" i="40" s="1"/>
  <c r="AO74" i="40"/>
  <c r="AN74" i="40" s="1"/>
  <c r="AU73" i="40"/>
  <c r="AT73" i="40" s="1"/>
  <c r="AI73" i="40"/>
  <c r="AH73" i="40" s="1"/>
  <c r="AO72" i="40"/>
  <c r="AN72" i="40" s="1"/>
  <c r="AU71" i="40"/>
  <c r="AT71" i="40" s="1"/>
  <c r="AI71" i="40"/>
  <c r="AH71" i="40" s="1"/>
  <c r="AO70" i="40"/>
  <c r="AN70" i="40" s="1"/>
  <c r="AU69" i="40"/>
  <c r="AT69" i="40" s="1"/>
  <c r="AG69" i="40"/>
  <c r="AF69" i="40" s="1"/>
  <c r="AM68" i="40"/>
  <c r="AL68" i="40" s="1"/>
  <c r="AS67" i="40"/>
  <c r="AR67" i="40" s="1"/>
  <c r="AG67" i="40"/>
  <c r="AF67" i="40" s="1"/>
  <c r="AM66" i="40"/>
  <c r="AL66" i="40" s="1"/>
  <c r="AS65" i="40"/>
  <c r="AR65" i="40" s="1"/>
  <c r="AG65" i="40"/>
  <c r="AF65" i="40" s="1"/>
  <c r="AM64" i="40"/>
  <c r="AL64" i="40" s="1"/>
  <c r="AS63" i="40"/>
  <c r="AR63" i="40" s="1"/>
  <c r="AG63" i="40"/>
  <c r="AF63" i="40" s="1"/>
  <c r="AI62" i="40"/>
  <c r="AH62" i="40" s="1"/>
  <c r="AK61" i="40"/>
  <c r="AJ61" i="40" s="1"/>
  <c r="AM60" i="40"/>
  <c r="AL60" i="40" s="1"/>
  <c r="AO59" i="40"/>
  <c r="AN59" i="40" s="1"/>
  <c r="AQ58" i="40"/>
  <c r="AP58" i="40" s="1"/>
  <c r="AS57" i="40"/>
  <c r="AR57" i="40" s="1"/>
  <c r="AU56" i="40"/>
  <c r="AT56" i="40" s="1"/>
  <c r="AW55" i="40"/>
  <c r="AV55" i="40" s="1"/>
  <c r="AG55" i="40"/>
  <c r="AF55" i="40" s="1"/>
  <c r="AI54" i="40"/>
  <c r="AH54" i="40" s="1"/>
  <c r="AK53" i="40"/>
  <c r="AJ53" i="40" s="1"/>
  <c r="AM52" i="40"/>
  <c r="AL52" i="40" s="1"/>
  <c r="AO51" i="40"/>
  <c r="AN51" i="40" s="1"/>
  <c r="AQ50" i="40"/>
  <c r="AP50" i="40" s="1"/>
  <c r="AS49" i="40"/>
  <c r="AR49" i="40" s="1"/>
  <c r="AO48" i="40"/>
  <c r="AN48" i="40" s="1"/>
  <c r="AK47" i="40"/>
  <c r="AJ47" i="40" s="1"/>
  <c r="AI46" i="40"/>
  <c r="AH46" i="40" s="1"/>
  <c r="AG45" i="40"/>
  <c r="AF45" i="40" s="1"/>
  <c r="AG44" i="40"/>
  <c r="AF44" i="40" s="1"/>
  <c r="AU42" i="40"/>
  <c r="AT42" i="40" s="1"/>
  <c r="AS41" i="40"/>
  <c r="AR41" i="40" s="1"/>
  <c r="AU39" i="40"/>
  <c r="AT39" i="40" s="1"/>
  <c r="AS37" i="40"/>
  <c r="AR37" i="40" s="1"/>
  <c r="AO33" i="40"/>
  <c r="AN33" i="40" s="1"/>
  <c r="AI29" i="40"/>
  <c r="AH29" i="40" s="1"/>
  <c r="AG27" i="40"/>
  <c r="AF27" i="40" s="1"/>
  <c r="AS24" i="40"/>
  <c r="AR24" i="40" s="1"/>
  <c r="AG22" i="40"/>
  <c r="AF22" i="40" s="1"/>
  <c r="AM19" i="40"/>
  <c r="AL19" i="40" s="1"/>
  <c r="AW10" i="41"/>
  <c r="AV10" i="41" s="1"/>
  <c r="AK6" i="40"/>
  <c r="AJ6" i="40" s="1"/>
  <c r="AK10" i="40"/>
  <c r="AJ10" i="40" s="1"/>
  <c r="AK14" i="40"/>
  <c r="AJ14" i="40" s="1"/>
  <c r="AK26" i="40"/>
  <c r="AJ26" i="40" s="1"/>
  <c r="AK34" i="40"/>
  <c r="AJ34" i="40" s="1"/>
  <c r="AK33" i="40"/>
  <c r="AJ33" i="40" s="1"/>
  <c r="AK41" i="40"/>
  <c r="AJ41" i="40" s="1"/>
  <c r="AK9" i="40"/>
  <c r="AJ9" i="40" s="1"/>
  <c r="AK13" i="40"/>
  <c r="AJ13" i="40" s="1"/>
  <c r="AK17" i="40"/>
  <c r="AJ17" i="40" s="1"/>
  <c r="AK19" i="40"/>
  <c r="AJ19" i="40" s="1"/>
  <c r="AK21" i="40"/>
  <c r="AJ21" i="40" s="1"/>
  <c r="AK23" i="40"/>
  <c r="AJ23" i="40" s="1"/>
  <c r="AK25" i="40"/>
  <c r="AJ25" i="40" s="1"/>
  <c r="AK31" i="40"/>
  <c r="AJ31" i="40" s="1"/>
  <c r="AK32" i="40"/>
  <c r="AJ32" i="40" s="1"/>
  <c r="AK39" i="40"/>
  <c r="AJ39" i="40" s="1"/>
  <c r="AK40" i="40"/>
  <c r="AJ40" i="40" s="1"/>
  <c r="AK11" i="40"/>
  <c r="AJ11" i="40" s="1"/>
  <c r="AK18" i="40"/>
  <c r="AJ18" i="40" s="1"/>
  <c r="AK22" i="40"/>
  <c r="AJ22" i="40" s="1"/>
  <c r="AK27" i="40"/>
  <c r="AJ27" i="40" s="1"/>
  <c r="AK28" i="40"/>
  <c r="AJ28" i="40" s="1"/>
  <c r="AK49" i="40"/>
  <c r="AJ49" i="40" s="1"/>
  <c r="AK52" i="40"/>
  <c r="AJ52" i="40" s="1"/>
  <c r="AK37" i="40"/>
  <c r="AJ37" i="40" s="1"/>
  <c r="AK43" i="40"/>
  <c r="AJ43" i="40" s="1"/>
  <c r="AK48" i="40"/>
  <c r="AJ48" i="40" s="1"/>
  <c r="AK7" i="40"/>
  <c r="AJ7" i="40" s="1"/>
  <c r="AK15" i="40"/>
  <c r="AJ15" i="40" s="1"/>
  <c r="AK20" i="40"/>
  <c r="AJ20" i="40" s="1"/>
  <c r="AK24" i="40"/>
  <c r="AJ24" i="40" s="1"/>
  <c r="AK35" i="40"/>
  <c r="AJ35" i="40" s="1"/>
  <c r="AK36" i="40"/>
  <c r="AJ36" i="40" s="1"/>
  <c r="AK57" i="40"/>
  <c r="AJ57" i="40" s="1"/>
  <c r="AK60" i="40"/>
  <c r="AJ60" i="40" s="1"/>
  <c r="AQ7" i="40"/>
  <c r="AP7" i="40" s="1"/>
  <c r="AQ11" i="40"/>
  <c r="AP11" i="40" s="1"/>
  <c r="AQ15" i="40"/>
  <c r="AP15" i="40" s="1"/>
  <c r="AQ31" i="40"/>
  <c r="AP31" i="40" s="1"/>
  <c r="AQ39" i="40"/>
  <c r="AP39" i="40" s="1"/>
  <c r="AQ30" i="40"/>
  <c r="AP30" i="40" s="1"/>
  <c r="AQ38" i="40"/>
  <c r="AP38" i="40" s="1"/>
  <c r="AQ10" i="40"/>
  <c r="AP10" i="40" s="1"/>
  <c r="AQ14" i="40"/>
  <c r="AP14" i="40" s="1"/>
  <c r="AQ18" i="40"/>
  <c r="AP18" i="40" s="1"/>
  <c r="AQ20" i="40"/>
  <c r="AP20" i="40" s="1"/>
  <c r="AQ22" i="40"/>
  <c r="AP22" i="40" s="1"/>
  <c r="AQ24" i="40"/>
  <c r="AP24" i="40" s="1"/>
  <c r="AQ28" i="40"/>
  <c r="AP28" i="40" s="1"/>
  <c r="AQ29" i="40"/>
  <c r="AP29" i="40" s="1"/>
  <c r="AQ36" i="40"/>
  <c r="AP36" i="40" s="1"/>
  <c r="AQ37" i="40"/>
  <c r="AP37" i="40" s="1"/>
  <c r="AQ8" i="40"/>
  <c r="AP8" i="40" s="1"/>
  <c r="AQ16" i="40"/>
  <c r="AP16" i="40" s="1"/>
  <c r="AQ19" i="40"/>
  <c r="AP19" i="40" s="1"/>
  <c r="AQ23" i="40"/>
  <c r="AP23" i="40" s="1"/>
  <c r="AQ32" i="40"/>
  <c r="AP32" i="40" s="1"/>
  <c r="AQ33" i="40"/>
  <c r="AP33" i="40" s="1"/>
  <c r="AQ43" i="40"/>
  <c r="AP43" i="40" s="1"/>
  <c r="AQ54" i="40"/>
  <c r="AP54" i="40" s="1"/>
  <c r="AQ57" i="40"/>
  <c r="AP57" i="40" s="1"/>
  <c r="AQ26" i="40"/>
  <c r="AP26" i="40" s="1"/>
  <c r="AQ42" i="40"/>
  <c r="AP42" i="40" s="1"/>
  <c r="AQ12" i="40"/>
  <c r="AP12" i="40" s="1"/>
  <c r="AQ17" i="40"/>
  <c r="AP17" i="40" s="1"/>
  <c r="AQ21" i="40"/>
  <c r="AP21" i="40" s="1"/>
  <c r="AQ25" i="40"/>
  <c r="AP25" i="40" s="1"/>
  <c r="AQ40" i="40"/>
  <c r="AP40" i="40" s="1"/>
  <c r="AQ41" i="40"/>
  <c r="AP41" i="40" s="1"/>
  <c r="AQ46" i="40"/>
  <c r="AP46" i="40" s="1"/>
  <c r="AQ49" i="40"/>
  <c r="AP49" i="40" s="1"/>
  <c r="AQ62" i="40"/>
  <c r="AP62" i="40" s="1"/>
  <c r="AW8" i="40"/>
  <c r="AV8" i="40" s="1"/>
  <c r="AW12" i="40"/>
  <c r="AV12" i="40" s="1"/>
  <c r="AW16" i="40"/>
  <c r="AV16" i="40" s="1"/>
  <c r="AW28" i="40"/>
  <c r="AV28" i="40" s="1"/>
  <c r="AW36" i="40"/>
  <c r="AV36" i="40" s="1"/>
  <c r="AW27" i="40"/>
  <c r="AV27" i="40" s="1"/>
  <c r="AW35" i="40"/>
  <c r="AV35" i="40" s="1"/>
  <c r="AW7" i="40"/>
  <c r="AV7" i="40" s="1"/>
  <c r="AW11" i="40"/>
  <c r="AV11" i="40" s="1"/>
  <c r="AW15" i="40"/>
  <c r="AV15" i="40" s="1"/>
  <c r="AW17" i="40"/>
  <c r="AV17" i="40" s="1"/>
  <c r="AW19" i="40"/>
  <c r="AV19" i="40" s="1"/>
  <c r="AW21" i="40"/>
  <c r="AV21" i="40" s="1"/>
  <c r="AW23" i="40"/>
  <c r="AV23" i="40" s="1"/>
  <c r="AW25" i="40"/>
  <c r="AV25" i="40" s="1"/>
  <c r="AW26" i="40"/>
  <c r="AV26" i="40" s="1"/>
  <c r="AW33" i="40"/>
  <c r="AV33" i="40" s="1"/>
  <c r="AW34" i="40"/>
  <c r="AV34" i="40" s="1"/>
  <c r="AW13" i="40"/>
  <c r="AV13" i="40" s="1"/>
  <c r="AW20" i="40"/>
  <c r="AV20" i="40" s="1"/>
  <c r="AW24" i="40"/>
  <c r="AV24" i="40" s="1"/>
  <c r="AW37" i="40"/>
  <c r="AV37" i="40" s="1"/>
  <c r="AW38" i="40"/>
  <c r="AV38" i="40" s="1"/>
  <c r="AW41" i="40"/>
  <c r="AV41" i="40" s="1"/>
  <c r="AW42" i="40"/>
  <c r="AV42" i="40" s="1"/>
  <c r="AW46" i="40"/>
  <c r="AV46" i="40" s="1"/>
  <c r="AW59" i="40"/>
  <c r="AV59" i="40" s="1"/>
  <c r="AW62" i="40"/>
  <c r="AV62" i="40" s="1"/>
  <c r="AW31" i="40"/>
  <c r="AV31" i="40" s="1"/>
  <c r="AW44" i="40"/>
  <c r="AV44" i="40" s="1"/>
  <c r="AW45" i="40"/>
  <c r="AV45" i="40" s="1"/>
  <c r="AW48" i="40"/>
  <c r="AV48" i="40" s="1"/>
  <c r="AW9" i="40"/>
  <c r="AV9" i="40" s="1"/>
  <c r="AW18" i="40"/>
  <c r="AV18" i="40" s="1"/>
  <c r="AW22" i="40"/>
  <c r="AV22" i="40" s="1"/>
  <c r="AW29" i="40"/>
  <c r="AV29" i="40" s="1"/>
  <c r="AW30" i="40"/>
  <c r="AV30" i="40" s="1"/>
  <c r="AW43" i="40"/>
  <c r="AV43" i="40" s="1"/>
  <c r="AW51" i="40"/>
  <c r="AV51" i="40" s="1"/>
  <c r="AW54" i="40"/>
  <c r="AV54" i="40" s="1"/>
  <c r="AM7" i="41"/>
  <c r="AL7" i="41" s="1"/>
  <c r="AQ6" i="40"/>
  <c r="AP6" i="40" s="1"/>
  <c r="AQ79" i="40"/>
  <c r="AP79" i="40" s="1"/>
  <c r="AW78" i="40"/>
  <c r="AV78" i="40" s="1"/>
  <c r="AK78" i="40"/>
  <c r="AJ78" i="40" s="1"/>
  <c r="AQ77" i="40"/>
  <c r="AP77" i="40" s="1"/>
  <c r="AW76" i="40"/>
  <c r="AV76" i="40" s="1"/>
  <c r="AK76" i="40"/>
  <c r="AJ76" i="40" s="1"/>
  <c r="AQ75" i="40"/>
  <c r="AP75" i="40" s="1"/>
  <c r="AW74" i="40"/>
  <c r="AV74" i="40" s="1"/>
  <c r="AK74" i="40"/>
  <c r="AJ74" i="40" s="1"/>
  <c r="AQ73" i="40"/>
  <c r="AP73" i="40" s="1"/>
  <c r="AW72" i="40"/>
  <c r="AV72" i="40" s="1"/>
  <c r="AK72" i="40"/>
  <c r="AJ72" i="40" s="1"/>
  <c r="AQ71" i="40"/>
  <c r="AP71" i="40" s="1"/>
  <c r="AW70" i="40"/>
  <c r="AV70" i="40" s="1"/>
  <c r="AK70" i="40"/>
  <c r="AJ70" i="40" s="1"/>
  <c r="AQ69" i="40"/>
  <c r="AP69" i="40" s="1"/>
  <c r="AW60" i="40"/>
  <c r="AV60" i="40" s="1"/>
  <c r="AK58" i="40"/>
  <c r="AJ58" i="40" s="1"/>
  <c r="AQ55" i="40"/>
  <c r="AP55" i="40" s="1"/>
  <c r="AW52" i="40"/>
  <c r="AV52" i="40" s="1"/>
  <c r="AK50" i="40"/>
  <c r="AJ50" i="40" s="1"/>
  <c r="AQ45" i="40"/>
  <c r="AP45" i="40" s="1"/>
  <c r="AQ34" i="40"/>
  <c r="AP34" i="40" s="1"/>
  <c r="AQ6" i="41"/>
  <c r="AP6" i="41" s="1"/>
  <c r="AK13" i="41"/>
  <c r="AJ13" i="41" s="1"/>
  <c r="AG12" i="41"/>
  <c r="AF12" i="41" s="1"/>
  <c r="AO11" i="41"/>
  <c r="AN11" i="41" s="1"/>
  <c r="AQ10" i="41"/>
  <c r="AP10" i="41" s="1"/>
  <c r="F14" i="41"/>
  <c r="AM6" i="41"/>
  <c r="AL6" i="41" s="1"/>
  <c r="AW6" i="41"/>
  <c r="AV6" i="41" s="1"/>
  <c r="AO13" i="41"/>
  <c r="AN13" i="41" s="1"/>
  <c r="AI13" i="41"/>
  <c r="AH13" i="41" s="1"/>
  <c r="AQ12" i="41"/>
  <c r="AP12" i="41" s="1"/>
  <c r="AK12" i="41"/>
  <c r="AJ12" i="41" s="1"/>
  <c r="AS11" i="41"/>
  <c r="AR11" i="41" s="1"/>
  <c r="AM11" i="41"/>
  <c r="AL11" i="41" s="1"/>
  <c r="AU10" i="41"/>
  <c r="AT10" i="41" s="1"/>
  <c r="AO10" i="41"/>
  <c r="AN10" i="41" s="1"/>
  <c r="AW9" i="41"/>
  <c r="AV9" i="41" s="1"/>
  <c r="AQ9" i="41"/>
  <c r="AP9" i="41" s="1"/>
  <c r="AG9" i="41"/>
  <c r="AF9" i="41" s="1"/>
  <c r="AS8" i="41"/>
  <c r="AR8" i="41" s="1"/>
  <c r="AI8" i="41"/>
  <c r="AH8" i="41" s="1"/>
  <c r="AU7" i="41"/>
  <c r="AT7" i="41" s="1"/>
  <c r="AK7" i="41"/>
  <c r="AJ7" i="41" s="1"/>
  <c r="AU13" i="41"/>
  <c r="AT13" i="41" s="1"/>
  <c r="AW12" i="41"/>
  <c r="AV12" i="41" s="1"/>
  <c r="AS9" i="41"/>
  <c r="AR9" i="41" s="1"/>
  <c r="AO8" i="41"/>
  <c r="AN8" i="41" s="1"/>
  <c r="AW7" i="41"/>
  <c r="AV7" i="41" s="1"/>
  <c r="AI6" i="41"/>
  <c r="AH6" i="41" s="1"/>
  <c r="AO6" i="41"/>
  <c r="AN6" i="41" s="1"/>
  <c r="AS6" i="41"/>
  <c r="AR6" i="41" s="1"/>
  <c r="AS13" i="41"/>
  <c r="AR13" i="41" s="1"/>
  <c r="AM13" i="41"/>
  <c r="AL13" i="41" s="1"/>
  <c r="AU12" i="41"/>
  <c r="AT12" i="41" s="1"/>
  <c r="AO12" i="41"/>
  <c r="AN12" i="41" s="1"/>
  <c r="AW11" i="41"/>
  <c r="AV11" i="41" s="1"/>
  <c r="AQ11" i="41"/>
  <c r="AP11" i="41" s="1"/>
  <c r="AG11" i="41"/>
  <c r="AF11" i="41" s="1"/>
  <c r="AS10" i="41"/>
  <c r="AR10" i="41" s="1"/>
  <c r="AI10" i="41"/>
  <c r="AH10" i="41" s="1"/>
  <c r="AU9" i="41"/>
  <c r="AT9" i="41" s="1"/>
  <c r="AK9" i="41"/>
  <c r="AJ9" i="41" s="1"/>
  <c r="AW8" i="41"/>
  <c r="AV8" i="41" s="1"/>
  <c r="AM8" i="41"/>
  <c r="AL8" i="41" s="1"/>
  <c r="AG8" i="41"/>
  <c r="AF8" i="41" s="1"/>
  <c r="AO7" i="41"/>
  <c r="AN7" i="41" s="1"/>
  <c r="AI7" i="41"/>
  <c r="AH7" i="41" s="1"/>
  <c r="AM12" i="41"/>
  <c r="AL12" i="41" s="1"/>
  <c r="AU8" i="41"/>
  <c r="AT8" i="41" s="1"/>
  <c r="AQ7" i="41"/>
  <c r="AP7" i="41" s="1"/>
  <c r="AK6" i="41"/>
  <c r="AJ6" i="41" s="1"/>
  <c r="AU6" i="41"/>
  <c r="AT6" i="41" s="1"/>
  <c r="AW13" i="41"/>
  <c r="AV13" i="41" s="1"/>
  <c r="AQ13" i="41"/>
  <c r="AP13" i="41" s="1"/>
  <c r="AG13" i="41"/>
  <c r="AF13" i="41" s="1"/>
  <c r="AS12" i="41"/>
  <c r="AR12" i="41" s="1"/>
  <c r="AI12" i="41"/>
  <c r="AH12" i="41" s="1"/>
  <c r="AK11" i="41"/>
  <c r="AJ11" i="41" s="1"/>
  <c r="AM10" i="41"/>
  <c r="AL10" i="41" s="1"/>
  <c r="L14" i="41"/>
  <c r="R14" i="41"/>
  <c r="AD14" i="41"/>
  <c r="E80" i="40"/>
  <c r="U14" i="41"/>
  <c r="H80" i="40"/>
  <c r="AG6" i="41"/>
  <c r="AF6" i="41" s="1"/>
  <c r="X14" i="41"/>
  <c r="O14" i="41"/>
  <c r="AA14" i="41"/>
  <c r="AI10" i="38"/>
  <c r="AH10" i="38" s="1"/>
  <c r="AI14" i="38"/>
  <c r="AH14" i="38" s="1"/>
  <c r="AI18" i="38"/>
  <c r="AH18" i="38" s="1"/>
  <c r="AI22" i="38"/>
  <c r="AH22" i="38" s="1"/>
  <c r="AI26" i="38"/>
  <c r="AH26" i="38" s="1"/>
  <c r="AI30" i="38"/>
  <c r="AH30" i="38" s="1"/>
  <c r="AI34" i="38"/>
  <c r="AH34" i="38" s="1"/>
  <c r="AI38" i="38"/>
  <c r="AH38" i="38" s="1"/>
  <c r="AI42" i="38"/>
  <c r="AH42" i="38" s="1"/>
  <c r="AI46" i="38"/>
  <c r="AH46" i="38" s="1"/>
  <c r="AI8" i="38"/>
  <c r="AH8" i="38" s="1"/>
  <c r="AI11" i="38"/>
  <c r="AH11" i="38" s="1"/>
  <c r="AI15" i="38"/>
  <c r="AH15" i="38" s="1"/>
  <c r="AI19" i="38"/>
  <c r="AH19" i="38" s="1"/>
  <c r="AI23" i="38"/>
  <c r="AH23" i="38" s="1"/>
  <c r="AI27" i="38"/>
  <c r="AH27" i="38" s="1"/>
  <c r="AI31" i="38"/>
  <c r="AH31" i="38" s="1"/>
  <c r="AI35" i="38"/>
  <c r="AH35" i="38" s="1"/>
  <c r="AI39" i="38"/>
  <c r="AH39" i="38" s="1"/>
  <c r="AI43" i="38"/>
  <c r="AH43" i="38" s="1"/>
  <c r="AI47" i="38"/>
  <c r="AH47" i="38" s="1"/>
  <c r="AI9" i="38"/>
  <c r="AH9" i="38" s="1"/>
  <c r="AI12" i="38"/>
  <c r="AH12" i="38" s="1"/>
  <c r="AI7" i="38"/>
  <c r="AH7" i="38" s="1"/>
  <c r="AI13" i="38"/>
  <c r="AH13" i="38" s="1"/>
  <c r="AI17" i="38"/>
  <c r="AH17" i="38" s="1"/>
  <c r="AI21" i="38"/>
  <c r="AH21" i="38" s="1"/>
  <c r="AI25" i="38"/>
  <c r="AH25" i="38" s="1"/>
  <c r="AI29" i="38"/>
  <c r="AH29" i="38" s="1"/>
  <c r="AI33" i="38"/>
  <c r="AH33" i="38" s="1"/>
  <c r="AI37" i="38"/>
  <c r="AH37" i="38" s="1"/>
  <c r="AI41" i="38"/>
  <c r="AH41" i="38" s="1"/>
  <c r="AI45" i="38"/>
  <c r="AH45" i="38" s="1"/>
  <c r="AI79" i="38"/>
  <c r="AH79" i="38" s="1"/>
  <c r="AI75" i="38"/>
  <c r="AH75" i="38" s="1"/>
  <c r="AI71" i="38"/>
  <c r="AH71" i="38" s="1"/>
  <c r="AI67" i="38"/>
  <c r="AH67" i="38" s="1"/>
  <c r="AI63" i="38"/>
  <c r="AH63" i="38" s="1"/>
  <c r="AI59" i="38"/>
  <c r="AH59" i="38" s="1"/>
  <c r="AI55" i="38"/>
  <c r="AH55" i="38" s="1"/>
  <c r="AI51" i="38"/>
  <c r="AH51" i="38" s="1"/>
  <c r="AI44" i="38"/>
  <c r="AH44" i="38" s="1"/>
  <c r="AI28" i="38"/>
  <c r="AH28" i="38" s="1"/>
  <c r="AI78" i="38"/>
  <c r="AH78" i="38" s="1"/>
  <c r="AI74" i="38"/>
  <c r="AH74" i="38" s="1"/>
  <c r="AI70" i="38"/>
  <c r="AH70" i="38" s="1"/>
  <c r="AI66" i="38"/>
  <c r="AH66" i="38" s="1"/>
  <c r="AI62" i="38"/>
  <c r="AH62" i="38" s="1"/>
  <c r="AI58" i="38"/>
  <c r="AH58" i="38" s="1"/>
  <c r="AI54" i="38"/>
  <c r="AH54" i="38" s="1"/>
  <c r="AI50" i="38"/>
  <c r="AH50" i="38" s="1"/>
  <c r="AI40" i="38"/>
  <c r="AH40" i="38" s="1"/>
  <c r="AI24" i="38"/>
  <c r="AH24" i="38" s="1"/>
  <c r="AK7" i="38"/>
  <c r="AJ7" i="38" s="1"/>
  <c r="AK11" i="38"/>
  <c r="AJ11" i="38" s="1"/>
  <c r="AK15" i="38"/>
  <c r="AJ15" i="38" s="1"/>
  <c r="AK19" i="38"/>
  <c r="AJ19" i="38" s="1"/>
  <c r="AK23" i="38"/>
  <c r="AJ23" i="38" s="1"/>
  <c r="AK27" i="38"/>
  <c r="AJ27" i="38" s="1"/>
  <c r="AK31" i="38"/>
  <c r="AJ31" i="38" s="1"/>
  <c r="AK35" i="38"/>
  <c r="AJ35" i="38" s="1"/>
  <c r="AK39" i="38"/>
  <c r="AJ39" i="38" s="1"/>
  <c r="AK43" i="38"/>
  <c r="AJ43" i="38" s="1"/>
  <c r="AK47" i="38"/>
  <c r="AJ47" i="38" s="1"/>
  <c r="AK51" i="38"/>
  <c r="AJ51" i="38" s="1"/>
  <c r="AK55" i="38"/>
  <c r="AJ55" i="38" s="1"/>
  <c r="AK59" i="38"/>
  <c r="AJ59" i="38" s="1"/>
  <c r="AK63" i="38"/>
  <c r="AJ63" i="38" s="1"/>
  <c r="AK67" i="38"/>
  <c r="AJ67" i="38" s="1"/>
  <c r="AK71" i="38"/>
  <c r="AJ71" i="38" s="1"/>
  <c r="AK75" i="38"/>
  <c r="AJ75" i="38" s="1"/>
  <c r="AK79" i="38"/>
  <c r="AJ79" i="38" s="1"/>
  <c r="AK8" i="38"/>
  <c r="AJ8" i="38" s="1"/>
  <c r="AK12" i="38"/>
  <c r="AJ12" i="38" s="1"/>
  <c r="AK16" i="38"/>
  <c r="AJ16" i="38" s="1"/>
  <c r="AK20" i="38"/>
  <c r="AJ20" i="38" s="1"/>
  <c r="AK24" i="38"/>
  <c r="AJ24" i="38" s="1"/>
  <c r="AK28" i="38"/>
  <c r="AJ28" i="38" s="1"/>
  <c r="AK32" i="38"/>
  <c r="AJ32" i="38" s="1"/>
  <c r="AK36" i="38"/>
  <c r="AJ36" i="38" s="1"/>
  <c r="AK40" i="38"/>
  <c r="AJ40" i="38" s="1"/>
  <c r="AK44" i="38"/>
  <c r="AJ44" i="38" s="1"/>
  <c r="AK48" i="38"/>
  <c r="AJ48" i="38" s="1"/>
  <c r="AK52" i="38"/>
  <c r="AJ52" i="38" s="1"/>
  <c r="AK56" i="38"/>
  <c r="AJ56" i="38" s="1"/>
  <c r="AK60" i="38"/>
  <c r="AJ60" i="38" s="1"/>
  <c r="AK64" i="38"/>
  <c r="AJ64" i="38" s="1"/>
  <c r="AK68" i="38"/>
  <c r="AJ68" i="38" s="1"/>
  <c r="AK72" i="38"/>
  <c r="AJ72" i="38" s="1"/>
  <c r="AK76" i="38"/>
  <c r="AJ76" i="38" s="1"/>
  <c r="AK6" i="38"/>
  <c r="AJ6" i="38" s="1"/>
  <c r="AK9" i="38"/>
  <c r="AJ9" i="38" s="1"/>
  <c r="AK13" i="38"/>
  <c r="AJ13" i="38" s="1"/>
  <c r="AK17" i="38"/>
  <c r="AJ17" i="38" s="1"/>
  <c r="AK21" i="38"/>
  <c r="AJ21" i="38" s="1"/>
  <c r="AK25" i="38"/>
  <c r="AJ25" i="38" s="1"/>
  <c r="AK29" i="38"/>
  <c r="AJ29" i="38" s="1"/>
  <c r="AK33" i="38"/>
  <c r="AJ33" i="38" s="1"/>
  <c r="AK37" i="38"/>
  <c r="AJ37" i="38" s="1"/>
  <c r="AK41" i="38"/>
  <c r="AJ41" i="38" s="1"/>
  <c r="AK45" i="38"/>
  <c r="AJ45" i="38" s="1"/>
  <c r="AK49" i="38"/>
  <c r="AJ49" i="38" s="1"/>
  <c r="AK53" i="38"/>
  <c r="AJ53" i="38" s="1"/>
  <c r="AK57" i="38"/>
  <c r="AJ57" i="38" s="1"/>
  <c r="AK61" i="38"/>
  <c r="AJ61" i="38" s="1"/>
  <c r="AK65" i="38"/>
  <c r="AJ65" i="38" s="1"/>
  <c r="AK69" i="38"/>
  <c r="AJ69" i="38" s="1"/>
  <c r="AK73" i="38"/>
  <c r="AJ73" i="38" s="1"/>
  <c r="AK77" i="38"/>
  <c r="AJ77" i="38" s="1"/>
  <c r="AK10" i="38"/>
  <c r="AJ10" i="38" s="1"/>
  <c r="AK14" i="38"/>
  <c r="AJ14" i="38" s="1"/>
  <c r="AK18" i="38"/>
  <c r="AJ18" i="38" s="1"/>
  <c r="AK22" i="38"/>
  <c r="AJ22" i="38" s="1"/>
  <c r="AK26" i="38"/>
  <c r="AJ26" i="38" s="1"/>
  <c r="AK30" i="38"/>
  <c r="AJ30" i="38" s="1"/>
  <c r="AK34" i="38"/>
  <c r="AJ34" i="38" s="1"/>
  <c r="AK38" i="38"/>
  <c r="AJ38" i="38" s="1"/>
  <c r="AK42" i="38"/>
  <c r="AJ42" i="38" s="1"/>
  <c r="AK46" i="38"/>
  <c r="AJ46" i="38" s="1"/>
  <c r="AK50" i="38"/>
  <c r="AJ50" i="38" s="1"/>
  <c r="AK54" i="38"/>
  <c r="AJ54" i="38" s="1"/>
  <c r="AK58" i="38"/>
  <c r="AJ58" i="38" s="1"/>
  <c r="AK62" i="38"/>
  <c r="AJ62" i="38" s="1"/>
  <c r="AK66" i="38"/>
  <c r="AJ66" i="38" s="1"/>
  <c r="AK70" i="38"/>
  <c r="AJ70" i="38" s="1"/>
  <c r="AK74" i="38"/>
  <c r="AJ74" i="38" s="1"/>
  <c r="AK78" i="38"/>
  <c r="AJ78" i="38" s="1"/>
  <c r="AI77" i="38"/>
  <c r="AH77" i="38" s="1"/>
  <c r="AI73" i="38"/>
  <c r="AH73" i="38" s="1"/>
  <c r="AI69" i="38"/>
  <c r="AH69" i="38" s="1"/>
  <c r="AI65" i="38"/>
  <c r="AH65" i="38" s="1"/>
  <c r="AI61" i="38"/>
  <c r="AH61" i="38" s="1"/>
  <c r="AI57" i="38"/>
  <c r="AH57" i="38" s="1"/>
  <c r="AI53" i="38"/>
  <c r="AH53" i="38" s="1"/>
  <c r="AI49" i="38"/>
  <c r="AH49" i="38" s="1"/>
  <c r="AI36" i="38"/>
  <c r="AH36" i="38" s="1"/>
  <c r="AI20" i="38"/>
  <c r="AH20" i="38" s="1"/>
  <c r="AI6" i="38"/>
  <c r="AH6" i="38" s="1"/>
  <c r="AI76" i="38"/>
  <c r="AH76" i="38" s="1"/>
  <c r="AI72" i="38"/>
  <c r="AH72" i="38" s="1"/>
  <c r="AI68" i="38"/>
  <c r="AH68" i="38" s="1"/>
  <c r="AI64" i="38"/>
  <c r="AH64" i="38" s="1"/>
  <c r="AI60" i="38"/>
  <c r="AH60" i="38" s="1"/>
  <c r="AI56" i="38"/>
  <c r="AH56" i="38" s="1"/>
  <c r="AI52" i="38"/>
  <c r="AH52" i="38" s="1"/>
  <c r="AI48" i="38"/>
  <c r="AH48" i="38" s="1"/>
  <c r="AI32" i="38"/>
  <c r="AH32" i="38" s="1"/>
  <c r="AI16" i="38"/>
  <c r="AH16" i="38" s="1"/>
  <c r="AI7" i="59"/>
  <c r="AH7" i="59" s="1"/>
  <c r="AI8" i="59"/>
  <c r="AH8" i="59" s="1"/>
  <c r="AI9" i="59"/>
  <c r="AH9" i="59" s="1"/>
  <c r="AI10" i="59"/>
  <c r="AH10" i="59" s="1"/>
  <c r="AI11" i="59"/>
  <c r="AH11" i="59" s="1"/>
  <c r="AI12" i="59"/>
  <c r="AH12" i="59" s="1"/>
  <c r="AI13" i="59"/>
  <c r="AH13" i="59" s="1"/>
  <c r="AI6" i="59"/>
  <c r="AH6" i="59" s="1"/>
  <c r="Q6" i="59"/>
  <c r="R6" i="59" s="1"/>
  <c r="AA6" i="59"/>
  <c r="AB6" i="59" s="1"/>
  <c r="AF13" i="59"/>
  <c r="AF12" i="59"/>
  <c r="AF11" i="59"/>
  <c r="AF10" i="59"/>
  <c r="AF9" i="59"/>
  <c r="AF8" i="59"/>
  <c r="AF7" i="59"/>
  <c r="AF6" i="59"/>
  <c r="AD13" i="59"/>
  <c r="AD12" i="59"/>
  <c r="AD11" i="59"/>
  <c r="AD10" i="59"/>
  <c r="AD9" i="59"/>
  <c r="AD8" i="59"/>
  <c r="AD7" i="59"/>
  <c r="AD6" i="59"/>
  <c r="Z13" i="59"/>
  <c r="Z12" i="59"/>
  <c r="Z11" i="59"/>
  <c r="Z10" i="59"/>
  <c r="Z9" i="59"/>
  <c r="Z8" i="59"/>
  <c r="Z7" i="59"/>
  <c r="Z6" i="59"/>
  <c r="X13" i="59"/>
  <c r="X12" i="59"/>
  <c r="X11" i="59"/>
  <c r="X10" i="59"/>
  <c r="X9" i="59"/>
  <c r="X8" i="59"/>
  <c r="X7" i="59"/>
  <c r="X6" i="59"/>
  <c r="F6" i="59"/>
  <c r="E14" i="59"/>
  <c r="C41" i="57" s="1"/>
  <c r="AE14" i="59"/>
  <c r="AC14" i="59"/>
  <c r="O32" i="57" s="1"/>
  <c r="Y14" i="59"/>
  <c r="M29" i="57" s="1"/>
  <c r="M32" i="57" s="1"/>
  <c r="W14" i="59"/>
  <c r="K29" i="57" s="1"/>
  <c r="K32" i="57" s="1"/>
  <c r="U14" i="59"/>
  <c r="S14" i="59"/>
  <c r="O14" i="59"/>
  <c r="M14" i="59"/>
  <c r="E36" i="57" s="1"/>
  <c r="K14" i="59"/>
  <c r="G14" i="59"/>
  <c r="D14" i="59"/>
  <c r="L14" i="59" l="1"/>
  <c r="E32" i="57"/>
  <c r="O80" i="40"/>
  <c r="BB7" i="41"/>
  <c r="BB13" i="41"/>
  <c r="BB9" i="41"/>
  <c r="BB10" i="41"/>
  <c r="BB11" i="41"/>
  <c r="BB12" i="41"/>
  <c r="BB6" i="41"/>
  <c r="BB8" i="41"/>
  <c r="N14" i="59"/>
  <c r="X80" i="40"/>
  <c r="BE12" i="41"/>
  <c r="BE8" i="41"/>
  <c r="BE6" i="41"/>
  <c r="BE9" i="41"/>
  <c r="BE10" i="41"/>
  <c r="BE11" i="41"/>
  <c r="BE13" i="41"/>
  <c r="BE7" i="41"/>
  <c r="R80" i="40"/>
  <c r="BC9" i="41"/>
  <c r="BC11" i="41"/>
  <c r="BC12" i="41"/>
  <c r="BC7" i="41"/>
  <c r="BC13" i="41"/>
  <c r="BC8" i="41"/>
  <c r="BC10" i="41"/>
  <c r="BC6" i="41"/>
  <c r="AF14" i="59"/>
  <c r="L80" i="40"/>
  <c r="BA11" i="41"/>
  <c r="BA7" i="41"/>
  <c r="BA13" i="41"/>
  <c r="BA8" i="41"/>
  <c r="BA6" i="41"/>
  <c r="BA9" i="41"/>
  <c r="BA10" i="41"/>
  <c r="BA12" i="41"/>
  <c r="F80" i="40"/>
  <c r="AY6" i="41"/>
  <c r="AY11" i="41"/>
  <c r="AY7" i="41"/>
  <c r="AY13" i="41"/>
  <c r="AY8" i="41"/>
  <c r="AY9" i="41"/>
  <c r="AY10" i="41"/>
  <c r="AY12" i="41"/>
  <c r="T14" i="59"/>
  <c r="AK9" i="59"/>
  <c r="AJ9" i="59" s="1"/>
  <c r="AD80" i="40"/>
  <c r="BG10" i="41"/>
  <c r="BG12" i="41"/>
  <c r="BG7" i="41"/>
  <c r="BG13" i="41"/>
  <c r="BG8" i="41"/>
  <c r="BG6" i="41"/>
  <c r="BG9" i="41"/>
  <c r="BG11" i="41"/>
  <c r="U80" i="40"/>
  <c r="BD12" i="41"/>
  <c r="BD8" i="41"/>
  <c r="BD6" i="41"/>
  <c r="BD9" i="41"/>
  <c r="BD10" i="41"/>
  <c r="BD7" i="41"/>
  <c r="BD11" i="41"/>
  <c r="BD13" i="41"/>
  <c r="AZ8" i="40"/>
  <c r="AZ10" i="40"/>
  <c r="AZ12" i="40"/>
  <c r="AZ14" i="40"/>
  <c r="AZ16" i="40"/>
  <c r="AZ18" i="40"/>
  <c r="AZ20" i="40"/>
  <c r="AZ22" i="40"/>
  <c r="AZ24" i="40"/>
  <c r="AZ26" i="40"/>
  <c r="AZ28" i="40"/>
  <c r="AZ30" i="40"/>
  <c r="AZ32" i="40"/>
  <c r="AZ34" i="40"/>
  <c r="AZ36" i="40"/>
  <c r="AZ38" i="40"/>
  <c r="AZ40" i="40"/>
  <c r="AZ42" i="40"/>
  <c r="AZ44" i="40"/>
  <c r="AZ46" i="40"/>
  <c r="AZ48" i="40"/>
  <c r="AZ50" i="40"/>
  <c r="AZ52" i="40"/>
  <c r="AZ54" i="40"/>
  <c r="AZ56" i="40"/>
  <c r="AZ58" i="40"/>
  <c r="AZ60" i="40"/>
  <c r="AZ62" i="40"/>
  <c r="AZ7" i="40"/>
  <c r="AZ64" i="40"/>
  <c r="AZ66" i="40"/>
  <c r="AZ68" i="40"/>
  <c r="AZ70" i="40"/>
  <c r="AZ72" i="40"/>
  <c r="AZ74" i="40"/>
  <c r="AZ76" i="40"/>
  <c r="AZ78" i="40"/>
  <c r="AZ6" i="40"/>
  <c r="AZ65" i="40"/>
  <c r="AZ67" i="40"/>
  <c r="AZ69" i="40"/>
  <c r="AZ71" i="40"/>
  <c r="AZ73" i="40"/>
  <c r="AZ75" i="40"/>
  <c r="AZ77" i="40"/>
  <c r="AZ79" i="40"/>
  <c r="AZ11" i="40"/>
  <c r="AZ19" i="40"/>
  <c r="AZ27" i="40"/>
  <c r="AZ35" i="40"/>
  <c r="AZ43" i="40"/>
  <c r="AZ51" i="40"/>
  <c r="AZ59" i="40"/>
  <c r="AZ9" i="40"/>
  <c r="AZ17" i="40"/>
  <c r="AZ25" i="40"/>
  <c r="AZ33" i="40"/>
  <c r="AZ41" i="40"/>
  <c r="AZ49" i="40"/>
  <c r="AZ57" i="40"/>
  <c r="AZ13" i="40"/>
  <c r="AZ29" i="40"/>
  <c r="AZ45" i="40"/>
  <c r="AZ61" i="40"/>
  <c r="AZ21" i="40"/>
  <c r="AZ37" i="40"/>
  <c r="AZ53" i="40"/>
  <c r="AZ23" i="40"/>
  <c r="AZ55" i="40"/>
  <c r="AZ39" i="40"/>
  <c r="AZ15" i="40"/>
  <c r="AZ47" i="40"/>
  <c r="AZ31" i="40"/>
  <c r="AZ63" i="40"/>
  <c r="V14" i="59"/>
  <c r="H14" i="59"/>
  <c r="AA80" i="40"/>
  <c r="BF8" i="41"/>
  <c r="BF6" i="41"/>
  <c r="BF10" i="41"/>
  <c r="BF11" i="41"/>
  <c r="BF12" i="41"/>
  <c r="BF7" i="41"/>
  <c r="BF9" i="41"/>
  <c r="BF13" i="41"/>
  <c r="AK10" i="59"/>
  <c r="AJ10" i="59" s="1"/>
  <c r="G29" i="57"/>
  <c r="G32" i="57" s="1"/>
  <c r="P14" i="59"/>
  <c r="AK13" i="59"/>
  <c r="AJ13" i="59" s="1"/>
  <c r="I32" i="57"/>
  <c r="AK6" i="59"/>
  <c r="AJ6" i="59" s="1"/>
  <c r="AK12" i="59"/>
  <c r="AJ12" i="59" s="1"/>
  <c r="AK8" i="59"/>
  <c r="AJ8" i="59" s="1"/>
  <c r="AK11" i="59"/>
  <c r="AJ11" i="59" s="1"/>
  <c r="AK7" i="59"/>
  <c r="AJ7" i="59" s="1"/>
  <c r="C29" i="57"/>
  <c r="C32" i="57" s="1"/>
  <c r="I36" i="57"/>
  <c r="O36" i="57"/>
  <c r="AD14" i="59"/>
  <c r="X14" i="59"/>
  <c r="Z14" i="59"/>
  <c r="J13" i="37"/>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10" i="71"/>
  <c r="X9" i="71"/>
  <c r="X8" i="71"/>
  <c r="X7" i="71"/>
  <c r="X6" i="71"/>
  <c r="X5" i="71"/>
  <c r="U78" i="71"/>
  <c r="U77" i="71"/>
  <c r="U76" i="71"/>
  <c r="U75" i="71"/>
  <c r="U74" i="71"/>
  <c r="U73" i="71"/>
  <c r="U72" i="71"/>
  <c r="U71" i="71"/>
  <c r="U70" i="71"/>
  <c r="U69" i="71"/>
  <c r="U68" i="71"/>
  <c r="U67" i="71"/>
  <c r="U66" i="71"/>
  <c r="U65" i="71"/>
  <c r="U64" i="71"/>
  <c r="U63" i="71"/>
  <c r="U62" i="71"/>
  <c r="U61" i="71"/>
  <c r="U60" i="71"/>
  <c r="U59" i="71"/>
  <c r="U58" i="71"/>
  <c r="U57" i="71"/>
  <c r="U56" i="71"/>
  <c r="U55" i="71"/>
  <c r="U54" i="71"/>
  <c r="U53" i="71"/>
  <c r="U52" i="71"/>
  <c r="U51" i="71"/>
  <c r="U50" i="71"/>
  <c r="U49" i="71"/>
  <c r="U48" i="71"/>
  <c r="U47" i="71"/>
  <c r="U46" i="71"/>
  <c r="U45" i="71"/>
  <c r="U44" i="71"/>
  <c r="U43" i="71"/>
  <c r="U42" i="71"/>
  <c r="U41" i="71"/>
  <c r="U40" i="71"/>
  <c r="U39" i="71"/>
  <c r="U38" i="71"/>
  <c r="U37" i="71"/>
  <c r="U36" i="71"/>
  <c r="U35" i="71"/>
  <c r="U34" i="71"/>
  <c r="U33" i="71"/>
  <c r="U32" i="71"/>
  <c r="U31" i="71"/>
  <c r="U30" i="71"/>
  <c r="U29" i="71"/>
  <c r="U28" i="71"/>
  <c r="U27" i="71"/>
  <c r="U26" i="71"/>
  <c r="U25" i="71"/>
  <c r="U24" i="71"/>
  <c r="U23" i="71"/>
  <c r="U22" i="71"/>
  <c r="U21" i="71"/>
  <c r="U20" i="71"/>
  <c r="U19" i="71"/>
  <c r="U18" i="71"/>
  <c r="U17" i="71"/>
  <c r="U16" i="71"/>
  <c r="U15" i="71"/>
  <c r="U14" i="71"/>
  <c r="U13" i="71"/>
  <c r="U12" i="71"/>
  <c r="U11" i="71"/>
  <c r="U10" i="71"/>
  <c r="U9" i="71"/>
  <c r="U8" i="71"/>
  <c r="U7" i="71"/>
  <c r="U6" i="71"/>
  <c r="U5" i="71"/>
  <c r="R78" i="71"/>
  <c r="R77" i="71"/>
  <c r="R76" i="71"/>
  <c r="R75" i="71"/>
  <c r="R74" i="71"/>
  <c r="R73" i="71"/>
  <c r="R72" i="71"/>
  <c r="R71" i="71"/>
  <c r="R70" i="71"/>
  <c r="R69" i="71"/>
  <c r="R68" i="71"/>
  <c r="R67" i="71"/>
  <c r="R66" i="71"/>
  <c r="R65" i="71"/>
  <c r="R64" i="71"/>
  <c r="R63" i="71"/>
  <c r="R62" i="71"/>
  <c r="R61" i="71"/>
  <c r="R60" i="71"/>
  <c r="R59" i="71"/>
  <c r="R58" i="71"/>
  <c r="R57" i="71"/>
  <c r="R56" i="71"/>
  <c r="R55" i="71"/>
  <c r="R54" i="71"/>
  <c r="R53" i="71"/>
  <c r="R52" i="71"/>
  <c r="R51" i="71"/>
  <c r="R50" i="71"/>
  <c r="R49" i="71"/>
  <c r="R48" i="71"/>
  <c r="R47" i="71"/>
  <c r="R46" i="71"/>
  <c r="R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R5" i="71"/>
  <c r="O78" i="71"/>
  <c r="O77" i="71"/>
  <c r="O76" i="71"/>
  <c r="O75" i="71"/>
  <c r="O74" i="71"/>
  <c r="O73" i="71"/>
  <c r="O72" i="71"/>
  <c r="O71" i="71"/>
  <c r="O70" i="71"/>
  <c r="O69" i="71"/>
  <c r="O68" i="71"/>
  <c r="O67" i="71"/>
  <c r="O66" i="71"/>
  <c r="O65" i="71"/>
  <c r="O64" i="71"/>
  <c r="O63" i="71"/>
  <c r="O62" i="71"/>
  <c r="O61" i="71"/>
  <c r="O60" i="71"/>
  <c r="O59" i="71"/>
  <c r="O58" i="71"/>
  <c r="O57" i="71"/>
  <c r="O56" i="71"/>
  <c r="O55" i="71"/>
  <c r="O54" i="71"/>
  <c r="O53" i="71"/>
  <c r="O52" i="71"/>
  <c r="O51" i="7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O5"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L8" i="71"/>
  <c r="L7" i="71"/>
  <c r="L6" i="71"/>
  <c r="L5"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I11" i="71"/>
  <c r="I10" i="71"/>
  <c r="I9" i="71"/>
  <c r="I8" i="71"/>
  <c r="I7" i="71"/>
  <c r="I6" i="71"/>
  <c r="I5"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5" i="71"/>
  <c r="X12" i="37"/>
  <c r="X11" i="37"/>
  <c r="X10" i="37"/>
  <c r="X9" i="37"/>
  <c r="X8" i="37"/>
  <c r="X7" i="37"/>
  <c r="X6" i="37"/>
  <c r="X5" i="37"/>
  <c r="U12" i="37"/>
  <c r="U11" i="37"/>
  <c r="U10" i="37"/>
  <c r="U9" i="37"/>
  <c r="U8" i="37"/>
  <c r="U7" i="37"/>
  <c r="U6" i="37"/>
  <c r="U5" i="37"/>
  <c r="R12" i="37"/>
  <c r="R11" i="37"/>
  <c r="R10" i="37"/>
  <c r="R9" i="37"/>
  <c r="R8" i="37"/>
  <c r="R7" i="37"/>
  <c r="R6" i="37"/>
  <c r="R5" i="37"/>
  <c r="O12" i="37"/>
  <c r="O11" i="37"/>
  <c r="O10" i="37"/>
  <c r="O9" i="37"/>
  <c r="O8" i="37"/>
  <c r="O7" i="37"/>
  <c r="O6" i="37"/>
  <c r="O5" i="37"/>
  <c r="L12" i="37"/>
  <c r="L11" i="37"/>
  <c r="L10" i="37"/>
  <c r="L9" i="37"/>
  <c r="L8" i="37"/>
  <c r="L7" i="37"/>
  <c r="L6" i="37"/>
  <c r="L5" i="37"/>
  <c r="I12" i="37"/>
  <c r="I11" i="37"/>
  <c r="I10" i="37"/>
  <c r="I9" i="37"/>
  <c r="I8" i="37"/>
  <c r="I7" i="37"/>
  <c r="I6" i="37"/>
  <c r="I5" i="37"/>
  <c r="F6" i="37"/>
  <c r="F7" i="37"/>
  <c r="F8" i="37"/>
  <c r="F9" i="37"/>
  <c r="F10" i="37"/>
  <c r="F11" i="37"/>
  <c r="F12" i="37"/>
  <c r="F5" i="37"/>
  <c r="H13" i="37"/>
  <c r="K13" i="37"/>
  <c r="L13" i="37" s="1"/>
  <c r="D4" i="69"/>
  <c r="E4" i="69" s="1"/>
  <c r="K13" i="69"/>
  <c r="K12" i="69"/>
  <c r="K11" i="69"/>
  <c r="K10" i="69"/>
  <c r="K9" i="69"/>
  <c r="K8" i="69"/>
  <c r="K7" i="69"/>
  <c r="K6" i="69"/>
  <c r="K5" i="69"/>
  <c r="K4" i="69"/>
  <c r="E5" i="69"/>
  <c r="E6" i="69"/>
  <c r="E7" i="69"/>
  <c r="E8" i="69"/>
  <c r="E9" i="69"/>
  <c r="E10" i="69"/>
  <c r="E11" i="69"/>
  <c r="E12" i="69"/>
  <c r="E13"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Y70" i="36"/>
  <c r="X78" i="36"/>
  <c r="X77" i="36"/>
  <c r="X76" i="36"/>
  <c r="X75" i="36"/>
  <c r="X74" i="36"/>
  <c r="X73" i="36"/>
  <c r="X72" i="36"/>
  <c r="X71" i="36"/>
  <c r="X70" i="36"/>
  <c r="X69" i="36"/>
  <c r="X68" i="36"/>
  <c r="X67" i="36"/>
  <c r="X66" i="36"/>
  <c r="X65" i="36"/>
  <c r="X64" i="36"/>
  <c r="X63" i="36"/>
  <c r="X62" i="36"/>
  <c r="X61" i="36"/>
  <c r="X60" i="36"/>
  <c r="X59" i="36"/>
  <c r="X58" i="36"/>
  <c r="X57" i="36"/>
  <c r="X56" i="36"/>
  <c r="X55" i="36"/>
  <c r="X54" i="36"/>
  <c r="X53" i="36"/>
  <c r="X52" i="36"/>
  <c r="X51" i="36"/>
  <c r="X50" i="36"/>
  <c r="X49" i="36"/>
  <c r="X48" i="36"/>
  <c r="X47" i="36"/>
  <c r="X46" i="36"/>
  <c r="X45" i="36"/>
  <c r="X44" i="36"/>
  <c r="X43" i="36"/>
  <c r="X42" i="36"/>
  <c r="X41" i="36"/>
  <c r="X40" i="36"/>
  <c r="X39" i="36"/>
  <c r="X38" i="36"/>
  <c r="X37" i="36"/>
  <c r="X36" i="36"/>
  <c r="X35" i="36"/>
  <c r="X34" i="36"/>
  <c r="X33" i="36"/>
  <c r="X32" i="36"/>
  <c r="X31" i="36"/>
  <c r="X30" i="36"/>
  <c r="X29" i="36"/>
  <c r="X28" i="36"/>
  <c r="X27" i="36"/>
  <c r="X26" i="36"/>
  <c r="X25" i="36"/>
  <c r="X24" i="36"/>
  <c r="X23" i="36"/>
  <c r="X22" i="36"/>
  <c r="X21" i="36"/>
  <c r="X20" i="36"/>
  <c r="X19" i="36"/>
  <c r="X18" i="36"/>
  <c r="X17" i="36"/>
  <c r="X16" i="36"/>
  <c r="X15" i="36"/>
  <c r="X14" i="36"/>
  <c r="X13" i="36"/>
  <c r="X12" i="36"/>
  <c r="X11" i="36"/>
  <c r="X10" i="36"/>
  <c r="X9" i="36"/>
  <c r="X8" i="36"/>
  <c r="X7" i="36"/>
  <c r="X6" i="36"/>
  <c r="X5"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7" i="36"/>
  <c r="R6" i="36"/>
  <c r="R5"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L78" i="36"/>
  <c r="L77" i="36"/>
  <c r="L76" i="36"/>
  <c r="L75" i="36"/>
  <c r="L74" i="36"/>
  <c r="L73" i="36"/>
  <c r="L72" i="36"/>
  <c r="L71" i="36"/>
  <c r="L70" i="36"/>
  <c r="L69" i="36"/>
  <c r="L68" i="36"/>
  <c r="L67" i="36"/>
  <c r="L66" i="36"/>
  <c r="L65" i="36"/>
  <c r="L64" i="36"/>
  <c r="L63" i="36"/>
  <c r="L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 i="36"/>
  <c r="I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5" i="36"/>
  <c r="X12" i="70"/>
  <c r="X11" i="70"/>
  <c r="X10" i="70"/>
  <c r="X9" i="70"/>
  <c r="X8" i="70"/>
  <c r="X7" i="70"/>
  <c r="X6" i="70"/>
  <c r="X5" i="70"/>
  <c r="U12" i="70"/>
  <c r="U11" i="70"/>
  <c r="U10" i="70"/>
  <c r="U9" i="70"/>
  <c r="U8" i="70"/>
  <c r="U7" i="70"/>
  <c r="U6" i="70"/>
  <c r="U5" i="70"/>
  <c r="R12" i="70"/>
  <c r="R11" i="70"/>
  <c r="R10" i="70"/>
  <c r="R9" i="70"/>
  <c r="R8" i="70"/>
  <c r="R7" i="70"/>
  <c r="R6" i="70"/>
  <c r="R5" i="70"/>
  <c r="O12" i="70"/>
  <c r="O11" i="70"/>
  <c r="O10" i="70"/>
  <c r="O9" i="70"/>
  <c r="O8" i="70"/>
  <c r="O7" i="70"/>
  <c r="O6" i="70"/>
  <c r="O5" i="70"/>
  <c r="L12" i="70"/>
  <c r="L11" i="70"/>
  <c r="L10" i="70"/>
  <c r="L9" i="70"/>
  <c r="L8" i="70"/>
  <c r="L7" i="70"/>
  <c r="L6" i="70"/>
  <c r="L5" i="70"/>
  <c r="I12" i="70"/>
  <c r="I11" i="70"/>
  <c r="I10" i="70"/>
  <c r="I9" i="70"/>
  <c r="I8" i="70"/>
  <c r="I7" i="70"/>
  <c r="I6" i="70"/>
  <c r="I5" i="70"/>
  <c r="F12" i="70"/>
  <c r="F11" i="70"/>
  <c r="F10" i="70"/>
  <c r="F9" i="70"/>
  <c r="F8" i="70"/>
  <c r="F7" i="70"/>
  <c r="F6" i="70"/>
  <c r="F5" i="70"/>
  <c r="Z5" i="70"/>
  <c r="AA5" i="70" s="1"/>
  <c r="Y5" i="70"/>
  <c r="W13" i="70"/>
  <c r="V13" i="70"/>
  <c r="T13" i="70"/>
  <c r="U13" i="70" s="1"/>
  <c r="S13" i="70"/>
  <c r="Q13" i="70"/>
  <c r="R13" i="70" s="1"/>
  <c r="P13" i="70"/>
  <c r="N13" i="70"/>
  <c r="M13" i="70"/>
  <c r="K13" i="70"/>
  <c r="L13" i="70" s="1"/>
  <c r="J13" i="70"/>
  <c r="H13" i="70"/>
  <c r="I13" i="70" s="1"/>
  <c r="G13" i="70"/>
  <c r="E13" i="70"/>
  <c r="D13" i="70"/>
  <c r="K5" i="55"/>
  <c r="K4" i="55"/>
  <c r="K13" i="55"/>
  <c r="K12" i="55"/>
  <c r="K11" i="55"/>
  <c r="K10" i="55"/>
  <c r="K9" i="55"/>
  <c r="K8" i="55"/>
  <c r="K7" i="55"/>
  <c r="K6" i="55"/>
  <c r="E5" i="55"/>
  <c r="E6" i="55"/>
  <c r="E7" i="55"/>
  <c r="E8" i="55"/>
  <c r="E9" i="55"/>
  <c r="E10" i="55"/>
  <c r="E11" i="55"/>
  <c r="E12" i="55"/>
  <c r="E13" i="55"/>
  <c r="E14" i="55"/>
  <c r="E15" i="55"/>
  <c r="E16" i="55"/>
  <c r="E17" i="55"/>
  <c r="E18" i="55"/>
  <c r="E19" i="55"/>
  <c r="E20" i="55"/>
  <c r="E21" i="55"/>
  <c r="E22" i="55"/>
  <c r="E23" i="55"/>
  <c r="E24" i="55"/>
  <c r="E25" i="55"/>
  <c r="E26" i="55"/>
  <c r="E27" i="55"/>
  <c r="E28" i="55"/>
  <c r="E29" i="55"/>
  <c r="E30" i="55"/>
  <c r="E31" i="55"/>
  <c r="E32" i="55"/>
  <c r="E33" i="55"/>
  <c r="E34" i="55"/>
  <c r="E35" i="55"/>
  <c r="E36" i="55"/>
  <c r="E37" i="55"/>
  <c r="E38" i="55"/>
  <c r="E39" i="55"/>
  <c r="E40" i="55"/>
  <c r="E41" i="55"/>
  <c r="E42" i="55"/>
  <c r="E43" i="55"/>
  <c r="E44" i="55"/>
  <c r="F13" i="70" l="1"/>
  <c r="O13" i="70"/>
  <c r="X13" i="70"/>
  <c r="BD7" i="40"/>
  <c r="BD8" i="40"/>
  <c r="BD12" i="40"/>
  <c r="BD16" i="40"/>
  <c r="BD20" i="40"/>
  <c r="BD24" i="40"/>
  <c r="BD28" i="40"/>
  <c r="BD32" i="40"/>
  <c r="BD36" i="40"/>
  <c r="BD40" i="40"/>
  <c r="BD44" i="40"/>
  <c r="BD48" i="40"/>
  <c r="BD52" i="40"/>
  <c r="BD56" i="40"/>
  <c r="BD60" i="40"/>
  <c r="BD10" i="40"/>
  <c r="BD14" i="40"/>
  <c r="BD18" i="40"/>
  <c r="BD22" i="40"/>
  <c r="BD26" i="40"/>
  <c r="BD30" i="40"/>
  <c r="BD34" i="40"/>
  <c r="BD38" i="40"/>
  <c r="BD42" i="40"/>
  <c r="BD46" i="40"/>
  <c r="BD50" i="40"/>
  <c r="BD54" i="40"/>
  <c r="BD58" i="40"/>
  <c r="BD62" i="40"/>
  <c r="BD9" i="40"/>
  <c r="BD13" i="40"/>
  <c r="BD17" i="40"/>
  <c r="BD21" i="40"/>
  <c r="BD25" i="40"/>
  <c r="BD29" i="40"/>
  <c r="BD33" i="40"/>
  <c r="BD37" i="40"/>
  <c r="BD41" i="40"/>
  <c r="BD45" i="40"/>
  <c r="BD49" i="40"/>
  <c r="BD53" i="40"/>
  <c r="BD57" i="40"/>
  <c r="BD61" i="40"/>
  <c r="BD64" i="40"/>
  <c r="BD66" i="40"/>
  <c r="BD68" i="40"/>
  <c r="BD70" i="40"/>
  <c r="BD72" i="40"/>
  <c r="BD74" i="40"/>
  <c r="BD76" i="40"/>
  <c r="BD78" i="40"/>
  <c r="BD11" i="40"/>
  <c r="BD19" i="40"/>
  <c r="BD27" i="40"/>
  <c r="BD35" i="40"/>
  <c r="BD43" i="40"/>
  <c r="BD51" i="40"/>
  <c r="BD59" i="40"/>
  <c r="BD65" i="40"/>
  <c r="BD69" i="40"/>
  <c r="BD73" i="40"/>
  <c r="BD77" i="40"/>
  <c r="BD6" i="40"/>
  <c r="BD15" i="40"/>
  <c r="BD31" i="40"/>
  <c r="BD47" i="40"/>
  <c r="BD63" i="40"/>
  <c r="BD71" i="40"/>
  <c r="BD79" i="40"/>
  <c r="BD39" i="40"/>
  <c r="BD67" i="40"/>
  <c r="BD23" i="40"/>
  <c r="BD55" i="40"/>
  <c r="BD75" i="40"/>
  <c r="BE7" i="40"/>
  <c r="BE9" i="40"/>
  <c r="BE11" i="40"/>
  <c r="BE13" i="40"/>
  <c r="BE15" i="40"/>
  <c r="BE17" i="40"/>
  <c r="BE19" i="40"/>
  <c r="BE21" i="40"/>
  <c r="BE23" i="40"/>
  <c r="BE25" i="40"/>
  <c r="BE27" i="40"/>
  <c r="BE29" i="40"/>
  <c r="BE31" i="40"/>
  <c r="BE33" i="40"/>
  <c r="BE35" i="40"/>
  <c r="BE37" i="40"/>
  <c r="BE39" i="40"/>
  <c r="BE41" i="40"/>
  <c r="BE43" i="40"/>
  <c r="BE45" i="40"/>
  <c r="BE47" i="40"/>
  <c r="BE49" i="40"/>
  <c r="BE51" i="40"/>
  <c r="BE53" i="40"/>
  <c r="BE55" i="40"/>
  <c r="BE57" i="40"/>
  <c r="BE59" i="40"/>
  <c r="BE61" i="40"/>
  <c r="BE8" i="40"/>
  <c r="BE10" i="40"/>
  <c r="BE12" i="40"/>
  <c r="BE14" i="40"/>
  <c r="BE16" i="40"/>
  <c r="BE18" i="40"/>
  <c r="BE20" i="40"/>
  <c r="BE22" i="40"/>
  <c r="BE24" i="40"/>
  <c r="BE26" i="40"/>
  <c r="BE28" i="40"/>
  <c r="BE30" i="40"/>
  <c r="BE32" i="40"/>
  <c r="BE34" i="40"/>
  <c r="BE36" i="40"/>
  <c r="BE38" i="40"/>
  <c r="BE40" i="40"/>
  <c r="BE42" i="40"/>
  <c r="BE44" i="40"/>
  <c r="BE46" i="40"/>
  <c r="BE48" i="40"/>
  <c r="BE50" i="40"/>
  <c r="BE52" i="40"/>
  <c r="BE54" i="40"/>
  <c r="BE56" i="40"/>
  <c r="BE58" i="40"/>
  <c r="BE60" i="40"/>
  <c r="BE62" i="40"/>
  <c r="BE66" i="40"/>
  <c r="BE70" i="40"/>
  <c r="BE74" i="40"/>
  <c r="BE78" i="40"/>
  <c r="BE6" i="40"/>
  <c r="BE65" i="40"/>
  <c r="BE69" i="40"/>
  <c r="BE73" i="40"/>
  <c r="BE77" i="40"/>
  <c r="BE67" i="40"/>
  <c r="BE75" i="40"/>
  <c r="BE63" i="40"/>
  <c r="BE71" i="40"/>
  <c r="BE79" i="40"/>
  <c r="BE64" i="40"/>
  <c r="BE76" i="40"/>
  <c r="BE68" i="40"/>
  <c r="BE72" i="40"/>
  <c r="AY7" i="40"/>
  <c r="AY9" i="40"/>
  <c r="AY11" i="40"/>
  <c r="AY13" i="40"/>
  <c r="AY15" i="40"/>
  <c r="AY17" i="40"/>
  <c r="AY19" i="40"/>
  <c r="AY21" i="40"/>
  <c r="AY23" i="40"/>
  <c r="AY25" i="40"/>
  <c r="AY27" i="40"/>
  <c r="AY29" i="40"/>
  <c r="AY31" i="40"/>
  <c r="AY33" i="40"/>
  <c r="AY35" i="40"/>
  <c r="AY37" i="40"/>
  <c r="AY39" i="40"/>
  <c r="AY41" i="40"/>
  <c r="AY43" i="40"/>
  <c r="AY45" i="40"/>
  <c r="AY47" i="40"/>
  <c r="AY49" i="40"/>
  <c r="AY51" i="40"/>
  <c r="AY53" i="40"/>
  <c r="AY55" i="40"/>
  <c r="AY57" i="40"/>
  <c r="AY59" i="40"/>
  <c r="AY61" i="40"/>
  <c r="AY63" i="40"/>
  <c r="AY8" i="40"/>
  <c r="AY10" i="40"/>
  <c r="AY12" i="40"/>
  <c r="AY14" i="40"/>
  <c r="AY16" i="40"/>
  <c r="AY18" i="40"/>
  <c r="AY20" i="40"/>
  <c r="AY22" i="40"/>
  <c r="AY24" i="40"/>
  <c r="AY26" i="40"/>
  <c r="AY28" i="40"/>
  <c r="AY30" i="40"/>
  <c r="AY32" i="40"/>
  <c r="AY34" i="40"/>
  <c r="AY36" i="40"/>
  <c r="AY38" i="40"/>
  <c r="AY40" i="40"/>
  <c r="AY42" i="40"/>
  <c r="AY44" i="40"/>
  <c r="AY46" i="40"/>
  <c r="AY48" i="40"/>
  <c r="AY50" i="40"/>
  <c r="AY52" i="40"/>
  <c r="AY54" i="40"/>
  <c r="AY56" i="40"/>
  <c r="AY58" i="40"/>
  <c r="AY60" i="40"/>
  <c r="AY62" i="40"/>
  <c r="AY64" i="40"/>
  <c r="AY68" i="40"/>
  <c r="AY72" i="40"/>
  <c r="AY76" i="40"/>
  <c r="AY67" i="40"/>
  <c r="AY71" i="40"/>
  <c r="AY75" i="40"/>
  <c r="AY79" i="40"/>
  <c r="AY65" i="40"/>
  <c r="AY73" i="40"/>
  <c r="AY69" i="40"/>
  <c r="AY77" i="40"/>
  <c r="AY70" i="40"/>
  <c r="AY78" i="40"/>
  <c r="AY6" i="40"/>
  <c r="AY66" i="40"/>
  <c r="AY74" i="40"/>
  <c r="BF8" i="40"/>
  <c r="BF10" i="40"/>
  <c r="BF12" i="40"/>
  <c r="BF14" i="40"/>
  <c r="BF16" i="40"/>
  <c r="BF18" i="40"/>
  <c r="BF20" i="40"/>
  <c r="BF22" i="40"/>
  <c r="BF24" i="40"/>
  <c r="BF26" i="40"/>
  <c r="BF28" i="40"/>
  <c r="BF30" i="40"/>
  <c r="BF32" i="40"/>
  <c r="BF34" i="40"/>
  <c r="BF36" i="40"/>
  <c r="BF38" i="40"/>
  <c r="BF40" i="40"/>
  <c r="BF42" i="40"/>
  <c r="BF44" i="40"/>
  <c r="BF46" i="40"/>
  <c r="BF48" i="40"/>
  <c r="BF50" i="40"/>
  <c r="BF52" i="40"/>
  <c r="BF54" i="40"/>
  <c r="BF56" i="40"/>
  <c r="BF58" i="40"/>
  <c r="BF60" i="40"/>
  <c r="BF62" i="40"/>
  <c r="BF64" i="40"/>
  <c r="BF66" i="40"/>
  <c r="BF68" i="40"/>
  <c r="BF70" i="40"/>
  <c r="BF72" i="40"/>
  <c r="BF74" i="40"/>
  <c r="BF76" i="40"/>
  <c r="BF78" i="40"/>
  <c r="BF6" i="40"/>
  <c r="BF63" i="40"/>
  <c r="BF65" i="40"/>
  <c r="BF67" i="40"/>
  <c r="BF69" i="40"/>
  <c r="BF71" i="40"/>
  <c r="BF73" i="40"/>
  <c r="BF75" i="40"/>
  <c r="BF77" i="40"/>
  <c r="BF79" i="40"/>
  <c r="BF13" i="40"/>
  <c r="BF21" i="40"/>
  <c r="BF29" i="40"/>
  <c r="BF37" i="40"/>
  <c r="BF45" i="40"/>
  <c r="BF53" i="40"/>
  <c r="BF61" i="40"/>
  <c r="BF11" i="40"/>
  <c r="BF19" i="40"/>
  <c r="BF27" i="40"/>
  <c r="BF35" i="40"/>
  <c r="BF43" i="40"/>
  <c r="BF51" i="40"/>
  <c r="BF59" i="40"/>
  <c r="BF7" i="40"/>
  <c r="BF23" i="40"/>
  <c r="BF39" i="40"/>
  <c r="BF55" i="40"/>
  <c r="BF15" i="40"/>
  <c r="BF31" i="40"/>
  <c r="BF47" i="40"/>
  <c r="BF33" i="40"/>
  <c r="BF49" i="40"/>
  <c r="BF17" i="40"/>
  <c r="BF25" i="40"/>
  <c r="BF57" i="40"/>
  <c r="BF9" i="40"/>
  <c r="BF41" i="40"/>
  <c r="AL12" i="59"/>
  <c r="AL7" i="59"/>
  <c r="AL13" i="59"/>
  <c r="AL8" i="59"/>
  <c r="AL6" i="59"/>
  <c r="AL9" i="59"/>
  <c r="AL11" i="59"/>
  <c r="AL10" i="59"/>
  <c r="BG9" i="40"/>
  <c r="BG13" i="40"/>
  <c r="BG17" i="40"/>
  <c r="BG21" i="40"/>
  <c r="BG25" i="40"/>
  <c r="BG29" i="40"/>
  <c r="BG33" i="40"/>
  <c r="BG37" i="40"/>
  <c r="BG41" i="40"/>
  <c r="BG45" i="40"/>
  <c r="BG49" i="40"/>
  <c r="BG53" i="40"/>
  <c r="BG57" i="40"/>
  <c r="BG61" i="40"/>
  <c r="BG7" i="40"/>
  <c r="BG11" i="40"/>
  <c r="BG15" i="40"/>
  <c r="BG19" i="40"/>
  <c r="BG23" i="40"/>
  <c r="BG27" i="40"/>
  <c r="BG31" i="40"/>
  <c r="BG35" i="40"/>
  <c r="BG39" i="40"/>
  <c r="BG43" i="40"/>
  <c r="BG47" i="40"/>
  <c r="BG51" i="40"/>
  <c r="BG55" i="40"/>
  <c r="BG59" i="40"/>
  <c r="BG10" i="40"/>
  <c r="BG14" i="40"/>
  <c r="BG18" i="40"/>
  <c r="BG22" i="40"/>
  <c r="BG26" i="40"/>
  <c r="BG30" i="40"/>
  <c r="BG34" i="40"/>
  <c r="BG38" i="40"/>
  <c r="BG42" i="40"/>
  <c r="BG46" i="40"/>
  <c r="BG50" i="40"/>
  <c r="BG54" i="40"/>
  <c r="BG58" i="40"/>
  <c r="BG62" i="40"/>
  <c r="BG63" i="40"/>
  <c r="BG65" i="40"/>
  <c r="BG67" i="40"/>
  <c r="BG69" i="40"/>
  <c r="BG71" i="40"/>
  <c r="BG73" i="40"/>
  <c r="BG75" i="40"/>
  <c r="BG77" i="40"/>
  <c r="BG79" i="40"/>
  <c r="BG6" i="40"/>
  <c r="BG8" i="40"/>
  <c r="BG16" i="40"/>
  <c r="BG24" i="40"/>
  <c r="BG32" i="40"/>
  <c r="BG40" i="40"/>
  <c r="BG48" i="40"/>
  <c r="BG56" i="40"/>
  <c r="BG66" i="40"/>
  <c r="BG70" i="40"/>
  <c r="BG74" i="40"/>
  <c r="BG78" i="40"/>
  <c r="BG20" i="40"/>
  <c r="BG36" i="40"/>
  <c r="BG52" i="40"/>
  <c r="BG68" i="40"/>
  <c r="BG76" i="40"/>
  <c r="BG28" i="40"/>
  <c r="BG60" i="40"/>
  <c r="BG72" i="40"/>
  <c r="BG12" i="40"/>
  <c r="BG44" i="40"/>
  <c r="BG64" i="40"/>
  <c r="BC7" i="40"/>
  <c r="BC9" i="40"/>
  <c r="BC11" i="40"/>
  <c r="BC13" i="40"/>
  <c r="BC15" i="40"/>
  <c r="BC17" i="40"/>
  <c r="BC19" i="40"/>
  <c r="BC21" i="40"/>
  <c r="BC23" i="40"/>
  <c r="BC25" i="40"/>
  <c r="BC27" i="40"/>
  <c r="BC29" i="40"/>
  <c r="BC31" i="40"/>
  <c r="BC33" i="40"/>
  <c r="BC35" i="40"/>
  <c r="BC37" i="40"/>
  <c r="BC39" i="40"/>
  <c r="BC41" i="40"/>
  <c r="BC43" i="40"/>
  <c r="BC45" i="40"/>
  <c r="BC47" i="40"/>
  <c r="BC49" i="40"/>
  <c r="BC51" i="40"/>
  <c r="BC53" i="40"/>
  <c r="BC55" i="40"/>
  <c r="BC57" i="40"/>
  <c r="BC59" i="40"/>
  <c r="BC61" i="40"/>
  <c r="BC63" i="40"/>
  <c r="BC65" i="40"/>
  <c r="BC67" i="40"/>
  <c r="BC69" i="40"/>
  <c r="BC71" i="40"/>
  <c r="BC73" i="40"/>
  <c r="BC75" i="40"/>
  <c r="BC77" i="40"/>
  <c r="BC79" i="40"/>
  <c r="BC64" i="40"/>
  <c r="BC66" i="40"/>
  <c r="BC68" i="40"/>
  <c r="BC70" i="40"/>
  <c r="BC72" i="40"/>
  <c r="BC74" i="40"/>
  <c r="BC76" i="40"/>
  <c r="BC78" i="40"/>
  <c r="BC6" i="40"/>
  <c r="BC8" i="40"/>
  <c r="BC16" i="40"/>
  <c r="BC24" i="40"/>
  <c r="BC32" i="40"/>
  <c r="BC40" i="40"/>
  <c r="BC48" i="40"/>
  <c r="BC56" i="40"/>
  <c r="BC14" i="40"/>
  <c r="BC22" i="40"/>
  <c r="BC30" i="40"/>
  <c r="BC38" i="40"/>
  <c r="BC46" i="40"/>
  <c r="BC54" i="40"/>
  <c r="BC62" i="40"/>
  <c r="BC18" i="40"/>
  <c r="BC34" i="40"/>
  <c r="BC50" i="40"/>
  <c r="BC10" i="40"/>
  <c r="BC26" i="40"/>
  <c r="BC42" i="40"/>
  <c r="BC58" i="40"/>
  <c r="BC12" i="40"/>
  <c r="BC44" i="40"/>
  <c r="BC60" i="40"/>
  <c r="BC36" i="40"/>
  <c r="BC28" i="40"/>
  <c r="BC20" i="40"/>
  <c r="BC52" i="40"/>
  <c r="BA11" i="40"/>
  <c r="BA15" i="40"/>
  <c r="BA19" i="40"/>
  <c r="BA23" i="40"/>
  <c r="BA27" i="40"/>
  <c r="BA31" i="40"/>
  <c r="BA35" i="40"/>
  <c r="BA39" i="40"/>
  <c r="BA43" i="40"/>
  <c r="BA47" i="40"/>
  <c r="BA51" i="40"/>
  <c r="BA55" i="40"/>
  <c r="BA59" i="40"/>
  <c r="BA63" i="40"/>
  <c r="BA9" i="40"/>
  <c r="BA13" i="40"/>
  <c r="BA17" i="40"/>
  <c r="BA21" i="40"/>
  <c r="BA25" i="40"/>
  <c r="BA29" i="40"/>
  <c r="BA33" i="40"/>
  <c r="BA37" i="40"/>
  <c r="BA41" i="40"/>
  <c r="BA45" i="40"/>
  <c r="BA49" i="40"/>
  <c r="BA53" i="40"/>
  <c r="BA57" i="40"/>
  <c r="BA61" i="40"/>
  <c r="BA8" i="40"/>
  <c r="BA12" i="40"/>
  <c r="BA16" i="40"/>
  <c r="BA20" i="40"/>
  <c r="BA24" i="40"/>
  <c r="BA28" i="40"/>
  <c r="BA32" i="40"/>
  <c r="BA36" i="40"/>
  <c r="BA40" i="40"/>
  <c r="BA44" i="40"/>
  <c r="BA48" i="40"/>
  <c r="BA52" i="40"/>
  <c r="BA56" i="40"/>
  <c r="BA60" i="40"/>
  <c r="BA65" i="40"/>
  <c r="BA67" i="40"/>
  <c r="BA69" i="40"/>
  <c r="BA71" i="40"/>
  <c r="BA73" i="40"/>
  <c r="BA75" i="40"/>
  <c r="BA77" i="40"/>
  <c r="BA79" i="40"/>
  <c r="BA14" i="40"/>
  <c r="BA22" i="40"/>
  <c r="BA30" i="40"/>
  <c r="BA38" i="40"/>
  <c r="BA46" i="40"/>
  <c r="BA54" i="40"/>
  <c r="BA62" i="40"/>
  <c r="BA64" i="40"/>
  <c r="BA68" i="40"/>
  <c r="BA72" i="40"/>
  <c r="BA76" i="40"/>
  <c r="BA10" i="40"/>
  <c r="BA26" i="40"/>
  <c r="BA42" i="40"/>
  <c r="BA58" i="40"/>
  <c r="BA66" i="40"/>
  <c r="BA74" i="40"/>
  <c r="BA7" i="40"/>
  <c r="BA18" i="40"/>
  <c r="BA50" i="40"/>
  <c r="BA78" i="40"/>
  <c r="BA6" i="40"/>
  <c r="BA34" i="40"/>
  <c r="BA70" i="40"/>
  <c r="BB8" i="40"/>
  <c r="BB10" i="40"/>
  <c r="BB12" i="40"/>
  <c r="BB14" i="40"/>
  <c r="BB16" i="40"/>
  <c r="BB18" i="40"/>
  <c r="BB20" i="40"/>
  <c r="BB22" i="40"/>
  <c r="BB24" i="40"/>
  <c r="BB26" i="40"/>
  <c r="BB28" i="40"/>
  <c r="BB30" i="40"/>
  <c r="BB32" i="40"/>
  <c r="BB34" i="40"/>
  <c r="BB36" i="40"/>
  <c r="BB38" i="40"/>
  <c r="BB40" i="40"/>
  <c r="BB42" i="40"/>
  <c r="BB44" i="40"/>
  <c r="BB46" i="40"/>
  <c r="BB48" i="40"/>
  <c r="BB50" i="40"/>
  <c r="BB52" i="40"/>
  <c r="BB54" i="40"/>
  <c r="BB56" i="40"/>
  <c r="BB58" i="40"/>
  <c r="BB60" i="40"/>
  <c r="BB62" i="40"/>
  <c r="BB7" i="40"/>
  <c r="BB9" i="40"/>
  <c r="BB11" i="40"/>
  <c r="BB13" i="40"/>
  <c r="BB15" i="40"/>
  <c r="BB17" i="40"/>
  <c r="BB19" i="40"/>
  <c r="BB21" i="40"/>
  <c r="BB23" i="40"/>
  <c r="BB25" i="40"/>
  <c r="BB27" i="40"/>
  <c r="BB29" i="40"/>
  <c r="BB31" i="40"/>
  <c r="BB33" i="40"/>
  <c r="BB35" i="40"/>
  <c r="BB37" i="40"/>
  <c r="BB39" i="40"/>
  <c r="BB41" i="40"/>
  <c r="BB43" i="40"/>
  <c r="BB45" i="40"/>
  <c r="BB47" i="40"/>
  <c r="BB49" i="40"/>
  <c r="BB51" i="40"/>
  <c r="BB53" i="40"/>
  <c r="BB55" i="40"/>
  <c r="BB57" i="40"/>
  <c r="BB59" i="40"/>
  <c r="BB61" i="40"/>
  <c r="BB63" i="40"/>
  <c r="BB6" i="40"/>
  <c r="BB65" i="40"/>
  <c r="BB69" i="40"/>
  <c r="BB73" i="40"/>
  <c r="BB77" i="40"/>
  <c r="BB64" i="40"/>
  <c r="BB68" i="40"/>
  <c r="BB72" i="40"/>
  <c r="BB76" i="40"/>
  <c r="BB70" i="40"/>
  <c r="BB78" i="40"/>
  <c r="BB66" i="40"/>
  <c r="BB74" i="40"/>
  <c r="BB75" i="40"/>
  <c r="BB71" i="40"/>
  <c r="BB67" i="40"/>
  <c r="BB79" i="40"/>
  <c r="E4" i="55"/>
  <c r="D79" i="36" l="1"/>
  <c r="Z7" i="37" l="1"/>
  <c r="Z5" i="37"/>
  <c r="E80" i="38"/>
  <c r="Z6" i="37" l="1"/>
  <c r="Y6" i="37"/>
  <c r="AA6" i="37" l="1"/>
  <c r="AA7" i="38"/>
  <c r="AB7" i="38" s="1"/>
  <c r="AA8" i="38"/>
  <c r="AB8" i="38" s="1"/>
  <c r="AA9" i="38"/>
  <c r="AB9" i="38" s="1"/>
  <c r="AA10" i="38"/>
  <c r="AB10" i="38" s="1"/>
  <c r="AA11" i="38"/>
  <c r="AB11" i="38" s="1"/>
  <c r="AA12" i="38"/>
  <c r="AB12" i="38" s="1"/>
  <c r="AA13" i="38"/>
  <c r="AB13" i="38" s="1"/>
  <c r="AA14" i="38"/>
  <c r="AB14" i="38" s="1"/>
  <c r="AA15" i="38"/>
  <c r="AB15" i="38" s="1"/>
  <c r="AA16" i="38"/>
  <c r="AB16" i="38" s="1"/>
  <c r="AA17" i="38"/>
  <c r="AB17" i="38" s="1"/>
  <c r="AA18" i="38"/>
  <c r="AB18" i="38" s="1"/>
  <c r="AA19" i="38"/>
  <c r="AB19" i="38" s="1"/>
  <c r="AA20" i="38"/>
  <c r="AB20" i="38" s="1"/>
  <c r="AA21" i="38"/>
  <c r="AB21" i="38" s="1"/>
  <c r="AA22" i="38"/>
  <c r="AB22" i="38" s="1"/>
  <c r="AA23" i="38"/>
  <c r="AB23" i="38" s="1"/>
  <c r="AA24" i="38"/>
  <c r="AB24" i="38" s="1"/>
  <c r="AA25" i="38"/>
  <c r="AB25" i="38" s="1"/>
  <c r="AA26" i="38"/>
  <c r="AB26" i="38" s="1"/>
  <c r="AA27" i="38"/>
  <c r="AB27" i="38" s="1"/>
  <c r="AA28" i="38"/>
  <c r="AB28" i="38" s="1"/>
  <c r="AA29" i="38"/>
  <c r="AB29" i="38" s="1"/>
  <c r="AA30" i="38"/>
  <c r="AB30" i="38" s="1"/>
  <c r="AA31" i="38"/>
  <c r="AB31" i="38" s="1"/>
  <c r="AA32" i="38"/>
  <c r="AB32" i="38" s="1"/>
  <c r="AA33" i="38"/>
  <c r="AB33" i="38" s="1"/>
  <c r="AA34" i="38"/>
  <c r="AB34" i="38" s="1"/>
  <c r="AA35" i="38"/>
  <c r="AB35" i="38" s="1"/>
  <c r="AA36" i="38"/>
  <c r="AB36" i="38" s="1"/>
  <c r="AA37" i="38"/>
  <c r="AB37" i="38" s="1"/>
  <c r="AA38" i="38"/>
  <c r="AB38" i="38" s="1"/>
  <c r="AA39" i="38"/>
  <c r="AB39" i="38" s="1"/>
  <c r="AA40" i="38"/>
  <c r="AB40" i="38" s="1"/>
  <c r="AA41" i="38"/>
  <c r="AB41" i="38" s="1"/>
  <c r="AA42" i="38"/>
  <c r="AB42" i="38" s="1"/>
  <c r="AA43" i="38"/>
  <c r="AB43" i="38" s="1"/>
  <c r="AA44" i="38"/>
  <c r="AB44" i="38" s="1"/>
  <c r="AA45" i="38"/>
  <c r="AB45" i="38" s="1"/>
  <c r="AA46" i="38"/>
  <c r="AB46" i="38" s="1"/>
  <c r="AA47" i="38"/>
  <c r="AB47" i="38" s="1"/>
  <c r="AA48" i="38"/>
  <c r="AB48" i="38" s="1"/>
  <c r="AA49" i="38"/>
  <c r="AB49" i="38" s="1"/>
  <c r="AA50" i="38"/>
  <c r="AB50" i="38" s="1"/>
  <c r="AA51" i="38"/>
  <c r="AB51" i="38" s="1"/>
  <c r="AA52" i="38"/>
  <c r="AB52" i="38" s="1"/>
  <c r="AA53" i="38"/>
  <c r="AB53" i="38" s="1"/>
  <c r="AA54" i="38"/>
  <c r="AB54" i="38" s="1"/>
  <c r="AA55" i="38"/>
  <c r="AB55" i="38" s="1"/>
  <c r="AA56" i="38"/>
  <c r="AB56" i="38" s="1"/>
  <c r="AA57" i="38"/>
  <c r="AB57" i="38" s="1"/>
  <c r="AA58" i="38"/>
  <c r="AB58" i="38" s="1"/>
  <c r="AA59" i="38"/>
  <c r="AB59" i="38" s="1"/>
  <c r="AA60" i="38"/>
  <c r="AB60" i="38" s="1"/>
  <c r="AA61" i="38"/>
  <c r="AB61" i="38" s="1"/>
  <c r="AA62" i="38"/>
  <c r="AB62" i="38" s="1"/>
  <c r="AA63" i="38"/>
  <c r="AB63" i="38" s="1"/>
  <c r="AA64" i="38"/>
  <c r="AB64" i="38" s="1"/>
  <c r="AA65" i="38"/>
  <c r="AB65" i="38" s="1"/>
  <c r="AA66" i="38"/>
  <c r="AB66" i="38" s="1"/>
  <c r="AA67" i="38"/>
  <c r="AB67" i="38" s="1"/>
  <c r="AA68" i="38"/>
  <c r="AB68" i="38" s="1"/>
  <c r="AA69" i="38"/>
  <c r="AB69" i="38" s="1"/>
  <c r="AA70" i="38"/>
  <c r="AB70" i="38" s="1"/>
  <c r="AA71" i="38"/>
  <c r="AB71" i="38" s="1"/>
  <c r="AA72" i="38"/>
  <c r="AB72" i="38" s="1"/>
  <c r="AA73" i="38"/>
  <c r="AB73" i="38" s="1"/>
  <c r="AA74" i="38"/>
  <c r="AB74" i="38" s="1"/>
  <c r="AA75" i="38"/>
  <c r="AB75" i="38" s="1"/>
  <c r="AA76" i="38"/>
  <c r="AB76" i="38" s="1"/>
  <c r="AA77" i="38"/>
  <c r="AB77" i="38" s="1"/>
  <c r="AA78" i="38"/>
  <c r="AB78" i="38" s="1"/>
  <c r="AA79" i="38"/>
  <c r="AB79" i="38" s="1"/>
  <c r="AA6" i="38"/>
  <c r="AB6" i="38" s="1"/>
  <c r="AA7" i="59"/>
  <c r="AA8" i="59"/>
  <c r="AB8" i="59" s="1"/>
  <c r="AA9" i="59"/>
  <c r="AB9" i="59" s="1"/>
  <c r="AA10" i="59"/>
  <c r="AB10" i="59" s="1"/>
  <c r="AA11" i="59"/>
  <c r="AB11" i="59" s="1"/>
  <c r="AA12" i="59"/>
  <c r="AB12" i="59" s="1"/>
  <c r="AA13" i="59"/>
  <c r="AB13" i="59" s="1"/>
  <c r="Z6" i="70"/>
  <c r="Y6" i="70"/>
  <c r="J79" i="36"/>
  <c r="K79" i="36"/>
  <c r="W80" i="38"/>
  <c r="AE80" i="38"/>
  <c r="Q79" i="38"/>
  <c r="R79" i="38" s="1"/>
  <c r="I79" i="38"/>
  <c r="J79" i="38" s="1"/>
  <c r="Q78" i="38"/>
  <c r="R78" i="38" s="1"/>
  <c r="I78" i="38"/>
  <c r="J78" i="38" s="1"/>
  <c r="Q77" i="38"/>
  <c r="R77" i="38" s="1"/>
  <c r="I77" i="38"/>
  <c r="J77" i="38" s="1"/>
  <c r="Q76" i="38"/>
  <c r="R76" i="38" s="1"/>
  <c r="I76" i="38"/>
  <c r="J76" i="38" s="1"/>
  <c r="Q75" i="38"/>
  <c r="R75" i="38" s="1"/>
  <c r="I75" i="38"/>
  <c r="J75" i="38" s="1"/>
  <c r="F75" i="38"/>
  <c r="Q74" i="38"/>
  <c r="R74" i="38" s="1"/>
  <c r="I74" i="38"/>
  <c r="J74" i="38" s="1"/>
  <c r="Q73" i="38"/>
  <c r="R73" i="38" s="1"/>
  <c r="I73" i="38"/>
  <c r="J73" i="38" s="1"/>
  <c r="F73" i="38"/>
  <c r="Q72" i="38"/>
  <c r="R72" i="38" s="1"/>
  <c r="I72" i="38"/>
  <c r="J72" i="38" s="1"/>
  <c r="Q71" i="38"/>
  <c r="R71" i="38" s="1"/>
  <c r="I71" i="38"/>
  <c r="J71" i="38" s="1"/>
  <c r="F71" i="38"/>
  <c r="Q70" i="38"/>
  <c r="R70" i="38" s="1"/>
  <c r="I70" i="38"/>
  <c r="J70" i="38" s="1"/>
  <c r="Q69" i="38"/>
  <c r="R69" i="38" s="1"/>
  <c r="I69" i="38"/>
  <c r="J69" i="38" s="1"/>
  <c r="Q68" i="38"/>
  <c r="R68" i="38" s="1"/>
  <c r="I68" i="38"/>
  <c r="J68" i="38" s="1"/>
  <c r="Q67" i="38"/>
  <c r="R67" i="38" s="1"/>
  <c r="I67" i="38"/>
  <c r="J67" i="38" s="1"/>
  <c r="Q66" i="38"/>
  <c r="R66" i="38" s="1"/>
  <c r="I66" i="38"/>
  <c r="J66" i="38" s="1"/>
  <c r="Q65" i="38"/>
  <c r="R65" i="38" s="1"/>
  <c r="I65" i="38"/>
  <c r="J65" i="38" s="1"/>
  <c r="Q64" i="38"/>
  <c r="R64" i="38" s="1"/>
  <c r="I64" i="38"/>
  <c r="J64" i="38" s="1"/>
  <c r="Q63" i="38"/>
  <c r="R63" i="38" s="1"/>
  <c r="I63" i="38"/>
  <c r="J63" i="38" s="1"/>
  <c r="Q62" i="38"/>
  <c r="R62" i="38" s="1"/>
  <c r="I62" i="38"/>
  <c r="J62" i="38" s="1"/>
  <c r="Q61" i="38"/>
  <c r="R61" i="38" s="1"/>
  <c r="I61" i="38"/>
  <c r="J61" i="38" s="1"/>
  <c r="Q60" i="38"/>
  <c r="R60" i="38" s="1"/>
  <c r="I60" i="38"/>
  <c r="J60" i="38" s="1"/>
  <c r="Q59" i="38"/>
  <c r="R59" i="38" s="1"/>
  <c r="I59" i="38"/>
  <c r="J59" i="38" s="1"/>
  <c r="F59" i="38"/>
  <c r="Q58" i="38"/>
  <c r="R58" i="38" s="1"/>
  <c r="I58" i="38"/>
  <c r="J58" i="38" s="1"/>
  <c r="Q57" i="38"/>
  <c r="R57" i="38" s="1"/>
  <c r="I57" i="38"/>
  <c r="Q56" i="38"/>
  <c r="R56" i="38" s="1"/>
  <c r="I56" i="38"/>
  <c r="J56" i="38" s="1"/>
  <c r="Q55" i="38"/>
  <c r="R55" i="38" s="1"/>
  <c r="I55" i="38"/>
  <c r="Q54" i="38"/>
  <c r="R54" i="38" s="1"/>
  <c r="I54" i="38"/>
  <c r="J54" i="38" s="1"/>
  <c r="Q53" i="38"/>
  <c r="R53" i="38" s="1"/>
  <c r="I53" i="38"/>
  <c r="J53" i="38" s="1"/>
  <c r="F53" i="38"/>
  <c r="Q52" i="38"/>
  <c r="R52" i="38" s="1"/>
  <c r="I52" i="38"/>
  <c r="J52" i="38" s="1"/>
  <c r="Q51" i="38"/>
  <c r="R51" i="38" s="1"/>
  <c r="I51" i="38"/>
  <c r="J51" i="38" s="1"/>
  <c r="Q50" i="38"/>
  <c r="R50" i="38" s="1"/>
  <c r="I50" i="38"/>
  <c r="J50" i="38" s="1"/>
  <c r="Q49" i="38"/>
  <c r="R49" i="38" s="1"/>
  <c r="I49" i="38"/>
  <c r="J49" i="38" s="1"/>
  <c r="Q48" i="38"/>
  <c r="R48" i="38" s="1"/>
  <c r="I48" i="38"/>
  <c r="J48" i="38" s="1"/>
  <c r="Q47" i="38"/>
  <c r="R47" i="38" s="1"/>
  <c r="I47" i="38"/>
  <c r="Q46" i="38"/>
  <c r="R46" i="38" s="1"/>
  <c r="I46" i="38"/>
  <c r="J46" i="38" s="1"/>
  <c r="Q45" i="38"/>
  <c r="R45" i="38" s="1"/>
  <c r="I45" i="38"/>
  <c r="J45" i="38" s="1"/>
  <c r="F45" i="38"/>
  <c r="Q44" i="38"/>
  <c r="R44" i="38" s="1"/>
  <c r="I44" i="38"/>
  <c r="J44" i="38" s="1"/>
  <c r="Q43" i="38"/>
  <c r="R43" i="38" s="1"/>
  <c r="I43" i="38"/>
  <c r="J43" i="38" s="1"/>
  <c r="F43" i="38"/>
  <c r="Q42" i="38"/>
  <c r="R42" i="38" s="1"/>
  <c r="I42" i="38"/>
  <c r="J42" i="38" s="1"/>
  <c r="Q41" i="38"/>
  <c r="R41" i="38" s="1"/>
  <c r="I41" i="38"/>
  <c r="Q40" i="38"/>
  <c r="R40" i="38" s="1"/>
  <c r="I40" i="38"/>
  <c r="J40" i="38" s="1"/>
  <c r="Q39" i="38"/>
  <c r="R39" i="38" s="1"/>
  <c r="I39" i="38"/>
  <c r="Q38" i="38"/>
  <c r="R38" i="38" s="1"/>
  <c r="I38" i="38"/>
  <c r="J38" i="38" s="1"/>
  <c r="Q37" i="38"/>
  <c r="R37" i="38" s="1"/>
  <c r="I37" i="38"/>
  <c r="J37" i="38" s="1"/>
  <c r="F37" i="38"/>
  <c r="Q36" i="38"/>
  <c r="R36" i="38" s="1"/>
  <c r="I36" i="38"/>
  <c r="J36" i="38" s="1"/>
  <c r="Q35" i="38"/>
  <c r="R35" i="38" s="1"/>
  <c r="I35" i="38"/>
  <c r="J35" i="38" s="1"/>
  <c r="Q34" i="38"/>
  <c r="R34" i="38" s="1"/>
  <c r="I34" i="38"/>
  <c r="J34" i="38" s="1"/>
  <c r="Q33" i="38"/>
  <c r="R33" i="38" s="1"/>
  <c r="I33" i="38"/>
  <c r="Q32" i="38"/>
  <c r="R32" i="38" s="1"/>
  <c r="I32" i="38"/>
  <c r="J32" i="38" s="1"/>
  <c r="Q31" i="38"/>
  <c r="R31" i="38" s="1"/>
  <c r="I31" i="38"/>
  <c r="J31" i="38" s="1"/>
  <c r="F31" i="38"/>
  <c r="Q30" i="38"/>
  <c r="R30" i="38" s="1"/>
  <c r="I30" i="38"/>
  <c r="J30" i="38" s="1"/>
  <c r="Q29" i="38"/>
  <c r="R29" i="38" s="1"/>
  <c r="I29" i="38"/>
  <c r="J29" i="38" s="1"/>
  <c r="Q28" i="38"/>
  <c r="R28" i="38" s="1"/>
  <c r="I28" i="38"/>
  <c r="J28" i="38" s="1"/>
  <c r="Q27" i="38"/>
  <c r="R27" i="38" s="1"/>
  <c r="I27" i="38"/>
  <c r="J27" i="38" s="1"/>
  <c r="F27" i="38"/>
  <c r="Q26" i="38"/>
  <c r="R26" i="38" s="1"/>
  <c r="I26" i="38"/>
  <c r="J26" i="38" s="1"/>
  <c r="Q25" i="38"/>
  <c r="R25" i="38" s="1"/>
  <c r="I25" i="38"/>
  <c r="J25" i="38" s="1"/>
  <c r="F25" i="38"/>
  <c r="Q24" i="38"/>
  <c r="R24" i="38" s="1"/>
  <c r="I24" i="38"/>
  <c r="J24" i="38" s="1"/>
  <c r="Q23" i="38"/>
  <c r="R23" i="38" s="1"/>
  <c r="I23" i="38"/>
  <c r="J23" i="38" s="1"/>
  <c r="F23" i="38"/>
  <c r="Q22" i="38"/>
  <c r="R22" i="38" s="1"/>
  <c r="I22" i="38"/>
  <c r="J22" i="38" s="1"/>
  <c r="Q21" i="38"/>
  <c r="R21" i="38" s="1"/>
  <c r="I21" i="38"/>
  <c r="J21" i="38" s="1"/>
  <c r="F21" i="38"/>
  <c r="Q20" i="38"/>
  <c r="R20" i="38" s="1"/>
  <c r="I20" i="38"/>
  <c r="J20" i="38" s="1"/>
  <c r="Q19" i="38"/>
  <c r="R19" i="38" s="1"/>
  <c r="I19" i="38"/>
  <c r="J19" i="38" s="1"/>
  <c r="F19" i="38"/>
  <c r="Q18" i="38"/>
  <c r="R18" i="38" s="1"/>
  <c r="I18" i="38"/>
  <c r="J18" i="38" s="1"/>
  <c r="Q17" i="38"/>
  <c r="R17" i="38" s="1"/>
  <c r="I17" i="38"/>
  <c r="J17" i="38" s="1"/>
  <c r="F17" i="38"/>
  <c r="Q16" i="38"/>
  <c r="R16" i="38" s="1"/>
  <c r="I16" i="38"/>
  <c r="J16" i="38" s="1"/>
  <c r="Q15" i="38"/>
  <c r="R15" i="38" s="1"/>
  <c r="I15" i="38"/>
  <c r="Q14" i="38"/>
  <c r="R14" i="38" s="1"/>
  <c r="I14" i="38"/>
  <c r="J14" i="38" s="1"/>
  <c r="Q13" i="38"/>
  <c r="R13" i="38" s="1"/>
  <c r="I13" i="38"/>
  <c r="Q12" i="38"/>
  <c r="R12" i="38" s="1"/>
  <c r="I12" i="38"/>
  <c r="J12" i="38" s="1"/>
  <c r="F12" i="38"/>
  <c r="Q11" i="38"/>
  <c r="R11" i="38" s="1"/>
  <c r="I11" i="38"/>
  <c r="J11" i="38" s="1"/>
  <c r="F11" i="38"/>
  <c r="Q10" i="38"/>
  <c r="R10" i="38" s="1"/>
  <c r="I10" i="38"/>
  <c r="Q9" i="38"/>
  <c r="R9" i="38" s="1"/>
  <c r="I9" i="38"/>
  <c r="Q8" i="38"/>
  <c r="R8" i="38" s="1"/>
  <c r="I8" i="38"/>
  <c r="J8" i="38" s="1"/>
  <c r="F8" i="38"/>
  <c r="Q7" i="38"/>
  <c r="R7" i="38" s="1"/>
  <c r="I7" i="38"/>
  <c r="J7" i="38" s="1"/>
  <c r="F7" i="38"/>
  <c r="I6" i="38"/>
  <c r="J6" i="38" s="1"/>
  <c r="AC80" i="38"/>
  <c r="U80" i="38"/>
  <c r="S80" i="38"/>
  <c r="O80" i="38"/>
  <c r="G80" i="38"/>
  <c r="D80" i="38"/>
  <c r="Q7" i="59"/>
  <c r="R7" i="59" s="1"/>
  <c r="I7" i="59"/>
  <c r="J7" i="59" s="1"/>
  <c r="Q13" i="59"/>
  <c r="R13" i="59" s="1"/>
  <c r="Q12" i="59"/>
  <c r="R12" i="59" s="1"/>
  <c r="Q11" i="59"/>
  <c r="R11" i="59" s="1"/>
  <c r="Q10" i="59"/>
  <c r="R10" i="59" s="1"/>
  <c r="Q9" i="59"/>
  <c r="R9" i="59" s="1"/>
  <c r="Q8" i="59"/>
  <c r="R8" i="59" s="1"/>
  <c r="I8" i="59"/>
  <c r="J8" i="59" s="1"/>
  <c r="I9" i="59"/>
  <c r="J9" i="59" s="1"/>
  <c r="I10" i="59"/>
  <c r="J10" i="59" s="1"/>
  <c r="I11" i="59"/>
  <c r="J11" i="59" s="1"/>
  <c r="I12" i="59"/>
  <c r="J12" i="59" s="1"/>
  <c r="I13" i="59"/>
  <c r="J13" i="59" s="1"/>
  <c r="I6" i="59"/>
  <c r="J6" i="59" s="1"/>
  <c r="J79" i="71"/>
  <c r="K79" i="71"/>
  <c r="Z78" i="71"/>
  <c r="Y78" i="71"/>
  <c r="Z77" i="71"/>
  <c r="Y77" i="71"/>
  <c r="Z76" i="71"/>
  <c r="Y76" i="71"/>
  <c r="Z75" i="71"/>
  <c r="Y75" i="71"/>
  <c r="Z74" i="71"/>
  <c r="Y74" i="71"/>
  <c r="Z73" i="71"/>
  <c r="AA73" i="71" s="1"/>
  <c r="Y73" i="71"/>
  <c r="Z72" i="71"/>
  <c r="Y72" i="71"/>
  <c r="Z71" i="71"/>
  <c r="Y71" i="71"/>
  <c r="Z70" i="71"/>
  <c r="AA70" i="71" s="1"/>
  <c r="Y70" i="71"/>
  <c r="Z69" i="71"/>
  <c r="Y69" i="71"/>
  <c r="Z68" i="71"/>
  <c r="Y68" i="71"/>
  <c r="Z67" i="71"/>
  <c r="AA67" i="71" s="1"/>
  <c r="Y67" i="71"/>
  <c r="Z66" i="71"/>
  <c r="Y66" i="71"/>
  <c r="Z65" i="71"/>
  <c r="Y65" i="71"/>
  <c r="Z64" i="71"/>
  <c r="Y64" i="71"/>
  <c r="Z63" i="71"/>
  <c r="Y63" i="71"/>
  <c r="Z62" i="71"/>
  <c r="Y62" i="71"/>
  <c r="Z61" i="71"/>
  <c r="Y61" i="71"/>
  <c r="Z60" i="71"/>
  <c r="Y60" i="71"/>
  <c r="Z59" i="71"/>
  <c r="Y59" i="71"/>
  <c r="Z58" i="71"/>
  <c r="AA58" i="71" s="1"/>
  <c r="Y58" i="71"/>
  <c r="Z57" i="71"/>
  <c r="Y57" i="71"/>
  <c r="Z56" i="71"/>
  <c r="Y56" i="71"/>
  <c r="Z55" i="71"/>
  <c r="Y55" i="71"/>
  <c r="Z54" i="71"/>
  <c r="Y54" i="71"/>
  <c r="Z53" i="71"/>
  <c r="Y53" i="71"/>
  <c r="Z52" i="71"/>
  <c r="Y52" i="71"/>
  <c r="Z51" i="71"/>
  <c r="Y51" i="71"/>
  <c r="Z50" i="71"/>
  <c r="Y50" i="71"/>
  <c r="Z49" i="71"/>
  <c r="Y49" i="71"/>
  <c r="Z48" i="71"/>
  <c r="Y48" i="71"/>
  <c r="Z47" i="71"/>
  <c r="Y47" i="71"/>
  <c r="Z46" i="71"/>
  <c r="Y46" i="71"/>
  <c r="Z45" i="71"/>
  <c r="Y45" i="71"/>
  <c r="Z44" i="71"/>
  <c r="Y44" i="71"/>
  <c r="Z43" i="71"/>
  <c r="Y43" i="71"/>
  <c r="Z42" i="71"/>
  <c r="Y42" i="71"/>
  <c r="Z41" i="71"/>
  <c r="Y41" i="71"/>
  <c r="Z40" i="71"/>
  <c r="Y40" i="7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Y25" i="71"/>
  <c r="Z24" i="71"/>
  <c r="Y24" i="71"/>
  <c r="Z23" i="71"/>
  <c r="Y23" i="71"/>
  <c r="Z22" i="71"/>
  <c r="Y22" i="71"/>
  <c r="Z21" i="71"/>
  <c r="Y21" i="71"/>
  <c r="Z20" i="71"/>
  <c r="Y20" i="71"/>
  <c r="Z19" i="71"/>
  <c r="Y19" i="71"/>
  <c r="Z18" i="71"/>
  <c r="Y18" i="71"/>
  <c r="Z17" i="71"/>
  <c r="Y17" i="71"/>
  <c r="Z16" i="71"/>
  <c r="Y16" i="71"/>
  <c r="Z15" i="71"/>
  <c r="Y15" i="71"/>
  <c r="Z14" i="71"/>
  <c r="Y14" i="71"/>
  <c r="Z13" i="71"/>
  <c r="Y13" i="71"/>
  <c r="Z12" i="71"/>
  <c r="Y12" i="71"/>
  <c r="Z11" i="71"/>
  <c r="Y11" i="71"/>
  <c r="Z10" i="71"/>
  <c r="Y10" i="71"/>
  <c r="Z9" i="71"/>
  <c r="Y9" i="71"/>
  <c r="Z8" i="71"/>
  <c r="Y8" i="71"/>
  <c r="Z7" i="71"/>
  <c r="Y7" i="71"/>
  <c r="Z6" i="71"/>
  <c r="Y6" i="71"/>
  <c r="Z5" i="71"/>
  <c r="Y5" i="71"/>
  <c r="W79" i="36"/>
  <c r="V79" i="36"/>
  <c r="S79" i="36"/>
  <c r="Q79" i="36"/>
  <c r="P79" i="36"/>
  <c r="N79" i="36"/>
  <c r="H79" i="36"/>
  <c r="E79" i="36"/>
  <c r="F79" i="36" s="1"/>
  <c r="Z12" i="70"/>
  <c r="Y12" i="70"/>
  <c r="Z11" i="70"/>
  <c r="Y11" i="70"/>
  <c r="Z10" i="70"/>
  <c r="Y10" i="70"/>
  <c r="Z9" i="70"/>
  <c r="Y9" i="70"/>
  <c r="Z8" i="70"/>
  <c r="Y8" i="70"/>
  <c r="Z7" i="70"/>
  <c r="Y7" i="70"/>
  <c r="D45" i="69"/>
  <c r="C45" i="69"/>
  <c r="AA76" i="71" l="1"/>
  <c r="H80" i="38"/>
  <c r="X79" i="36"/>
  <c r="AA16" i="71"/>
  <c r="AA28" i="71"/>
  <c r="AA37" i="71"/>
  <c r="AA49" i="71"/>
  <c r="AA61" i="71"/>
  <c r="T80" i="38"/>
  <c r="AL9" i="38" s="1"/>
  <c r="AA10" i="70"/>
  <c r="AA13" i="71"/>
  <c r="AA25" i="71"/>
  <c r="AA40" i="71"/>
  <c r="AA52" i="71"/>
  <c r="AA64" i="71"/>
  <c r="AA7" i="71"/>
  <c r="AA19" i="71"/>
  <c r="AA31" i="71"/>
  <c r="AA46" i="71"/>
  <c r="AA7" i="70"/>
  <c r="AA10" i="71"/>
  <c r="AA22" i="71"/>
  <c r="AA34" i="71"/>
  <c r="AA43" i="71"/>
  <c r="AA55" i="71"/>
  <c r="AA9" i="70"/>
  <c r="AA12" i="70"/>
  <c r="AA6" i="71"/>
  <c r="AA9" i="71"/>
  <c r="AA12" i="71"/>
  <c r="AA15" i="71"/>
  <c r="AA18" i="71"/>
  <c r="AA21" i="71"/>
  <c r="AA24" i="71"/>
  <c r="AA27" i="71"/>
  <c r="AA30" i="71"/>
  <c r="AA8" i="70"/>
  <c r="AA11" i="70"/>
  <c r="AA5" i="71"/>
  <c r="AA8" i="71"/>
  <c r="AA11" i="71"/>
  <c r="AA14" i="71"/>
  <c r="AA17" i="71"/>
  <c r="AA20" i="71"/>
  <c r="AA23" i="71"/>
  <c r="AA26" i="71"/>
  <c r="AA29" i="71"/>
  <c r="AA32" i="71"/>
  <c r="AA35" i="71"/>
  <c r="AA38" i="71"/>
  <c r="AA41" i="71"/>
  <c r="AA44" i="71"/>
  <c r="AA47" i="71"/>
  <c r="AA50" i="71"/>
  <c r="AA53" i="71"/>
  <c r="AA56" i="71"/>
  <c r="AA59" i="71"/>
  <c r="AA62" i="71"/>
  <c r="AA65" i="71"/>
  <c r="AA68" i="71"/>
  <c r="AA71" i="71"/>
  <c r="AA74" i="71"/>
  <c r="AA77" i="71"/>
  <c r="AA33" i="71"/>
  <c r="AA36" i="71"/>
  <c r="AA39" i="71"/>
  <c r="AA42" i="71"/>
  <c r="AA45" i="71"/>
  <c r="AA48" i="71"/>
  <c r="AA51" i="71"/>
  <c r="AA54" i="71"/>
  <c r="AA57" i="71"/>
  <c r="AA60" i="71"/>
  <c r="AA63" i="71"/>
  <c r="AA66" i="71"/>
  <c r="AA69" i="71"/>
  <c r="AA72" i="71"/>
  <c r="AA75" i="71"/>
  <c r="AA78" i="71"/>
  <c r="L79" i="71"/>
  <c r="P80" i="38"/>
  <c r="F33" i="38"/>
  <c r="J33" i="38"/>
  <c r="F55" i="38"/>
  <c r="J55" i="38"/>
  <c r="F57" i="38"/>
  <c r="J57" i="38"/>
  <c r="AL53" i="38"/>
  <c r="AL26" i="38"/>
  <c r="AL66" i="38"/>
  <c r="AL23" i="38"/>
  <c r="AL63" i="38"/>
  <c r="AL16" i="38"/>
  <c r="AL40" i="38"/>
  <c r="AL56" i="38"/>
  <c r="AL64" i="38"/>
  <c r="F10" i="38"/>
  <c r="J10" i="38"/>
  <c r="F13" i="38"/>
  <c r="J13" i="38"/>
  <c r="F15" i="38"/>
  <c r="J15" i="38"/>
  <c r="F39" i="38"/>
  <c r="J39" i="38"/>
  <c r="F41" i="38"/>
  <c r="J41" i="38"/>
  <c r="F9" i="38"/>
  <c r="J9" i="38"/>
  <c r="F47" i="38"/>
  <c r="J47" i="38"/>
  <c r="V80" i="38"/>
  <c r="AF80" i="38"/>
  <c r="AD80" i="38"/>
  <c r="X80" i="38"/>
  <c r="Q14" i="59"/>
  <c r="R14" i="59" s="1"/>
  <c r="AB7" i="59"/>
  <c r="AA14" i="59"/>
  <c r="AA80" i="38" s="1"/>
  <c r="AB80" i="38" s="1"/>
  <c r="I14" i="59"/>
  <c r="J14" i="59" s="1"/>
  <c r="L79" i="36"/>
  <c r="R79" i="36"/>
  <c r="AA6" i="70"/>
  <c r="Y80" i="38"/>
  <c r="Z80" i="38" s="1"/>
  <c r="F29" i="38"/>
  <c r="F35" i="38"/>
  <c r="F51" i="38"/>
  <c r="F79" i="38"/>
  <c r="Q80" i="38"/>
  <c r="R80" i="38" s="1"/>
  <c r="M80" i="38"/>
  <c r="N80" i="38" s="1"/>
  <c r="F49" i="38"/>
  <c r="F61" i="38"/>
  <c r="F77" i="38"/>
  <c r="K80" i="38"/>
  <c r="L80" i="38" s="1"/>
  <c r="Y13" i="70"/>
  <c r="Y79" i="36" s="1"/>
  <c r="Z13" i="70"/>
  <c r="M79" i="36"/>
  <c r="O79" i="36" s="1"/>
  <c r="T79" i="36"/>
  <c r="U79" i="36" s="1"/>
  <c r="G79" i="36"/>
  <c r="I79" i="36" s="1"/>
  <c r="F78" i="38"/>
  <c r="F72" i="38"/>
  <c r="F74" i="38"/>
  <c r="F76" i="38"/>
  <c r="F64" i="38"/>
  <c r="F66" i="38"/>
  <c r="F68" i="38"/>
  <c r="F63" i="38"/>
  <c r="F65" i="38"/>
  <c r="F67" i="38"/>
  <c r="F69" i="38"/>
  <c r="F56" i="38"/>
  <c r="F58" i="38"/>
  <c r="F60" i="38"/>
  <c r="F48" i="38"/>
  <c r="F50" i="38"/>
  <c r="F52" i="38"/>
  <c r="F40" i="38"/>
  <c r="F42" i="38"/>
  <c r="F44" i="38"/>
  <c r="F32" i="38"/>
  <c r="F34" i="38"/>
  <c r="F36" i="38"/>
  <c r="F24" i="38"/>
  <c r="F26" i="38"/>
  <c r="F28" i="38"/>
  <c r="F16" i="38"/>
  <c r="F18" i="38"/>
  <c r="F20" i="38"/>
  <c r="F6" i="38"/>
  <c r="F11" i="59"/>
  <c r="Z5" i="36"/>
  <c r="Y5" i="36"/>
  <c r="AL76" i="38" l="1"/>
  <c r="AL52" i="38"/>
  <c r="AL28" i="38"/>
  <c r="AL75" i="38"/>
  <c r="AL43" i="38"/>
  <c r="AL78" i="38"/>
  <c r="AL46" i="38"/>
  <c r="AL77" i="38"/>
  <c r="AL29" i="38"/>
  <c r="AL6" i="38"/>
  <c r="AL72" i="38"/>
  <c r="AL48" i="38"/>
  <c r="AL24" i="38"/>
  <c r="AL71" i="38"/>
  <c r="AL39" i="38"/>
  <c r="AL74" i="38"/>
  <c r="AL42" i="38"/>
  <c r="AL73" i="38"/>
  <c r="AL25" i="38"/>
  <c r="AL68" i="38"/>
  <c r="AL44" i="38"/>
  <c r="AL20" i="38"/>
  <c r="AL67" i="38"/>
  <c r="AL27" i="38"/>
  <c r="AL70" i="38"/>
  <c r="AL30" i="38"/>
  <c r="AL69" i="38"/>
  <c r="AL21" i="38"/>
  <c r="AL60" i="38"/>
  <c r="AL36" i="38"/>
  <c r="AL12" i="38"/>
  <c r="AL51" i="38"/>
  <c r="AL19" i="38"/>
  <c r="AL54" i="38"/>
  <c r="AL22" i="38"/>
  <c r="AL49" i="38"/>
  <c r="AL32" i="38"/>
  <c r="AL79" i="38"/>
  <c r="AL47" i="38"/>
  <c r="AL15" i="38"/>
  <c r="AL50" i="38"/>
  <c r="AL18" i="38"/>
  <c r="AL45" i="38"/>
  <c r="AA5" i="36"/>
  <c r="AL65" i="38"/>
  <c r="AL41" i="38"/>
  <c r="AL17" i="38"/>
  <c r="AL8" i="38"/>
  <c r="AL59" i="38"/>
  <c r="AL35" i="38"/>
  <c r="AL11" i="38"/>
  <c r="AL62" i="38"/>
  <c r="AL38" i="38"/>
  <c r="AL14" i="38"/>
  <c r="AL61" i="38"/>
  <c r="AL37" i="38"/>
  <c r="AL13" i="38"/>
  <c r="AL55" i="38"/>
  <c r="AL31" i="38"/>
  <c r="AL7" i="38"/>
  <c r="AL58" i="38"/>
  <c r="AL34" i="38"/>
  <c r="AL10" i="38"/>
  <c r="AL57" i="38"/>
  <c r="AL33" i="38"/>
  <c r="AD78" i="71"/>
  <c r="AC78" i="71" s="1"/>
  <c r="AD73" i="71"/>
  <c r="AC73" i="71" s="1"/>
  <c r="AD68" i="71"/>
  <c r="AC68" i="71" s="1"/>
  <c r="AD59" i="71"/>
  <c r="AC59" i="71" s="1"/>
  <c r="AD54" i="71"/>
  <c r="AC54" i="71" s="1"/>
  <c r="AD50" i="71"/>
  <c r="AC50" i="71" s="1"/>
  <c r="AD46" i="71"/>
  <c r="AC46" i="71" s="1"/>
  <c r="AD42" i="71"/>
  <c r="AC42" i="71" s="1"/>
  <c r="AD38" i="71"/>
  <c r="AC38" i="71" s="1"/>
  <c r="AD34" i="71"/>
  <c r="AC34" i="71" s="1"/>
  <c r="AD30" i="71"/>
  <c r="AC30" i="71" s="1"/>
  <c r="AD26" i="71"/>
  <c r="AC26" i="71" s="1"/>
  <c r="AD22" i="71"/>
  <c r="AC22" i="71" s="1"/>
  <c r="AD18" i="71"/>
  <c r="AC18" i="71" s="1"/>
  <c r="AD14" i="71"/>
  <c r="AC14" i="71" s="1"/>
  <c r="AD10" i="71"/>
  <c r="AC10" i="71" s="1"/>
  <c r="AD6" i="71"/>
  <c r="AC6" i="71" s="1"/>
  <c r="AD7" i="71"/>
  <c r="AC7" i="71" s="1"/>
  <c r="AD77" i="71"/>
  <c r="AC77" i="71" s="1"/>
  <c r="AD72" i="71"/>
  <c r="AC72" i="71" s="1"/>
  <c r="AD63" i="71"/>
  <c r="AC63" i="71" s="1"/>
  <c r="AD58" i="71"/>
  <c r="AC58" i="71" s="1"/>
  <c r="AD69" i="71"/>
  <c r="AC69" i="71" s="1"/>
  <c r="AD47" i="71"/>
  <c r="AC47" i="71" s="1"/>
  <c r="AD35" i="71"/>
  <c r="AC35" i="71" s="1"/>
  <c r="AD19" i="71"/>
  <c r="AC19" i="71" s="1"/>
  <c r="AD76" i="71"/>
  <c r="AC76" i="71" s="1"/>
  <c r="AD67" i="71"/>
  <c r="AC67" i="71" s="1"/>
  <c r="AD62" i="71"/>
  <c r="AC62" i="71" s="1"/>
  <c r="AD57" i="71"/>
  <c r="AC57" i="71" s="1"/>
  <c r="AD53" i="71"/>
  <c r="AC53" i="71" s="1"/>
  <c r="AD49" i="71"/>
  <c r="AC49" i="71" s="1"/>
  <c r="AD45" i="71"/>
  <c r="AC45" i="71" s="1"/>
  <c r="AD41" i="71"/>
  <c r="AC41" i="71" s="1"/>
  <c r="AD37" i="71"/>
  <c r="AC37" i="71" s="1"/>
  <c r="AD33" i="71"/>
  <c r="AC33" i="71" s="1"/>
  <c r="AD29" i="71"/>
  <c r="AC29" i="71" s="1"/>
  <c r="AD25" i="71"/>
  <c r="AC25" i="71" s="1"/>
  <c r="AD21" i="71"/>
  <c r="AC21" i="71" s="1"/>
  <c r="AD17" i="71"/>
  <c r="AC17" i="71" s="1"/>
  <c r="AD13" i="71"/>
  <c r="AC13" i="71" s="1"/>
  <c r="AD9" i="71"/>
  <c r="AC9" i="71" s="1"/>
  <c r="AD5" i="71"/>
  <c r="AC5" i="71" s="1"/>
  <c r="AD64" i="71"/>
  <c r="AC64" i="71" s="1"/>
  <c r="AD51" i="71"/>
  <c r="AC51" i="71" s="1"/>
  <c r="AD39" i="71"/>
  <c r="AC39" i="71" s="1"/>
  <c r="AD27" i="71"/>
  <c r="AC27" i="71" s="1"/>
  <c r="AD11" i="71"/>
  <c r="AC11" i="71" s="1"/>
  <c r="AD71" i="71"/>
  <c r="AC71" i="71" s="1"/>
  <c r="AD66" i="71"/>
  <c r="AC66" i="71" s="1"/>
  <c r="AD61" i="71"/>
  <c r="AC61" i="71" s="1"/>
  <c r="AD56" i="71"/>
  <c r="AC56" i="71" s="1"/>
  <c r="AD52" i="71"/>
  <c r="AC52" i="71" s="1"/>
  <c r="AD48" i="71"/>
  <c r="AC48" i="71" s="1"/>
  <c r="AD44" i="71"/>
  <c r="AC44" i="71" s="1"/>
  <c r="AD40" i="71"/>
  <c r="AC40" i="71" s="1"/>
  <c r="AD36" i="71"/>
  <c r="AC36" i="71" s="1"/>
  <c r="AD32" i="71"/>
  <c r="AC32" i="71" s="1"/>
  <c r="AD28" i="71"/>
  <c r="AC28" i="71" s="1"/>
  <c r="AD24" i="71"/>
  <c r="AC24" i="71" s="1"/>
  <c r="AD20" i="71"/>
  <c r="AC20" i="71" s="1"/>
  <c r="AD16" i="71"/>
  <c r="AC16" i="71" s="1"/>
  <c r="AD12" i="71"/>
  <c r="AC12" i="71" s="1"/>
  <c r="AD8" i="71"/>
  <c r="AC8" i="71" s="1"/>
  <c r="AD23" i="71"/>
  <c r="AC23" i="71" s="1"/>
  <c r="AD75" i="71"/>
  <c r="AC75" i="71" s="1"/>
  <c r="AD70" i="71"/>
  <c r="AC70" i="71" s="1"/>
  <c r="AD65" i="71"/>
  <c r="AC65" i="71" s="1"/>
  <c r="AD60" i="71"/>
  <c r="AC60" i="71" s="1"/>
  <c r="AD74" i="71"/>
  <c r="AC74" i="71" s="1"/>
  <c r="AD55" i="71"/>
  <c r="AC55" i="71" s="1"/>
  <c r="AD43" i="71"/>
  <c r="AC43" i="71" s="1"/>
  <c r="AD31" i="71"/>
  <c r="AC31" i="71" s="1"/>
  <c r="AD15" i="71"/>
  <c r="AC15" i="71" s="1"/>
  <c r="AD12" i="70"/>
  <c r="AC12" i="70" s="1"/>
  <c r="AD6" i="70"/>
  <c r="AC6" i="70" s="1"/>
  <c r="AD11" i="70"/>
  <c r="AC11" i="70" s="1"/>
  <c r="AD8" i="70"/>
  <c r="AC8" i="70" s="1"/>
  <c r="AD7" i="70"/>
  <c r="AC7" i="70" s="1"/>
  <c r="AD9" i="70"/>
  <c r="AC9" i="70" s="1"/>
  <c r="AD10" i="70"/>
  <c r="AC10" i="70" s="1"/>
  <c r="AD5" i="70"/>
  <c r="AC5" i="70" s="1"/>
  <c r="AA13" i="70"/>
  <c r="AM7" i="38"/>
  <c r="AM11" i="38"/>
  <c r="AM15" i="38"/>
  <c r="AM19" i="38"/>
  <c r="AM23" i="38"/>
  <c r="AM27" i="38"/>
  <c r="AM31" i="38"/>
  <c r="AM35" i="38"/>
  <c r="AM39" i="38"/>
  <c r="AM43" i="38"/>
  <c r="AM47" i="38"/>
  <c r="AM51" i="38"/>
  <c r="AM55" i="38"/>
  <c r="AM59" i="38"/>
  <c r="AM63" i="38"/>
  <c r="AM67" i="38"/>
  <c r="AM71" i="38"/>
  <c r="AM75" i="38"/>
  <c r="AM79" i="38"/>
  <c r="AM8" i="38"/>
  <c r="AM12" i="38"/>
  <c r="AM16" i="38"/>
  <c r="AM20" i="38"/>
  <c r="AM24" i="38"/>
  <c r="AM28" i="38"/>
  <c r="AM32" i="38"/>
  <c r="AM36" i="38"/>
  <c r="AM40" i="38"/>
  <c r="AM44" i="38"/>
  <c r="AM48" i="38"/>
  <c r="AM52" i="38"/>
  <c r="AM56" i="38"/>
  <c r="AM60" i="38"/>
  <c r="AM64" i="38"/>
  <c r="AM68" i="38"/>
  <c r="AM72" i="38"/>
  <c r="AM76" i="38"/>
  <c r="AM6" i="38"/>
  <c r="AM9" i="38"/>
  <c r="AM13" i="38"/>
  <c r="AM17" i="38"/>
  <c r="AM21" i="38"/>
  <c r="AM25" i="38"/>
  <c r="AM29" i="38"/>
  <c r="AM33" i="38"/>
  <c r="AM37" i="38"/>
  <c r="AM41" i="38"/>
  <c r="AM45" i="38"/>
  <c r="AM49" i="38"/>
  <c r="AM53" i="38"/>
  <c r="AM57" i="38"/>
  <c r="AM61" i="38"/>
  <c r="AM65" i="38"/>
  <c r="AM69" i="38"/>
  <c r="AM73" i="38"/>
  <c r="AM77" i="38"/>
  <c r="AM10" i="38"/>
  <c r="AM14" i="38"/>
  <c r="AM18" i="38"/>
  <c r="AM22" i="38"/>
  <c r="AM26" i="38"/>
  <c r="AM30" i="38"/>
  <c r="AM34" i="38"/>
  <c r="AM38" i="38"/>
  <c r="AM42" i="38"/>
  <c r="AM46" i="38"/>
  <c r="AM50" i="38"/>
  <c r="AM54" i="38"/>
  <c r="AM58" i="38"/>
  <c r="AM62" i="38"/>
  <c r="AM66" i="38"/>
  <c r="AM70" i="38"/>
  <c r="AM74" i="38"/>
  <c r="AM78" i="38"/>
  <c r="E29" i="57"/>
  <c r="I80" i="38"/>
  <c r="J80" i="38" s="1"/>
  <c r="O29" i="57"/>
  <c r="AB14" i="59"/>
  <c r="I29" i="57"/>
  <c r="Z79" i="36"/>
  <c r="AA79" i="36" s="1"/>
  <c r="F70" i="38"/>
  <c r="F62" i="38"/>
  <c r="F54" i="38"/>
  <c r="F46" i="38"/>
  <c r="F38" i="38"/>
  <c r="F30" i="38"/>
  <c r="F22" i="38"/>
  <c r="F14" i="38"/>
  <c r="F7" i="59"/>
  <c r="W13" i="37"/>
  <c r="V13" i="37"/>
  <c r="V79" i="71" s="1"/>
  <c r="T13" i="37"/>
  <c r="S13" i="37"/>
  <c r="S79" i="71" s="1"/>
  <c r="Q13" i="37"/>
  <c r="P13" i="37"/>
  <c r="P79" i="71" s="1"/>
  <c r="N13" i="37"/>
  <c r="M13" i="37"/>
  <c r="M79" i="71" s="1"/>
  <c r="H79" i="71"/>
  <c r="G13" i="37"/>
  <c r="E13" i="37"/>
  <c r="D13" i="37"/>
  <c r="D79" i="71" s="1"/>
  <c r="G79" i="71" l="1"/>
  <c r="I79" i="71" s="1"/>
  <c r="I13" i="37"/>
  <c r="T79" i="71"/>
  <c r="U79" i="71" s="1"/>
  <c r="U13" i="37"/>
  <c r="AF8" i="70"/>
  <c r="AF7" i="70"/>
  <c r="AF6" i="70"/>
  <c r="AF5" i="70"/>
  <c r="AF9" i="70"/>
  <c r="N79" i="71"/>
  <c r="O13" i="37"/>
  <c r="W79" i="71"/>
  <c r="X79" i="71" s="1"/>
  <c r="X13" i="37"/>
  <c r="AF12" i="70"/>
  <c r="AF11" i="70"/>
  <c r="E79" i="71"/>
  <c r="F79" i="71" s="1"/>
  <c r="Z13" i="37"/>
  <c r="F13" i="37"/>
  <c r="Q79" i="71"/>
  <c r="R79" i="71" s="1"/>
  <c r="R13" i="37"/>
  <c r="AF10" i="70"/>
  <c r="O79" i="71"/>
  <c r="AF78" i="36"/>
  <c r="AF74" i="36"/>
  <c r="AF70" i="36"/>
  <c r="AF66" i="36"/>
  <c r="AF62" i="36"/>
  <c r="AF58" i="36"/>
  <c r="AF54" i="36"/>
  <c r="AF50" i="36"/>
  <c r="AF46" i="36"/>
  <c r="AF42" i="36"/>
  <c r="AF38" i="36"/>
  <c r="AF34" i="36"/>
  <c r="AF30" i="36"/>
  <c r="AF26" i="36"/>
  <c r="AF22" i="36"/>
  <c r="AF6" i="36"/>
  <c r="AF75" i="36"/>
  <c r="AF71" i="36"/>
  <c r="AF67" i="36"/>
  <c r="AF63" i="36"/>
  <c r="AF59" i="36"/>
  <c r="AF55" i="36"/>
  <c r="AF51" i="36"/>
  <c r="AF47" i="36"/>
  <c r="AF43" i="36"/>
  <c r="AF39" i="36"/>
  <c r="AF35" i="36"/>
  <c r="AF31" i="36"/>
  <c r="AF27" i="36"/>
  <c r="AF23" i="36"/>
  <c r="AF19" i="36"/>
  <c r="AF15" i="36"/>
  <c r="AF11" i="36"/>
  <c r="AF7" i="36"/>
  <c r="AF33" i="36"/>
  <c r="AF21" i="36"/>
  <c r="AF13" i="36"/>
  <c r="AF18" i="36"/>
  <c r="AF76" i="36"/>
  <c r="AF72" i="36"/>
  <c r="AF68" i="36"/>
  <c r="AF64" i="36"/>
  <c r="AF60" i="36"/>
  <c r="AF56" i="36"/>
  <c r="AF52" i="36"/>
  <c r="AF48" i="36"/>
  <c r="AF44" i="36"/>
  <c r="AF40" i="36"/>
  <c r="AF36" i="36"/>
  <c r="AF32" i="36"/>
  <c r="AF28" i="36"/>
  <c r="AF24" i="36"/>
  <c r="AF20" i="36"/>
  <c r="AF16" i="36"/>
  <c r="AF12" i="36"/>
  <c r="AF8" i="36"/>
  <c r="AF29" i="36"/>
  <c r="AF77" i="36"/>
  <c r="AF73" i="36"/>
  <c r="AF69" i="36"/>
  <c r="AF65" i="36"/>
  <c r="AF61" i="36"/>
  <c r="AF57" i="36"/>
  <c r="AF53" i="36"/>
  <c r="AF49" i="36"/>
  <c r="AF45" i="36"/>
  <c r="AF41" i="36"/>
  <c r="AF37" i="36"/>
  <c r="AF25" i="36"/>
  <c r="AF17" i="36"/>
  <c r="AF9" i="36"/>
  <c r="AF5" i="36"/>
  <c r="AF14" i="36"/>
  <c r="AF10" i="36"/>
  <c r="Y13" i="37"/>
  <c r="Y79" i="71" s="1"/>
  <c r="AM7" i="59"/>
  <c r="F13" i="59"/>
  <c r="F12" i="59"/>
  <c r="F10" i="59"/>
  <c r="F9" i="59"/>
  <c r="F8" i="59"/>
  <c r="AA13" i="37" l="1"/>
  <c r="AF9" i="37"/>
  <c r="AF11" i="37"/>
  <c r="AF6" i="37"/>
  <c r="AF12" i="37"/>
  <c r="AF8" i="37"/>
  <c r="AF7" i="37"/>
  <c r="AF10" i="37"/>
  <c r="AF5" i="37"/>
  <c r="F14" i="59"/>
  <c r="K41" i="57" s="1"/>
  <c r="AM13" i="59"/>
  <c r="AM11" i="59"/>
  <c r="AM10" i="59"/>
  <c r="AM9" i="59"/>
  <c r="AM8" i="59"/>
  <c r="AM12" i="59"/>
  <c r="AM6" i="59"/>
  <c r="F80" i="38" l="1"/>
  <c r="Y7" i="37"/>
  <c r="AA7" i="37" s="1"/>
  <c r="Y8" i="37"/>
  <c r="Z8" i="37"/>
  <c r="Y9" i="37"/>
  <c r="Z9" i="37"/>
  <c r="AA9" i="37" s="1"/>
  <c r="Y10" i="37"/>
  <c r="Z10" i="37"/>
  <c r="Y11" i="37"/>
  <c r="Z11" i="37"/>
  <c r="Y12" i="37"/>
  <c r="Z12" i="37"/>
  <c r="AA12" i="37" s="1"/>
  <c r="Z79" i="71"/>
  <c r="AA79" i="71" s="1"/>
  <c r="Y5" i="37"/>
  <c r="AA5" i="37" s="1"/>
  <c r="Z6" i="36"/>
  <c r="Z7" i="36"/>
  <c r="Z8" i="36"/>
  <c r="Z9"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Z49" i="36"/>
  <c r="Z50" i="36"/>
  <c r="Z51" i="36"/>
  <c r="Z52" i="36"/>
  <c r="Z53" i="36"/>
  <c r="Z54" i="36"/>
  <c r="Z55" i="36"/>
  <c r="Z56" i="36"/>
  <c r="Z57" i="36"/>
  <c r="Z58" i="36"/>
  <c r="Z59" i="36"/>
  <c r="Z60" i="36"/>
  <c r="Z61" i="36"/>
  <c r="Z62" i="36"/>
  <c r="Z63" i="36"/>
  <c r="Z64" i="36"/>
  <c r="Z65" i="36"/>
  <c r="Z66" i="36"/>
  <c r="Z67" i="36"/>
  <c r="Z68" i="36"/>
  <c r="Z69" i="36"/>
  <c r="Z70" i="36"/>
  <c r="Z71" i="36"/>
  <c r="Z72" i="36"/>
  <c r="Z73" i="36"/>
  <c r="Z74" i="36"/>
  <c r="Z75" i="36"/>
  <c r="Z76" i="36"/>
  <c r="Z77" i="36"/>
  <c r="Z78" i="36"/>
  <c r="Y6" i="36"/>
  <c r="Y7" i="36"/>
  <c r="Y8" i="36"/>
  <c r="Y9" i="36"/>
  <c r="Y10" i="36"/>
  <c r="Y11" i="36"/>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Y49" i="36"/>
  <c r="Y50" i="36"/>
  <c r="Y51" i="36"/>
  <c r="Y52" i="36"/>
  <c r="Y53" i="36"/>
  <c r="Y54" i="36"/>
  <c r="Y55" i="36"/>
  <c r="Y56" i="36"/>
  <c r="Y57" i="36"/>
  <c r="Y58" i="36"/>
  <c r="Y59" i="36"/>
  <c r="Y60" i="36"/>
  <c r="Y61" i="36"/>
  <c r="Y62" i="36"/>
  <c r="Y63" i="36"/>
  <c r="Y64" i="36"/>
  <c r="Y65" i="36"/>
  <c r="Y66" i="36"/>
  <c r="Y67" i="36"/>
  <c r="Y68" i="36"/>
  <c r="Y69" i="36"/>
  <c r="Y71" i="36"/>
  <c r="Y72" i="36"/>
  <c r="Y73" i="36"/>
  <c r="Y74" i="36"/>
  <c r="Y75" i="36"/>
  <c r="Y76" i="36"/>
  <c r="Y77" i="36"/>
  <c r="Y78" i="36"/>
  <c r="C45" i="55"/>
  <c r="D45" i="55"/>
  <c r="AA10" i="37" l="1"/>
  <c r="AA11" i="37"/>
  <c r="AA8" i="37"/>
  <c r="AD5" i="37" s="1"/>
  <c r="AC5" i="37" s="1"/>
  <c r="AF78" i="71"/>
  <c r="AF74" i="71"/>
  <c r="AF70" i="71"/>
  <c r="AF66" i="71"/>
  <c r="AF62" i="71"/>
  <c r="AF58" i="71"/>
  <c r="AF54" i="71"/>
  <c r="AF50" i="71"/>
  <c r="AF46" i="71"/>
  <c r="AF42" i="71"/>
  <c r="AF38" i="71"/>
  <c r="AF34" i="71"/>
  <c r="AF30" i="71"/>
  <c r="AF26" i="71"/>
  <c r="AF22" i="71"/>
  <c r="AF18" i="71"/>
  <c r="AF14" i="71"/>
  <c r="AF10" i="71"/>
  <c r="AF6" i="71"/>
  <c r="AF75" i="71"/>
  <c r="AF71" i="71"/>
  <c r="AF67" i="71"/>
  <c r="AF63" i="71"/>
  <c r="AF59" i="71"/>
  <c r="AF55" i="71"/>
  <c r="AF51" i="71"/>
  <c r="AF47" i="71"/>
  <c r="AF43" i="71"/>
  <c r="AF39" i="71"/>
  <c r="AF35" i="71"/>
  <c r="AF31" i="71"/>
  <c r="AF27" i="71"/>
  <c r="AF23" i="71"/>
  <c r="AF19" i="71"/>
  <c r="AF15" i="71"/>
  <c r="AF11" i="71"/>
  <c r="AF7" i="71"/>
  <c r="AF8" i="71"/>
  <c r="AF76" i="71"/>
  <c r="AF72" i="71"/>
  <c r="AF68" i="71"/>
  <c r="AF64" i="71"/>
  <c r="AF60" i="71"/>
  <c r="AF56" i="71"/>
  <c r="AF52" i="71"/>
  <c r="AF48" i="71"/>
  <c r="AF44" i="71"/>
  <c r="AF40" i="71"/>
  <c r="AF36" i="71"/>
  <c r="AF32" i="71"/>
  <c r="AF28" i="71"/>
  <c r="AF24" i="71"/>
  <c r="AF20" i="71"/>
  <c r="AF16" i="71"/>
  <c r="AF12" i="71"/>
  <c r="AF77" i="71"/>
  <c r="AF73" i="71"/>
  <c r="AF69" i="71"/>
  <c r="AF65" i="71"/>
  <c r="AF61" i="71"/>
  <c r="AF57" i="71"/>
  <c r="AF53" i="71"/>
  <c r="AF49" i="71"/>
  <c r="AF45" i="71"/>
  <c r="AF41" i="71"/>
  <c r="AF37" i="71"/>
  <c r="AF33" i="71"/>
  <c r="AF29" i="71"/>
  <c r="AF25" i="71"/>
  <c r="AF21" i="71"/>
  <c r="AF17" i="71"/>
  <c r="AF13" i="71"/>
  <c r="AF9" i="71"/>
  <c r="AF5" i="71"/>
  <c r="AA78" i="36"/>
  <c r="AA74" i="36"/>
  <c r="AA70" i="36"/>
  <c r="AA66" i="36"/>
  <c r="AA62" i="36"/>
  <c r="AA58" i="36"/>
  <c r="AA54" i="36"/>
  <c r="AA50" i="36"/>
  <c r="AA46" i="36"/>
  <c r="AA42" i="36"/>
  <c r="AA38" i="36"/>
  <c r="AA34" i="36"/>
  <c r="AA30" i="36"/>
  <c r="AA26" i="36"/>
  <c r="AA22" i="36"/>
  <c r="AA18" i="36"/>
  <c r="AA14" i="36"/>
  <c r="AA10" i="36"/>
  <c r="AA6" i="36"/>
  <c r="AA77" i="36"/>
  <c r="AA73" i="36"/>
  <c r="AA69" i="36"/>
  <c r="AA65" i="36"/>
  <c r="AA61" i="36"/>
  <c r="AA57" i="36"/>
  <c r="AA53" i="36"/>
  <c r="AA49" i="36"/>
  <c r="AA45" i="36"/>
  <c r="AA41" i="36"/>
  <c r="AA37" i="36"/>
  <c r="AA33" i="36"/>
  <c r="AA29" i="36"/>
  <c r="AA25" i="36"/>
  <c r="AA21" i="36"/>
  <c r="AA17" i="36"/>
  <c r="AA13" i="36"/>
  <c r="AA9" i="36"/>
  <c r="AA76" i="36"/>
  <c r="AA72" i="36"/>
  <c r="AA68" i="36"/>
  <c r="AA64" i="36"/>
  <c r="AA60" i="36"/>
  <c r="AA56" i="36"/>
  <c r="AA52" i="36"/>
  <c r="AA48" i="36"/>
  <c r="AA44" i="36"/>
  <c r="AA40" i="36"/>
  <c r="AA36" i="36"/>
  <c r="AA32" i="36"/>
  <c r="AA28" i="36"/>
  <c r="AA24" i="36"/>
  <c r="AA20" i="36"/>
  <c r="AA16" i="36"/>
  <c r="AA12" i="36"/>
  <c r="AA8" i="36"/>
  <c r="AA75" i="36"/>
  <c r="AA71" i="36"/>
  <c r="AA67" i="36"/>
  <c r="AA63" i="36"/>
  <c r="AA59" i="36"/>
  <c r="AA55" i="36"/>
  <c r="AA51" i="36"/>
  <c r="AA47" i="36"/>
  <c r="AA43" i="36"/>
  <c r="AA39" i="36"/>
  <c r="AA35" i="36"/>
  <c r="AA31" i="36"/>
  <c r="AA27" i="36"/>
  <c r="AA23" i="36"/>
  <c r="AA19" i="36"/>
  <c r="AA15" i="36"/>
  <c r="AA11" i="36"/>
  <c r="AA7" i="36"/>
  <c r="AD8" i="37" l="1"/>
  <c r="AC8" i="37" s="1"/>
  <c r="AD9" i="37"/>
  <c r="AC9" i="37" s="1"/>
  <c r="AD12" i="37"/>
  <c r="AC12" i="37" s="1"/>
  <c r="AD10" i="37"/>
  <c r="AC10" i="37" s="1"/>
  <c r="AD6" i="37"/>
  <c r="AC6" i="37" s="1"/>
  <c r="AD11" i="37"/>
  <c r="AC11" i="37" s="1"/>
  <c r="AD7" i="37"/>
  <c r="AC7" i="37" s="1"/>
  <c r="AD78" i="36"/>
  <c r="AC78" i="36" s="1"/>
  <c r="AD67" i="36"/>
  <c r="AC67" i="36" s="1"/>
  <c r="AD56" i="36"/>
  <c r="AC56" i="36" s="1"/>
  <c r="AD46" i="36"/>
  <c r="AC46" i="36" s="1"/>
  <c r="AD30" i="36"/>
  <c r="AC30" i="36" s="1"/>
  <c r="AD15" i="36"/>
  <c r="AC15" i="36" s="1"/>
  <c r="AD77" i="36"/>
  <c r="AC77" i="36" s="1"/>
  <c r="AD45" i="36"/>
  <c r="AC45" i="36" s="1"/>
  <c r="AD29" i="36"/>
  <c r="AC29" i="36" s="1"/>
  <c r="AD76" i="36"/>
  <c r="AC76" i="36" s="1"/>
  <c r="AD66" i="36"/>
  <c r="AC66" i="36" s="1"/>
  <c r="AD55" i="36"/>
  <c r="AC55" i="36" s="1"/>
  <c r="AD44" i="36"/>
  <c r="AC44" i="36" s="1"/>
  <c r="AD28" i="36"/>
  <c r="AC28" i="36" s="1"/>
  <c r="AD16" i="36"/>
  <c r="AC16" i="36" s="1"/>
  <c r="AD6" i="36"/>
  <c r="AC6" i="36" s="1"/>
  <c r="AD49" i="36"/>
  <c r="AC49" i="36" s="1"/>
  <c r="AD34" i="36"/>
  <c r="AC34" i="36" s="1"/>
  <c r="AD13" i="36"/>
  <c r="AC13" i="36" s="1"/>
  <c r="AD75" i="36"/>
  <c r="AC75" i="36" s="1"/>
  <c r="AD54" i="36"/>
  <c r="AC54" i="36" s="1"/>
  <c r="AD23" i="36"/>
  <c r="AC23" i="36" s="1"/>
  <c r="AD69" i="36"/>
  <c r="AC69" i="36" s="1"/>
  <c r="AD26" i="36"/>
  <c r="AC26" i="36" s="1"/>
  <c r="AD63" i="36"/>
  <c r="AC63" i="36" s="1"/>
  <c r="AD41" i="36"/>
  <c r="AC41" i="36" s="1"/>
  <c r="AD14" i="36"/>
  <c r="AC14" i="36" s="1"/>
  <c r="AD43" i="36"/>
  <c r="AC43" i="36" s="1"/>
  <c r="AD5" i="36"/>
  <c r="AC5" i="36" s="1"/>
  <c r="AD62" i="36"/>
  <c r="AC62" i="36" s="1"/>
  <c r="AD36" i="36"/>
  <c r="AC36" i="36" s="1"/>
  <c r="AD20" i="36"/>
  <c r="AC20" i="36" s="1"/>
  <c r="AD61" i="36"/>
  <c r="AC61" i="36" s="1"/>
  <c r="AD17" i="36"/>
  <c r="AC17" i="36" s="1"/>
  <c r="AD60" i="36"/>
  <c r="AC60" i="36" s="1"/>
  <c r="AD22" i="36"/>
  <c r="AC22" i="36" s="1"/>
  <c r="AD40" i="36"/>
  <c r="AC40" i="36" s="1"/>
  <c r="AD38" i="36"/>
  <c r="AC38" i="36" s="1"/>
  <c r="AD72" i="36"/>
  <c r="AC72" i="36" s="1"/>
  <c r="AD65" i="36"/>
  <c r="AC65" i="36" s="1"/>
  <c r="AD70" i="36"/>
  <c r="AC70" i="36" s="1"/>
  <c r="AD59" i="36"/>
  <c r="AC59" i="36" s="1"/>
  <c r="AD48" i="36"/>
  <c r="AC48" i="36" s="1"/>
  <c r="AD33" i="36"/>
  <c r="AC33" i="36" s="1"/>
  <c r="AD18" i="36"/>
  <c r="AC18" i="36" s="1"/>
  <c r="AD7" i="36"/>
  <c r="AC7" i="36" s="1"/>
  <c r="AD53" i="36"/>
  <c r="AC53" i="36" s="1"/>
  <c r="AD32" i="36"/>
  <c r="AC32" i="36" s="1"/>
  <c r="AD9" i="36"/>
  <c r="AC9" i="36" s="1"/>
  <c r="AD68" i="36"/>
  <c r="AC68" i="36" s="1"/>
  <c r="AD58" i="36"/>
  <c r="AC58" i="36" s="1"/>
  <c r="AD47" i="36"/>
  <c r="AC47" i="36" s="1"/>
  <c r="AD31" i="36"/>
  <c r="AC31" i="36" s="1"/>
  <c r="AD19" i="36"/>
  <c r="AC19" i="36" s="1"/>
  <c r="AD8" i="36"/>
  <c r="AC8" i="36" s="1"/>
  <c r="AD57" i="36"/>
  <c r="AC57" i="36" s="1"/>
  <c r="AD37" i="36"/>
  <c r="AC37" i="36" s="1"/>
  <c r="AD21" i="36"/>
  <c r="AC21" i="36" s="1"/>
  <c r="AD64" i="36"/>
  <c r="AC64" i="36" s="1"/>
  <c r="AD39" i="36"/>
  <c r="AC39" i="36" s="1"/>
  <c r="AD12" i="36"/>
  <c r="AC12" i="36" s="1"/>
  <c r="AD42" i="36"/>
  <c r="AC42" i="36" s="1"/>
  <c r="AD74" i="36"/>
  <c r="AC74" i="36" s="1"/>
  <c r="AD52" i="36"/>
  <c r="AC52" i="36" s="1"/>
  <c r="AD25" i="36"/>
  <c r="AC25" i="36" s="1"/>
  <c r="AD73" i="36"/>
  <c r="AC73" i="36" s="1"/>
  <c r="AD27" i="36"/>
  <c r="AC27" i="36" s="1"/>
  <c r="AD51" i="36"/>
  <c r="AC51" i="36" s="1"/>
  <c r="AD10" i="36"/>
  <c r="AC10" i="36" s="1"/>
  <c r="AD35" i="36"/>
  <c r="AC35" i="36" s="1"/>
  <c r="AD71" i="36"/>
  <c r="AC71" i="36" s="1"/>
  <c r="AD50" i="36"/>
  <c r="AC50" i="36" s="1"/>
  <c r="AD11" i="36"/>
  <c r="AC11" i="36" s="1"/>
  <c r="AD24" i="36"/>
  <c r="AC24" i="36" s="1"/>
</calcChain>
</file>

<file path=xl/sharedStrings.xml><?xml version="1.0" encoding="utf-8"?>
<sst xmlns="http://schemas.openxmlformats.org/spreadsheetml/2006/main" count="1226" uniqueCount="302">
  <si>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</si>
  <si>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</si>
  <si>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</si>
  <si>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</si>
  <si>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</si>
  <si>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</si>
  <si>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</si>
  <si>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</si>
  <si>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</si>
  <si>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</si>
  <si>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</si>
  <si>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</si>
  <si>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</si>
  <si>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</si>
  <si>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</si>
  <si>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</si>
  <si>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</si>
  <si>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</si>
  <si>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</si>
  <si>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</si>
  <si>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</si>
  <si>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</si>
  <si>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</si>
  <si>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</si>
  <si>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</si>
  <si>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</si>
  <si>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</si>
  <si>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</si>
  <si>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</si>
  <si>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</si>
  <si>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</si>
  <si>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</si>
  <si>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</si>
  <si>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</si>
  <si>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</si>
  <si>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</si>
  <si>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</si>
  <si>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</si>
  <si>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</si>
  <si>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</si>
  <si>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</si>
  <si>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</si>
  <si>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</si>
  <si>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</si>
  <si>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</si>
  <si>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</si>
  <si>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</si>
  <si>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</si>
  <si>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</si>
  <si>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</si>
  <si>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</si>
  <si>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</si>
  <si>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</si>
  <si>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</si>
  <si>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</si>
  <si>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</si>
  <si>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</si>
  <si>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</si>
  <si>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</si>
  <si>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</si>
  <si>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</si>
  <si>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</si>
  <si>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</si>
  <si>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</si>
  <si>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</si>
  <si>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</si>
  <si>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</si>
  <si>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</si>
  <si>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</si>
  <si>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</si>
  <si>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</si>
  <si>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</si>
  <si>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</si>
  <si>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</si>
  <si>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健診結果優良者</t>
    <rPh sb="0" eb="2">
      <t>ケンシン</t>
    </rPh>
    <rPh sb="2" eb="4">
      <t>ケッカ</t>
    </rPh>
    <rPh sb="4" eb="6">
      <t>ユウリョウ</t>
    </rPh>
    <rPh sb="6" eb="7">
      <t>シャ</t>
    </rPh>
    <phoneticPr fontId="3"/>
  </si>
  <si>
    <t>保健指導予備群</t>
    <rPh sb="0" eb="2">
      <t>ホケン</t>
    </rPh>
    <rPh sb="2" eb="4">
      <t>シドウ</t>
    </rPh>
    <rPh sb="4" eb="6">
      <t>ヨビ</t>
    </rPh>
    <rPh sb="6" eb="7">
      <t>グン</t>
    </rPh>
    <phoneticPr fontId="3"/>
  </si>
  <si>
    <t>医療機関受診勧奨対象者</t>
    <rPh sb="0" eb="2">
      <t>イリョウ</t>
    </rPh>
    <rPh sb="2" eb="4">
      <t>キカン</t>
    </rPh>
    <rPh sb="4" eb="6">
      <t>ジュシン</t>
    </rPh>
    <rPh sb="6" eb="8">
      <t>カンショウ</t>
    </rPh>
    <rPh sb="8" eb="11">
      <t>タイショウシャ</t>
    </rPh>
    <phoneticPr fontId="3"/>
  </si>
  <si>
    <t>うち、健診異常値放置者</t>
    <rPh sb="3" eb="5">
      <t>ケンシン</t>
    </rPh>
    <rPh sb="5" eb="8">
      <t>イジョウチ</t>
    </rPh>
    <rPh sb="8" eb="10">
      <t>ホウチ</t>
    </rPh>
    <rPh sb="10" eb="11">
      <t>シャ</t>
    </rPh>
    <phoneticPr fontId="3"/>
  </si>
  <si>
    <t>健診未受診治療中者</t>
    <rPh sb="0" eb="2">
      <t>ケンシン</t>
    </rPh>
    <rPh sb="2" eb="3">
      <t>ミ</t>
    </rPh>
    <rPh sb="3" eb="5">
      <t>ジュシン</t>
    </rPh>
    <rPh sb="5" eb="7">
      <t>チリョウ</t>
    </rPh>
    <rPh sb="7" eb="8">
      <t>ナカ</t>
    </rPh>
    <rPh sb="8" eb="9">
      <t>モノ</t>
    </rPh>
    <phoneticPr fontId="3"/>
  </si>
  <si>
    <t>治療中断者</t>
    <rPh sb="0" eb="2">
      <t>チリョウ</t>
    </rPh>
    <rPh sb="2" eb="4">
      <t>チュウダン</t>
    </rPh>
    <rPh sb="4" eb="5">
      <t>シャ</t>
    </rPh>
    <phoneticPr fontId="3"/>
  </si>
  <si>
    <t>生活習慣病状態不明者</t>
    <rPh sb="0" eb="2">
      <t>セイカツ</t>
    </rPh>
    <rPh sb="2" eb="4">
      <t>シュウカン</t>
    </rPh>
    <rPh sb="4" eb="5">
      <t>ビョウ</t>
    </rPh>
    <rPh sb="5" eb="7">
      <t>ジョウタイ</t>
    </rPh>
    <rPh sb="7" eb="9">
      <t>フメイ</t>
    </rPh>
    <rPh sb="9" eb="10">
      <t>シャ</t>
    </rPh>
    <phoneticPr fontId="3"/>
  </si>
  <si>
    <t>対象者数(人)</t>
    <rPh sb="0" eb="3">
      <t>タイショウシャ</t>
    </rPh>
    <rPh sb="3" eb="4">
      <t>スウ</t>
    </rPh>
    <phoneticPr fontId="3"/>
  </si>
  <si>
    <t>BMI</t>
    <phoneticPr fontId="3"/>
  </si>
  <si>
    <t>腹囲</t>
    <rPh sb="0" eb="2">
      <t>フクイ</t>
    </rPh>
    <phoneticPr fontId="3"/>
  </si>
  <si>
    <t>収縮期血圧</t>
    <rPh sb="0" eb="2">
      <t>シュウシュク</t>
    </rPh>
    <rPh sb="2" eb="3">
      <t>キ</t>
    </rPh>
    <rPh sb="3" eb="5">
      <t>ケツアツ</t>
    </rPh>
    <phoneticPr fontId="3"/>
  </si>
  <si>
    <t>拡張期血圧</t>
    <rPh sb="0" eb="3">
      <t>カクチョウキ</t>
    </rPh>
    <rPh sb="3" eb="5">
      <t>ケツアツ</t>
    </rPh>
    <phoneticPr fontId="3"/>
  </si>
  <si>
    <t>中性脂肪</t>
    <rPh sb="0" eb="2">
      <t>チュウセイ</t>
    </rPh>
    <rPh sb="2" eb="4">
      <t>シボウ</t>
    </rPh>
    <phoneticPr fontId="3"/>
  </si>
  <si>
    <t>HDLコレステロール</t>
    <phoneticPr fontId="3"/>
  </si>
  <si>
    <t>LDLコレステロール</t>
    <phoneticPr fontId="3"/>
  </si>
  <si>
    <t>空腹時血糖</t>
    <rPh sb="0" eb="2">
      <t>クウフク</t>
    </rPh>
    <rPh sb="2" eb="3">
      <t>ジ</t>
    </rPh>
    <rPh sb="3" eb="5">
      <t>ケットウ</t>
    </rPh>
    <phoneticPr fontId="3"/>
  </si>
  <si>
    <t>HbA1ｃ</t>
    <phoneticPr fontId="3"/>
  </si>
  <si>
    <t>異常値放置</t>
    <rPh sb="0" eb="3">
      <t>イジョウチ</t>
    </rPh>
    <rPh sb="3" eb="5">
      <t>ホウチ</t>
    </rPh>
    <phoneticPr fontId="3"/>
  </si>
  <si>
    <t>治療中断</t>
    <rPh sb="0" eb="2">
      <t>チリョウ</t>
    </rPh>
    <rPh sb="2" eb="4">
      <t>チュウダン</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</si>
  <si>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</si>
  <si>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</si>
  <si>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</si>
  <si>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</si>
  <si>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</si>
  <si>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</si>
  <si>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</si>
  <si>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</si>
  <si>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</si>
  <si>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</si>
  <si>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</si>
  <si>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</si>
  <si>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</si>
  <si>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</si>
  <si>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</si>
  <si>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</si>
  <si>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</si>
  <si>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</si>
  <si>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</si>
  <si>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</si>
  <si>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</si>
  <si>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</si>
  <si>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</si>
  <si>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</si>
  <si>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</si>
  <si>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</si>
  <si>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</si>
  <si>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</si>
  <si>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</si>
  <si>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</si>
  <si>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</si>
  <si>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</si>
  <si>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</si>
  <si>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</si>
  <si>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</si>
  <si>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</si>
  <si>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</si>
  <si>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</si>
  <si>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</si>
  <si>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地区</t>
    <rPh sb="0" eb="2">
      <t>チク</t>
    </rPh>
    <phoneticPr fontId="3"/>
  </si>
  <si>
    <t>対象者数(人)</t>
    <rPh sb="0" eb="3">
      <t>タイショウシャ</t>
    </rPh>
    <rPh sb="3" eb="4">
      <t>スウ</t>
    </rPh>
    <rPh sb="5" eb="6">
      <t>ニン</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</si>
  <si>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</si>
  <si>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</si>
  <si>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</si>
  <si>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</si>
  <si>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</si>
  <si>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</si>
  <si>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</si>
  <si>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</si>
  <si>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</si>
  <si>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</si>
  <si>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</si>
  <si>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</si>
  <si>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</si>
  <si>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</si>
  <si>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</si>
  <si>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</si>
  <si>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</si>
  <si>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</si>
  <si>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全被保険者</t>
    <phoneticPr fontId="3"/>
  </si>
  <si>
    <t>1
健診結果優良者</t>
    <phoneticPr fontId="3"/>
  </si>
  <si>
    <t>2
保健指導
予備群</t>
  </si>
  <si>
    <t>3
受診勧奨値
除外後の
保健指導対象者</t>
  </si>
  <si>
    <t>4
医療機関
受診勧奨対象者</t>
    <phoneticPr fontId="3"/>
  </si>
  <si>
    <t>5
健診未受診
治療中者</t>
    <phoneticPr fontId="3"/>
  </si>
  <si>
    <t>6
治療中断者</t>
    <phoneticPr fontId="3"/>
  </si>
  <si>
    <t>7
生活習慣病
状態不明者</t>
    <phoneticPr fontId="3"/>
  </si>
  <si>
    <t>内臓脂肪蓄積リスク有</t>
    <phoneticPr fontId="3"/>
  </si>
  <si>
    <t>健診異常値放置者</t>
    <phoneticPr fontId="3"/>
  </si>
  <si>
    <t>生活習慣病受診有</t>
    <phoneticPr fontId="3"/>
  </si>
  <si>
    <t>内臓脂肪蓄積リスク無</t>
    <phoneticPr fontId="3"/>
  </si>
  <si>
    <t>健診受診治療中者</t>
    <phoneticPr fontId="3"/>
  </si>
  <si>
    <t>生活習慣病受診無</t>
    <phoneticPr fontId="3"/>
  </si>
  <si>
    <t>※内臓脂肪蓄積リスク…腹囲・BMIにより内臓脂肪蓄積リスクを判定し階層化。</t>
    <phoneticPr fontId="3"/>
  </si>
  <si>
    <t>【フロー説明】</t>
    <phoneticPr fontId="3"/>
  </si>
  <si>
    <t>　Ⅰ健診受診…健診受診の有無を判定。</t>
    <phoneticPr fontId="3"/>
  </si>
  <si>
    <t>市区町村</t>
    <rPh sb="0" eb="2">
      <t>シク</t>
    </rPh>
    <rPh sb="2" eb="4">
      <t>チョウソン</t>
    </rPh>
    <phoneticPr fontId="3"/>
  </si>
  <si>
    <t>資格確認日…平成31年3月31日時点。</t>
    <rPh sb="6" eb="8">
      <t>ヘイセイ</t>
    </rPh>
    <rPh sb="10" eb="11">
      <t>ネン</t>
    </rPh>
    <rPh sb="12" eb="13">
      <t>ツキ</t>
    </rPh>
    <rPh sb="15" eb="16">
      <t>ニチ</t>
    </rPh>
    <rPh sb="16" eb="18">
      <t>ジテン</t>
    </rPh>
    <phoneticPr fontId="3"/>
  </si>
  <si>
    <t>市区町村別</t>
    <rPh sb="0" eb="2">
      <t>シク</t>
    </rPh>
    <rPh sb="2" eb="4">
      <t>チョウソン</t>
    </rPh>
    <rPh sb="4" eb="5">
      <t>ベツ</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</si>
  <si>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</si>
  <si>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</si>
  <si>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</si>
  <si>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</si>
  <si>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</si>
  <si>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</si>
  <si>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</si>
  <si>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</si>
  <si>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</si>
  <si>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</si>
  <si>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</si>
  <si>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</si>
  <si>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内臓脂肪蓄積リスク有</t>
    <rPh sb="0" eb="2">
      <t>ナイゾウ</t>
    </rPh>
    <rPh sb="2" eb="4">
      <t>シボウ</t>
    </rPh>
    <rPh sb="4" eb="6">
      <t>チクセキ</t>
    </rPh>
    <rPh sb="9" eb="10">
      <t>アリ</t>
    </rPh>
    <phoneticPr fontId="3"/>
  </si>
  <si>
    <t>内臓脂肪蓄積リスク無</t>
    <rPh sb="0" eb="2">
      <t>ナイゾウ</t>
    </rPh>
    <rPh sb="2" eb="4">
      <t>シボウ</t>
    </rPh>
    <rPh sb="4" eb="6">
      <t>チクセキ</t>
    </rPh>
    <rPh sb="9" eb="10">
      <t>ナシ</t>
    </rPh>
    <phoneticPr fontId="3"/>
  </si>
  <si>
    <t>うち、健診受診治療中者</t>
    <rPh sb="3" eb="5">
      <t>ケンシン</t>
    </rPh>
    <rPh sb="5" eb="7">
      <t>ジュシン</t>
    </rPh>
    <rPh sb="7" eb="9">
      <t>チリョウ</t>
    </rPh>
    <rPh sb="9" eb="10">
      <t>ナカ</t>
    </rPh>
    <rPh sb="10" eb="11">
      <t>モノ</t>
    </rPh>
    <phoneticPr fontId="3"/>
  </si>
  <si>
    <t>うち、生活習慣病受診有</t>
    <rPh sb="3" eb="5">
      <t>セイカツ</t>
    </rPh>
    <rPh sb="5" eb="7">
      <t>シュウカン</t>
    </rPh>
    <rPh sb="7" eb="8">
      <t>ビョウ</t>
    </rPh>
    <rPh sb="8" eb="10">
      <t>ジュシン</t>
    </rPh>
    <rPh sb="10" eb="11">
      <t>アリ</t>
    </rPh>
    <phoneticPr fontId="3"/>
  </si>
  <si>
    <t>うち、生活習慣病受診無</t>
    <rPh sb="3" eb="5">
      <t>セイカツ</t>
    </rPh>
    <rPh sb="5" eb="7">
      <t>シュウカン</t>
    </rPh>
    <rPh sb="7" eb="8">
      <t>ビョウ</t>
    </rPh>
    <rPh sb="8" eb="10">
      <t>ジュシン</t>
    </rPh>
    <rPh sb="10" eb="11">
      <t>ナシ</t>
    </rPh>
    <phoneticPr fontId="3"/>
  </si>
  <si>
    <t>対象者数
(人)</t>
    <rPh sb="0" eb="3">
      <t>タイショウシャ</t>
    </rPh>
    <rPh sb="3" eb="4">
      <t>スウ</t>
    </rPh>
    <rPh sb="6" eb="7">
      <t>ニン</t>
    </rPh>
    <phoneticPr fontId="3"/>
  </si>
  <si>
    <t>豊能医療圏</t>
    <rPh sb="0" eb="1">
      <t>ユタカ</t>
    </rPh>
    <rPh sb="1" eb="2">
      <t>ノウ</t>
    </rPh>
    <rPh sb="2" eb="4">
      <t>イリョウ</t>
    </rPh>
    <rPh sb="3" eb="4">
      <t>ケン</t>
    </rPh>
    <phoneticPr fontId="30"/>
  </si>
  <si>
    <t>市区町村</t>
    <rPh sb="0" eb="1">
      <t>シ</t>
    </rPh>
    <rPh sb="1" eb="2">
      <t>ク</t>
    </rPh>
    <rPh sb="2" eb="4">
      <t>マチムラ</t>
    </rPh>
    <phoneticPr fontId="3"/>
  </si>
  <si>
    <t>広域連合全体</t>
    <phoneticPr fontId="3"/>
  </si>
  <si>
    <t>※平成30年度を通して資格がある者を対象とする。</t>
  </si>
  <si>
    <t>※平成30年度を通して資格がある者を対象とする。</t>
    <rPh sb="1" eb="3">
      <t>ヘイセイ</t>
    </rPh>
    <rPh sb="5" eb="6">
      <t>ネン</t>
    </rPh>
    <rPh sb="6" eb="7">
      <t>ド</t>
    </rPh>
    <rPh sb="8" eb="9">
      <t>トオ</t>
    </rPh>
    <rPh sb="11" eb="13">
      <t>シカク</t>
    </rPh>
    <rPh sb="16" eb="17">
      <t>モノ</t>
    </rPh>
    <rPh sb="18" eb="20">
      <t>タイショウ</t>
    </rPh>
    <phoneticPr fontId="3"/>
  </si>
  <si>
    <t>65歳～74歳</t>
    <rPh sb="2" eb="3">
      <t>サイ</t>
    </rPh>
    <rPh sb="6" eb="7">
      <t>サイ</t>
    </rPh>
    <phoneticPr fontId="3"/>
  </si>
  <si>
    <t>年齢別</t>
    <rPh sb="0" eb="2">
      <t>ネンレイ</t>
    </rPh>
    <rPh sb="2" eb="3">
      <t>ベツ</t>
    </rPh>
    <phoneticPr fontId="3"/>
  </si>
  <si>
    <t>　　広域連合全体</t>
    <rPh sb="2" eb="4">
      <t>コウイキ</t>
    </rPh>
    <rPh sb="4" eb="6">
      <t>レンゴウ</t>
    </rPh>
    <rPh sb="6" eb="8">
      <t>ゼンタイ</t>
    </rPh>
    <phoneticPr fontId="3"/>
  </si>
  <si>
    <t>　　地区別</t>
    <rPh sb="2" eb="4">
      <t>チク</t>
    </rPh>
    <rPh sb="4" eb="5">
      <t>ベツ</t>
    </rPh>
    <phoneticPr fontId="3"/>
  </si>
  <si>
    <t>医科健診受診率</t>
    <rPh sb="0" eb="2">
      <t>イカ</t>
    </rPh>
    <rPh sb="2" eb="4">
      <t>ケンシン</t>
    </rPh>
    <rPh sb="4" eb="6">
      <t>ジュシン</t>
    </rPh>
    <rPh sb="6" eb="7">
      <t>リツ</t>
    </rPh>
    <phoneticPr fontId="3"/>
  </si>
  <si>
    <t>医科健診受診率</t>
    <phoneticPr fontId="3"/>
  </si>
  <si>
    <t>　　市区町村別</t>
    <rPh sb="2" eb="4">
      <t>シク</t>
    </rPh>
    <rPh sb="4" eb="6">
      <t>チョウソン</t>
    </rPh>
    <rPh sb="6" eb="7">
      <t>ベツ</t>
    </rPh>
    <phoneticPr fontId="3"/>
  </si>
  <si>
    <t>※平成31年3月31日時点で資格がある者を対象とする。</t>
    <rPh sb="1" eb="3">
      <t>ヘイセイ</t>
    </rPh>
    <rPh sb="5" eb="6">
      <t>ネン</t>
    </rPh>
    <rPh sb="7" eb="8">
      <t>ツキ</t>
    </rPh>
    <rPh sb="10" eb="11">
      <t>ニチ</t>
    </rPh>
    <rPh sb="11" eb="13">
      <t>ジテン</t>
    </rPh>
    <rPh sb="14" eb="16">
      <t>シカク</t>
    </rPh>
    <rPh sb="19" eb="20">
      <t>モノ</t>
    </rPh>
    <rPh sb="21" eb="23">
      <t>タイショウ</t>
    </rPh>
    <phoneticPr fontId="3"/>
  </si>
  <si>
    <t>年齢別</t>
    <rPh sb="0" eb="2">
      <t>ネンレイ</t>
    </rPh>
    <rPh sb="2" eb="3">
      <t>ベツ</t>
    </rPh>
    <phoneticPr fontId="3"/>
  </si>
  <si>
    <t>データ化範囲(分析対象)…健康診査データは平成30年4月～平成31年3月健診分(12カ月分)。</t>
    <rPh sb="13" eb="15">
      <t>ケンコウ</t>
    </rPh>
    <rPh sb="15" eb="17">
      <t>シンサ</t>
    </rPh>
    <phoneticPr fontId="3"/>
  </si>
  <si>
    <t>　　市区町村別</t>
    <rPh sb="2" eb="4">
      <t>シク</t>
    </rPh>
    <rPh sb="4" eb="5">
      <t>マチ</t>
    </rPh>
    <phoneticPr fontId="3"/>
  </si>
  <si>
    <t>　　健診及びレセプトによる指導対象者群分析</t>
    <phoneticPr fontId="3"/>
  </si>
  <si>
    <t>健診
受診者数
(人)</t>
    <rPh sb="0" eb="2">
      <t>ケンシン</t>
    </rPh>
    <rPh sb="3" eb="6">
      <t>ジュシンシャ</t>
    </rPh>
    <rPh sb="6" eb="7">
      <t>スウ</t>
    </rPh>
    <rPh sb="9" eb="10">
      <t>ニン</t>
    </rPh>
    <phoneticPr fontId="3"/>
  </si>
  <si>
    <t>健診
未受診者数
(人)</t>
    <rPh sb="0" eb="2">
      <t>ケンシン</t>
    </rPh>
    <rPh sb="3" eb="4">
      <t>ミ</t>
    </rPh>
    <rPh sb="4" eb="6">
      <t>ジュシン</t>
    </rPh>
    <rPh sb="6" eb="7">
      <t>シャ</t>
    </rPh>
    <rPh sb="7" eb="8">
      <t>スウ</t>
    </rPh>
    <rPh sb="10" eb="11">
      <t>ニン</t>
    </rPh>
    <phoneticPr fontId="3"/>
  </si>
  <si>
    <t>受診勧奨値除外後の
保健指導対象者</t>
    <rPh sb="0" eb="2">
      <t>ジュシン</t>
    </rPh>
    <rPh sb="2" eb="4">
      <t>カンショウ</t>
    </rPh>
    <rPh sb="4" eb="5">
      <t>アタイ</t>
    </rPh>
    <rPh sb="5" eb="7">
      <t>ジョガイ</t>
    </rPh>
    <rPh sb="7" eb="8">
      <t>ゴ</t>
    </rPh>
    <rPh sb="10" eb="12">
      <t>ホケン</t>
    </rPh>
    <rPh sb="12" eb="14">
      <t>シドウ</t>
    </rPh>
    <rPh sb="14" eb="17">
      <t>タイショウシャ</t>
    </rPh>
    <phoneticPr fontId="3"/>
  </si>
  <si>
    <t>　　治療中断者割合</t>
    <rPh sb="2" eb="7">
      <t>チリョウチュウダンシャ</t>
    </rPh>
    <rPh sb="7" eb="9">
      <t>ワリアイ</t>
    </rPh>
    <phoneticPr fontId="3"/>
  </si>
  <si>
    <t>有所見者割合 BMI</t>
    <rPh sb="0" eb="1">
      <t>ユウ</t>
    </rPh>
    <rPh sb="1" eb="3">
      <t>ショケン</t>
    </rPh>
    <rPh sb="3" eb="4">
      <t>シャ</t>
    </rPh>
    <rPh sb="4" eb="6">
      <t>ワリアイ</t>
    </rPh>
    <phoneticPr fontId="3"/>
  </si>
  <si>
    <t>有所見者割合 腹囲</t>
    <rPh sb="0" eb="1">
      <t>ユウ</t>
    </rPh>
    <rPh sb="1" eb="3">
      <t>ショケン</t>
    </rPh>
    <rPh sb="3" eb="4">
      <t>シャ</t>
    </rPh>
    <rPh sb="4" eb="6">
      <t>ワリアイ</t>
    </rPh>
    <rPh sb="7" eb="9">
      <t>フクイ</t>
    </rPh>
    <phoneticPr fontId="3"/>
  </si>
  <si>
    <t>有所見者割合 収縮期血圧</t>
    <rPh sb="0" eb="1">
      <t>ユウ</t>
    </rPh>
    <rPh sb="1" eb="3">
      <t>ショケン</t>
    </rPh>
    <rPh sb="3" eb="4">
      <t>シャ</t>
    </rPh>
    <rPh sb="4" eb="6">
      <t>ワリアイ</t>
    </rPh>
    <rPh sb="7" eb="9">
      <t>シュウシュク</t>
    </rPh>
    <rPh sb="9" eb="10">
      <t>キ</t>
    </rPh>
    <rPh sb="10" eb="12">
      <t>ケツアツ</t>
    </rPh>
    <phoneticPr fontId="3"/>
  </si>
  <si>
    <t>有所見者割合 拡張期血圧</t>
    <rPh sb="0" eb="1">
      <t>ユウ</t>
    </rPh>
    <rPh sb="1" eb="3">
      <t>ショケン</t>
    </rPh>
    <rPh sb="3" eb="4">
      <t>シャ</t>
    </rPh>
    <rPh sb="4" eb="6">
      <t>ワリアイ</t>
    </rPh>
    <rPh sb="7" eb="10">
      <t>カクチョウキ</t>
    </rPh>
    <rPh sb="10" eb="12">
      <t>ケツアツ</t>
    </rPh>
    <phoneticPr fontId="3"/>
  </si>
  <si>
    <t>有所見者割合 中性脂肪</t>
    <rPh sb="0" eb="1">
      <t>ユウ</t>
    </rPh>
    <rPh sb="1" eb="3">
      <t>ショケン</t>
    </rPh>
    <rPh sb="3" eb="4">
      <t>シャ</t>
    </rPh>
    <rPh sb="4" eb="6">
      <t>ワリアイ</t>
    </rPh>
    <rPh sb="7" eb="9">
      <t>チュウセイ</t>
    </rPh>
    <rPh sb="9" eb="11">
      <t>シボウ</t>
    </rPh>
    <phoneticPr fontId="3"/>
  </si>
  <si>
    <t>有所見者割合 HDLコレステロール</t>
    <rPh sb="0" eb="1">
      <t>ユウ</t>
    </rPh>
    <rPh sb="1" eb="3">
      <t>ショケン</t>
    </rPh>
    <rPh sb="3" eb="4">
      <t>シャ</t>
    </rPh>
    <rPh sb="4" eb="6">
      <t>ワリアイ</t>
    </rPh>
    <phoneticPr fontId="3"/>
  </si>
  <si>
    <t>有所見者割合 LDLコレステロール</t>
    <rPh sb="0" eb="1">
      <t>ユウ</t>
    </rPh>
    <rPh sb="1" eb="3">
      <t>ショケン</t>
    </rPh>
    <rPh sb="3" eb="4">
      <t>シャ</t>
    </rPh>
    <rPh sb="4" eb="6">
      <t>ワリアイ</t>
    </rPh>
    <phoneticPr fontId="3"/>
  </si>
  <si>
    <t>有所見者割合 空腹時血糖</t>
    <rPh sb="0" eb="1">
      <t>ユウ</t>
    </rPh>
    <rPh sb="1" eb="3">
      <t>ショケン</t>
    </rPh>
    <rPh sb="3" eb="4">
      <t>シャ</t>
    </rPh>
    <rPh sb="4" eb="6">
      <t>ワリアイ</t>
    </rPh>
    <rPh sb="7" eb="9">
      <t>クウフク</t>
    </rPh>
    <rPh sb="9" eb="10">
      <t>ジ</t>
    </rPh>
    <rPh sb="10" eb="12">
      <t>ケットウ</t>
    </rPh>
    <phoneticPr fontId="3"/>
  </si>
  <si>
    <t>有所見者割合 HbA1c</t>
    <rPh sb="0" eb="1">
      <t>ユウ</t>
    </rPh>
    <rPh sb="1" eb="3">
      <t>ショケン</t>
    </rPh>
    <rPh sb="3" eb="4">
      <t>シャ</t>
    </rPh>
    <rPh sb="4" eb="6">
      <t>ワリアイ</t>
    </rPh>
    <phoneticPr fontId="3"/>
  </si>
  <si>
    <t xml:space="preserve">　　有所見者割合(BMI) </t>
    <rPh sb="2" eb="3">
      <t>ユウ</t>
    </rPh>
    <rPh sb="3" eb="5">
      <t>ショケン</t>
    </rPh>
    <rPh sb="5" eb="6">
      <t>シャ</t>
    </rPh>
    <rPh sb="6" eb="8">
      <t>ワリアイ</t>
    </rPh>
    <phoneticPr fontId="3"/>
  </si>
  <si>
    <t xml:space="preserve">　　有所見者割合(腹囲) </t>
    <rPh sb="2" eb="3">
      <t>ユウ</t>
    </rPh>
    <rPh sb="3" eb="5">
      <t>ショケン</t>
    </rPh>
    <rPh sb="5" eb="6">
      <t>シャ</t>
    </rPh>
    <rPh sb="6" eb="8">
      <t>ワリアイ</t>
    </rPh>
    <rPh sb="9" eb="11">
      <t>フクイ</t>
    </rPh>
    <phoneticPr fontId="3"/>
  </si>
  <si>
    <t xml:space="preserve">　　有所見者割合(収縮期血圧) </t>
    <rPh sb="2" eb="3">
      <t>ユウ</t>
    </rPh>
    <rPh sb="3" eb="5">
      <t>ショケン</t>
    </rPh>
    <rPh sb="5" eb="6">
      <t>シャ</t>
    </rPh>
    <rPh sb="6" eb="8">
      <t>ワリアイ</t>
    </rPh>
    <rPh sb="9" eb="11">
      <t>シュウシュク</t>
    </rPh>
    <rPh sb="11" eb="12">
      <t>キ</t>
    </rPh>
    <rPh sb="12" eb="14">
      <t>ケツアツ</t>
    </rPh>
    <phoneticPr fontId="3"/>
  </si>
  <si>
    <t xml:space="preserve">　　有所見者割合(拡張期血圧) </t>
    <rPh sb="2" eb="3">
      <t>ユウ</t>
    </rPh>
    <rPh sb="3" eb="5">
      <t>ショケン</t>
    </rPh>
    <rPh sb="5" eb="6">
      <t>シャ</t>
    </rPh>
    <rPh sb="6" eb="8">
      <t>ワリアイ</t>
    </rPh>
    <rPh sb="9" eb="11">
      <t>カクチョウ</t>
    </rPh>
    <rPh sb="11" eb="12">
      <t>キ</t>
    </rPh>
    <rPh sb="12" eb="14">
      <t>ケツアツ</t>
    </rPh>
    <phoneticPr fontId="3"/>
  </si>
  <si>
    <t xml:space="preserve">　　有所見者割合(中性脂肪) </t>
    <rPh sb="2" eb="3">
      <t>ユウ</t>
    </rPh>
    <rPh sb="3" eb="5">
      <t>ショケン</t>
    </rPh>
    <rPh sb="5" eb="6">
      <t>シャ</t>
    </rPh>
    <rPh sb="6" eb="8">
      <t>ワリアイ</t>
    </rPh>
    <rPh sb="9" eb="11">
      <t>チュウセイ</t>
    </rPh>
    <rPh sb="11" eb="13">
      <t>シボウ</t>
    </rPh>
    <phoneticPr fontId="3"/>
  </si>
  <si>
    <t xml:space="preserve">　　有所見者割合(HDLコレステロール) </t>
    <rPh sb="2" eb="3">
      <t>ユウ</t>
    </rPh>
    <rPh sb="3" eb="5">
      <t>ショケン</t>
    </rPh>
    <rPh sb="5" eb="6">
      <t>シャ</t>
    </rPh>
    <rPh sb="6" eb="8">
      <t>ワリアイ</t>
    </rPh>
    <phoneticPr fontId="3"/>
  </si>
  <si>
    <t xml:space="preserve">　　有所見者割合(LDLコレステロール) </t>
    <rPh sb="2" eb="3">
      <t>ユウ</t>
    </rPh>
    <rPh sb="3" eb="5">
      <t>ショケン</t>
    </rPh>
    <rPh sb="5" eb="6">
      <t>シャ</t>
    </rPh>
    <rPh sb="6" eb="8">
      <t>ワリアイ</t>
    </rPh>
    <phoneticPr fontId="3"/>
  </si>
  <si>
    <t xml:space="preserve">　　有所見者割合(空腹時血糖) </t>
    <rPh sb="2" eb="3">
      <t>ユウ</t>
    </rPh>
    <rPh sb="3" eb="5">
      <t>ショケン</t>
    </rPh>
    <rPh sb="5" eb="6">
      <t>シャ</t>
    </rPh>
    <rPh sb="6" eb="8">
      <t>ワリアイ</t>
    </rPh>
    <rPh sb="9" eb="11">
      <t>クウフク</t>
    </rPh>
    <rPh sb="11" eb="12">
      <t>ジ</t>
    </rPh>
    <rPh sb="12" eb="14">
      <t>ケットウ</t>
    </rPh>
    <phoneticPr fontId="3"/>
  </si>
  <si>
    <t xml:space="preserve">　　有所見者割合(HbA1c) </t>
    <rPh sb="2" eb="3">
      <t>ユウ</t>
    </rPh>
    <rPh sb="3" eb="5">
      <t>ショケン</t>
    </rPh>
    <rPh sb="5" eb="6">
      <t>シャ</t>
    </rPh>
    <rPh sb="6" eb="8">
      <t>ワリアイ</t>
    </rPh>
    <phoneticPr fontId="3"/>
  </si>
  <si>
    <t>能勢町</t>
    <rPh sb="0" eb="2">
      <t>ノセ</t>
    </rPh>
    <rPh sb="2" eb="3">
      <t>マチ</t>
    </rPh>
    <phoneticPr fontId="3"/>
  </si>
  <si>
    <t>資格確認日…平成30年度を通して資格がある者。</t>
    <rPh sb="0" eb="2">
      <t>シカク</t>
    </rPh>
    <rPh sb="2" eb="4">
      <t>カクニン</t>
    </rPh>
    <rPh sb="4" eb="5">
      <t>ビ</t>
    </rPh>
    <rPh sb="6" eb="8">
      <t>ヘイセイ</t>
    </rPh>
    <rPh sb="10" eb="11">
      <t>ネン</t>
    </rPh>
    <rPh sb="11" eb="12">
      <t>ド</t>
    </rPh>
    <rPh sb="13" eb="14">
      <t>トオ</t>
    </rPh>
    <rPh sb="16" eb="18">
      <t>シカク</t>
    </rPh>
    <rPh sb="21" eb="22">
      <t>モノ</t>
    </rPh>
    <phoneticPr fontId="3"/>
  </si>
  <si>
    <t>　　市区町村別</t>
    <rPh sb="2" eb="3">
      <t>シ</t>
    </rPh>
    <rPh sb="3" eb="4">
      <t>ク</t>
    </rPh>
    <phoneticPr fontId="3"/>
  </si>
  <si>
    <t>医療機関受診勧奨
対象者</t>
    <rPh sb="0" eb="2">
      <t>イリョウ</t>
    </rPh>
    <rPh sb="2" eb="4">
      <t>キカン</t>
    </rPh>
    <rPh sb="4" eb="6">
      <t>ジュシン</t>
    </rPh>
    <rPh sb="6" eb="8">
      <t>カンショウ</t>
    </rPh>
    <rPh sb="9" eb="12">
      <t>タイショウシャ</t>
    </rPh>
    <phoneticPr fontId="3"/>
  </si>
  <si>
    <t>　　医科健診有所見者割合</t>
    <rPh sb="2" eb="4">
      <t>イカ</t>
    </rPh>
    <rPh sb="4" eb="6">
      <t>ケンシン</t>
    </rPh>
    <rPh sb="6" eb="7">
      <t>ユウ</t>
    </rPh>
    <rPh sb="7" eb="9">
      <t>ショケン</t>
    </rPh>
    <rPh sb="9" eb="10">
      <t>シャ</t>
    </rPh>
    <rPh sb="10" eb="12">
      <t>ワリアイ</t>
    </rPh>
    <phoneticPr fontId="3"/>
  </si>
  <si>
    <t>年齢基準日…平成31年3月31日時点。</t>
    <rPh sb="0" eb="2">
      <t>ネンレイ</t>
    </rPh>
    <rPh sb="2" eb="4">
      <t>キジュン</t>
    </rPh>
    <rPh sb="4" eb="5">
      <t>ビ</t>
    </rPh>
    <rPh sb="6" eb="8">
      <t>ヘイセイ</t>
    </rPh>
    <rPh sb="10" eb="11">
      <t>ネン</t>
    </rPh>
    <rPh sb="12" eb="13">
      <t>ツキ</t>
    </rPh>
    <rPh sb="15" eb="16">
      <t>ニチ</t>
    </rPh>
    <rPh sb="16" eb="18">
      <t>ジテン</t>
    </rPh>
    <phoneticPr fontId="3"/>
  </si>
  <si>
    <t>資格確認日…平成31年3月31日時点。</t>
    <rPh sb="0" eb="2">
      <t>シカク</t>
    </rPh>
    <rPh sb="2" eb="4">
      <t>カクニン</t>
    </rPh>
    <rPh sb="4" eb="5">
      <t>ビ</t>
    </rPh>
    <rPh sb="6" eb="8">
      <t>ヘイセイ</t>
    </rPh>
    <rPh sb="10" eb="11">
      <t>ネン</t>
    </rPh>
    <rPh sb="12" eb="13">
      <t>ツキ</t>
    </rPh>
    <rPh sb="15" eb="16">
      <t>ニチ</t>
    </rPh>
    <rPh sb="16" eb="18">
      <t>ジテン</t>
    </rPh>
    <phoneticPr fontId="3"/>
  </si>
  <si>
    <t>※平成31年3月31日時点で資格があり、各検査項目毎に健診検査値が記録されている者を対象とする。</t>
    <rPh sb="1" eb="3">
      <t>ヘイセイ</t>
    </rPh>
    <rPh sb="5" eb="6">
      <t>ネン</t>
    </rPh>
    <rPh sb="7" eb="8">
      <t>ツキ</t>
    </rPh>
    <rPh sb="10" eb="11">
      <t>ニチ</t>
    </rPh>
    <rPh sb="11" eb="13">
      <t>ジテン</t>
    </rPh>
    <rPh sb="14" eb="16">
      <t>シカク</t>
    </rPh>
    <rPh sb="20" eb="21">
      <t>カク</t>
    </rPh>
    <rPh sb="21" eb="23">
      <t>ケンサ</t>
    </rPh>
    <rPh sb="23" eb="25">
      <t>コウモク</t>
    </rPh>
    <rPh sb="25" eb="26">
      <t>ゴト</t>
    </rPh>
    <rPh sb="27" eb="29">
      <t>ケンシン</t>
    </rPh>
    <rPh sb="29" eb="32">
      <t>ケンサチ</t>
    </rPh>
    <rPh sb="33" eb="35">
      <t>キロク</t>
    </rPh>
    <rPh sb="40" eb="41">
      <t>モノ</t>
    </rPh>
    <rPh sb="42" eb="44">
      <t>タイショウ</t>
    </rPh>
    <phoneticPr fontId="3"/>
  </si>
  <si>
    <t>　　医科健診受診率(平成30年度通年有資格者)</t>
    <rPh sb="2" eb="4">
      <t>イカ</t>
    </rPh>
    <rPh sb="4" eb="6">
      <t>ケンシン</t>
    </rPh>
    <rPh sb="6" eb="8">
      <t>ジュシン</t>
    </rPh>
    <rPh sb="8" eb="9">
      <t>リツ</t>
    </rPh>
    <rPh sb="10" eb="12">
      <t>ヘイセイ</t>
    </rPh>
    <rPh sb="14" eb="16">
      <t>ネンド</t>
    </rPh>
    <rPh sb="16" eb="18">
      <t>ツウネン</t>
    </rPh>
    <rPh sb="18" eb="22">
      <t>ユウシカクシャ</t>
    </rPh>
    <phoneticPr fontId="3"/>
  </si>
  <si>
    <t>　　医科健診受診率(平成31年3月31日時点有資格者)</t>
    <rPh sb="2" eb="4">
      <t>イカ</t>
    </rPh>
    <rPh sb="4" eb="6">
      <t>ケンシン</t>
    </rPh>
    <rPh sb="6" eb="8">
      <t>ジュシン</t>
    </rPh>
    <rPh sb="8" eb="9">
      <t>リツ</t>
    </rPh>
    <rPh sb="10" eb="12">
      <t>ヘイセイ</t>
    </rPh>
    <rPh sb="14" eb="15">
      <t>ネン</t>
    </rPh>
    <rPh sb="16" eb="17">
      <t>ガツ</t>
    </rPh>
    <rPh sb="19" eb="20">
      <t>ニチ</t>
    </rPh>
    <rPh sb="20" eb="22">
      <t>ジテン</t>
    </rPh>
    <rPh sb="22" eb="26">
      <t>ユウシカクシャ</t>
    </rPh>
    <phoneticPr fontId="3"/>
  </si>
  <si>
    <t>　　地区別　</t>
    <rPh sb="2" eb="4">
      <t>チク</t>
    </rPh>
    <rPh sb="4" eb="5">
      <t>ベツ</t>
    </rPh>
    <phoneticPr fontId="3"/>
  </si>
  <si>
    <t>　　市区町村別　</t>
  </si>
  <si>
    <t>　Ⅲ保健指導対象者…厚生労働省が定めた「標準的な健診・保健指導プログラム【平成30年度版】」に沿って、保健指導対象者に該当するか判定。　</t>
    <phoneticPr fontId="3"/>
  </si>
  <si>
    <t>【グループ別説明】</t>
  </si>
  <si>
    <t>　健診受診あり</t>
  </si>
  <si>
    <t>　　1.健診結果優良者　　　　　　　　　　　…保健指導判定値(血糖、血圧、脂質)に該当しない者。</t>
  </si>
  <si>
    <t>　　2.保健指導予備群　　　　　　　　　　　…保健指導判定値(血糖、血圧、脂質)に該当しているが、その他の条件(服薬有り等)により保健指導対象者でない者。</t>
    <phoneticPr fontId="3"/>
  </si>
  <si>
    <t>　　　内臓脂肪蓄積リスク有　　　　　　　　…｢2.保健指導予備群｣のうち、服薬が有るため保健指導対象者にならなかった者。</t>
    <phoneticPr fontId="3"/>
  </si>
  <si>
    <t>　　　内臓脂肪蓄積リスク無　　　　　　　　…｢2.保健指導予備群｣のうち、内臓脂肪蓄積リスク(腹囲・BMI)がないため保健指導対象者にならなかった者。</t>
    <phoneticPr fontId="3"/>
  </si>
  <si>
    <t>　　3.受診勧奨値除外後の保健指導対象者　　…受診勧奨判定値(血糖、血圧、脂質)に該当していない保健指導対象者。</t>
    <phoneticPr fontId="3"/>
  </si>
  <si>
    <t>　　4.医療機関受診勧奨対象者　　　　　　　…受診勧奨判定値(血糖、血圧、脂質)に該当する者。</t>
  </si>
  <si>
    <t>　　　健診異常値放置者　　　　　　　　　　…｢4.医療機関受診勧奨対象者｣のうち、健診受診後に生活習慣病に関する医療機関受診がない者。</t>
  </si>
  <si>
    <t>　健診受診なし</t>
  </si>
  <si>
    <t>　　5.健診未受診治療中者　…生活習慣病治療中の者。</t>
  </si>
  <si>
    <t>　　6.治療中断者　　　　　…過去に生活習慣病の治療をしていたが、生活習慣病に関する医療機関受診が一定期間ない者。</t>
  </si>
  <si>
    <t>　　7.生活習慣病状態不明者…生活習慣病の投薬治療をしていない者。</t>
  </si>
  <si>
    <t>　　　生活習慣病受診有　　…｢7.生活習慣病状態不明者｣のうち、生活習慣病に関する医療機関受診がある者。</t>
  </si>
  <si>
    <t>　　　生活習慣病受診無　　…｢7.生活習慣病状態不明者｣のうち、生活習慣病に関する医療機関受診がない者。</t>
  </si>
  <si>
    <t>　　　健診受診治療中者　　　　　　　　　　…｢4.医療機関受診勧奨対象者｣のうち、健診受診後に生活習慣病に関する医療機関受診がある者。</t>
    <phoneticPr fontId="3"/>
  </si>
  <si>
    <t>　　　　　　　　　　　　　　　　　　　　　　または健診受診後生活習慣病に関する医療機関受診はないが、健診受診後間もないため医療機関受診の意志がない</t>
    <phoneticPr fontId="3"/>
  </si>
  <si>
    <t>　　　　　　　　　　　　　　　　　　　　　　｢健診異常値放置者｣と判断できない者。</t>
    <phoneticPr fontId="3"/>
  </si>
  <si>
    <t>【グラフ用】</t>
  </si>
  <si>
    <t>　　医科健診受診率(平成30年度通年有資格者)</t>
    <phoneticPr fontId="3"/>
  </si>
  <si>
    <t>　　地区別</t>
  </si>
  <si>
    <t>以上</t>
    <rPh sb="0" eb="2">
      <t>イジョウ</t>
    </rPh>
    <phoneticPr fontId="3"/>
  </si>
  <si>
    <t>未満</t>
    <rPh sb="0" eb="2">
      <t>ミマン</t>
    </rPh>
    <phoneticPr fontId="3"/>
  </si>
  <si>
    <t>　　市区町村別</t>
  </si>
  <si>
    <t>　　医科健診受診率(平成31年3月31日時点有資格者)</t>
    <phoneticPr fontId="3"/>
  </si>
  <si>
    <t>　　有所見者割合(BMI)</t>
  </si>
  <si>
    <t>　　有所見者割合(腹囲)</t>
  </si>
  <si>
    <t>　　有所見者割合(収縮期血圧)</t>
    <rPh sb="12" eb="14">
      <t>ケツアツ</t>
    </rPh>
    <phoneticPr fontId="3"/>
  </si>
  <si>
    <t>　　有所見者割合(拡張期血圧)</t>
    <rPh sb="12" eb="14">
      <t>ケツアツ</t>
    </rPh>
    <phoneticPr fontId="3"/>
  </si>
  <si>
    <t>　　有所見者割合(中性脂肪)</t>
  </si>
  <si>
    <t>　　有所見者割合(HDLコレステロール)</t>
  </si>
  <si>
    <t>　　有所見者割合(LDLコレステロール)</t>
  </si>
  <si>
    <t>　　有所見者割合(空腹時血糖)</t>
    <rPh sb="12" eb="14">
      <t>ケットウ</t>
    </rPh>
    <phoneticPr fontId="3"/>
  </si>
  <si>
    <t>　　有所見者割合(HbA1c)</t>
  </si>
  <si>
    <t>健診項目</t>
    <rPh sb="0" eb="2">
      <t>ケンシン</t>
    </rPh>
    <rPh sb="2" eb="4">
      <t>コウモク</t>
    </rPh>
    <phoneticPr fontId="3"/>
  </si>
  <si>
    <t>腹囲</t>
    <phoneticPr fontId="3"/>
  </si>
  <si>
    <t>収縮期血圧</t>
    <phoneticPr fontId="3"/>
  </si>
  <si>
    <t>拡張期血圧</t>
    <phoneticPr fontId="3"/>
  </si>
  <si>
    <t>中性脂肪</t>
    <phoneticPr fontId="3"/>
  </si>
  <si>
    <t>LDLコレステロール</t>
    <phoneticPr fontId="3"/>
  </si>
  <si>
    <t>空腹時血糖</t>
    <phoneticPr fontId="3"/>
  </si>
  <si>
    <t>HbA1c</t>
    <phoneticPr fontId="3"/>
  </si>
  <si>
    <t>対象者数…各検査項目毎の健診検査値が記録されている者。</t>
    <rPh sb="0" eb="3">
      <t>タイショウシャ</t>
    </rPh>
    <rPh sb="3" eb="4">
      <t>スウ</t>
    </rPh>
    <rPh sb="5" eb="8">
      <t>カクケンサ</t>
    </rPh>
    <rPh sb="8" eb="10">
      <t>コウモク</t>
    </rPh>
    <rPh sb="10" eb="11">
      <t>ゴト</t>
    </rPh>
    <rPh sb="12" eb="14">
      <t>ケンシン</t>
    </rPh>
    <rPh sb="14" eb="17">
      <t>ケンサチ</t>
    </rPh>
    <rPh sb="18" eb="20">
      <t>キロク</t>
    </rPh>
    <rPh sb="25" eb="26">
      <t>モノ</t>
    </rPh>
    <phoneticPr fontId="3"/>
  </si>
  <si>
    <t>以下</t>
    <rPh sb="0" eb="2">
      <t>イカ</t>
    </rPh>
    <phoneticPr fontId="3"/>
  </si>
  <si>
    <t>以下</t>
    <rPh sb="0" eb="2">
      <t>イカ</t>
    </rPh>
    <phoneticPr fontId="3"/>
  </si>
  <si>
    <t>以下</t>
    <rPh sb="0" eb="2">
      <t>イカ</t>
    </rPh>
    <phoneticPr fontId="3"/>
  </si>
  <si>
    <t>以下</t>
    <rPh sb="0" eb="2">
      <t>イカ</t>
    </rPh>
    <phoneticPr fontId="3"/>
  </si>
  <si>
    <t>以下</t>
    <rPh sb="0" eb="2">
      <t>イカ</t>
    </rPh>
    <phoneticPr fontId="3"/>
  </si>
  <si>
    <t>　　健診異常値放置者割合</t>
    <rPh sb="2" eb="4">
      <t>ケンシン</t>
    </rPh>
    <rPh sb="4" eb="7">
      <t>イジョウチ</t>
    </rPh>
    <rPh sb="7" eb="9">
      <t>ホウチ</t>
    </rPh>
    <rPh sb="9" eb="10">
      <t>シャ</t>
    </rPh>
    <rPh sb="10" eb="12">
      <t>ワリアイ</t>
    </rPh>
    <phoneticPr fontId="3"/>
  </si>
  <si>
    <t>データ化範囲(分析対象)…入院(DPCを含む)、入院外、調剤の電子レセプト。対象診療年月は平成30年4月～平成31年3月診療分(12カ月分)。</t>
    <rPh sb="53" eb="55">
      <t>ヘイセイ</t>
    </rPh>
    <phoneticPr fontId="3"/>
  </si>
  <si>
    <t>データ化範囲(分析対象)…健康診査データは平成30年4月～平成31年3月健診分(12カ月分)。</t>
    <rPh sb="13" eb="15">
      <t>ケンコウ</t>
    </rPh>
    <rPh sb="15" eb="17">
      <t>シンサ</t>
    </rPh>
    <rPh sb="29" eb="31">
      <t>ヘイセイ</t>
    </rPh>
    <rPh sb="36" eb="38">
      <t>ケンシン</t>
    </rPh>
    <phoneticPr fontId="3"/>
  </si>
  <si>
    <t>　Ⅱ医療機関受診勧奨対象者…健診値(血糖、血圧、脂質)のいずれかが、厚生労働省が定めた受診勧奨判定値を超えて受診勧奨対象者に該当するか判定。</t>
  </si>
  <si>
    <t>　Ⅳ保健指導健診値リスク…厚生労働省が定めた保健指導判定値により、健診値(血糖、血圧、脂質)のリスクの有無を判定。判定に喫煙は含めない。</t>
  </si>
  <si>
    <t>　Ⅴ生活習慣病投薬レセプト…生活習慣病(糖尿病、高血圧症、脂質異常症)に関する、投薬の有無を判定。</t>
  </si>
  <si>
    <t>　Ⅵ生活習慣病放置…生活習慣病(糖尿病、高血圧症、脂質異常症)を治療している患者で、一定期間の受診状況により生活習慣病放置の有無を判定。</t>
  </si>
  <si>
    <t>受診率(%)</t>
    <rPh sb="0" eb="2">
      <t>ジュシン</t>
    </rPh>
    <rPh sb="2" eb="3">
      <t>リツ</t>
    </rPh>
    <phoneticPr fontId="3"/>
  </si>
  <si>
    <t>割合(%)
(対象者に
占める
割合)</t>
    <rPh sb="0" eb="2">
      <t>ワリアイ</t>
    </rPh>
    <rPh sb="7" eb="10">
      <t>タイショウシャ</t>
    </rPh>
    <rPh sb="12" eb="13">
      <t>シ</t>
    </rPh>
    <rPh sb="16" eb="18">
      <t>ワリアイ</t>
    </rPh>
    <phoneticPr fontId="3"/>
  </si>
  <si>
    <t>割合(%)
(対象者数に占める
割合)</t>
    <rPh sb="10" eb="11">
      <t>スウ</t>
    </rPh>
    <phoneticPr fontId="3"/>
  </si>
  <si>
    <t>健診異常値放置割合</t>
    <rPh sb="0" eb="2">
      <t>ケンシン</t>
    </rPh>
    <rPh sb="2" eb="5">
      <t>イジョウチ</t>
    </rPh>
    <rPh sb="5" eb="7">
      <t>ホウチ</t>
    </rPh>
    <rPh sb="7" eb="9">
      <t>ワリアイ</t>
    </rPh>
    <phoneticPr fontId="3"/>
  </si>
  <si>
    <t>治療中断者割合</t>
    <rPh sb="0" eb="2">
      <t>チリョウ</t>
    </rPh>
    <rPh sb="2" eb="4">
      <t>チュウダン</t>
    </rPh>
    <rPh sb="4" eb="5">
      <t>シャ</t>
    </rPh>
    <rPh sb="5" eb="7">
      <t>ワリアイ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</si>
</sst>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quot;¥&quot;#,##0_);[Red]\(&quot;¥&quot;#,##0\)"/>
    <numFmt numFmtId="177" formatCode="#,##0_ "/>
    <numFmt numFmtId="178" formatCode="0.0%"/>
    <numFmt numFmtId="179" formatCode="#,##0_ ;[Red]\-#,##0\ "/>
    <numFmt numFmtId="180" formatCode="#,##0&quot;人&quot;"/>
    <numFmt numFmtId="181" formatCode="&quot;健診受診者&quot;#,##0&quot;人&quot;"/>
    <numFmt numFmtId="182" formatCode="&quot;情報提供者 &quot;#,##0&quot;人&quot;"/>
    <numFmt numFmtId="183" formatCode="&quot;健診未受診者&quot;#,##0&quot;人&quot;"/>
    <numFmt numFmtId="184" formatCode="&quot;健診受診者 &quot;#,##0&quot;人&quot;"/>
    <numFmt numFmtId="185" formatCode="&quot;健診未受診者 &quot;#,##0&quot;人&quot;"/>
  </numFmts>
  <fonts count="5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b/>
      <sz val="8"/>
      <name val="ＭＳ 明朝"/>
      <family val="1"/>
      <charset val="128"/>
    </font>
    <font>
      <sz val="8"/>
      <name val="ＭＳ 明朝"/>
      <family val="1"/>
      <charset val="128"/>
    </font>
    <font>
      <sz val="9"/>
      <color theme="1"/>
      <name val="ＭＳ 明朝"/>
      <family val="1"/>
      <charset val="128"/>
    </font>
    <font>
      <b/>
      <i/>
      <sz val="11"/>
      <color rgb="FFFF0000"/>
      <name val="ＭＳ 明朝"/>
      <family val="1"/>
      <charset val="128"/>
    </font>
    <font>
      <i/>
      <sz val="9"/>
      <name val="ＭＳ 明朝"/>
      <family val="1"/>
      <charset val="128"/>
    </font>
    <font>
      <sz val="7"/>
      <color theme="1"/>
      <name val="ＭＳ 明朝"/>
      <family val="1"/>
      <charset val="128"/>
    </font>
    <font>
      <b/>
      <i/>
      <sz val="9"/>
      <color rgb="FFFF0000"/>
      <name val="ＭＳ 明朝"/>
      <family val="1"/>
      <charset val="128"/>
    </font>
    <font>
      <sz val="10"/>
      <color rgb="FFFF000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8.5"/>
      <color theme="1"/>
      <name val="ＭＳ 明朝"/>
      <family val="1"/>
      <charset val="128"/>
    </font>
    <font>
      <sz val="9.5"/>
      <color theme="1"/>
      <name val="ＭＳ 明朝"/>
      <family val="1"/>
      <charset val="128"/>
    </font>
    <font>
      <sz val="9.5"/>
      <name val="ＭＳ 明朝"/>
      <family val="1"/>
      <charset val="128"/>
    </font>
    <font>
      <b/>
      <sz val="8"/>
      <color theme="1"/>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2DCDB"/>
        <bgColor indexed="64"/>
      </patternFill>
    </fill>
    <fill>
      <patternFill patternType="solid">
        <fgColor rgb="FFDCE6F1"/>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5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diagonalUp="1">
      <left/>
      <right style="thin">
        <color indexed="64"/>
      </right>
      <top style="double">
        <color indexed="64"/>
      </top>
      <bottom style="thin">
        <color indexed="64"/>
      </bottom>
      <diagonal style="thin">
        <color indexed="64"/>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dotted">
        <color auto="1"/>
      </bottom>
      <diagonal/>
    </border>
    <border>
      <left/>
      <right/>
      <top style="dotted">
        <color auto="1"/>
      </top>
      <bottom/>
      <diagonal/>
    </border>
    <border>
      <left style="thin">
        <color indexed="64"/>
      </left>
      <right style="thin">
        <color indexed="64"/>
      </right>
      <top/>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48" fillId="45" borderId="0" applyBorder="0" applyProtection="0">
      <alignment vertical="center"/>
    </xf>
    <xf numFmtId="0" fontId="49" fillId="32" borderId="0" applyNumberFormat="0" applyBorder="0" applyAlignment="0" applyProtection="0">
      <alignment vertical="center"/>
    </xf>
    <xf numFmtId="0" fontId="49" fillId="32"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50" fillId="0" borderId="0"/>
    <xf numFmtId="0" fontId="31" fillId="0" borderId="0">
      <alignment vertical="center"/>
    </xf>
    <xf numFmtId="0" fontId="5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205">
    <xf numFmtId="0" fontId="0" fillId="0" borderId="0" xfId="0">
      <alignment vertical="center"/>
    </xf>
    <xf numFmtId="0" fontId="36" fillId="0" borderId="0" xfId="0" applyFont="1">
      <alignment vertical="center"/>
    </xf>
    <xf numFmtId="0" fontId="37" fillId="0" borderId="0" xfId="0" applyFont="1" applyFill="1" applyBorder="1" applyAlignment="1">
      <alignment horizontal="center" vertical="center"/>
    </xf>
    <xf numFmtId="0" fontId="37" fillId="0" borderId="0" xfId="0" applyFont="1">
      <alignment vertical="center"/>
    </xf>
    <xf numFmtId="0" fontId="37" fillId="0" borderId="0" xfId="0" applyFont="1" applyFill="1" applyBorder="1" applyAlignment="1">
      <alignment vertical="center"/>
    </xf>
    <xf numFmtId="0" fontId="37" fillId="0" borderId="3" xfId="0" applyFont="1" applyFill="1" applyBorder="1" applyAlignment="1">
      <alignment horizontal="center" vertical="center"/>
    </xf>
    <xf numFmtId="0" fontId="36" fillId="0" borderId="0" xfId="0" applyFont="1" applyAlignment="1">
      <alignment vertical="center"/>
    </xf>
    <xf numFmtId="0" fontId="37" fillId="28" borderId="3" xfId="0" applyFont="1" applyFill="1" applyBorder="1" applyAlignment="1">
      <alignment horizontal="center" vertical="center"/>
    </xf>
    <xf numFmtId="0" fontId="37" fillId="28" borderId="28" xfId="0" applyFont="1" applyFill="1" applyBorder="1" applyAlignment="1">
      <alignment horizontal="center" vertical="center"/>
    </xf>
    <xf numFmtId="0" fontId="37" fillId="28" borderId="37" xfId="0" applyFont="1" applyFill="1" applyBorder="1" applyAlignment="1">
      <alignment horizontal="center" vertical="center"/>
    </xf>
    <xf numFmtId="178" fontId="37" fillId="0" borderId="18" xfId="0" applyNumberFormat="1" applyFont="1" applyFill="1" applyBorder="1" applyAlignment="1">
      <alignment horizontal="right" vertical="center"/>
    </xf>
    <xf numFmtId="0" fontId="37" fillId="0" borderId="7" xfId="0" applyFont="1" applyFill="1" applyBorder="1" applyAlignment="1">
      <alignment horizontal="center" vertical="center"/>
    </xf>
    <xf numFmtId="0" fontId="37" fillId="28" borderId="30" xfId="0" applyFont="1" applyFill="1" applyBorder="1" applyAlignment="1">
      <alignment horizontal="center" vertical="center" wrapText="1"/>
    </xf>
    <xf numFmtId="0" fontId="37" fillId="0" borderId="4" xfId="0" applyFont="1" applyBorder="1" applyAlignment="1">
      <alignment horizontal="center" vertical="center" shrinkToFit="1"/>
    </xf>
    <xf numFmtId="177" fontId="37" fillId="0" borderId="34" xfId="0" applyNumberFormat="1" applyFont="1" applyFill="1" applyBorder="1" applyAlignment="1">
      <alignment horizontal="right" vertical="center" shrinkToFit="1"/>
    </xf>
    <xf numFmtId="177" fontId="37" fillId="0" borderId="35" xfId="0" applyNumberFormat="1" applyFont="1" applyFill="1" applyBorder="1" applyAlignment="1">
      <alignment horizontal="right" vertical="center" shrinkToFit="1"/>
    </xf>
    <xf numFmtId="178" fontId="37" fillId="0" borderId="20" xfId="0" applyNumberFormat="1" applyFont="1" applyFill="1" applyBorder="1" applyAlignment="1">
      <alignment horizontal="right" vertical="center" shrinkToFit="1"/>
    </xf>
    <xf numFmtId="0" fontId="40" fillId="0" borderId="0" xfId="1" applyNumberFormat="1" applyFont="1" applyFill="1" applyBorder="1" applyAlignment="1">
      <alignment vertical="center"/>
    </xf>
    <xf numFmtId="0" fontId="41" fillId="0" borderId="0" xfId="1" applyNumberFormat="1" applyFont="1" applyFill="1" applyBorder="1" applyAlignment="1">
      <alignment vertical="center"/>
    </xf>
    <xf numFmtId="0" fontId="37" fillId="28" borderId="27" xfId="0" applyFont="1" applyFill="1" applyBorder="1" applyAlignment="1">
      <alignment vertical="center"/>
    </xf>
    <xf numFmtId="0" fontId="37" fillId="28" borderId="24" xfId="0" applyFont="1" applyFill="1" applyBorder="1" applyAlignment="1">
      <alignment vertical="center"/>
    </xf>
    <xf numFmtId="177" fontId="37" fillId="0" borderId="44" xfId="0" applyNumberFormat="1" applyFont="1" applyFill="1" applyBorder="1" applyAlignment="1">
      <alignment horizontal="right" vertical="center" shrinkToFit="1"/>
    </xf>
    <xf numFmtId="177" fontId="37" fillId="0" borderId="7" xfId="0" applyNumberFormat="1" applyFont="1" applyFill="1" applyBorder="1" applyAlignment="1">
      <alignment horizontal="right" vertical="center" shrinkToFit="1"/>
    </xf>
    <xf numFmtId="178" fontId="37" fillId="0" borderId="6" xfId="0" applyNumberFormat="1" applyFont="1" applyFill="1" applyBorder="1" applyAlignment="1">
      <alignment horizontal="right" vertical="center" shrinkToFit="1"/>
    </xf>
    <xf numFmtId="177" fontId="37" fillId="0" borderId="38" xfId="0" applyNumberFormat="1" applyFont="1" applyFill="1" applyBorder="1" applyAlignment="1">
      <alignment horizontal="right" vertical="center" shrinkToFit="1"/>
    </xf>
    <xf numFmtId="180" fontId="43" fillId="0" borderId="3" xfId="0" applyNumberFormat="1" applyFont="1" applyFill="1" applyBorder="1" applyAlignment="1">
      <alignment horizontal="right" vertical="center" shrinkToFit="1"/>
    </xf>
    <xf numFmtId="180" fontId="44" fillId="30" borderId="4" xfId="0" applyNumberFormat="1" applyFont="1" applyFill="1" applyBorder="1" applyAlignment="1">
      <alignment horizontal="right" vertical="center" shrinkToFit="1"/>
    </xf>
    <xf numFmtId="0" fontId="45" fillId="0" borderId="23" xfId="0" applyFont="1" applyBorder="1" applyAlignment="1">
      <alignment horizontal="right" vertical="center"/>
    </xf>
    <xf numFmtId="180" fontId="46" fillId="30" borderId="40" xfId="0" applyNumberFormat="1" applyFont="1" applyFill="1" applyBorder="1" applyAlignment="1">
      <alignment horizontal="right" vertical="center" shrinkToFit="1"/>
    </xf>
    <xf numFmtId="180" fontId="44" fillId="31" borderId="4" xfId="0" applyNumberFormat="1" applyFont="1" applyFill="1" applyBorder="1" applyAlignment="1">
      <alignment horizontal="right" vertical="center" shrinkToFit="1"/>
    </xf>
    <xf numFmtId="180" fontId="46" fillId="31" borderId="40" xfId="0" applyNumberFormat="1" applyFont="1" applyFill="1" applyBorder="1" applyAlignment="1">
      <alignment horizontal="right" vertical="center" shrinkToFit="1"/>
    </xf>
    <xf numFmtId="181" fontId="43" fillId="0" borderId="0" xfId="0" applyNumberFormat="1" applyFont="1" applyBorder="1" applyAlignment="1">
      <alignment vertical="center"/>
    </xf>
    <xf numFmtId="182" fontId="43" fillId="0" borderId="0" xfId="0" applyNumberFormat="1" applyFont="1" applyBorder="1" applyAlignment="1">
      <alignment horizontal="center" vertical="center"/>
    </xf>
    <xf numFmtId="183" fontId="43" fillId="0" borderId="0" xfId="0" applyNumberFormat="1" applyFont="1" applyBorder="1" applyAlignment="1">
      <alignment horizontal="center" vertical="center"/>
    </xf>
    <xf numFmtId="0" fontId="37" fillId="0" borderId="25" xfId="0" applyFont="1" applyFill="1" applyBorder="1" applyAlignment="1">
      <alignment vertical="center" wrapText="1"/>
    </xf>
    <xf numFmtId="0" fontId="37" fillId="0" borderId="28" xfId="0" applyFont="1" applyFill="1" applyBorder="1">
      <alignment vertical="center"/>
    </xf>
    <xf numFmtId="178" fontId="37" fillId="0" borderId="30" xfId="0" applyNumberFormat="1" applyFont="1" applyFill="1" applyBorder="1">
      <alignment vertical="center"/>
    </xf>
    <xf numFmtId="178" fontId="37" fillId="0" borderId="0" xfId="0" applyNumberFormat="1" applyFont="1" applyBorder="1" applyAlignment="1">
      <alignment horizontal="right" vertical="center" shrinkToFit="1"/>
    </xf>
    <xf numFmtId="178" fontId="47" fillId="0" borderId="0" xfId="0" applyNumberFormat="1" applyFont="1" applyFill="1" applyBorder="1" applyAlignment="1">
      <alignment horizontal="right" vertical="center" shrinkToFit="1"/>
    </xf>
    <xf numFmtId="0" fontId="37" fillId="28" borderId="28" xfId="0" applyFont="1" applyFill="1" applyBorder="1" applyAlignment="1">
      <alignment horizontal="center" vertical="center" shrinkToFit="1"/>
    </xf>
    <xf numFmtId="0" fontId="37" fillId="28" borderId="29" xfId="0" applyFont="1" applyFill="1" applyBorder="1" applyAlignment="1">
      <alignment horizontal="center" vertical="center" shrinkToFit="1"/>
    </xf>
    <xf numFmtId="0" fontId="37" fillId="28" borderId="30" xfId="0" applyFont="1" applyFill="1" applyBorder="1" applyAlignment="1">
      <alignment horizontal="center" vertical="center" shrinkToFit="1"/>
    </xf>
    <xf numFmtId="177" fontId="37" fillId="0" borderId="34" xfId="0" applyNumberFormat="1" applyFont="1" applyBorder="1" applyAlignment="1">
      <alignment horizontal="right" vertical="center" shrinkToFit="1"/>
    </xf>
    <xf numFmtId="177" fontId="37" fillId="0" borderId="35" xfId="0" applyNumberFormat="1" applyFont="1" applyBorder="1" applyAlignment="1">
      <alignment horizontal="right" vertical="center" shrinkToFit="1"/>
    </xf>
    <xf numFmtId="178" fontId="37" fillId="0" borderId="20" xfId="0" applyNumberFormat="1" applyFont="1" applyBorder="1" applyAlignment="1">
      <alignment horizontal="right" vertical="center" shrinkToFit="1"/>
    </xf>
    <xf numFmtId="0" fontId="42" fillId="28" borderId="30"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0" borderId="0" xfId="0" applyFont="1" applyFill="1" applyBorder="1" applyAlignment="1">
      <alignment vertical="center" wrapText="1"/>
    </xf>
    <xf numFmtId="0" fontId="37" fillId="28" borderId="28" xfId="0" applyFont="1" applyFill="1" applyBorder="1" applyAlignment="1">
      <alignment horizontal="center" vertical="center" wrapText="1"/>
    </xf>
    <xf numFmtId="0" fontId="37" fillId="0" borderId="3" xfId="0" applyFont="1" applyFill="1" applyBorder="1" applyAlignment="1">
      <alignment vertical="center" wrapText="1"/>
    </xf>
    <xf numFmtId="0" fontId="37" fillId="0" borderId="3" xfId="1386" applyFont="1" applyFill="1" applyBorder="1" applyAlignment="1">
      <alignment vertical="center" shrinkToFit="1"/>
    </xf>
    <xf numFmtId="0" fontId="55" fillId="0" borderId="3" xfId="1386" applyFont="1" applyFill="1" applyBorder="1" applyAlignment="1">
      <alignment vertical="center"/>
    </xf>
    <xf numFmtId="0" fontId="55" fillId="0" borderId="3" xfId="1386" applyFont="1" applyFill="1" applyBorder="1">
      <alignment vertical="center"/>
    </xf>
    <xf numFmtId="0" fontId="55" fillId="28" borderId="30" xfId="0" applyFont="1" applyFill="1" applyBorder="1" applyAlignment="1">
      <alignment horizontal="center" vertical="center" wrapText="1"/>
    </xf>
    <xf numFmtId="0" fontId="37" fillId="28" borderId="18" xfId="0" applyFont="1" applyFill="1" applyBorder="1" applyAlignment="1">
      <alignment horizontal="center" vertical="center"/>
    </xf>
    <xf numFmtId="0" fontId="37" fillId="0" borderId="0" xfId="0" applyFont="1" applyFill="1" applyBorder="1" applyAlignment="1">
      <alignment horizontal="center" vertical="center" wrapText="1"/>
    </xf>
    <xf numFmtId="0" fontId="37" fillId="0" borderId="0" xfId="0" applyFont="1" applyAlignment="1">
      <alignment vertical="center"/>
    </xf>
    <xf numFmtId="179" fontId="37" fillId="0" borderId="34" xfId="0" applyNumberFormat="1" applyFont="1" applyFill="1" applyBorder="1" applyAlignment="1">
      <alignment vertical="center"/>
    </xf>
    <xf numFmtId="179" fontId="37" fillId="0" borderId="38" xfId="0" applyNumberFormat="1" applyFont="1" applyFill="1" applyBorder="1" applyAlignment="1">
      <alignment vertical="center"/>
    </xf>
    <xf numFmtId="38" fontId="37" fillId="0" borderId="36" xfId="0" applyNumberFormat="1" applyFont="1" applyFill="1" applyBorder="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36" fillId="27" borderId="0" xfId="0" applyFont="1" applyFill="1" applyAlignment="1">
      <alignment vertical="center"/>
    </xf>
    <xf numFmtId="0" fontId="36" fillId="0" borderId="3" xfId="0" applyFont="1" applyBorder="1" applyAlignment="1">
      <alignment vertical="center"/>
    </xf>
    <xf numFmtId="0" fontId="37" fillId="0" borderId="28" xfId="0" applyFont="1" applyFill="1" applyBorder="1" applyAlignment="1">
      <alignment vertical="center"/>
    </xf>
    <xf numFmtId="178" fontId="37" fillId="0" borderId="30" xfId="0" applyNumberFormat="1" applyFont="1" applyFill="1" applyBorder="1" applyAlignment="1">
      <alignment vertical="center"/>
    </xf>
    <xf numFmtId="0" fontId="39" fillId="0" borderId="0" xfId="0" applyFont="1" applyAlignment="1">
      <alignment vertical="center"/>
    </xf>
    <xf numFmtId="178" fontId="36" fillId="0" borderId="0" xfId="0" applyNumberFormat="1" applyFont="1" applyAlignment="1">
      <alignment vertical="center"/>
    </xf>
    <xf numFmtId="0" fontId="36" fillId="0" borderId="21" xfId="0" applyFont="1" applyBorder="1" applyAlignment="1">
      <alignment vertical="center"/>
    </xf>
    <xf numFmtId="0" fontId="36" fillId="0" borderId="27" xfId="0" applyFont="1" applyBorder="1" applyAlignment="1">
      <alignment vertical="center"/>
    </xf>
    <xf numFmtId="0" fontId="36" fillId="0" borderId="24" xfId="0" applyFont="1" applyBorder="1" applyAlignment="1">
      <alignment vertical="center"/>
    </xf>
    <xf numFmtId="0" fontId="36" fillId="0" borderId="23" xfId="0" applyFont="1" applyBorder="1" applyAlignment="1">
      <alignment vertical="center"/>
    </xf>
    <xf numFmtId="0" fontId="36" fillId="0" borderId="0" xfId="0" applyFont="1" applyBorder="1" applyAlignment="1">
      <alignment vertical="center"/>
    </xf>
    <xf numFmtId="0" fontId="36" fillId="0" borderId="39" xfId="0" applyFont="1" applyBorder="1" applyAlignment="1">
      <alignment vertical="center"/>
    </xf>
    <xf numFmtId="0" fontId="42" fillId="0" borderId="39" xfId="0" applyFont="1" applyBorder="1" applyAlignment="1">
      <alignment vertical="center"/>
    </xf>
    <xf numFmtId="0" fontId="36" fillId="0" borderId="41" xfId="0" applyFont="1" applyBorder="1" applyAlignment="1">
      <alignment vertical="center"/>
    </xf>
    <xf numFmtId="0" fontId="36" fillId="0" borderId="42" xfId="0" applyFont="1" applyBorder="1" applyAlignment="1">
      <alignment vertical="center"/>
    </xf>
    <xf numFmtId="0" fontId="36" fillId="0" borderId="22" xfId="0" applyFont="1" applyBorder="1" applyAlignment="1">
      <alignment vertical="center"/>
    </xf>
    <xf numFmtId="0" fontId="36" fillId="0" borderId="25" xfId="0" applyFont="1" applyBorder="1" applyAlignment="1">
      <alignment vertical="center"/>
    </xf>
    <xf numFmtId="0" fontId="36" fillId="0" borderId="26" xfId="0" applyFont="1" applyBorder="1" applyAlignment="1">
      <alignment vertical="center"/>
    </xf>
    <xf numFmtId="0" fontId="42" fillId="0" borderId="0" xfId="0" applyFont="1" applyAlignment="1">
      <alignment vertical="center"/>
    </xf>
    <xf numFmtId="0" fontId="52" fillId="0" borderId="0" xfId="0" applyFont="1" applyBorder="1" applyAlignment="1">
      <alignment vertical="center"/>
    </xf>
    <xf numFmtId="0" fontId="50" fillId="0" borderId="0" xfId="0" applyFont="1" applyBorder="1" applyAlignment="1">
      <alignment vertical="center"/>
    </xf>
    <xf numFmtId="0" fontId="37" fillId="0" borderId="3" xfId="1386" applyFont="1" applyFill="1" applyBorder="1" applyAlignment="1">
      <alignment vertical="center"/>
    </xf>
    <xf numFmtId="0" fontId="37" fillId="0" borderId="3" xfId="0" applyFont="1" applyFill="1" applyBorder="1" applyAlignment="1">
      <alignment vertical="center"/>
    </xf>
    <xf numFmtId="178" fontId="37" fillId="0" borderId="3" xfId="0" applyNumberFormat="1" applyFont="1" applyFill="1" applyBorder="1" applyAlignment="1">
      <alignment vertical="center"/>
    </xf>
    <xf numFmtId="0" fontId="37" fillId="0" borderId="3" xfId="1386" applyFont="1" applyBorder="1" applyAlignment="1">
      <alignment vertical="center"/>
    </xf>
    <xf numFmtId="0" fontId="37" fillId="0" borderId="3" xfId="0" applyFont="1" applyBorder="1" applyAlignment="1">
      <alignment vertical="center"/>
    </xf>
    <xf numFmtId="178" fontId="37" fillId="0" borderId="3" xfId="0" applyNumberFormat="1" applyFont="1" applyBorder="1" applyAlignment="1">
      <alignment vertical="center"/>
    </xf>
    <xf numFmtId="0" fontId="37" fillId="0" borderId="0" xfId="0" applyFont="1" applyFill="1" applyAlignment="1">
      <alignment vertical="center"/>
    </xf>
    <xf numFmtId="0" fontId="36" fillId="0" borderId="0" xfId="0" applyFont="1" applyFill="1" applyAlignment="1">
      <alignment vertical="center"/>
    </xf>
    <xf numFmtId="177" fontId="36" fillId="0" borderId="0" xfId="0" applyNumberFormat="1" applyFont="1" applyAlignment="1">
      <alignment vertical="center"/>
    </xf>
    <xf numFmtId="177" fontId="37" fillId="0" borderId="0" xfId="0" applyNumberFormat="1" applyFont="1" applyAlignment="1">
      <alignment vertical="center"/>
    </xf>
    <xf numFmtId="177" fontId="37" fillId="0" borderId="28" xfId="0" applyNumberFormat="1" applyFont="1" applyFill="1" applyBorder="1" applyAlignment="1">
      <alignment horizontal="right" vertical="center" shrinkToFit="1"/>
    </xf>
    <xf numFmtId="177" fontId="37" fillId="0" borderId="37" xfId="0" applyNumberFormat="1" applyFont="1" applyFill="1" applyBorder="1" applyAlignment="1">
      <alignment horizontal="right" vertical="center" shrinkToFit="1"/>
    </xf>
    <xf numFmtId="177" fontId="37" fillId="0" borderId="28" xfId="1577" applyNumberFormat="1" applyFont="1" applyFill="1" applyBorder="1" applyAlignment="1">
      <alignment horizontal="right" vertical="center" shrinkToFit="1"/>
    </xf>
    <xf numFmtId="177" fontId="37" fillId="0" borderId="37" xfId="1577" applyNumberFormat="1" applyFont="1" applyFill="1" applyBorder="1" applyAlignment="1">
      <alignment horizontal="right" vertical="center" shrinkToFit="1"/>
    </xf>
    <xf numFmtId="0" fontId="37" fillId="0" borderId="4" xfId="0" applyFont="1" applyFill="1" applyBorder="1" applyAlignment="1">
      <alignment horizontal="center" vertical="center" shrinkToFit="1"/>
    </xf>
    <xf numFmtId="177" fontId="37" fillId="0" borderId="31" xfId="0" applyNumberFormat="1" applyFont="1" applyFill="1" applyBorder="1" applyAlignment="1">
      <alignment horizontal="right" vertical="center" shrinkToFit="1"/>
    </xf>
    <xf numFmtId="177" fontId="37" fillId="0" borderId="32" xfId="0" applyNumberFormat="1" applyFont="1" applyFill="1" applyBorder="1" applyAlignment="1">
      <alignment horizontal="right" vertical="center" shrinkToFit="1"/>
    </xf>
    <xf numFmtId="178" fontId="37" fillId="0" borderId="33" xfId="0" applyNumberFormat="1" applyFont="1" applyFill="1" applyBorder="1" applyAlignment="1">
      <alignment horizontal="right" vertical="center" shrinkToFit="1"/>
    </xf>
    <xf numFmtId="178" fontId="36" fillId="0" borderId="3" xfId="0" applyNumberFormat="1" applyFont="1" applyFill="1" applyBorder="1" applyAlignment="1">
      <alignment vertical="center"/>
    </xf>
    <xf numFmtId="0" fontId="36" fillId="0" borderId="3" xfId="0" applyFont="1" applyFill="1" applyBorder="1" applyAlignment="1">
      <alignment vertical="center"/>
    </xf>
    <xf numFmtId="0" fontId="39" fillId="0" borderId="0" xfId="0" applyFont="1" applyFill="1" applyAlignment="1">
      <alignment vertical="center"/>
    </xf>
    <xf numFmtId="178" fontId="37" fillId="0" borderId="0" xfId="0" applyNumberFormat="1" applyFont="1" applyFill="1" applyBorder="1" applyAlignment="1">
      <alignment horizontal="right" vertical="center" shrinkToFit="1"/>
    </xf>
    <xf numFmtId="0" fontId="56" fillId="0" borderId="3" xfId="1147" applyFont="1" applyFill="1" applyBorder="1" applyAlignment="1" applyProtection="1">
      <alignment vertical="center"/>
      <protection locked="0"/>
    </xf>
    <xf numFmtId="177" fontId="37" fillId="0" borderId="19" xfId="0" applyNumberFormat="1" applyFont="1" applyFill="1" applyBorder="1" applyAlignment="1">
      <alignment horizontal="right" vertical="center" shrinkToFit="1"/>
    </xf>
    <xf numFmtId="177" fontId="37" fillId="0" borderId="29" xfId="0" applyNumberFormat="1" applyFont="1" applyFill="1" applyBorder="1" applyAlignment="1">
      <alignment horizontal="right" vertical="center" shrinkToFit="1"/>
    </xf>
    <xf numFmtId="0" fontId="36" fillId="0" borderId="0" xfId="0" applyFont="1" applyFill="1">
      <alignment vertical="center"/>
    </xf>
    <xf numFmtId="178" fontId="36" fillId="0" borderId="3" xfId="0" applyNumberFormat="1" applyFont="1" applyFill="1" applyBorder="1">
      <alignment vertical="center"/>
    </xf>
    <xf numFmtId="0" fontId="36" fillId="0" borderId="3" xfId="0" applyFont="1" applyFill="1" applyBorder="1">
      <alignment vertical="center"/>
    </xf>
    <xf numFmtId="0" fontId="39" fillId="0" borderId="0" xfId="0" applyFont="1" applyFill="1">
      <alignment vertical="center"/>
    </xf>
    <xf numFmtId="0" fontId="0" fillId="0" borderId="0" xfId="0" applyFill="1">
      <alignment vertical="center"/>
    </xf>
    <xf numFmtId="177" fontId="37" fillId="0" borderId="4" xfId="0" applyNumberFormat="1" applyFont="1" applyFill="1" applyBorder="1" applyAlignment="1">
      <alignment horizontal="right" vertical="center" shrinkToFit="1"/>
    </xf>
    <xf numFmtId="177" fontId="37" fillId="0" borderId="3" xfId="0" applyNumberFormat="1" applyFont="1" applyFill="1" applyBorder="1" applyAlignment="1">
      <alignment vertical="center"/>
    </xf>
    <xf numFmtId="0" fontId="50" fillId="0" borderId="0" xfId="0" applyFont="1" applyBorder="1" applyAlignment="1">
      <alignment horizontal="left" vertical="center"/>
    </xf>
    <xf numFmtId="0" fontId="50" fillId="0" borderId="0" xfId="0" applyFont="1" applyBorder="1" applyAlignment="1">
      <alignment vertical="center" wrapText="1"/>
    </xf>
    <xf numFmtId="0" fontId="50" fillId="0" borderId="0" xfId="0" applyFont="1" applyFill="1" applyBorder="1">
      <alignment vertical="center"/>
    </xf>
    <xf numFmtId="0" fontId="42" fillId="0" borderId="0" xfId="0" applyFont="1" applyFill="1" applyBorder="1">
      <alignment vertical="center"/>
    </xf>
    <xf numFmtId="0" fontId="50" fillId="0" borderId="0" xfId="0" applyFont="1" applyFill="1" applyBorder="1" applyAlignment="1">
      <alignment vertical="center"/>
    </xf>
    <xf numFmtId="0" fontId="36" fillId="0" borderId="0" xfId="0" applyFont="1" applyBorder="1">
      <alignment vertical="center"/>
    </xf>
    <xf numFmtId="0" fontId="36" fillId="0" borderId="45" xfId="0" applyFont="1" applyBorder="1">
      <alignment vertical="center"/>
    </xf>
    <xf numFmtId="0" fontId="36" fillId="0" borderId="46" xfId="0" applyFont="1" applyBorder="1">
      <alignment vertical="center"/>
    </xf>
    <xf numFmtId="0" fontId="36" fillId="0" borderId="47" xfId="0" applyFont="1" applyBorder="1">
      <alignment vertical="center"/>
    </xf>
    <xf numFmtId="0" fontId="36" fillId="0" borderId="48" xfId="0" applyFont="1" applyBorder="1">
      <alignment vertical="center"/>
    </xf>
    <xf numFmtId="0" fontId="36" fillId="46" borderId="3" xfId="0" applyFont="1" applyFill="1" applyBorder="1">
      <alignment vertical="center"/>
    </xf>
    <xf numFmtId="178" fontId="36" fillId="0" borderId="0" xfId="1917" applyNumberFormat="1" applyFont="1" applyBorder="1">
      <alignment vertical="center"/>
    </xf>
    <xf numFmtId="178" fontId="36" fillId="0" borderId="0" xfId="1917" applyNumberFormat="1" applyFont="1" applyBorder="1" applyAlignment="1">
      <alignment vertical="center"/>
    </xf>
    <xf numFmtId="0" fontId="36" fillId="0" borderId="49" xfId="0" applyFont="1" applyBorder="1" applyAlignment="1">
      <alignment vertical="center"/>
    </xf>
    <xf numFmtId="0" fontId="36" fillId="47" borderId="3" xfId="0" applyFont="1" applyFill="1" applyBorder="1">
      <alignment vertical="center"/>
    </xf>
    <xf numFmtId="0" fontId="36" fillId="48" borderId="3" xfId="0" applyFont="1" applyFill="1" applyBorder="1">
      <alignment vertical="center"/>
    </xf>
    <xf numFmtId="0" fontId="36" fillId="49" borderId="3" xfId="0" applyFont="1" applyFill="1" applyBorder="1">
      <alignment vertical="center"/>
    </xf>
    <xf numFmtId="0" fontId="36" fillId="50" borderId="3" xfId="0" applyFont="1" applyFill="1" applyBorder="1">
      <alignment vertical="center"/>
    </xf>
    <xf numFmtId="0" fontId="36" fillId="0" borderId="50" xfId="0" applyFont="1" applyBorder="1">
      <alignment vertical="center"/>
    </xf>
    <xf numFmtId="0" fontId="36" fillId="0" borderId="51" xfId="0" applyFont="1" applyBorder="1">
      <alignment vertical="center"/>
    </xf>
    <xf numFmtId="0" fontId="36" fillId="0" borderId="52" xfId="0" applyFont="1" applyBorder="1" applyAlignment="1">
      <alignment vertical="center"/>
    </xf>
    <xf numFmtId="0" fontId="36" fillId="0" borderId="49" xfId="0" applyFont="1" applyBorder="1">
      <alignment vertical="center"/>
    </xf>
    <xf numFmtId="0" fontId="36" fillId="0" borderId="52" xfId="0" applyFont="1" applyBorder="1">
      <alignment vertical="center"/>
    </xf>
    <xf numFmtId="0" fontId="36" fillId="0" borderId="0" xfId="1550" applyFont="1">
      <alignment vertical="center"/>
    </xf>
    <xf numFmtId="0" fontId="38" fillId="28" borderId="28" xfId="1550" applyFont="1" applyFill="1" applyBorder="1" applyAlignment="1">
      <alignment horizontal="center" vertical="center"/>
    </xf>
    <xf numFmtId="0" fontId="38" fillId="28" borderId="17" xfId="1550" applyFont="1" applyFill="1" applyBorder="1" applyAlignment="1">
      <alignment horizontal="center" vertical="center"/>
    </xf>
    <xf numFmtId="0" fontId="38" fillId="28" borderId="30" xfId="1550" applyFont="1" applyFill="1" applyBorder="1" applyAlignment="1">
      <alignment horizontal="center" vertical="center" wrapText="1"/>
    </xf>
    <xf numFmtId="177" fontId="37" fillId="0" borderId="31" xfId="1550" applyNumberFormat="1" applyFont="1" applyFill="1" applyBorder="1" applyAlignment="1">
      <alignment vertical="center" shrinkToFit="1"/>
    </xf>
    <xf numFmtId="177" fontId="37" fillId="0" borderId="44" xfId="1550" applyNumberFormat="1" applyFont="1" applyFill="1" applyBorder="1" applyAlignment="1">
      <alignment vertical="center" shrinkToFit="1"/>
    </xf>
    <xf numFmtId="178" fontId="37" fillId="0" borderId="33" xfId="1550" applyNumberFormat="1" applyFont="1" applyFill="1" applyBorder="1" applyAlignment="1">
      <alignment vertical="center" shrinkToFit="1"/>
    </xf>
    <xf numFmtId="177" fontId="37" fillId="0" borderId="28" xfId="1550" applyNumberFormat="1" applyFont="1" applyFill="1" applyBorder="1" applyAlignment="1">
      <alignment vertical="center" shrinkToFit="1"/>
    </xf>
    <xf numFmtId="177" fontId="37" fillId="0" borderId="37" xfId="1550" applyNumberFormat="1" applyFont="1" applyFill="1" applyBorder="1" applyAlignment="1">
      <alignment vertical="center" shrinkToFit="1"/>
    </xf>
    <xf numFmtId="178" fontId="37" fillId="0" borderId="30" xfId="1550" applyNumberFormat="1" applyFont="1" applyFill="1" applyBorder="1" applyAlignment="1">
      <alignment vertical="center" shrinkToFit="1"/>
    </xf>
    <xf numFmtId="0" fontId="52" fillId="0" borderId="0" xfId="0" applyFont="1" applyFill="1" applyBorder="1">
      <alignment vertical="center"/>
    </xf>
    <xf numFmtId="49" fontId="37" fillId="0" borderId="0" xfId="1550" applyNumberFormat="1" applyFont="1" applyBorder="1" applyAlignment="1">
      <alignment vertical="center" shrinkToFit="1"/>
    </xf>
    <xf numFmtId="177" fontId="37" fillId="0" borderId="0" xfId="1550" applyNumberFormat="1" applyFont="1" applyFill="1" applyBorder="1" applyAlignment="1">
      <alignment vertical="center" shrinkToFit="1"/>
    </xf>
    <xf numFmtId="178" fontId="37" fillId="0" borderId="0" xfId="1550" applyNumberFormat="1" applyFont="1" applyFill="1" applyBorder="1" applyAlignment="1">
      <alignment vertical="center" shrinkToFit="1"/>
    </xf>
    <xf numFmtId="0" fontId="53" fillId="0" borderId="0" xfId="0" applyFont="1" applyFill="1" applyBorder="1">
      <alignment vertical="center"/>
    </xf>
    <xf numFmtId="0" fontId="37" fillId="0" borderId="0" xfId="1550" applyFont="1">
      <alignment vertical="center"/>
    </xf>
    <xf numFmtId="0" fontId="39" fillId="0" borderId="0" xfId="1550" applyFont="1" applyAlignment="1">
      <alignment vertical="center"/>
    </xf>
    <xf numFmtId="0" fontId="57" fillId="0" borderId="0" xfId="1550" applyFont="1" applyAlignment="1">
      <alignment vertical="center"/>
    </xf>
    <xf numFmtId="0" fontId="50" fillId="0" borderId="0" xfId="0" applyFont="1">
      <alignment vertical="center"/>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7" fillId="0" borderId="19"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7" fillId="28" borderId="19" xfId="0" applyFont="1" applyFill="1" applyBorder="1" applyAlignment="1">
      <alignment horizontal="center" vertical="center"/>
    </xf>
    <xf numFmtId="0" fontId="37" fillId="28" borderId="17" xfId="0" applyFont="1" applyFill="1" applyBorder="1" applyAlignment="1">
      <alignment horizontal="center" vertical="center"/>
    </xf>
    <xf numFmtId="0" fontId="37" fillId="28" borderId="18" xfId="0" applyFont="1" applyFill="1" applyBorder="1" applyAlignment="1">
      <alignment horizontal="center" vertical="center"/>
    </xf>
    <xf numFmtId="0" fontId="37" fillId="0" borderId="5" xfId="0" applyFont="1" applyFill="1" applyBorder="1" applyAlignment="1">
      <alignment horizontal="center" vertical="center" shrinkToFit="1"/>
    </xf>
    <xf numFmtId="0" fontId="37" fillId="0" borderId="6" xfId="0" applyFont="1" applyFill="1" applyBorder="1" applyAlignment="1">
      <alignment horizontal="center" vertical="center" shrinkToFit="1"/>
    </xf>
    <xf numFmtId="0" fontId="37" fillId="28" borderId="21" xfId="0" applyFont="1" applyFill="1" applyBorder="1" applyAlignment="1">
      <alignment horizontal="center" vertical="center"/>
    </xf>
    <xf numFmtId="0" fontId="37" fillId="28" borderId="22"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0" borderId="5" xfId="0" applyFont="1" applyBorder="1" applyAlignment="1">
      <alignment horizontal="center" vertical="center" shrinkToFit="1"/>
    </xf>
    <xf numFmtId="0" fontId="37" fillId="0" borderId="6" xfId="0" applyFont="1" applyBorder="1" applyAlignment="1">
      <alignment horizontal="center" vertical="center" shrinkToFit="1"/>
    </xf>
    <xf numFmtId="0" fontId="39" fillId="0" borderId="0" xfId="0" applyFont="1" applyBorder="1" applyAlignment="1">
      <alignment horizontal="center" vertical="center"/>
    </xf>
    <xf numFmtId="0" fontId="39" fillId="29" borderId="0" xfId="0" applyFont="1" applyFill="1" applyBorder="1" applyAlignment="1">
      <alignment horizontal="center" vertical="center" wrapText="1"/>
    </xf>
    <xf numFmtId="0" fontId="39" fillId="29" borderId="0" xfId="0" applyFont="1" applyFill="1" applyBorder="1" applyAlignment="1">
      <alignment horizontal="center" vertical="center"/>
    </xf>
    <xf numFmtId="0" fontId="50" fillId="0" borderId="0" xfId="0" applyFont="1" applyBorder="1" applyAlignment="1">
      <alignment horizontal="left" vertical="center"/>
    </xf>
    <xf numFmtId="184" fontId="43" fillId="0" borderId="0" xfId="0" applyNumberFormat="1" applyFont="1" applyBorder="1" applyAlignment="1">
      <alignment horizontal="center" vertical="center"/>
    </xf>
    <xf numFmtId="185" fontId="43" fillId="0" borderId="0" xfId="0" applyNumberFormat="1" applyFont="1" applyBorder="1" applyAlignment="1">
      <alignment horizontal="center" vertical="center"/>
    </xf>
    <xf numFmtId="0" fontId="37" fillId="0" borderId="3" xfId="0" applyFont="1" applyFill="1" applyBorder="1" applyAlignment="1">
      <alignment horizontal="center" vertical="center" wrapText="1"/>
    </xf>
    <xf numFmtId="0" fontId="39" fillId="28" borderId="19" xfId="0" applyFont="1" applyFill="1" applyBorder="1" applyAlignment="1">
      <alignment horizontal="center" vertical="center" shrinkToFit="1"/>
    </xf>
    <xf numFmtId="0" fontId="39" fillId="28" borderId="18" xfId="0" applyFont="1" applyFill="1" applyBorder="1" applyAlignment="1">
      <alignment horizontal="center" vertical="center" shrinkToFit="1"/>
    </xf>
    <xf numFmtId="0" fontId="42" fillId="28" borderId="21" xfId="0" applyFont="1" applyFill="1" applyBorder="1" applyAlignment="1">
      <alignment horizontal="center" vertical="center" shrinkToFit="1"/>
    </xf>
    <xf numFmtId="0" fontId="42" fillId="28" borderId="27" xfId="0" applyFont="1" applyFill="1" applyBorder="1" applyAlignment="1">
      <alignment horizontal="center" vertical="center" shrinkToFit="1"/>
    </xf>
    <xf numFmtId="0" fontId="42" fillId="28" borderId="22" xfId="0" applyFont="1" applyFill="1" applyBorder="1" applyAlignment="1">
      <alignment horizontal="center" vertical="center" shrinkToFit="1"/>
    </xf>
    <xf numFmtId="0" fontId="42" fillId="28" borderId="25" xfId="0" applyFont="1" applyFill="1" applyBorder="1" applyAlignment="1">
      <alignment horizontal="center" vertical="center" shrinkToFit="1"/>
    </xf>
    <xf numFmtId="0" fontId="37" fillId="28" borderId="24" xfId="0" applyFont="1" applyFill="1" applyBorder="1" applyAlignment="1">
      <alignment horizontal="center" vertical="center"/>
    </xf>
    <xf numFmtId="0" fontId="37" fillId="28" borderId="26" xfId="0" applyFont="1" applyFill="1" applyBorder="1" applyAlignment="1">
      <alignment horizontal="center" vertical="center"/>
    </xf>
    <xf numFmtId="0" fontId="37" fillId="28" borderId="27" xfId="0" applyFont="1" applyFill="1" applyBorder="1" applyAlignment="1">
      <alignment horizontal="center" vertical="center"/>
    </xf>
    <xf numFmtId="0" fontId="37" fillId="28" borderId="25" xfId="0" applyFont="1" applyFill="1" applyBorder="1" applyAlignment="1">
      <alignment horizontal="center" vertical="center"/>
    </xf>
    <xf numFmtId="0" fontId="54" fillId="28" borderId="19" xfId="0" applyFont="1" applyFill="1" applyBorder="1" applyAlignment="1">
      <alignment horizontal="center" vertical="center"/>
    </xf>
    <xf numFmtId="0" fontId="54" fillId="28" borderId="17" xfId="0" applyFont="1" applyFill="1" applyBorder="1" applyAlignment="1">
      <alignment horizontal="center" vertical="center"/>
    </xf>
    <xf numFmtId="0" fontId="39" fillId="28" borderId="19" xfId="0" applyFont="1" applyFill="1" applyBorder="1" applyAlignment="1">
      <alignment horizontal="center" vertical="center"/>
    </xf>
    <xf numFmtId="0" fontId="39" fillId="28" borderId="18" xfId="0" applyFont="1" applyFill="1" applyBorder="1" applyAlignment="1">
      <alignment horizontal="center" vertical="center"/>
    </xf>
    <xf numFmtId="0" fontId="42" fillId="28" borderId="21" xfId="0" applyFont="1" applyFill="1" applyBorder="1" applyAlignment="1">
      <alignment horizontal="center" vertical="center" wrapText="1" shrinkToFit="1"/>
    </xf>
    <xf numFmtId="0" fontId="42" fillId="28" borderId="24" xfId="0" applyFont="1" applyFill="1" applyBorder="1" applyAlignment="1">
      <alignment horizontal="center" vertical="center" wrapText="1" shrinkToFit="1"/>
    </xf>
    <xf numFmtId="0" fontId="42" fillId="28" borderId="22" xfId="0" applyFont="1" applyFill="1" applyBorder="1" applyAlignment="1">
      <alignment horizontal="center" vertical="center" wrapText="1" shrinkToFit="1"/>
    </xf>
    <xf numFmtId="0" fontId="42" fillId="28" borderId="26" xfId="0" applyFont="1" applyFill="1" applyBorder="1" applyAlignment="1">
      <alignment horizontal="center" vertical="center" wrapText="1" shrinkToFit="1"/>
    </xf>
    <xf numFmtId="0" fontId="37" fillId="28" borderId="21" xfId="0" applyFont="1" applyFill="1" applyBorder="1" applyAlignment="1">
      <alignment horizontal="center" vertical="center" wrapText="1"/>
    </xf>
    <xf numFmtId="0" fontId="37" fillId="28" borderId="23" xfId="0" applyFont="1" applyFill="1" applyBorder="1" applyAlignment="1">
      <alignment horizontal="center" vertical="center"/>
    </xf>
    <xf numFmtId="0" fontId="37" fillId="28" borderId="4" xfId="0" applyFont="1" applyFill="1" applyBorder="1" applyAlignment="1">
      <alignment horizontal="center" vertical="center" wrapText="1"/>
    </xf>
    <xf numFmtId="0" fontId="37" fillId="28" borderId="43" xfId="0" applyFont="1" applyFill="1" applyBorder="1" applyAlignment="1">
      <alignment horizontal="center" vertical="center"/>
    </xf>
    <xf numFmtId="0" fontId="37" fillId="28" borderId="40" xfId="0" applyFont="1" applyFill="1" applyBorder="1" applyAlignment="1">
      <alignment horizontal="center" vertical="center"/>
    </xf>
    <xf numFmtId="49" fontId="37" fillId="0" borderId="19" xfId="1550" applyNumberFormat="1" applyFont="1" applyBorder="1" applyAlignment="1">
      <alignment vertical="center" shrinkToFit="1"/>
    </xf>
    <xf numFmtId="49" fontId="37" fillId="0" borderId="18" xfId="1550" applyNumberFormat="1" applyFont="1" applyBorder="1" applyAlignment="1">
      <alignment vertical="center" shrinkToFit="1"/>
    </xf>
    <xf numFmtId="0" fontId="38" fillId="28" borderId="19" xfId="1550" applyFont="1" applyFill="1" applyBorder="1" applyAlignment="1">
      <alignment horizontal="center" vertical="center"/>
    </xf>
    <xf numFmtId="0" fontId="38" fillId="28" borderId="18" xfId="1550" applyFont="1" applyFill="1" applyBorder="1" applyAlignment="1">
      <alignment horizontal="center" vertical="center"/>
    </xf>
  </cellXfs>
  <cellStyles count="1918">
    <cellStyle name="0,0_x000d__x000a_NA_x000d__x000a_" xfId="1389"/>
    <cellStyle name="20% - アクセント 1 10" xfId="2"/>
    <cellStyle name="20% - アクセント 1 11" xfId="3"/>
    <cellStyle name="20% - アクセント 1 12" xfId="4"/>
    <cellStyle name="20% - アクセント 1 13" xfId="5"/>
    <cellStyle name="20% - アクセント 1 14" xfId="6"/>
    <cellStyle name="20% - アクセント 1 15" xfId="7"/>
    <cellStyle name="20% - アクセント 1 16" xfId="8"/>
    <cellStyle name="20% - アクセント 1 17" xfId="9"/>
    <cellStyle name="20% - アクセント 1 18" xfId="10"/>
    <cellStyle name="20% - アクセント 1 19" xfId="11"/>
    <cellStyle name="20% - アクセント 1 2" xfId="12"/>
    <cellStyle name="20% - アクセント 1 2 2" xfId="13"/>
    <cellStyle name="20% - アクセント 1 20" xfId="14"/>
    <cellStyle name="20% - アクセント 1 21" xfId="15"/>
    <cellStyle name="20% - アクセント 1 22" xfId="16"/>
    <cellStyle name="20% - アクセント 1 23" xfId="17"/>
    <cellStyle name="20% - アクセント 1 24" xfId="18"/>
    <cellStyle name="20% - アクセント 1 25" xfId="19"/>
    <cellStyle name="20% - アクセント 1 3" xfId="20"/>
    <cellStyle name="20% - アクセント 1 3 2" xfId="21"/>
    <cellStyle name="20% - アクセント 1 4" xfId="22"/>
    <cellStyle name="20% - アクセント 1 4 2" xfId="1740"/>
    <cellStyle name="20% - アクセント 1 4 3" xfId="1741"/>
    <cellStyle name="20% - アクセント 1 5" xfId="23"/>
    <cellStyle name="20% - アクセント 1 6" xfId="24"/>
    <cellStyle name="20% - アクセント 1 7" xfId="25"/>
    <cellStyle name="20% - アクセント 1 8" xfId="26"/>
    <cellStyle name="20% - アクセント 1 9" xfId="27"/>
    <cellStyle name="20% - アクセント 2 10" xfId="28"/>
    <cellStyle name="20% - アクセント 2 11" xfId="29"/>
    <cellStyle name="20% - アクセント 2 12" xfId="30"/>
    <cellStyle name="20% - アクセント 2 13" xfId="31"/>
    <cellStyle name="20% - アクセント 2 14" xfId="32"/>
    <cellStyle name="20% - アクセント 2 15" xfId="33"/>
    <cellStyle name="20% - アクセント 2 16" xfId="34"/>
    <cellStyle name="20% - アクセント 2 17" xfId="35"/>
    <cellStyle name="20% - アクセント 2 18" xfId="36"/>
    <cellStyle name="20% - アクセント 2 19" xfId="37"/>
    <cellStyle name="20% - アクセント 2 2" xfId="38"/>
    <cellStyle name="20% - アクセント 2 2 2" xfId="39"/>
    <cellStyle name="20% - アクセント 2 20" xfId="40"/>
    <cellStyle name="20% - アクセント 2 21" xfId="41"/>
    <cellStyle name="20% - アクセント 2 22" xfId="42"/>
    <cellStyle name="20% - アクセント 2 23" xfId="43"/>
    <cellStyle name="20% - アクセント 2 24" xfId="44"/>
    <cellStyle name="20% - アクセント 2 25" xfId="45"/>
    <cellStyle name="20% - アクセント 2 3" xfId="46"/>
    <cellStyle name="20% - アクセント 2 3 2" xfId="47"/>
    <cellStyle name="20% - アクセント 2 4" xfId="48"/>
    <cellStyle name="20% - アクセント 2 4 2" xfId="1742"/>
    <cellStyle name="20% - アクセント 2 4 3" xfId="1743"/>
    <cellStyle name="20% - アクセント 2 5" xfId="49"/>
    <cellStyle name="20% - アクセント 2 6" xfId="50"/>
    <cellStyle name="20% - アクセント 2 7" xfId="51"/>
    <cellStyle name="20% - アクセント 2 8" xfId="52"/>
    <cellStyle name="20% - アクセント 2 9" xfId="53"/>
    <cellStyle name="20% - アクセント 3 10" xfId="54"/>
    <cellStyle name="20% - アクセント 3 11" xfId="55"/>
    <cellStyle name="20% - アクセント 3 12" xfId="56"/>
    <cellStyle name="20% - アクセント 3 13" xfId="57"/>
    <cellStyle name="20% - アクセント 3 14" xfId="58"/>
    <cellStyle name="20% - アクセント 3 15" xfId="59"/>
    <cellStyle name="20% - アクセント 3 16" xfId="60"/>
    <cellStyle name="20% - アクセント 3 17" xfId="61"/>
    <cellStyle name="20% - アクセント 3 18" xfId="62"/>
    <cellStyle name="20% - アクセント 3 19" xfId="63"/>
    <cellStyle name="20% - アクセント 3 2" xfId="64"/>
    <cellStyle name="20% - アクセント 3 2 2" xfId="65"/>
    <cellStyle name="20% - アクセント 3 20" xfId="66"/>
    <cellStyle name="20% - アクセント 3 21" xfId="67"/>
    <cellStyle name="20% - アクセント 3 22" xfId="68"/>
    <cellStyle name="20% - アクセント 3 23" xfId="69"/>
    <cellStyle name="20% - アクセント 3 24" xfId="70"/>
    <cellStyle name="20% - アクセント 3 25" xfId="71"/>
    <cellStyle name="20% - アクセント 3 3" xfId="72"/>
    <cellStyle name="20% - アクセント 3 3 2" xfId="73"/>
    <cellStyle name="20% - アクセント 3 4" xfId="74"/>
    <cellStyle name="20% - アクセント 3 4 2" xfId="1744"/>
    <cellStyle name="20% - アクセント 3 4 3" xfId="1745"/>
    <cellStyle name="20% - アクセント 3 5" xfId="75"/>
    <cellStyle name="20% - アクセント 3 6" xfId="76"/>
    <cellStyle name="20% - アクセント 3 7" xfId="77"/>
    <cellStyle name="20% - アクセント 3 8" xfId="78"/>
    <cellStyle name="20% - アクセント 3 9" xfId="79"/>
    <cellStyle name="20% - アクセント 4 10" xfId="80"/>
    <cellStyle name="20% - アクセント 4 11" xfId="81"/>
    <cellStyle name="20% - アクセント 4 12" xfId="82"/>
    <cellStyle name="20% - アクセント 4 13" xfId="83"/>
    <cellStyle name="20% - アクセント 4 14" xfId="84"/>
    <cellStyle name="20% - アクセント 4 15" xfId="85"/>
    <cellStyle name="20% - アクセント 4 16" xfId="86"/>
    <cellStyle name="20% - アクセント 4 17" xfId="87"/>
    <cellStyle name="20% - アクセント 4 18" xfId="88"/>
    <cellStyle name="20% - アクセント 4 19" xfId="89"/>
    <cellStyle name="20% - アクセント 4 2" xfId="90"/>
    <cellStyle name="20% - アクセント 4 2 2" xfId="91"/>
    <cellStyle name="20% - アクセント 4 20" xfId="92"/>
    <cellStyle name="20% - アクセント 4 21" xfId="93"/>
    <cellStyle name="20% - アクセント 4 22" xfId="94"/>
    <cellStyle name="20% - アクセント 4 23" xfId="95"/>
    <cellStyle name="20% - アクセント 4 24" xfId="96"/>
    <cellStyle name="20% - アクセント 4 25" xfId="97"/>
    <cellStyle name="20% - アクセント 4 3" xfId="98"/>
    <cellStyle name="20% - アクセント 4 3 2" xfId="99"/>
    <cellStyle name="20% - アクセント 4 4" xfId="100"/>
    <cellStyle name="20% - アクセント 4 4 2" xfId="1746"/>
    <cellStyle name="20% - アクセント 4 4 3" xfId="1747"/>
    <cellStyle name="20% - アクセント 4 5" xfId="101"/>
    <cellStyle name="20% - アクセント 4 6" xfId="102"/>
    <cellStyle name="20% - アクセント 4 7" xfId="103"/>
    <cellStyle name="20% - アクセント 4 8" xfId="104"/>
    <cellStyle name="20% - アクセント 4 9" xfId="105"/>
    <cellStyle name="20% - アクセント 5 10" xfId="106"/>
    <cellStyle name="20% - アクセント 5 11" xfId="107"/>
    <cellStyle name="20% - アクセント 5 12" xfId="108"/>
    <cellStyle name="20% - アクセント 5 13" xfId="109"/>
    <cellStyle name="20% - アクセント 5 14" xfId="110"/>
    <cellStyle name="20% - アクセント 5 15" xfId="111"/>
    <cellStyle name="20% - アクセント 5 16" xfId="112"/>
    <cellStyle name="20% - アクセント 5 17" xfId="113"/>
    <cellStyle name="20% - アクセント 5 18" xfId="114"/>
    <cellStyle name="20% - アクセント 5 19" xfId="115"/>
    <cellStyle name="20% - アクセント 5 2" xfId="116"/>
    <cellStyle name="20% - アクセント 5 2 2" xfId="117"/>
    <cellStyle name="20% - アクセント 5 20" xfId="118"/>
    <cellStyle name="20% - アクセント 5 21" xfId="119"/>
    <cellStyle name="20% - アクセント 5 22" xfId="120"/>
    <cellStyle name="20% - アクセント 5 23" xfId="121"/>
    <cellStyle name="20% - アクセント 5 24" xfId="122"/>
    <cellStyle name="20% - アクセント 5 25" xfId="123"/>
    <cellStyle name="20% - アクセント 5 3" xfId="124"/>
    <cellStyle name="20% - アクセント 5 3 2" xfId="125"/>
    <cellStyle name="20% - アクセント 5 4" xfId="126"/>
    <cellStyle name="20% - アクセント 5 4 2" xfId="1748"/>
    <cellStyle name="20% - アクセント 5 4 3" xfId="1749"/>
    <cellStyle name="20% - アクセント 5 5" xfId="127"/>
    <cellStyle name="20% - アクセント 5 6" xfId="128"/>
    <cellStyle name="20% - アクセント 5 7" xfId="129"/>
    <cellStyle name="20% - アクセント 5 8" xfId="130"/>
    <cellStyle name="20% - アクセント 5 9" xfId="131"/>
    <cellStyle name="20% - アクセント 6 10" xfId="132"/>
    <cellStyle name="20% - アクセント 6 11" xfId="133"/>
    <cellStyle name="20% - アクセント 6 12" xfId="134"/>
    <cellStyle name="20% - アクセント 6 13" xfId="135"/>
    <cellStyle name="20% - アクセント 6 14" xfId="136"/>
    <cellStyle name="20% - アクセント 6 15" xfId="137"/>
    <cellStyle name="20% - アクセント 6 16" xfId="138"/>
    <cellStyle name="20% - アクセント 6 17" xfId="139"/>
    <cellStyle name="20% - アクセント 6 18" xfId="140"/>
    <cellStyle name="20% - アクセント 6 19" xfId="141"/>
    <cellStyle name="20% - アクセント 6 2" xfId="142"/>
    <cellStyle name="20% - アクセント 6 2 2" xfId="143"/>
    <cellStyle name="20% - アクセント 6 20" xfId="144"/>
    <cellStyle name="20% - アクセント 6 21" xfId="145"/>
    <cellStyle name="20% - アクセント 6 22" xfId="146"/>
    <cellStyle name="20% - アクセント 6 23" xfId="147"/>
    <cellStyle name="20% - アクセント 6 24" xfId="148"/>
    <cellStyle name="20% - アクセント 6 25" xfId="149"/>
    <cellStyle name="20% - アクセント 6 3" xfId="150"/>
    <cellStyle name="20% - アクセント 6 3 2" xfId="151"/>
    <cellStyle name="20% - アクセント 6 4" xfId="152"/>
    <cellStyle name="20% - アクセント 6 4 2" xfId="1750"/>
    <cellStyle name="20% - アクセント 6 4 3" xfId="1751"/>
    <cellStyle name="20% - アクセント 6 5" xfId="153"/>
    <cellStyle name="20% - アクセント 6 6" xfId="154"/>
    <cellStyle name="20% - アクセント 6 7" xfId="155"/>
    <cellStyle name="20% - アクセント 6 8" xfId="156"/>
    <cellStyle name="20% - アクセント 6 9" xfId="157"/>
    <cellStyle name="40% - アクセント 1 10" xfId="158"/>
    <cellStyle name="40% - アクセント 1 11" xfId="159"/>
    <cellStyle name="40% - アクセント 1 12" xfId="160"/>
    <cellStyle name="40% - アクセント 1 13" xfId="161"/>
    <cellStyle name="40% - アクセント 1 14" xfId="162"/>
    <cellStyle name="40% - アクセント 1 15" xfId="163"/>
    <cellStyle name="40% - アクセント 1 16" xfId="164"/>
    <cellStyle name="40% - アクセント 1 17" xfId="165"/>
    <cellStyle name="40% - アクセント 1 18" xfId="166"/>
    <cellStyle name="40% - アクセント 1 19" xfId="167"/>
    <cellStyle name="40% - アクセント 1 2" xfId="168"/>
    <cellStyle name="40% - アクセント 1 2 2" xfId="169"/>
    <cellStyle name="40% - アクセント 1 20" xfId="170"/>
    <cellStyle name="40% - アクセント 1 21" xfId="171"/>
    <cellStyle name="40% - アクセント 1 22" xfId="172"/>
    <cellStyle name="40% - アクセント 1 23" xfId="173"/>
    <cellStyle name="40% - アクセント 1 24" xfId="174"/>
    <cellStyle name="40% - アクセント 1 25" xfId="175"/>
    <cellStyle name="40% - アクセント 1 3" xfId="176"/>
    <cellStyle name="40% - アクセント 1 3 2" xfId="177"/>
    <cellStyle name="40% - アクセント 1 4" xfId="178"/>
    <cellStyle name="40% - アクセント 1 4 2" xfId="1752"/>
    <cellStyle name="40% - アクセント 1 4 3" xfId="1753"/>
    <cellStyle name="40% - アクセント 1 5" xfId="179"/>
    <cellStyle name="40% - アクセント 1 6" xfId="180"/>
    <cellStyle name="40% - アクセント 1 7" xfId="181"/>
    <cellStyle name="40% - アクセント 1 8" xfId="182"/>
    <cellStyle name="40% - アクセント 1 9" xfId="183"/>
    <cellStyle name="40% - アクセント 2 10" xfId="184"/>
    <cellStyle name="40% - アクセント 2 11" xfId="185"/>
    <cellStyle name="40% - アクセント 2 12" xfId="186"/>
    <cellStyle name="40% - アクセント 2 13" xfId="187"/>
    <cellStyle name="40% - アクセント 2 14" xfId="188"/>
    <cellStyle name="40% - アクセント 2 15" xfId="189"/>
    <cellStyle name="40% - アクセント 2 16" xfId="190"/>
    <cellStyle name="40% - アクセント 2 17" xfId="191"/>
    <cellStyle name="40% - アクセント 2 18" xfId="192"/>
    <cellStyle name="40% - アクセント 2 19" xfId="193"/>
    <cellStyle name="40% - アクセント 2 2" xfId="194"/>
    <cellStyle name="40% - アクセント 2 2 2" xfId="195"/>
    <cellStyle name="40% - アクセント 2 20" xfId="196"/>
    <cellStyle name="40% - アクセント 2 21" xfId="197"/>
    <cellStyle name="40% - アクセント 2 22" xfId="198"/>
    <cellStyle name="40% - アクセント 2 23" xfId="199"/>
    <cellStyle name="40% - アクセント 2 24" xfId="200"/>
    <cellStyle name="40% - アクセント 2 25" xfId="201"/>
    <cellStyle name="40% - アクセント 2 3" xfId="202"/>
    <cellStyle name="40% - アクセント 2 3 2" xfId="203"/>
    <cellStyle name="40% - アクセント 2 4" xfId="204"/>
    <cellStyle name="40% - アクセント 2 4 2" xfId="1754"/>
    <cellStyle name="40% - アクセント 2 4 3" xfId="1755"/>
    <cellStyle name="40% - アクセント 2 5" xfId="205"/>
    <cellStyle name="40% - アクセント 2 6" xfId="206"/>
    <cellStyle name="40% - アクセント 2 7" xfId="207"/>
    <cellStyle name="40% - アクセント 2 8" xfId="208"/>
    <cellStyle name="40% - アクセント 2 9" xfId="209"/>
    <cellStyle name="40% - アクセント 3 10" xfId="210"/>
    <cellStyle name="40% - アクセント 3 11" xfId="211"/>
    <cellStyle name="40% - アクセント 3 12" xfId="212"/>
    <cellStyle name="40% - アクセント 3 13" xfId="213"/>
    <cellStyle name="40% - アクセント 3 14" xfId="214"/>
    <cellStyle name="40% - アクセント 3 15" xfId="215"/>
    <cellStyle name="40% - アクセント 3 16" xfId="216"/>
    <cellStyle name="40% - アクセント 3 17" xfId="217"/>
    <cellStyle name="40% - アクセント 3 18" xfId="218"/>
    <cellStyle name="40% - アクセント 3 19" xfId="219"/>
    <cellStyle name="40% - アクセント 3 2" xfId="220"/>
    <cellStyle name="40% - アクセント 3 2 2" xfId="221"/>
    <cellStyle name="40% - アクセント 3 20" xfId="222"/>
    <cellStyle name="40% - アクセント 3 21" xfId="223"/>
    <cellStyle name="40% - アクセント 3 22" xfId="224"/>
    <cellStyle name="40% - アクセント 3 23" xfId="225"/>
    <cellStyle name="40% - アクセント 3 24" xfId="226"/>
    <cellStyle name="40% - アクセント 3 25" xfId="227"/>
    <cellStyle name="40% - アクセント 3 3" xfId="228"/>
    <cellStyle name="40% - アクセント 3 3 2" xfId="229"/>
    <cellStyle name="40% - アクセント 3 4" xfId="230"/>
    <cellStyle name="40% - アクセント 3 4 2" xfId="1756"/>
    <cellStyle name="40% - アクセント 3 4 3" xfId="1757"/>
    <cellStyle name="40% - アクセント 3 5" xfId="231"/>
    <cellStyle name="40% - アクセント 3 6" xfId="232"/>
    <cellStyle name="40% - アクセント 3 7" xfId="233"/>
    <cellStyle name="40% - アクセント 3 8" xfId="234"/>
    <cellStyle name="40% - アクセント 3 9" xfId="235"/>
    <cellStyle name="40% - アクセント 4 10" xfId="236"/>
    <cellStyle name="40% - アクセント 4 11" xfId="237"/>
    <cellStyle name="40% - アクセント 4 12" xfId="238"/>
    <cellStyle name="40% - アクセント 4 13" xfId="239"/>
    <cellStyle name="40% - アクセント 4 14" xfId="240"/>
    <cellStyle name="40% - アクセント 4 15" xfId="241"/>
    <cellStyle name="40% - アクセント 4 16" xfId="242"/>
    <cellStyle name="40% - アクセント 4 17" xfId="243"/>
    <cellStyle name="40% - アクセント 4 18" xfId="244"/>
    <cellStyle name="40% - アクセント 4 19" xfId="245"/>
    <cellStyle name="40% - アクセント 4 2" xfId="246"/>
    <cellStyle name="40% - アクセント 4 2 2" xfId="247"/>
    <cellStyle name="40% - アクセント 4 20" xfId="248"/>
    <cellStyle name="40% - アクセント 4 21" xfId="249"/>
    <cellStyle name="40% - アクセント 4 22" xfId="250"/>
    <cellStyle name="40% - アクセント 4 23" xfId="251"/>
    <cellStyle name="40% - アクセント 4 24" xfId="252"/>
    <cellStyle name="40% - アクセント 4 25" xfId="253"/>
    <cellStyle name="40% - アクセント 4 3" xfId="254"/>
    <cellStyle name="40% - アクセント 4 3 2" xfId="255"/>
    <cellStyle name="40% - アクセント 4 4" xfId="256"/>
    <cellStyle name="40% - アクセント 4 4 2" xfId="1758"/>
    <cellStyle name="40% - アクセント 4 4 3" xfId="1759"/>
    <cellStyle name="40% - アクセント 4 5" xfId="257"/>
    <cellStyle name="40% - アクセント 4 6" xfId="258"/>
    <cellStyle name="40% - アクセント 4 7" xfId="259"/>
    <cellStyle name="40% - アクセント 4 8" xfId="260"/>
    <cellStyle name="40% - アクセント 4 9" xfId="261"/>
    <cellStyle name="40% - アクセント 5 10" xfId="262"/>
    <cellStyle name="40% - アクセント 5 11" xfId="263"/>
    <cellStyle name="40% - アクセント 5 12" xfId="264"/>
    <cellStyle name="40% - アクセント 5 13" xfId="265"/>
    <cellStyle name="40% - アクセント 5 14" xfId="266"/>
    <cellStyle name="40% - アクセント 5 15" xfId="267"/>
    <cellStyle name="40% - アクセント 5 16" xfId="268"/>
    <cellStyle name="40% - アクセント 5 17" xfId="269"/>
    <cellStyle name="40% - アクセント 5 18" xfId="270"/>
    <cellStyle name="40% - アクセント 5 19" xfId="271"/>
    <cellStyle name="40% - アクセント 5 2" xfId="272"/>
    <cellStyle name="40% - アクセント 5 2 2" xfId="273"/>
    <cellStyle name="40% - アクセント 5 20" xfId="274"/>
    <cellStyle name="40% - アクセント 5 21" xfId="275"/>
    <cellStyle name="40% - アクセント 5 22" xfId="276"/>
    <cellStyle name="40% - アクセント 5 23" xfId="277"/>
    <cellStyle name="40% - アクセント 5 24" xfId="278"/>
    <cellStyle name="40% - アクセント 5 25" xfId="279"/>
    <cellStyle name="40% - アクセント 5 3" xfId="280"/>
    <cellStyle name="40% - アクセント 5 3 2" xfId="281"/>
    <cellStyle name="40% - アクセント 5 4" xfId="282"/>
    <cellStyle name="40% - アクセント 5 4 2" xfId="1760"/>
    <cellStyle name="40% - アクセント 5 4 3" xfId="1761"/>
    <cellStyle name="40% - アクセント 5 5" xfId="283"/>
    <cellStyle name="40% - アクセント 5 6" xfId="284"/>
    <cellStyle name="40% - アクセント 5 7" xfId="285"/>
    <cellStyle name="40% - アクセント 5 8" xfId="286"/>
    <cellStyle name="40% - アクセント 5 9" xfId="287"/>
    <cellStyle name="40% - アクセント 6 10" xfId="288"/>
    <cellStyle name="40% - アクセント 6 11" xfId="289"/>
    <cellStyle name="40% - アクセント 6 12" xfId="290"/>
    <cellStyle name="40% - アクセント 6 13" xfId="291"/>
    <cellStyle name="40% - アクセント 6 14" xfId="292"/>
    <cellStyle name="40% - アクセント 6 15" xfId="293"/>
    <cellStyle name="40% - アクセント 6 16" xfId="294"/>
    <cellStyle name="40% - アクセント 6 17" xfId="295"/>
    <cellStyle name="40% - アクセント 6 18" xfId="296"/>
    <cellStyle name="40% - アクセント 6 19" xfId="297"/>
    <cellStyle name="40% - アクセント 6 2" xfId="298"/>
    <cellStyle name="40% - アクセント 6 2 2" xfId="299"/>
    <cellStyle name="40% - アクセント 6 20" xfId="300"/>
    <cellStyle name="40% - アクセント 6 21" xfId="301"/>
    <cellStyle name="40% - アクセント 6 22" xfId="302"/>
    <cellStyle name="40% - アクセント 6 23" xfId="303"/>
    <cellStyle name="40% - アクセント 6 24" xfId="304"/>
    <cellStyle name="40% - アクセント 6 25" xfId="305"/>
    <cellStyle name="40% - アクセント 6 3" xfId="306"/>
    <cellStyle name="40% - アクセント 6 3 2" xfId="307"/>
    <cellStyle name="40% - アクセント 6 4" xfId="308"/>
    <cellStyle name="40% - アクセント 6 4 2" xfId="1762"/>
    <cellStyle name="40% - アクセント 6 4 3" xfId="1763"/>
    <cellStyle name="40% - アクセント 6 5" xfId="309"/>
    <cellStyle name="40% - アクセント 6 6" xfId="310"/>
    <cellStyle name="40% - アクセント 6 7" xfId="311"/>
    <cellStyle name="40% - アクセント 6 8" xfId="312"/>
    <cellStyle name="40% - アクセント 6 9" xfId="313"/>
    <cellStyle name="60% - アクセント 1 10" xfId="314"/>
    <cellStyle name="60% - アクセント 1 11" xfId="315"/>
    <cellStyle name="60% - アクセント 1 12" xfId="316"/>
    <cellStyle name="60% - アクセント 1 13" xfId="317"/>
    <cellStyle name="60% - アクセント 1 14" xfId="318"/>
    <cellStyle name="60% - アクセント 1 15" xfId="319"/>
    <cellStyle name="60% - アクセント 1 16" xfId="320"/>
    <cellStyle name="60% - アクセント 1 17" xfId="321"/>
    <cellStyle name="60% - アクセント 1 18" xfId="322"/>
    <cellStyle name="60% - アクセント 1 19" xfId="323"/>
    <cellStyle name="60% - アクセント 1 2" xfId="324"/>
    <cellStyle name="60% - アクセント 1 2 2" xfId="325"/>
    <cellStyle name="60% - アクセント 1 20" xfId="326"/>
    <cellStyle name="60% - アクセント 1 21" xfId="327"/>
    <cellStyle name="60% - アクセント 1 22" xfId="328"/>
    <cellStyle name="60% - アクセント 1 23" xfId="329"/>
    <cellStyle name="60% - アクセント 1 24" xfId="330"/>
    <cellStyle name="60% - アクセント 1 25" xfId="331"/>
    <cellStyle name="60% - アクセント 1 3" xfId="332"/>
    <cellStyle name="60% - アクセント 1 3 2" xfId="333"/>
    <cellStyle name="60% - アクセント 1 4" xfId="334"/>
    <cellStyle name="60% - アクセント 1 5" xfId="335"/>
    <cellStyle name="60% - アクセント 1 6" xfId="336"/>
    <cellStyle name="60% - アクセント 1 7" xfId="337"/>
    <cellStyle name="60% - アクセント 1 8" xfId="338"/>
    <cellStyle name="60% - アクセント 1 9" xfId="339"/>
    <cellStyle name="60% - アクセント 2 10" xfId="340"/>
    <cellStyle name="60% - アクセント 2 11" xfId="341"/>
    <cellStyle name="60% - アクセント 2 12" xfId="342"/>
    <cellStyle name="60% - アクセント 2 13" xfId="343"/>
    <cellStyle name="60% - アクセント 2 14" xfId="344"/>
    <cellStyle name="60% - アクセント 2 15" xfId="345"/>
    <cellStyle name="60% - アクセント 2 16" xfId="346"/>
    <cellStyle name="60% - アクセント 2 17" xfId="347"/>
    <cellStyle name="60% - アクセント 2 18" xfId="348"/>
    <cellStyle name="60% - アクセント 2 19" xfId="349"/>
    <cellStyle name="60% - アクセント 2 2" xfId="350"/>
    <cellStyle name="60% - アクセント 2 2 2" xfId="351"/>
    <cellStyle name="60% - アクセント 2 20" xfId="352"/>
    <cellStyle name="60% - アクセント 2 21" xfId="353"/>
    <cellStyle name="60% - アクセント 2 22" xfId="354"/>
    <cellStyle name="60% - アクセント 2 23" xfId="355"/>
    <cellStyle name="60% - アクセント 2 24" xfId="356"/>
    <cellStyle name="60% - アクセント 2 25" xfId="357"/>
    <cellStyle name="60% - アクセント 2 3" xfId="358"/>
    <cellStyle name="60% - アクセント 2 3 2" xfId="359"/>
    <cellStyle name="60% - アクセント 2 4" xfId="360"/>
    <cellStyle name="60% - アクセント 2 5" xfId="361"/>
    <cellStyle name="60% - アクセント 2 6" xfId="362"/>
    <cellStyle name="60% - アクセント 2 7" xfId="363"/>
    <cellStyle name="60% - アクセント 2 8" xfId="364"/>
    <cellStyle name="60% - アクセント 2 9" xfId="365"/>
    <cellStyle name="60% - アクセント 3 10" xfId="366"/>
    <cellStyle name="60% - アクセント 3 11" xfId="367"/>
    <cellStyle name="60% - アクセント 3 12" xfId="368"/>
    <cellStyle name="60% - アクセント 3 13" xfId="369"/>
    <cellStyle name="60% - アクセント 3 14" xfId="370"/>
    <cellStyle name="60% - アクセント 3 15" xfId="371"/>
    <cellStyle name="60% - アクセント 3 16" xfId="372"/>
    <cellStyle name="60% - アクセント 3 17" xfId="373"/>
    <cellStyle name="60% - アクセント 3 18" xfId="374"/>
    <cellStyle name="60% - アクセント 3 19" xfId="375"/>
    <cellStyle name="60% - アクセント 3 2" xfId="376"/>
    <cellStyle name="60% - アクセント 3 2 2" xfId="377"/>
    <cellStyle name="60% - アクセント 3 20" xfId="378"/>
    <cellStyle name="60% - アクセント 3 21" xfId="379"/>
    <cellStyle name="60% - アクセント 3 22" xfId="380"/>
    <cellStyle name="60% - アクセント 3 23" xfId="381"/>
    <cellStyle name="60% - アクセント 3 24" xfId="382"/>
    <cellStyle name="60% - アクセント 3 25" xfId="383"/>
    <cellStyle name="60% - アクセント 3 3" xfId="384"/>
    <cellStyle name="60% - アクセント 3 3 2" xfId="385"/>
    <cellStyle name="60% - アクセント 3 4" xfId="386"/>
    <cellStyle name="60% - アクセント 3 5" xfId="387"/>
    <cellStyle name="60% - アクセント 3 6" xfId="388"/>
    <cellStyle name="60% - アクセント 3 7" xfId="389"/>
    <cellStyle name="60% - アクセント 3 8" xfId="390"/>
    <cellStyle name="60% - アクセント 3 9" xfId="391"/>
    <cellStyle name="60% - アクセント 4 10" xfId="392"/>
    <cellStyle name="60% - アクセント 4 11" xfId="393"/>
    <cellStyle name="60% - アクセント 4 12" xfId="394"/>
    <cellStyle name="60% - アクセント 4 13" xfId="395"/>
    <cellStyle name="60% - アクセント 4 14" xfId="396"/>
    <cellStyle name="60% - アクセント 4 15" xfId="397"/>
    <cellStyle name="60% - アクセント 4 16" xfId="398"/>
    <cellStyle name="60% - アクセント 4 17" xfId="399"/>
    <cellStyle name="60% - アクセント 4 18" xfId="400"/>
    <cellStyle name="60% - アクセント 4 19" xfId="401"/>
    <cellStyle name="60% - アクセント 4 2" xfId="402"/>
    <cellStyle name="60% - アクセント 4 2 2" xfId="403"/>
    <cellStyle name="60% - アクセント 4 20" xfId="404"/>
    <cellStyle name="60% - アクセント 4 21" xfId="405"/>
    <cellStyle name="60% - アクセント 4 22" xfId="406"/>
    <cellStyle name="60% - アクセント 4 23" xfId="407"/>
    <cellStyle name="60% - アクセント 4 24" xfId="408"/>
    <cellStyle name="60% - アクセント 4 25" xfId="409"/>
    <cellStyle name="60% - アクセント 4 3" xfId="410"/>
    <cellStyle name="60% - アクセント 4 3 2" xfId="411"/>
    <cellStyle name="60% - アクセント 4 4" xfId="412"/>
    <cellStyle name="60% - アクセント 4 5" xfId="413"/>
    <cellStyle name="60% - アクセント 4 6" xfId="414"/>
    <cellStyle name="60% - アクセント 4 7" xfId="415"/>
    <cellStyle name="60% - アクセント 4 8" xfId="416"/>
    <cellStyle name="60% - アクセント 4 9" xfId="417"/>
    <cellStyle name="60% - アクセント 5 10" xfId="418"/>
    <cellStyle name="60% - アクセント 5 11" xfId="419"/>
    <cellStyle name="60% - アクセント 5 12" xfId="420"/>
    <cellStyle name="60% - アクセント 5 13" xfId="421"/>
    <cellStyle name="60% - アクセント 5 14" xfId="422"/>
    <cellStyle name="60% - アクセント 5 15" xfId="423"/>
    <cellStyle name="60% - アクセント 5 16" xfId="424"/>
    <cellStyle name="60% - アクセント 5 17" xfId="425"/>
    <cellStyle name="60% - アクセント 5 18" xfId="426"/>
    <cellStyle name="60% - アクセント 5 19" xfId="427"/>
    <cellStyle name="60% - アクセント 5 2" xfId="428"/>
    <cellStyle name="60% - アクセント 5 2 2" xfId="429"/>
    <cellStyle name="60% - アクセント 5 20" xfId="430"/>
    <cellStyle name="60% - アクセント 5 21" xfId="431"/>
    <cellStyle name="60% - アクセント 5 22" xfId="432"/>
    <cellStyle name="60% - アクセント 5 23" xfId="433"/>
    <cellStyle name="60% - アクセント 5 24" xfId="434"/>
    <cellStyle name="60% - アクセント 5 25" xfId="435"/>
    <cellStyle name="60% - アクセント 5 3" xfId="436"/>
    <cellStyle name="60% - アクセント 5 3 2" xfId="437"/>
    <cellStyle name="60% - アクセント 5 4" xfId="438"/>
    <cellStyle name="60% - アクセント 5 5" xfId="439"/>
    <cellStyle name="60% - アクセント 5 6" xfId="440"/>
    <cellStyle name="60% - アクセント 5 7" xfId="441"/>
    <cellStyle name="60% - アクセント 5 8" xfId="442"/>
    <cellStyle name="60% - アクセント 5 9" xfId="443"/>
    <cellStyle name="60% - アクセント 6 10" xfId="444"/>
    <cellStyle name="60% - アクセント 6 11" xfId="445"/>
    <cellStyle name="60% - アクセント 6 12" xfId="446"/>
    <cellStyle name="60% - アクセント 6 13" xfId="447"/>
    <cellStyle name="60% - アクセント 6 14" xfId="448"/>
    <cellStyle name="60% - アクセント 6 15" xfId="449"/>
    <cellStyle name="60% - アクセント 6 16" xfId="450"/>
    <cellStyle name="60% - アクセント 6 17" xfId="451"/>
    <cellStyle name="60% - アクセント 6 18" xfId="452"/>
    <cellStyle name="60% - アクセント 6 19" xfId="453"/>
    <cellStyle name="60% - アクセント 6 2" xfId="454"/>
    <cellStyle name="60% - アクセント 6 2 2" xfId="455"/>
    <cellStyle name="60% - アクセント 6 20" xfId="456"/>
    <cellStyle name="60% - アクセント 6 21" xfId="457"/>
    <cellStyle name="60% - アクセント 6 22" xfId="458"/>
    <cellStyle name="60% - アクセント 6 23" xfId="459"/>
    <cellStyle name="60% - アクセント 6 24" xfId="460"/>
    <cellStyle name="60% - アクセント 6 25" xfId="461"/>
    <cellStyle name="60% - アクセント 6 3" xfId="462"/>
    <cellStyle name="60% - アクセント 6 3 2" xfId="463"/>
    <cellStyle name="60% - アクセント 6 4" xfId="464"/>
    <cellStyle name="60% - アクセント 6 5" xfId="465"/>
    <cellStyle name="60% - アクセント 6 6" xfId="466"/>
    <cellStyle name="60% - アクセント 6 7" xfId="467"/>
    <cellStyle name="60% - アクセント 6 8" xfId="468"/>
    <cellStyle name="60% - アクセント 6 9" xfId="469"/>
    <cellStyle name="Excel Built-in Good" xfId="1764"/>
    <cellStyle name="アクセント 1 10" xfId="470"/>
    <cellStyle name="アクセント 1 11" xfId="471"/>
    <cellStyle name="アクセント 1 12" xfId="472"/>
    <cellStyle name="アクセント 1 13" xfId="473"/>
    <cellStyle name="アクセント 1 14" xfId="474"/>
    <cellStyle name="アクセント 1 15" xfId="475"/>
    <cellStyle name="アクセント 1 16" xfId="476"/>
    <cellStyle name="アクセント 1 17" xfId="477"/>
    <cellStyle name="アクセント 1 18" xfId="478"/>
    <cellStyle name="アクセント 1 19" xfId="479"/>
    <cellStyle name="アクセント 1 2" xfId="480"/>
    <cellStyle name="アクセント 1 2 2" xfId="481"/>
    <cellStyle name="アクセント 1 20" xfId="482"/>
    <cellStyle name="アクセント 1 21" xfId="483"/>
    <cellStyle name="アクセント 1 22" xfId="484"/>
    <cellStyle name="アクセント 1 23" xfId="485"/>
    <cellStyle name="アクセント 1 24" xfId="486"/>
    <cellStyle name="アクセント 1 25" xfId="487"/>
    <cellStyle name="アクセント 1 3" xfId="488"/>
    <cellStyle name="アクセント 1 3 2" xfId="489"/>
    <cellStyle name="アクセント 1 4" xfId="490"/>
    <cellStyle name="アクセント 1 5" xfId="491"/>
    <cellStyle name="アクセント 1 6" xfId="492"/>
    <cellStyle name="アクセント 1 7" xfId="493"/>
    <cellStyle name="アクセント 1 8" xfId="494"/>
    <cellStyle name="アクセント 1 9" xfId="495"/>
    <cellStyle name="アクセント 2 10" xfId="496"/>
    <cellStyle name="アクセント 2 11" xfId="497"/>
    <cellStyle name="アクセント 2 12" xfId="498"/>
    <cellStyle name="アクセント 2 13" xfId="499"/>
    <cellStyle name="アクセント 2 14" xfId="500"/>
    <cellStyle name="アクセント 2 15" xfId="501"/>
    <cellStyle name="アクセント 2 16" xfId="502"/>
    <cellStyle name="アクセント 2 17" xfId="503"/>
    <cellStyle name="アクセント 2 18" xfId="504"/>
    <cellStyle name="アクセント 2 19" xfId="505"/>
    <cellStyle name="アクセント 2 2" xfId="506"/>
    <cellStyle name="アクセント 2 2 2" xfId="507"/>
    <cellStyle name="アクセント 2 20" xfId="508"/>
    <cellStyle name="アクセント 2 21" xfId="509"/>
    <cellStyle name="アクセント 2 22" xfId="510"/>
    <cellStyle name="アクセント 2 23" xfId="511"/>
    <cellStyle name="アクセント 2 24" xfId="512"/>
    <cellStyle name="アクセント 2 25" xfId="513"/>
    <cellStyle name="アクセント 2 3" xfId="514"/>
    <cellStyle name="アクセント 2 3 2" xfId="515"/>
    <cellStyle name="アクセント 2 4" xfId="516"/>
    <cellStyle name="アクセント 2 5" xfId="517"/>
    <cellStyle name="アクセント 2 6" xfId="518"/>
    <cellStyle name="アクセント 2 7" xfId="519"/>
    <cellStyle name="アクセント 2 8" xfId="520"/>
    <cellStyle name="アクセント 2 9" xfId="521"/>
    <cellStyle name="アクセント 3 10" xfId="522"/>
    <cellStyle name="アクセント 3 11" xfId="523"/>
    <cellStyle name="アクセント 3 12" xfId="524"/>
    <cellStyle name="アクセント 3 13" xfId="525"/>
    <cellStyle name="アクセント 3 14" xfId="526"/>
    <cellStyle name="アクセント 3 15" xfId="527"/>
    <cellStyle name="アクセント 3 16" xfId="528"/>
    <cellStyle name="アクセント 3 17" xfId="529"/>
    <cellStyle name="アクセント 3 18" xfId="530"/>
    <cellStyle name="アクセント 3 19" xfId="531"/>
    <cellStyle name="アクセント 3 2" xfId="532"/>
    <cellStyle name="アクセント 3 2 2" xfId="533"/>
    <cellStyle name="アクセント 3 20" xfId="534"/>
    <cellStyle name="アクセント 3 21" xfId="535"/>
    <cellStyle name="アクセント 3 22" xfId="536"/>
    <cellStyle name="アクセント 3 23" xfId="537"/>
    <cellStyle name="アクセント 3 24" xfId="538"/>
    <cellStyle name="アクセント 3 25" xfId="539"/>
    <cellStyle name="アクセント 3 3" xfId="540"/>
    <cellStyle name="アクセント 3 3 2" xfId="541"/>
    <cellStyle name="アクセント 3 4" xfId="542"/>
    <cellStyle name="アクセント 3 5" xfId="543"/>
    <cellStyle name="アクセント 3 6" xfId="544"/>
    <cellStyle name="アクセント 3 7" xfId="545"/>
    <cellStyle name="アクセント 3 8" xfId="546"/>
    <cellStyle name="アクセント 3 9" xfId="547"/>
    <cellStyle name="アクセント 4 10" xfId="548"/>
    <cellStyle name="アクセント 4 11" xfId="549"/>
    <cellStyle name="アクセント 4 12" xfId="550"/>
    <cellStyle name="アクセント 4 13" xfId="551"/>
    <cellStyle name="アクセント 4 14" xfId="552"/>
    <cellStyle name="アクセント 4 15" xfId="553"/>
    <cellStyle name="アクセント 4 16" xfId="554"/>
    <cellStyle name="アクセント 4 17" xfId="555"/>
    <cellStyle name="アクセント 4 18" xfId="556"/>
    <cellStyle name="アクセント 4 19" xfId="557"/>
    <cellStyle name="アクセント 4 2" xfId="558"/>
    <cellStyle name="アクセント 4 2 2" xfId="559"/>
    <cellStyle name="アクセント 4 20" xfId="560"/>
    <cellStyle name="アクセント 4 21" xfId="561"/>
    <cellStyle name="アクセント 4 22" xfId="562"/>
    <cellStyle name="アクセント 4 23" xfId="563"/>
    <cellStyle name="アクセント 4 24" xfId="564"/>
    <cellStyle name="アクセント 4 25" xfId="565"/>
    <cellStyle name="アクセント 4 3" xfId="566"/>
    <cellStyle name="アクセント 4 3 2" xfId="567"/>
    <cellStyle name="アクセント 4 4" xfId="568"/>
    <cellStyle name="アクセント 4 5" xfId="569"/>
    <cellStyle name="アクセント 4 6" xfId="570"/>
    <cellStyle name="アクセント 4 7" xfId="571"/>
    <cellStyle name="アクセント 4 8" xfId="572"/>
    <cellStyle name="アクセント 4 9" xfId="573"/>
    <cellStyle name="アクセント 5 10" xfId="574"/>
    <cellStyle name="アクセント 5 11" xfId="575"/>
    <cellStyle name="アクセント 5 12" xfId="576"/>
    <cellStyle name="アクセント 5 13" xfId="577"/>
    <cellStyle name="アクセント 5 14" xfId="578"/>
    <cellStyle name="アクセント 5 15" xfId="579"/>
    <cellStyle name="アクセント 5 16" xfId="580"/>
    <cellStyle name="アクセント 5 17" xfId="581"/>
    <cellStyle name="アクセント 5 18" xfId="582"/>
    <cellStyle name="アクセント 5 19" xfId="583"/>
    <cellStyle name="アクセント 5 2" xfId="584"/>
    <cellStyle name="アクセント 5 2 2" xfId="585"/>
    <cellStyle name="アクセント 5 20" xfId="586"/>
    <cellStyle name="アクセント 5 21" xfId="587"/>
    <cellStyle name="アクセント 5 22" xfId="588"/>
    <cellStyle name="アクセント 5 23" xfId="589"/>
    <cellStyle name="アクセント 5 24" xfId="590"/>
    <cellStyle name="アクセント 5 25" xfId="591"/>
    <cellStyle name="アクセント 5 3" xfId="592"/>
    <cellStyle name="アクセント 5 3 2" xfId="593"/>
    <cellStyle name="アクセント 5 4" xfId="594"/>
    <cellStyle name="アクセント 5 5" xfId="595"/>
    <cellStyle name="アクセント 5 6" xfId="596"/>
    <cellStyle name="アクセント 5 7" xfId="597"/>
    <cellStyle name="アクセント 5 8" xfId="598"/>
    <cellStyle name="アクセント 5 9" xfId="599"/>
    <cellStyle name="アクセント 6 10" xfId="600"/>
    <cellStyle name="アクセント 6 11" xfId="601"/>
    <cellStyle name="アクセント 6 12" xfId="602"/>
    <cellStyle name="アクセント 6 13" xfId="603"/>
    <cellStyle name="アクセント 6 14" xfId="604"/>
    <cellStyle name="アクセント 6 15" xfId="605"/>
    <cellStyle name="アクセント 6 16" xfId="606"/>
    <cellStyle name="アクセント 6 17" xfId="607"/>
    <cellStyle name="アクセント 6 18" xfId="608"/>
    <cellStyle name="アクセント 6 19" xfId="609"/>
    <cellStyle name="アクセント 6 2" xfId="610"/>
    <cellStyle name="アクセント 6 2 2" xfId="611"/>
    <cellStyle name="アクセント 6 20" xfId="612"/>
    <cellStyle name="アクセント 6 21" xfId="613"/>
    <cellStyle name="アクセント 6 22" xfId="614"/>
    <cellStyle name="アクセント 6 23" xfId="615"/>
    <cellStyle name="アクセント 6 24" xfId="616"/>
    <cellStyle name="アクセント 6 25" xfId="617"/>
    <cellStyle name="アクセント 6 3" xfId="618"/>
    <cellStyle name="アクセント 6 3 2" xfId="619"/>
    <cellStyle name="アクセント 6 4" xfId="620"/>
    <cellStyle name="アクセント 6 5" xfId="621"/>
    <cellStyle name="アクセント 6 6" xfId="622"/>
    <cellStyle name="アクセント 6 7" xfId="623"/>
    <cellStyle name="アクセント 6 8" xfId="624"/>
    <cellStyle name="アクセント 6 9" xfId="625"/>
    <cellStyle name="タイトル 10" xfId="626"/>
    <cellStyle name="タイトル 11" xfId="627"/>
    <cellStyle name="タイトル 12" xfId="628"/>
    <cellStyle name="タイトル 13" xfId="629"/>
    <cellStyle name="タイトル 14" xfId="630"/>
    <cellStyle name="タイトル 15" xfId="631"/>
    <cellStyle name="タイトル 16" xfId="632"/>
    <cellStyle name="タイトル 17" xfId="633"/>
    <cellStyle name="タイトル 18" xfId="634"/>
    <cellStyle name="タイトル 19" xfId="635"/>
    <cellStyle name="タイトル 2" xfId="636"/>
    <cellStyle name="タイトル 2 2" xfId="637"/>
    <cellStyle name="タイトル 20" xfId="638"/>
    <cellStyle name="タイトル 21" xfId="639"/>
    <cellStyle name="タイトル 22" xfId="640"/>
    <cellStyle name="タイトル 23" xfId="641"/>
    <cellStyle name="タイトル 24" xfId="642"/>
    <cellStyle name="タイトル 25" xfId="643"/>
    <cellStyle name="タイトル 3" xfId="644"/>
    <cellStyle name="タイトル 3 2" xfId="645"/>
    <cellStyle name="タイトル 4" xfId="646"/>
    <cellStyle name="タイトル 5" xfId="647"/>
    <cellStyle name="タイトル 6" xfId="648"/>
    <cellStyle name="タイトル 7" xfId="649"/>
    <cellStyle name="タイトル 8" xfId="650"/>
    <cellStyle name="タイトル 9" xfId="651"/>
    <cellStyle name="チェック セル 10" xfId="652"/>
    <cellStyle name="チェック セル 11" xfId="653"/>
    <cellStyle name="チェック セル 12" xfId="654"/>
    <cellStyle name="チェック セル 13" xfId="655"/>
    <cellStyle name="チェック セル 14" xfId="656"/>
    <cellStyle name="チェック セル 15" xfId="657"/>
    <cellStyle name="チェック セル 16" xfId="658"/>
    <cellStyle name="チェック セル 17" xfId="659"/>
    <cellStyle name="チェック セル 18" xfId="660"/>
    <cellStyle name="チェック セル 19" xfId="661"/>
    <cellStyle name="チェック セル 2" xfId="662"/>
    <cellStyle name="チェック セル 2 2" xfId="663"/>
    <cellStyle name="チェック セル 20" xfId="664"/>
    <cellStyle name="チェック セル 21" xfId="665"/>
    <cellStyle name="チェック セル 22" xfId="666"/>
    <cellStyle name="チェック セル 23" xfId="667"/>
    <cellStyle name="チェック セル 24" xfId="668"/>
    <cellStyle name="チェック セル 25" xfId="669"/>
    <cellStyle name="チェック セル 3" xfId="670"/>
    <cellStyle name="チェック セル 3 2" xfId="671"/>
    <cellStyle name="チェック セル 4" xfId="672"/>
    <cellStyle name="チェック セル 5" xfId="673"/>
    <cellStyle name="チェック セル 6" xfId="674"/>
    <cellStyle name="チェック セル 7" xfId="675"/>
    <cellStyle name="チェック セル 8" xfId="676"/>
    <cellStyle name="チェック セル 9" xfId="677"/>
    <cellStyle name="どちらでもない 10" xfId="678"/>
    <cellStyle name="どちらでもない 11" xfId="679"/>
    <cellStyle name="どちらでもない 12" xfId="680"/>
    <cellStyle name="どちらでもない 13" xfId="681"/>
    <cellStyle name="どちらでもない 14" xfId="682"/>
    <cellStyle name="どちらでもない 15" xfId="683"/>
    <cellStyle name="どちらでもない 16" xfId="684"/>
    <cellStyle name="どちらでもない 17" xfId="685"/>
    <cellStyle name="どちらでもない 18" xfId="686"/>
    <cellStyle name="どちらでもない 19" xfId="687"/>
    <cellStyle name="どちらでもない 2" xfId="688"/>
    <cellStyle name="どちらでもない 2 2" xfId="689"/>
    <cellStyle name="どちらでもない 2 2 2" xfId="1765"/>
    <cellStyle name="どちらでもない 2 3" xfId="1766"/>
    <cellStyle name="どちらでもない 20" xfId="690"/>
    <cellStyle name="どちらでもない 21" xfId="691"/>
    <cellStyle name="どちらでもない 22" xfId="692"/>
    <cellStyle name="どちらでもない 23" xfId="693"/>
    <cellStyle name="どちらでもない 24" xfId="694"/>
    <cellStyle name="どちらでもない 25" xfId="695"/>
    <cellStyle name="どちらでもない 3" xfId="696"/>
    <cellStyle name="どちらでもない 3 2" xfId="697"/>
    <cellStyle name="どちらでもない 4" xfId="698"/>
    <cellStyle name="どちらでもない 5" xfId="699"/>
    <cellStyle name="どちらでもない 6" xfId="700"/>
    <cellStyle name="どちらでもない 7" xfId="701"/>
    <cellStyle name="どちらでもない 8" xfId="702"/>
    <cellStyle name="どちらでもない 9" xfId="703"/>
    <cellStyle name="パーセント" xfId="1917" builtinId="5"/>
    <cellStyle name="パーセント 2" xfId="704"/>
    <cellStyle name="パーセント 2 2" xfId="705"/>
    <cellStyle name="パーセント 2 2 2" xfId="706"/>
    <cellStyle name="パーセント 2 2 2 2" xfId="1578"/>
    <cellStyle name="パーセント 2 2 3" xfId="1579"/>
    <cellStyle name="パーセント 2 3" xfId="707"/>
    <cellStyle name="パーセント 2 3 2" xfId="1554"/>
    <cellStyle name="パーセント 2 3 2 2" xfId="1555"/>
    <cellStyle name="パーセント 2 3 3" xfId="1556"/>
    <cellStyle name="パーセント 2 3 3 2" xfId="1557"/>
    <cellStyle name="パーセント 2 3 4" xfId="1558"/>
    <cellStyle name="パーセント 2 4" xfId="1559"/>
    <cellStyle name="パーセント 2 4 2" xfId="1548"/>
    <cellStyle name="パーセント 2 4 2 2" xfId="1580"/>
    <cellStyle name="パーセント 2 4 3" xfId="1581"/>
    <cellStyle name="パーセント 2 4 3 2" xfId="1582"/>
    <cellStyle name="パーセント 3" xfId="708"/>
    <cellStyle name="パーセント 3 2" xfId="1560"/>
    <cellStyle name="パーセント 3 3" xfId="1583"/>
    <cellStyle name="パーセント 3 3 2" xfId="1584"/>
    <cellStyle name="パーセント 3 3 2 2" xfId="1585"/>
    <cellStyle name="パーセント 3 3 3" xfId="1586"/>
    <cellStyle name="パーセント 3 3 3 2" xfId="1587"/>
    <cellStyle name="パーセント 3 3 4" xfId="1588"/>
    <cellStyle name="パーセント 3 4" xfId="1589"/>
    <cellStyle name="パーセント 3 4 2" xfId="1590"/>
    <cellStyle name="パーセント 3 5" xfId="1591"/>
    <cellStyle name="パーセント 3 5 2" xfId="1592"/>
    <cellStyle name="パーセント 4" xfId="709"/>
    <cellStyle name="パーセント 5" xfId="710"/>
    <cellStyle name="パーセント 5 2" xfId="1767"/>
    <cellStyle name="パーセント 6" xfId="1593"/>
    <cellStyle name="パーセント 7" xfId="1594"/>
    <cellStyle name="ハイパーリンク 2" xfId="1561"/>
    <cellStyle name="メモ 10" xfId="711"/>
    <cellStyle name="メモ 11" xfId="712"/>
    <cellStyle name="メモ 12" xfId="713"/>
    <cellStyle name="メモ 13" xfId="714"/>
    <cellStyle name="メモ 14" xfId="715"/>
    <cellStyle name="メモ 15" xfId="716"/>
    <cellStyle name="メモ 16" xfId="717"/>
    <cellStyle name="メモ 17" xfId="718"/>
    <cellStyle name="メモ 18" xfId="719"/>
    <cellStyle name="メモ 19" xfId="720"/>
    <cellStyle name="メモ 2" xfId="721"/>
    <cellStyle name="メモ 2 10" xfId="1768"/>
    <cellStyle name="メモ 2 2" xfId="722"/>
    <cellStyle name="メモ 2 2 2" xfId="723"/>
    <cellStyle name="メモ 2 2 2 2" xfId="1390"/>
    <cellStyle name="メモ 2 2 2 2 2" xfId="1391"/>
    <cellStyle name="メモ 2 2 2 3" xfId="1392"/>
    <cellStyle name="メモ 2 2 3" xfId="724"/>
    <cellStyle name="メモ 2 2 3 2" xfId="1393"/>
    <cellStyle name="メモ 2 2 4" xfId="1595"/>
    <cellStyle name="メモ 2 2 4 2" xfId="1596"/>
    <cellStyle name="メモ 2 2 5" xfId="1597"/>
    <cellStyle name="メモ 2 2 6" xfId="1598"/>
    <cellStyle name="メモ 2 2 6 2" xfId="1599"/>
    <cellStyle name="メモ 2 2 7" xfId="1769"/>
    <cellStyle name="メモ 2 3" xfId="1770"/>
    <cellStyle name="メモ 2 3 2" xfId="1771"/>
    <cellStyle name="メモ 2 3 2 2" xfId="1772"/>
    <cellStyle name="メモ 2 3 3" xfId="1773"/>
    <cellStyle name="メモ 2 3 4" xfId="1774"/>
    <cellStyle name="メモ 2 4" xfId="1775"/>
    <cellStyle name="メモ 2 4 2" xfId="1776"/>
    <cellStyle name="メモ 2 4 2 2" xfId="1777"/>
    <cellStyle name="メモ 2 4 3" xfId="1778"/>
    <cellStyle name="メモ 2 4 4" xfId="1779"/>
    <cellStyle name="メモ 2 5" xfId="1780"/>
    <cellStyle name="メモ 2 5 2" xfId="1781"/>
    <cellStyle name="メモ 2 5 2 2" xfId="1782"/>
    <cellStyle name="メモ 2 5 3" xfId="1783"/>
    <cellStyle name="メモ 2 5 4" xfId="1784"/>
    <cellStyle name="メモ 2 6" xfId="1785"/>
    <cellStyle name="メモ 2 6 2" xfId="1786"/>
    <cellStyle name="メモ 2 7" xfId="1787"/>
    <cellStyle name="メモ 2 8" xfId="1788"/>
    <cellStyle name="メモ 2 9" xfId="1789"/>
    <cellStyle name="メモ 20" xfId="725"/>
    <cellStyle name="メモ 21" xfId="726"/>
    <cellStyle name="メモ 22" xfId="727"/>
    <cellStyle name="メモ 23" xfId="728"/>
    <cellStyle name="メモ 24" xfId="729"/>
    <cellStyle name="メモ 25" xfId="730"/>
    <cellStyle name="メモ 3" xfId="731"/>
    <cellStyle name="メモ 3 2" xfId="732"/>
    <cellStyle name="メモ 3 2 2" xfId="1394"/>
    <cellStyle name="メモ 3 2 2 2" xfId="1395"/>
    <cellStyle name="メモ 3 2 3" xfId="1396"/>
    <cellStyle name="メモ 3 2 4" xfId="1790"/>
    <cellStyle name="メモ 3 3" xfId="733"/>
    <cellStyle name="メモ 3 3 2" xfId="1397"/>
    <cellStyle name="メモ 3 3 2 2" xfId="1791"/>
    <cellStyle name="メモ 3 3 3" xfId="1792"/>
    <cellStyle name="メモ 3 3 4" xfId="1793"/>
    <cellStyle name="メモ 3 4" xfId="1600"/>
    <cellStyle name="メモ 3 4 2" xfId="1601"/>
    <cellStyle name="メモ 3 4 2 2" xfId="1794"/>
    <cellStyle name="メモ 3 4 3" xfId="1795"/>
    <cellStyle name="メモ 3 4 4" xfId="1796"/>
    <cellStyle name="メモ 3 5" xfId="1602"/>
    <cellStyle name="メモ 3 5 2" xfId="1797"/>
    <cellStyle name="メモ 3 6" xfId="1603"/>
    <cellStyle name="メモ 3 6 2" xfId="1604"/>
    <cellStyle name="メモ 4" xfId="734"/>
    <cellStyle name="メモ 4 2" xfId="735"/>
    <cellStyle name="メモ 4 2 2" xfId="1398"/>
    <cellStyle name="メモ 4 2 2 2" xfId="1399"/>
    <cellStyle name="メモ 4 2 3" xfId="1400"/>
    <cellStyle name="メモ 4 3" xfId="736"/>
    <cellStyle name="メモ 4 3 2" xfId="1401"/>
    <cellStyle name="メモ 4 4" xfId="1605"/>
    <cellStyle name="メモ 4 4 2" xfId="1606"/>
    <cellStyle name="メモ 4 5" xfId="1607"/>
    <cellStyle name="メモ 4 6" xfId="1608"/>
    <cellStyle name="メモ 4 6 2" xfId="1609"/>
    <cellStyle name="メモ 4 7" xfId="1798"/>
    <cellStyle name="メモ 5" xfId="737"/>
    <cellStyle name="メモ 5 2" xfId="1799"/>
    <cellStyle name="メモ 5 3" xfId="1800"/>
    <cellStyle name="メモ 6" xfId="738"/>
    <cellStyle name="メモ 7" xfId="739"/>
    <cellStyle name="メモ 8" xfId="740"/>
    <cellStyle name="メモ 9" xfId="741"/>
    <cellStyle name="リンク セル 10" xfId="742"/>
    <cellStyle name="リンク セル 11" xfId="743"/>
    <cellStyle name="リンク セル 12" xfId="744"/>
    <cellStyle name="リンク セル 13" xfId="745"/>
    <cellStyle name="リンク セル 14" xfId="746"/>
    <cellStyle name="リンク セル 15" xfId="747"/>
    <cellStyle name="リンク セル 16" xfId="748"/>
    <cellStyle name="リンク セル 17" xfId="749"/>
    <cellStyle name="リンク セル 18" xfId="750"/>
    <cellStyle name="リンク セル 19" xfId="751"/>
    <cellStyle name="リンク セル 2" xfId="752"/>
    <cellStyle name="リンク セル 2 2" xfId="753"/>
    <cellStyle name="リンク セル 20" xfId="754"/>
    <cellStyle name="リンク セル 21" xfId="755"/>
    <cellStyle name="リンク セル 22" xfId="756"/>
    <cellStyle name="リンク セル 23" xfId="757"/>
    <cellStyle name="リンク セル 24" xfId="758"/>
    <cellStyle name="リンク セル 25" xfId="759"/>
    <cellStyle name="リンク セル 3" xfId="760"/>
    <cellStyle name="リンク セル 3 2" xfId="761"/>
    <cellStyle name="リンク セル 4" xfId="762"/>
    <cellStyle name="リンク セル 5" xfId="763"/>
    <cellStyle name="リンク セル 6" xfId="764"/>
    <cellStyle name="リンク セル 7" xfId="765"/>
    <cellStyle name="リンク セル 8" xfId="766"/>
    <cellStyle name="リンク セル 9" xfId="767"/>
    <cellStyle name="悪い 10" xfId="768"/>
    <cellStyle name="悪い 11" xfId="769"/>
    <cellStyle name="悪い 12" xfId="770"/>
    <cellStyle name="悪い 13" xfId="771"/>
    <cellStyle name="悪い 14" xfId="772"/>
    <cellStyle name="悪い 15" xfId="773"/>
    <cellStyle name="悪い 16" xfId="774"/>
    <cellStyle name="悪い 17" xfId="775"/>
    <cellStyle name="悪い 18" xfId="776"/>
    <cellStyle name="悪い 19" xfId="777"/>
    <cellStyle name="悪い 2" xfId="778"/>
    <cellStyle name="悪い 2 2" xfId="779"/>
    <cellStyle name="悪い 2 2 2" xfId="1801"/>
    <cellStyle name="悪い 2 3" xfId="1402"/>
    <cellStyle name="悪い 20" xfId="780"/>
    <cellStyle name="悪い 21" xfId="781"/>
    <cellStyle name="悪い 22" xfId="782"/>
    <cellStyle name="悪い 23" xfId="783"/>
    <cellStyle name="悪い 24" xfId="784"/>
    <cellStyle name="悪い 25" xfId="785"/>
    <cellStyle name="悪い 3" xfId="786"/>
    <cellStyle name="悪い 3 2" xfId="787"/>
    <cellStyle name="悪い 4" xfId="788"/>
    <cellStyle name="悪い 5" xfId="789"/>
    <cellStyle name="悪い 6" xfId="790"/>
    <cellStyle name="悪い 7" xfId="791"/>
    <cellStyle name="悪い 8" xfId="792"/>
    <cellStyle name="悪い 9" xfId="793"/>
    <cellStyle name="計算 10" xfId="794"/>
    <cellStyle name="計算 11" xfId="795"/>
    <cellStyle name="計算 12" xfId="796"/>
    <cellStyle name="計算 13" xfId="797"/>
    <cellStyle name="計算 14" xfId="798"/>
    <cellStyle name="計算 15" xfId="799"/>
    <cellStyle name="計算 16" xfId="800"/>
    <cellStyle name="計算 17" xfId="801"/>
    <cellStyle name="計算 18" xfId="802"/>
    <cellStyle name="計算 19" xfId="803"/>
    <cellStyle name="計算 2" xfId="804"/>
    <cellStyle name="計算 2 2" xfId="805"/>
    <cellStyle name="計算 2 2 2" xfId="806"/>
    <cellStyle name="計算 2 2 2 2" xfId="1403"/>
    <cellStyle name="計算 2 2 2 2 2" xfId="1404"/>
    <cellStyle name="計算 2 2 2 3" xfId="1405"/>
    <cellStyle name="計算 2 2 3" xfId="807"/>
    <cellStyle name="計算 2 2 3 2" xfId="1406"/>
    <cellStyle name="計算 2 2 4" xfId="1610"/>
    <cellStyle name="計算 2 2 4 2" xfId="1611"/>
    <cellStyle name="計算 2 2 5" xfId="1612"/>
    <cellStyle name="計算 2 2 6" xfId="1613"/>
    <cellStyle name="計算 2 2 6 2" xfId="1614"/>
    <cellStyle name="計算 2 3" xfId="1802"/>
    <cellStyle name="計算 2 3 2" xfId="1803"/>
    <cellStyle name="計算 2 3 2 2" xfId="1804"/>
    <cellStyle name="計算 2 3 3" xfId="1805"/>
    <cellStyle name="計算 2 4" xfId="1806"/>
    <cellStyle name="計算 2 4 2" xfId="1807"/>
    <cellStyle name="計算 2 4 2 2" xfId="1808"/>
    <cellStyle name="計算 2 4 3" xfId="1809"/>
    <cellStyle name="計算 2 5" xfId="1810"/>
    <cellStyle name="計算 2 5 2" xfId="1811"/>
    <cellStyle name="計算 2 6" xfId="1812"/>
    <cellStyle name="計算 20" xfId="808"/>
    <cellStyle name="計算 21" xfId="809"/>
    <cellStyle name="計算 22" xfId="810"/>
    <cellStyle name="計算 23" xfId="811"/>
    <cellStyle name="計算 24" xfId="812"/>
    <cellStyle name="計算 25" xfId="813"/>
    <cellStyle name="計算 3" xfId="814"/>
    <cellStyle name="計算 3 2" xfId="815"/>
    <cellStyle name="計算 3 2 2" xfId="1407"/>
    <cellStyle name="計算 3 2 2 2" xfId="1408"/>
    <cellStyle name="計算 3 2 3" xfId="1409"/>
    <cellStyle name="計算 3 3" xfId="816"/>
    <cellStyle name="計算 3 3 2" xfId="1410"/>
    <cellStyle name="計算 3 3 2 2" xfId="1813"/>
    <cellStyle name="計算 3 3 3" xfId="1814"/>
    <cellStyle name="計算 3 4" xfId="1615"/>
    <cellStyle name="計算 3 4 2" xfId="1616"/>
    <cellStyle name="計算 3 4 2 2" xfId="1815"/>
    <cellStyle name="計算 3 4 3" xfId="1816"/>
    <cellStyle name="計算 3 5" xfId="1617"/>
    <cellStyle name="計算 3 5 2" xfId="1817"/>
    <cellStyle name="計算 3 6" xfId="1618"/>
    <cellStyle name="計算 3 6 2" xfId="1619"/>
    <cellStyle name="計算 4" xfId="817"/>
    <cellStyle name="計算 4 2" xfId="818"/>
    <cellStyle name="計算 4 2 2" xfId="1411"/>
    <cellStyle name="計算 4 2 2 2" xfId="1412"/>
    <cellStyle name="計算 4 2 3" xfId="1413"/>
    <cellStyle name="計算 4 3" xfId="819"/>
    <cellStyle name="計算 4 3 2" xfId="1414"/>
    <cellStyle name="計算 4 4" xfId="1620"/>
    <cellStyle name="計算 4 4 2" xfId="1621"/>
    <cellStyle name="計算 4 5" xfId="1622"/>
    <cellStyle name="計算 4 6" xfId="1623"/>
    <cellStyle name="計算 4 6 2" xfId="1624"/>
    <cellStyle name="計算 5" xfId="820"/>
    <cellStyle name="計算 6" xfId="821"/>
    <cellStyle name="計算 7" xfId="822"/>
    <cellStyle name="計算 8" xfId="823"/>
    <cellStyle name="計算 9" xfId="824"/>
    <cellStyle name="警告文 10" xfId="825"/>
    <cellStyle name="警告文 11" xfId="826"/>
    <cellStyle name="警告文 12" xfId="827"/>
    <cellStyle name="警告文 13" xfId="828"/>
    <cellStyle name="警告文 14" xfId="829"/>
    <cellStyle name="警告文 15" xfId="830"/>
    <cellStyle name="警告文 16" xfId="831"/>
    <cellStyle name="警告文 17" xfId="832"/>
    <cellStyle name="警告文 18" xfId="833"/>
    <cellStyle name="警告文 19" xfId="834"/>
    <cellStyle name="警告文 2" xfId="835"/>
    <cellStyle name="警告文 2 2" xfId="836"/>
    <cellStyle name="警告文 20" xfId="837"/>
    <cellStyle name="警告文 21" xfId="838"/>
    <cellStyle name="警告文 22" xfId="839"/>
    <cellStyle name="警告文 23" xfId="840"/>
    <cellStyle name="警告文 24" xfId="841"/>
    <cellStyle name="警告文 25" xfId="842"/>
    <cellStyle name="警告文 3" xfId="843"/>
    <cellStyle name="警告文 3 2" xfId="844"/>
    <cellStyle name="警告文 4" xfId="845"/>
    <cellStyle name="警告文 5" xfId="846"/>
    <cellStyle name="警告文 6" xfId="847"/>
    <cellStyle name="警告文 7" xfId="848"/>
    <cellStyle name="警告文 8" xfId="849"/>
    <cellStyle name="警告文 9" xfId="850"/>
    <cellStyle name="桁区切り" xfId="1577" builtinId="6"/>
    <cellStyle name="桁区切り 2" xfId="851"/>
    <cellStyle name="桁区切り 2 2" xfId="852"/>
    <cellStyle name="桁区切り 2 2 2" xfId="853"/>
    <cellStyle name="桁区切り 2 2 2 2" xfId="1625"/>
    <cellStyle name="桁区切り 2 2 2 2 2" xfId="1626"/>
    <cellStyle name="桁区切り 2 2 2 3" xfId="1627"/>
    <cellStyle name="桁区切り 2 2 2 4" xfId="1818"/>
    <cellStyle name="桁区切り 2 2 3" xfId="1628"/>
    <cellStyle name="桁区切り 2 2 3 2" xfId="1629"/>
    <cellStyle name="桁区切り 2 2 3 2 2" xfId="1630"/>
    <cellStyle name="桁区切り 2 2 3 3" xfId="1631"/>
    <cellStyle name="桁区切り 2 2 3 3 2" xfId="1632"/>
    <cellStyle name="桁区切り 2 2 3 4" xfId="1633"/>
    <cellStyle name="桁区切り 2 2 4" xfId="1634"/>
    <cellStyle name="桁区切り 2 2 5" xfId="1819"/>
    <cellStyle name="桁区切り 2 3" xfId="854"/>
    <cellStyle name="桁区切り 2 3 2" xfId="1635"/>
    <cellStyle name="桁区切り 2 3 2 2" xfId="1636"/>
    <cellStyle name="桁区切り 2 3 3" xfId="1637"/>
    <cellStyle name="桁区切り 2 3 4" xfId="1820"/>
    <cellStyle name="桁区切り 2 4" xfId="1415"/>
    <cellStyle name="桁区切り 2 4 2" xfId="1821"/>
    <cellStyle name="桁区切り 2 5" xfId="1416"/>
    <cellStyle name="桁区切り 2 5 2" xfId="1417"/>
    <cellStyle name="桁区切り 2 5 3" xfId="1418"/>
    <cellStyle name="桁区切り 2 5 3 2" xfId="1419"/>
    <cellStyle name="桁区切り 2 6" xfId="1420"/>
    <cellStyle name="桁区切り 2 6 2" xfId="1562"/>
    <cellStyle name="桁区切り 2 7" xfId="1421"/>
    <cellStyle name="桁区切り 2 8" xfId="1422"/>
    <cellStyle name="桁区切り 2 8 2" xfId="1423"/>
    <cellStyle name="桁区切り 2 8 2 2" xfId="1424"/>
    <cellStyle name="桁区切り 2 8 2 2 2" xfId="1425"/>
    <cellStyle name="桁区切り 2 8 2 2 2 2" xfId="1426"/>
    <cellStyle name="桁区切り 2 8 2 2 2 2 2" xfId="1427"/>
    <cellStyle name="桁区切り 2 8 2 3" xfId="1428"/>
    <cellStyle name="桁区切り 2 8 2 3 2" xfId="1429"/>
    <cellStyle name="桁区切り 2 8 2 3 2 2" xfId="1430"/>
    <cellStyle name="桁区切り 2 9" xfId="1551"/>
    <cellStyle name="桁区切り 3" xfId="855"/>
    <cellStyle name="桁区切り 3 2" xfId="856"/>
    <cellStyle name="桁区切り 3 3" xfId="1638"/>
    <cellStyle name="桁区切り 3 3 2" xfId="1639"/>
    <cellStyle name="桁区切り 3 3 2 2" xfId="1640"/>
    <cellStyle name="桁区切り 3 3 3" xfId="1641"/>
    <cellStyle name="桁区切り 3 4" xfId="1642"/>
    <cellStyle name="桁区切り 3 4 2" xfId="1643"/>
    <cellStyle name="桁区切り 3 5" xfId="1431"/>
    <cellStyle name="桁区切り 3 6" xfId="1822"/>
    <cellStyle name="桁区切り 4" xfId="857"/>
    <cellStyle name="桁区切り 4 2" xfId="1432"/>
    <cellStyle name="桁区切り 4 2 2" xfId="1644"/>
    <cellStyle name="桁区切り 4 2 2 2" xfId="1645"/>
    <cellStyle name="桁区切り 4 2 3" xfId="1646"/>
    <cellStyle name="桁区切り 4 2 4" xfId="1823"/>
    <cellStyle name="桁区切り 4 3" xfId="1647"/>
    <cellStyle name="桁区切り 4 3 2" xfId="1648"/>
    <cellStyle name="桁区切り 4 4" xfId="1649"/>
    <cellStyle name="桁区切り 4 5" xfId="1824"/>
    <cellStyle name="桁区切り 5" xfId="1433"/>
    <cellStyle name="桁区切り 5 2" xfId="1563"/>
    <cellStyle name="桁区切り 5 2 2" xfId="1564"/>
    <cellStyle name="桁区切り 5 3" xfId="1565"/>
    <cellStyle name="桁区切り 6" xfId="1434"/>
    <cellStyle name="桁区切り 6 2" xfId="1825"/>
    <cellStyle name="桁区切り 7" xfId="1435"/>
    <cellStyle name="桁区切り 7 2" xfId="1826"/>
    <cellStyle name="桁区切り 8" xfId="1436"/>
    <cellStyle name="桁区切り 8 2" xfId="1437"/>
    <cellStyle name="桁区切り 9" xfId="1650"/>
    <cellStyle name="桁区切り 9 2" xfId="1651"/>
    <cellStyle name="桁区切り 9 2 2" xfId="1652"/>
    <cellStyle name="見出し 1 10" xfId="858"/>
    <cellStyle name="見出し 1 11" xfId="859"/>
    <cellStyle name="見出し 1 12" xfId="860"/>
    <cellStyle name="見出し 1 13" xfId="861"/>
    <cellStyle name="見出し 1 14" xfId="862"/>
    <cellStyle name="見出し 1 15" xfId="863"/>
    <cellStyle name="見出し 1 16" xfId="864"/>
    <cellStyle name="見出し 1 17" xfId="865"/>
    <cellStyle name="見出し 1 18" xfId="866"/>
    <cellStyle name="見出し 1 19" xfId="867"/>
    <cellStyle name="見出し 1 2" xfId="868"/>
    <cellStyle name="見出し 1 2 2" xfId="869"/>
    <cellStyle name="見出し 1 20" xfId="870"/>
    <cellStyle name="見出し 1 21" xfId="871"/>
    <cellStyle name="見出し 1 22" xfId="872"/>
    <cellStyle name="見出し 1 23" xfId="873"/>
    <cellStyle name="見出し 1 24" xfId="874"/>
    <cellStyle name="見出し 1 25" xfId="875"/>
    <cellStyle name="見出し 1 3" xfId="876"/>
    <cellStyle name="見出し 1 3 2" xfId="877"/>
    <cellStyle name="見出し 1 4" xfId="878"/>
    <cellStyle name="見出し 1 5" xfId="879"/>
    <cellStyle name="見出し 1 6" xfId="880"/>
    <cellStyle name="見出し 1 7" xfId="881"/>
    <cellStyle name="見出し 1 8" xfId="882"/>
    <cellStyle name="見出し 1 9" xfId="883"/>
    <cellStyle name="見出し 2 10" xfId="884"/>
    <cellStyle name="見出し 2 11" xfId="885"/>
    <cellStyle name="見出し 2 12" xfId="886"/>
    <cellStyle name="見出し 2 13" xfId="887"/>
    <cellStyle name="見出し 2 14" xfId="888"/>
    <cellStyle name="見出し 2 15" xfId="889"/>
    <cellStyle name="見出し 2 16" xfId="890"/>
    <cellStyle name="見出し 2 17" xfId="891"/>
    <cellStyle name="見出し 2 18" xfId="892"/>
    <cellStyle name="見出し 2 19" xfId="893"/>
    <cellStyle name="見出し 2 2" xfId="894"/>
    <cellStyle name="見出し 2 2 2" xfId="895"/>
    <cellStyle name="見出し 2 20" xfId="896"/>
    <cellStyle name="見出し 2 21" xfId="897"/>
    <cellStyle name="見出し 2 22" xfId="898"/>
    <cellStyle name="見出し 2 23" xfId="899"/>
    <cellStyle name="見出し 2 24" xfId="900"/>
    <cellStyle name="見出し 2 25" xfId="901"/>
    <cellStyle name="見出し 2 3" xfId="902"/>
    <cellStyle name="見出し 2 3 2" xfId="903"/>
    <cellStyle name="見出し 2 4" xfId="904"/>
    <cellStyle name="見出し 2 5" xfId="905"/>
    <cellStyle name="見出し 2 6" xfId="906"/>
    <cellStyle name="見出し 2 7" xfId="907"/>
    <cellStyle name="見出し 2 8" xfId="908"/>
    <cellStyle name="見出し 2 9" xfId="909"/>
    <cellStyle name="見出し 3 10" xfId="910"/>
    <cellStyle name="見出し 3 11" xfId="911"/>
    <cellStyle name="見出し 3 12" xfId="912"/>
    <cellStyle name="見出し 3 13" xfId="913"/>
    <cellStyle name="見出し 3 14" xfId="914"/>
    <cellStyle name="見出し 3 15" xfId="915"/>
    <cellStyle name="見出し 3 16" xfId="916"/>
    <cellStyle name="見出し 3 17" xfId="917"/>
    <cellStyle name="見出し 3 18" xfId="918"/>
    <cellStyle name="見出し 3 19" xfId="919"/>
    <cellStyle name="見出し 3 2" xfId="920"/>
    <cellStyle name="見出し 3 2 2" xfId="921"/>
    <cellStyle name="見出し 3 20" xfId="922"/>
    <cellStyle name="見出し 3 21" xfId="923"/>
    <cellStyle name="見出し 3 22" xfId="924"/>
    <cellStyle name="見出し 3 23" xfId="925"/>
    <cellStyle name="見出し 3 24" xfId="926"/>
    <cellStyle name="見出し 3 25" xfId="927"/>
    <cellStyle name="見出し 3 3" xfId="928"/>
    <cellStyle name="見出し 3 3 2" xfId="929"/>
    <cellStyle name="見出し 3 4" xfId="930"/>
    <cellStyle name="見出し 3 5" xfId="931"/>
    <cellStyle name="見出し 3 6" xfId="932"/>
    <cellStyle name="見出し 3 7" xfId="933"/>
    <cellStyle name="見出し 3 8" xfId="934"/>
    <cellStyle name="見出し 3 9" xfId="935"/>
    <cellStyle name="見出し 4 10" xfId="936"/>
    <cellStyle name="見出し 4 11" xfId="937"/>
    <cellStyle name="見出し 4 12" xfId="938"/>
    <cellStyle name="見出し 4 13" xfId="939"/>
    <cellStyle name="見出し 4 14" xfId="940"/>
    <cellStyle name="見出し 4 15" xfId="941"/>
    <cellStyle name="見出し 4 16" xfId="942"/>
    <cellStyle name="見出し 4 17" xfId="943"/>
    <cellStyle name="見出し 4 18" xfId="944"/>
    <cellStyle name="見出し 4 19" xfId="945"/>
    <cellStyle name="見出し 4 2" xfId="946"/>
    <cellStyle name="見出し 4 2 2" xfId="947"/>
    <cellStyle name="見出し 4 20" xfId="948"/>
    <cellStyle name="見出し 4 21" xfId="949"/>
    <cellStyle name="見出し 4 22" xfId="950"/>
    <cellStyle name="見出し 4 23" xfId="951"/>
    <cellStyle name="見出し 4 24" xfId="952"/>
    <cellStyle name="見出し 4 25" xfId="953"/>
    <cellStyle name="見出し 4 3" xfId="954"/>
    <cellStyle name="見出し 4 3 2" xfId="955"/>
    <cellStyle name="見出し 4 4" xfId="956"/>
    <cellStyle name="見出し 4 5" xfId="957"/>
    <cellStyle name="見出し 4 6" xfId="958"/>
    <cellStyle name="見出し 4 7" xfId="959"/>
    <cellStyle name="見出し 4 8" xfId="960"/>
    <cellStyle name="見出し 4 9" xfId="961"/>
    <cellStyle name="集計 10" xfId="962"/>
    <cellStyle name="集計 11" xfId="963"/>
    <cellStyle name="集計 12" xfId="964"/>
    <cellStyle name="集計 13" xfId="965"/>
    <cellStyle name="集計 14" xfId="966"/>
    <cellStyle name="集計 15" xfId="967"/>
    <cellStyle name="集計 16" xfId="968"/>
    <cellStyle name="集計 17" xfId="969"/>
    <cellStyle name="集計 18" xfId="970"/>
    <cellStyle name="集計 19" xfId="971"/>
    <cellStyle name="集計 2" xfId="972"/>
    <cellStyle name="集計 2 2" xfId="973"/>
    <cellStyle name="集計 2 2 2" xfId="974"/>
    <cellStyle name="集計 2 2 2 2" xfId="1438"/>
    <cellStyle name="集計 2 2 2 2 2" xfId="1439"/>
    <cellStyle name="集計 2 2 2 3" xfId="1440"/>
    <cellStyle name="集計 2 2 3" xfId="975"/>
    <cellStyle name="集計 2 2 3 2" xfId="1441"/>
    <cellStyle name="集計 2 2 4" xfId="1653"/>
    <cellStyle name="集計 2 2 4 2" xfId="1654"/>
    <cellStyle name="集計 2 2 5" xfId="1655"/>
    <cellStyle name="集計 2 2 5 2" xfId="1656"/>
    <cellStyle name="集計 2 2 6" xfId="1657"/>
    <cellStyle name="集計 2 3" xfId="1827"/>
    <cellStyle name="集計 2 3 2" xfId="1828"/>
    <cellStyle name="集計 2 3 2 2" xfId="1829"/>
    <cellStyle name="集計 2 3 3" xfId="1830"/>
    <cellStyle name="集計 2 4" xfId="1831"/>
    <cellStyle name="集計 2 4 2" xfId="1832"/>
    <cellStyle name="集計 2 4 2 2" xfId="1833"/>
    <cellStyle name="集計 2 4 3" xfId="1834"/>
    <cellStyle name="集計 2 5" xfId="1835"/>
    <cellStyle name="集計 2 5 2" xfId="1836"/>
    <cellStyle name="集計 2 6" xfId="1837"/>
    <cellStyle name="集計 20" xfId="976"/>
    <cellStyle name="集計 21" xfId="977"/>
    <cellStyle name="集計 22" xfId="978"/>
    <cellStyle name="集計 23" xfId="979"/>
    <cellStyle name="集計 24" xfId="980"/>
    <cellStyle name="集計 25" xfId="981"/>
    <cellStyle name="集計 3" xfId="982"/>
    <cellStyle name="集計 3 2" xfId="983"/>
    <cellStyle name="集計 3 2 2" xfId="1442"/>
    <cellStyle name="集計 3 2 2 2" xfId="1443"/>
    <cellStyle name="集計 3 2 3" xfId="1444"/>
    <cellStyle name="集計 3 3" xfId="984"/>
    <cellStyle name="集計 3 3 2" xfId="1445"/>
    <cellStyle name="集計 3 3 2 2" xfId="1838"/>
    <cellStyle name="集計 3 3 3" xfId="1839"/>
    <cellStyle name="集計 3 4" xfId="1658"/>
    <cellStyle name="集計 3 4 2" xfId="1659"/>
    <cellStyle name="集計 3 4 2 2" xfId="1840"/>
    <cellStyle name="集計 3 4 3" xfId="1841"/>
    <cellStyle name="集計 3 5" xfId="1660"/>
    <cellStyle name="集計 3 5 2" xfId="1661"/>
    <cellStyle name="集計 3 6" xfId="1662"/>
    <cellStyle name="集計 4" xfId="985"/>
    <cellStyle name="集計 4 2" xfId="986"/>
    <cellStyle name="集計 4 2 2" xfId="1446"/>
    <cellStyle name="集計 4 2 2 2" xfId="1447"/>
    <cellStyle name="集計 4 2 3" xfId="1448"/>
    <cellStyle name="集計 4 3" xfId="987"/>
    <cellStyle name="集計 4 3 2" xfId="1449"/>
    <cellStyle name="集計 4 4" xfId="1663"/>
    <cellStyle name="集計 4 4 2" xfId="1664"/>
    <cellStyle name="集計 4 5" xfId="1665"/>
    <cellStyle name="集計 4 5 2" xfId="1666"/>
    <cellStyle name="集計 4 6" xfId="1667"/>
    <cellStyle name="集計 5" xfId="988"/>
    <cellStyle name="集計 6" xfId="989"/>
    <cellStyle name="集計 7" xfId="990"/>
    <cellStyle name="集計 8" xfId="991"/>
    <cellStyle name="集計 9" xfId="992"/>
    <cellStyle name="出力 10" xfId="993"/>
    <cellStyle name="出力 11" xfId="994"/>
    <cellStyle name="出力 12" xfId="995"/>
    <cellStyle name="出力 13" xfId="996"/>
    <cellStyle name="出力 14" xfId="997"/>
    <cellStyle name="出力 15" xfId="998"/>
    <cellStyle name="出力 16" xfId="999"/>
    <cellStyle name="出力 17" xfId="1000"/>
    <cellStyle name="出力 18" xfId="1001"/>
    <cellStyle name="出力 19" xfId="1002"/>
    <cellStyle name="出力 2" xfId="1003"/>
    <cellStyle name="出力 2 2" xfId="1004"/>
    <cellStyle name="出力 2 2 2" xfId="1005"/>
    <cellStyle name="出力 2 2 2 2" xfId="1450"/>
    <cellStyle name="出力 2 2 2 2 2" xfId="1451"/>
    <cellStyle name="出力 2 2 2 3" xfId="1452"/>
    <cellStyle name="出力 2 2 3" xfId="1006"/>
    <cellStyle name="出力 2 2 3 2" xfId="1453"/>
    <cellStyle name="出力 2 2 4" xfId="1566"/>
    <cellStyle name="出力 2 2 4 2" xfId="1668"/>
    <cellStyle name="出力 2 2 5" xfId="1669"/>
    <cellStyle name="出力 2 2 5 2" xfId="1670"/>
    <cellStyle name="出力 2 2 6" xfId="1671"/>
    <cellStyle name="出力 2 3" xfId="1842"/>
    <cellStyle name="出力 2 3 2" xfId="1843"/>
    <cellStyle name="出力 2 3 2 2" xfId="1844"/>
    <cellStyle name="出力 2 3 3" xfId="1845"/>
    <cellStyle name="出力 2 4" xfId="1846"/>
    <cellStyle name="出力 2 4 2" xfId="1847"/>
    <cellStyle name="出力 2 4 2 2" xfId="1848"/>
    <cellStyle name="出力 2 4 3" xfId="1849"/>
    <cellStyle name="出力 2 5" xfId="1850"/>
    <cellStyle name="出力 2 5 2" xfId="1851"/>
    <cellStyle name="出力 2 6" xfId="1852"/>
    <cellStyle name="出力 20" xfId="1007"/>
    <cellStyle name="出力 21" xfId="1008"/>
    <cellStyle name="出力 22" xfId="1009"/>
    <cellStyle name="出力 23" xfId="1010"/>
    <cellStyle name="出力 24" xfId="1011"/>
    <cellStyle name="出力 25" xfId="1012"/>
    <cellStyle name="出力 3" xfId="1013"/>
    <cellStyle name="出力 3 2" xfId="1014"/>
    <cellStyle name="出力 3 2 2" xfId="1454"/>
    <cellStyle name="出力 3 2 2 2" xfId="1455"/>
    <cellStyle name="出力 3 2 3" xfId="1456"/>
    <cellStyle name="出力 3 3" xfId="1015"/>
    <cellStyle name="出力 3 3 2" xfId="1457"/>
    <cellStyle name="出力 3 3 2 2" xfId="1853"/>
    <cellStyle name="出力 3 3 3" xfId="1854"/>
    <cellStyle name="出力 3 4" xfId="1567"/>
    <cellStyle name="出力 3 4 2" xfId="1672"/>
    <cellStyle name="出力 3 4 2 2" xfId="1855"/>
    <cellStyle name="出力 3 4 3" xfId="1856"/>
    <cellStyle name="出力 3 5" xfId="1673"/>
    <cellStyle name="出力 3 5 2" xfId="1674"/>
    <cellStyle name="出力 3 6" xfId="1675"/>
    <cellStyle name="出力 4" xfId="1016"/>
    <cellStyle name="出力 4 2" xfId="1017"/>
    <cellStyle name="出力 4 2 2" xfId="1458"/>
    <cellStyle name="出力 4 2 2 2" xfId="1459"/>
    <cellStyle name="出力 4 2 3" xfId="1460"/>
    <cellStyle name="出力 4 3" xfId="1018"/>
    <cellStyle name="出力 4 3 2" xfId="1461"/>
    <cellStyle name="出力 4 4" xfId="1568"/>
    <cellStyle name="出力 4 4 2" xfId="1676"/>
    <cellStyle name="出力 4 5" xfId="1677"/>
    <cellStyle name="出力 4 5 2" xfId="1678"/>
    <cellStyle name="出力 4 6" xfId="1679"/>
    <cellStyle name="出力 5" xfId="1019"/>
    <cellStyle name="出力 6" xfId="1020"/>
    <cellStyle name="出力 7" xfId="1021"/>
    <cellStyle name="出力 8" xfId="1022"/>
    <cellStyle name="出力 9" xfId="1023"/>
    <cellStyle name="説明文 10" xfId="1024"/>
    <cellStyle name="説明文 11" xfId="1025"/>
    <cellStyle name="説明文 12" xfId="1026"/>
    <cellStyle name="説明文 13" xfId="1027"/>
    <cellStyle name="説明文 14" xfId="1028"/>
    <cellStyle name="説明文 15" xfId="1029"/>
    <cellStyle name="説明文 16" xfId="1030"/>
    <cellStyle name="説明文 17" xfId="1031"/>
    <cellStyle name="説明文 18" xfId="1032"/>
    <cellStyle name="説明文 19" xfId="1033"/>
    <cellStyle name="説明文 2" xfId="1034"/>
    <cellStyle name="説明文 2 2" xfId="1035"/>
    <cellStyle name="説明文 20" xfId="1036"/>
    <cellStyle name="説明文 21" xfId="1037"/>
    <cellStyle name="説明文 22" xfId="1038"/>
    <cellStyle name="説明文 23" xfId="1039"/>
    <cellStyle name="説明文 24" xfId="1040"/>
    <cellStyle name="説明文 25" xfId="1041"/>
    <cellStyle name="説明文 3" xfId="1042"/>
    <cellStyle name="説明文 3 2" xfId="1043"/>
    <cellStyle name="説明文 4" xfId="1044"/>
    <cellStyle name="説明文 5" xfId="1045"/>
    <cellStyle name="説明文 6" xfId="1046"/>
    <cellStyle name="説明文 7" xfId="1047"/>
    <cellStyle name="説明文 8" xfId="1048"/>
    <cellStyle name="説明文 9" xfId="1049"/>
    <cellStyle name="通貨 2" xfId="1050"/>
    <cellStyle name="通貨 3" xfId="1051"/>
    <cellStyle name="通貨 3 2" xfId="1052"/>
    <cellStyle name="入力 10" xfId="1053"/>
    <cellStyle name="入力 11" xfId="1054"/>
    <cellStyle name="入力 12" xfId="1055"/>
    <cellStyle name="入力 13" xfId="1056"/>
    <cellStyle name="入力 14" xfId="1057"/>
    <cellStyle name="入力 15" xfId="1058"/>
    <cellStyle name="入力 16" xfId="1059"/>
    <cellStyle name="入力 17" xfId="1060"/>
    <cellStyle name="入力 18" xfId="1061"/>
    <cellStyle name="入力 19" xfId="1062"/>
    <cellStyle name="入力 2" xfId="1063"/>
    <cellStyle name="入力 2 2" xfId="1064"/>
    <cellStyle name="入力 2 2 2" xfId="1065"/>
    <cellStyle name="入力 2 2 2 2" xfId="1462"/>
    <cellStyle name="入力 2 2 2 2 2" xfId="1463"/>
    <cellStyle name="入力 2 2 2 3" xfId="1464"/>
    <cellStyle name="入力 2 2 3" xfId="1066"/>
    <cellStyle name="入力 2 2 3 2" xfId="1465"/>
    <cellStyle name="入力 2 2 4" xfId="1680"/>
    <cellStyle name="入力 2 2 4 2" xfId="1681"/>
    <cellStyle name="入力 2 2 5" xfId="1682"/>
    <cellStyle name="入力 2 2 6" xfId="1683"/>
    <cellStyle name="入力 2 2 6 2" xfId="1684"/>
    <cellStyle name="入力 2 3" xfId="1857"/>
    <cellStyle name="入力 2 3 2" xfId="1858"/>
    <cellStyle name="入力 2 3 2 2" xfId="1859"/>
    <cellStyle name="入力 2 3 3" xfId="1860"/>
    <cellStyle name="入力 2 4" xfId="1861"/>
    <cellStyle name="入力 2 4 2" xfId="1862"/>
    <cellStyle name="入力 2 4 2 2" xfId="1863"/>
    <cellStyle name="入力 2 4 3" xfId="1864"/>
    <cellStyle name="入力 2 5" xfId="1865"/>
    <cellStyle name="入力 2 5 2" xfId="1866"/>
    <cellStyle name="入力 2 6" xfId="1867"/>
    <cellStyle name="入力 20" xfId="1067"/>
    <cellStyle name="入力 21" xfId="1068"/>
    <cellStyle name="入力 22" xfId="1069"/>
    <cellStyle name="入力 23" xfId="1070"/>
    <cellStyle name="入力 24" xfId="1071"/>
    <cellStyle name="入力 25" xfId="1072"/>
    <cellStyle name="入力 3" xfId="1073"/>
    <cellStyle name="入力 3 2" xfId="1074"/>
    <cellStyle name="入力 3 2 2" xfId="1466"/>
    <cellStyle name="入力 3 2 2 2" xfId="1467"/>
    <cellStyle name="入力 3 2 3" xfId="1468"/>
    <cellStyle name="入力 3 3" xfId="1075"/>
    <cellStyle name="入力 3 3 2" xfId="1469"/>
    <cellStyle name="入力 3 3 2 2" xfId="1868"/>
    <cellStyle name="入力 3 3 3" xfId="1869"/>
    <cellStyle name="入力 3 4" xfId="1685"/>
    <cellStyle name="入力 3 4 2" xfId="1686"/>
    <cellStyle name="入力 3 4 2 2" xfId="1870"/>
    <cellStyle name="入力 3 4 3" xfId="1871"/>
    <cellStyle name="入力 3 5" xfId="1687"/>
    <cellStyle name="入力 3 5 2" xfId="1872"/>
    <cellStyle name="入力 3 6" xfId="1688"/>
    <cellStyle name="入力 3 6 2" xfId="1689"/>
    <cellStyle name="入力 4" xfId="1076"/>
    <cellStyle name="入力 4 2" xfId="1077"/>
    <cellStyle name="入力 4 2 2" xfId="1470"/>
    <cellStyle name="入力 4 2 2 2" xfId="1471"/>
    <cellStyle name="入力 4 2 3" xfId="1472"/>
    <cellStyle name="入力 4 3" xfId="1078"/>
    <cellStyle name="入力 4 3 2" xfId="1473"/>
    <cellStyle name="入力 4 4" xfId="1690"/>
    <cellStyle name="入力 4 4 2" xfId="1691"/>
    <cellStyle name="入力 4 5" xfId="1692"/>
    <cellStyle name="入力 4 6" xfId="1693"/>
    <cellStyle name="入力 4 6 2" xfId="1694"/>
    <cellStyle name="入力 5" xfId="1079"/>
    <cellStyle name="入力 6" xfId="1080"/>
    <cellStyle name="入力 7" xfId="1081"/>
    <cellStyle name="入力 8" xfId="1082"/>
    <cellStyle name="入力 9" xfId="1083"/>
    <cellStyle name="標準" xfId="0" builtinId="0"/>
    <cellStyle name="標準 10" xfId="1084"/>
    <cellStyle name="標準 10 10" xfId="1474"/>
    <cellStyle name="標準 10 11" xfId="1475"/>
    <cellStyle name="標準 10 12" xfId="1476"/>
    <cellStyle name="標準 10 2" xfId="1085"/>
    <cellStyle name="標準 10 3" xfId="1086"/>
    <cellStyle name="標準 10 4" xfId="1087"/>
    <cellStyle name="標準 10 4 2" xfId="1477"/>
    <cellStyle name="標準 10 4 2 2" xfId="1478"/>
    <cellStyle name="標準 10 4 2 2 2" xfId="1479"/>
    <cellStyle name="標準 10 4 2 2 2 2" xfId="1480"/>
    <cellStyle name="標準 10 4 2 2 2 2 2" xfId="1481"/>
    <cellStyle name="標準 10 4 2 2 2 2 2 2" xfId="1482"/>
    <cellStyle name="標準 10 4 3" xfId="1483"/>
    <cellStyle name="標準 10 4 3 2" xfId="1484"/>
    <cellStyle name="標準 10 5" xfId="1088"/>
    <cellStyle name="標準 10 6" xfId="1485"/>
    <cellStyle name="標準 10 6 2" xfId="1486"/>
    <cellStyle name="標準 10 6 2 2" xfId="1487"/>
    <cellStyle name="標準 10 6 2 3" xfId="1488"/>
    <cellStyle name="標準 10 6 2 3 2" xfId="1386"/>
    <cellStyle name="標準 10 7" xfId="1489"/>
    <cellStyle name="標準 10 8" xfId="1490"/>
    <cellStyle name="標準 10 8 2" xfId="1491"/>
    <cellStyle name="標準 10 8 2 2" xfId="1492"/>
    <cellStyle name="標準 10 8 2 2 2" xfId="1493"/>
    <cellStyle name="標準 10 8 2 2 3" xfId="1494"/>
    <cellStyle name="標準 10 8 2 2 3 2" xfId="1387"/>
    <cellStyle name="標準 10 8 2 2 3 2 2" xfId="1495"/>
    <cellStyle name="標準 10 8 2 3" xfId="1496"/>
    <cellStyle name="標準 10 8 2 4" xfId="1497"/>
    <cellStyle name="標準 10 8 2 4 2" xfId="1498"/>
    <cellStyle name="標準 10 8 2 4 2 2" xfId="1499"/>
    <cellStyle name="標準 10 8 3" xfId="1500"/>
    <cellStyle name="標準 10 8 4" xfId="1501"/>
    <cellStyle name="標準 10 8 4 2" xfId="1502"/>
    <cellStyle name="標準 10 8 4 2 2" xfId="1503"/>
    <cellStyle name="標準 10 8 4 2 3" xfId="1504"/>
    <cellStyle name="標準 10 9" xfId="1505"/>
    <cellStyle name="標準 10 9 2" xfId="1506"/>
    <cellStyle name="標準 10 9 3" xfId="1507"/>
    <cellStyle name="標準 10 9 3 2" xfId="1508"/>
    <cellStyle name="標準 11" xfId="1089"/>
    <cellStyle name="標準 11 2" xfId="1090"/>
    <cellStyle name="標準 11 2 2" xfId="1695"/>
    <cellStyle name="標準 11 3" xfId="1091"/>
    <cellStyle name="標準 11 4" xfId="1092"/>
    <cellStyle name="標準 12" xfId="1382"/>
    <cellStyle name="標準 12 2" xfId="1093"/>
    <cellStyle name="標準 12 3" xfId="1094"/>
    <cellStyle name="標準 13" xfId="1095"/>
    <cellStyle name="標準 13 2" xfId="1096"/>
    <cellStyle name="標準 14" xfId="1383"/>
    <cellStyle name="標準 14 2" xfId="1097"/>
    <cellStyle name="標準 14 3" xfId="1098"/>
    <cellStyle name="標準 14 4" xfId="1099"/>
    <cellStyle name="標準 14 5" xfId="1100"/>
    <cellStyle name="標準 14 6" xfId="1101"/>
    <cellStyle name="標準 14 7" xfId="1102"/>
    <cellStyle name="標準 14 8" xfId="1103"/>
    <cellStyle name="標準 15" xfId="1104"/>
    <cellStyle name="標準 15 2" xfId="1105"/>
    <cellStyle name="標準 15 3" xfId="1106"/>
    <cellStyle name="標準 15 4" xfId="1107"/>
    <cellStyle name="標準 15 5" xfId="1108"/>
    <cellStyle name="標準 15 6" xfId="1109"/>
    <cellStyle name="標準 15 7" xfId="1110"/>
    <cellStyle name="標準 16" xfId="1384"/>
    <cellStyle name="標準 16 2" xfId="1111"/>
    <cellStyle name="標準 16 3" xfId="1112"/>
    <cellStyle name="標準 16 4" xfId="1113"/>
    <cellStyle name="標準 16 5" xfId="1114"/>
    <cellStyle name="標準 16 6" xfId="1115"/>
    <cellStyle name="標準 17" xfId="1116"/>
    <cellStyle name="標準 17 2" xfId="1117"/>
    <cellStyle name="標準 17 3" xfId="1118"/>
    <cellStyle name="標準 17 4" xfId="1119"/>
    <cellStyle name="標準 17 5" xfId="1120"/>
    <cellStyle name="標準 18" xfId="1509"/>
    <cellStyle name="標準 18 2" xfId="1121"/>
    <cellStyle name="標準 18 3" xfId="1122"/>
    <cellStyle name="標準 19" xfId="1510"/>
    <cellStyle name="標準 19 2" xfId="1123"/>
    <cellStyle name="標準 19 2 2" xfId="1511"/>
    <cellStyle name="標準 19 2 2 2" xfId="1512"/>
    <cellStyle name="標準 19 2 2 2 2" xfId="1513"/>
    <cellStyle name="標準 19 2 2 2 2 2" xfId="1514"/>
    <cellStyle name="標準 19 2 2 2 2 2 2" xfId="1515"/>
    <cellStyle name="標準 19 2 2 2 2 2 2 2" xfId="1516"/>
    <cellStyle name="標準 19 2 2 2 2 2 2 2 2" xfId="1517"/>
    <cellStyle name="標準 19 2 2 2 2 2 3" xfId="1518"/>
    <cellStyle name="標準 19 2 2 2 2 2 4" xfId="1519"/>
    <cellStyle name="標準 19 2 2 2 2 2 4 2" xfId="1520"/>
    <cellStyle name="標準 19 2 2 2 2 2 4 3" xfId="1521"/>
    <cellStyle name="標準 19 2 2 2 3" xfId="1522"/>
    <cellStyle name="標準 19 2 2 2 3 2" xfId="1523"/>
    <cellStyle name="標準 19 2 2 2 3 2 2" xfId="1524"/>
    <cellStyle name="標準 19 2 2 2 3 2 3" xfId="1525"/>
    <cellStyle name="標準 19 2 2 3" xfId="1526"/>
    <cellStyle name="標準 19 2 2 3 2" xfId="1527"/>
    <cellStyle name="標準 19 2 2 3 2 2" xfId="1528"/>
    <cellStyle name="標準 2" xfId="1"/>
    <cellStyle name="標準 2 10" xfId="1124"/>
    <cellStyle name="標準 2 11" xfId="1125"/>
    <cellStyle name="標準 2 12" xfId="1126"/>
    <cellStyle name="標準 2 13" xfId="1127"/>
    <cellStyle name="標準 2 14" xfId="1128"/>
    <cellStyle name="標準 2 15" xfId="1129"/>
    <cellStyle name="標準 2 16" xfId="1130"/>
    <cellStyle name="標準 2 17" xfId="1131"/>
    <cellStyle name="標準 2 18" xfId="1132"/>
    <cellStyle name="標準 2 19" xfId="1133"/>
    <cellStyle name="標準 2 2" xfId="1134"/>
    <cellStyle name="標準 2 2 10" xfId="1135"/>
    <cellStyle name="標準 2 2 11" xfId="1136"/>
    <cellStyle name="標準 2 2 12" xfId="1137"/>
    <cellStyle name="標準 2 2 13" xfId="1138"/>
    <cellStyle name="標準 2 2 14" xfId="1139"/>
    <cellStyle name="標準 2 2 15" xfId="1140"/>
    <cellStyle name="標準 2 2 16" xfId="1141"/>
    <cellStyle name="標準 2 2 17" xfId="1142"/>
    <cellStyle name="標準 2 2 18" xfId="1143"/>
    <cellStyle name="標準 2 2 19" xfId="1144"/>
    <cellStyle name="標準 2 2 2" xfId="1145"/>
    <cellStyle name="標準 2 2 2 2" xfId="1146"/>
    <cellStyle name="標準 2 2 2 2 2" xfId="1147"/>
    <cellStyle name="標準 2 2 2 2_23_CRUDマトリックス(機能レベル)" xfId="1148"/>
    <cellStyle name="標準 2 2 2 3" xfId="1873"/>
    <cellStyle name="標準 2 2 2_23_CRUDマトリックス(機能レベル)" xfId="1149"/>
    <cellStyle name="標準 2 2 20" xfId="1150"/>
    <cellStyle name="標準 2 2 21" xfId="1151"/>
    <cellStyle name="標準 2 2 22" xfId="1152"/>
    <cellStyle name="標準 2 2 23" xfId="1153"/>
    <cellStyle name="標準 2 2 24" xfId="1154"/>
    <cellStyle name="標準 2 2 25" xfId="1155"/>
    <cellStyle name="標準 2 2 26" xfId="1156"/>
    <cellStyle name="標準 2 2 27" xfId="1157"/>
    <cellStyle name="標準 2 2 28" xfId="1158"/>
    <cellStyle name="標準 2 2 29" xfId="1159"/>
    <cellStyle name="標準 2 2 3" xfId="1160"/>
    <cellStyle name="標準 2 2 30" xfId="1161"/>
    <cellStyle name="標準 2 2 31" xfId="1162"/>
    <cellStyle name="標準 2 2 4" xfId="1163"/>
    <cellStyle name="標準 2 2 5" xfId="1164"/>
    <cellStyle name="標準 2 2 6" xfId="1165"/>
    <cellStyle name="標準 2 2 7" xfId="1166"/>
    <cellStyle name="標準 2 2 8" xfId="1167"/>
    <cellStyle name="標準 2 2 9" xfId="1168"/>
    <cellStyle name="標準 2 2_23_CRUDマトリックス(機能レベル)" xfId="1169"/>
    <cellStyle name="標準 2 20" xfId="1170"/>
    <cellStyle name="標準 2 21" xfId="1171"/>
    <cellStyle name="標準 2 22" xfId="1172"/>
    <cellStyle name="標準 2 23" xfId="1173"/>
    <cellStyle name="標準 2 24" xfId="1174"/>
    <cellStyle name="標準 2 25" xfId="1175"/>
    <cellStyle name="標準 2 26" xfId="1550"/>
    <cellStyle name="標準 2 26 2" xfId="1569"/>
    <cellStyle name="標準 2 26 3" xfId="1874"/>
    <cellStyle name="標準 2 27" xfId="1875"/>
    <cellStyle name="標準 2 3" xfId="1176"/>
    <cellStyle name="標準 2 3 10" xfId="1177"/>
    <cellStyle name="標準 2 3 11" xfId="1178"/>
    <cellStyle name="標準 2 3 12" xfId="1179"/>
    <cellStyle name="標準 2 3 13" xfId="1180"/>
    <cellStyle name="標準 2 3 14" xfId="1181"/>
    <cellStyle name="標準 2 3 15" xfId="1182"/>
    <cellStyle name="標準 2 3 16" xfId="1183"/>
    <cellStyle name="標準 2 3 17" xfId="1184"/>
    <cellStyle name="標準 2 3 18" xfId="1185"/>
    <cellStyle name="標準 2 3 19" xfId="1186"/>
    <cellStyle name="標準 2 3 2" xfId="1187"/>
    <cellStyle name="標準 2 3 2 2" xfId="1188"/>
    <cellStyle name="標準 2 3 2 2 2" xfId="1189"/>
    <cellStyle name="標準 2 3 2 2_23_CRUDマトリックス(機能レベル)" xfId="1190"/>
    <cellStyle name="標準 2 3 2 3" xfId="1696"/>
    <cellStyle name="標準 2 3 2 4" xfId="1876"/>
    <cellStyle name="標準 2 3 2_23_CRUDマトリックス(機能レベル)" xfId="1191"/>
    <cellStyle name="標準 2 3 20" xfId="1192"/>
    <cellStyle name="標準 2 3 21" xfId="1193"/>
    <cellStyle name="標準 2 3 22" xfId="1194"/>
    <cellStyle name="標準 2 3 23" xfId="1195"/>
    <cellStyle name="標準 2 3 24" xfId="1196"/>
    <cellStyle name="標準 2 3 25" xfId="1197"/>
    <cellStyle name="標準 2 3 26" xfId="1198"/>
    <cellStyle name="標準 2 3 27" xfId="1199"/>
    <cellStyle name="標準 2 3 28" xfId="1200"/>
    <cellStyle name="標準 2 3 29" xfId="1201"/>
    <cellStyle name="標準 2 3 3" xfId="1202"/>
    <cellStyle name="標準 2 3 30" xfId="1877"/>
    <cellStyle name="標準 2 3 4" xfId="1203"/>
    <cellStyle name="標準 2 3 4 2" xfId="1697"/>
    <cellStyle name="標準 2 3 5" xfId="1204"/>
    <cellStyle name="標準 2 3 6" xfId="1205"/>
    <cellStyle name="標準 2 3 7" xfId="1206"/>
    <cellStyle name="標準 2 3 8" xfId="1207"/>
    <cellStyle name="標準 2 3 9" xfId="1208"/>
    <cellStyle name="標準 2 3_23_CRUDマトリックス(機能レベル)" xfId="1209"/>
    <cellStyle name="標準 2 4" xfId="1210"/>
    <cellStyle name="標準 2 4 10" xfId="1211"/>
    <cellStyle name="標準 2 4 11" xfId="1212"/>
    <cellStyle name="標準 2 4 12" xfId="1213"/>
    <cellStyle name="標準 2 4 13" xfId="1214"/>
    <cellStyle name="標準 2 4 14" xfId="1215"/>
    <cellStyle name="標準 2 4 15" xfId="1216"/>
    <cellStyle name="標準 2 4 16" xfId="1217"/>
    <cellStyle name="標準 2 4 17" xfId="1218"/>
    <cellStyle name="標準 2 4 18" xfId="1219"/>
    <cellStyle name="標準 2 4 19" xfId="1220"/>
    <cellStyle name="標準 2 4 2" xfId="1221"/>
    <cellStyle name="標準 2 4 2 2" xfId="1698"/>
    <cellStyle name="標準 2 4 20" xfId="1222"/>
    <cellStyle name="標準 2 4 21" xfId="1223"/>
    <cellStyle name="標準 2 4 22" xfId="1224"/>
    <cellStyle name="標準 2 4 23" xfId="1225"/>
    <cellStyle name="標準 2 4 24" xfId="1226"/>
    <cellStyle name="標準 2 4 3" xfId="1227"/>
    <cellStyle name="標準 2 4 4" xfId="1228"/>
    <cellStyle name="標準 2 4 5" xfId="1229"/>
    <cellStyle name="標準 2 4 6" xfId="1230"/>
    <cellStyle name="標準 2 4 7" xfId="1231"/>
    <cellStyle name="標準 2 4 8" xfId="1232"/>
    <cellStyle name="標準 2 4 9" xfId="1233"/>
    <cellStyle name="標準 2 4_23_CRUDマトリックス(機能レベル)" xfId="1234"/>
    <cellStyle name="標準 2 5" xfId="1235"/>
    <cellStyle name="標準 2 5 10" xfId="1236"/>
    <cellStyle name="標準 2 5 11" xfId="1237"/>
    <cellStyle name="標準 2 5 12" xfId="1238"/>
    <cellStyle name="標準 2 5 13" xfId="1239"/>
    <cellStyle name="標準 2 5 14" xfId="1240"/>
    <cellStyle name="標準 2 5 15" xfId="1241"/>
    <cellStyle name="標準 2 5 16" xfId="1242"/>
    <cellStyle name="標準 2 5 17" xfId="1243"/>
    <cellStyle name="標準 2 5 18" xfId="1244"/>
    <cellStyle name="標準 2 5 19" xfId="1245"/>
    <cellStyle name="標準 2 5 2" xfId="1246"/>
    <cellStyle name="標準 2 5 2 2" xfId="1549"/>
    <cellStyle name="標準 2 5 2 2 2" xfId="1878"/>
    <cellStyle name="標準 2 5 20" xfId="1247"/>
    <cellStyle name="標準 2 5 21" xfId="1248"/>
    <cellStyle name="標準 2 5 22" xfId="1249"/>
    <cellStyle name="標準 2 5 23" xfId="1250"/>
    <cellStyle name="標準 2 5 3" xfId="1251"/>
    <cellStyle name="標準 2 5 3 2" xfId="1529"/>
    <cellStyle name="標準 2 5 3 2 2" xfId="1879"/>
    <cellStyle name="標準 2 5 4" xfId="1252"/>
    <cellStyle name="標準 2 5 5" xfId="1253"/>
    <cellStyle name="標準 2 5 6" xfId="1254"/>
    <cellStyle name="標準 2 5 7" xfId="1255"/>
    <cellStyle name="標準 2 5 8" xfId="1256"/>
    <cellStyle name="標準 2 5 9" xfId="1257"/>
    <cellStyle name="標準 2 5_23_CRUDマトリックス(機能レベル)" xfId="1258"/>
    <cellStyle name="標準 2 6" xfId="1259"/>
    <cellStyle name="標準 2 6 10" xfId="1260"/>
    <cellStyle name="標準 2 6 11" xfId="1261"/>
    <cellStyle name="標準 2 6 12" xfId="1262"/>
    <cellStyle name="標準 2 6 13" xfId="1263"/>
    <cellStyle name="標準 2 6 14" xfId="1264"/>
    <cellStyle name="標準 2 6 15" xfId="1265"/>
    <cellStyle name="標準 2 6 16" xfId="1266"/>
    <cellStyle name="標準 2 6 17" xfId="1267"/>
    <cellStyle name="標準 2 6 18" xfId="1268"/>
    <cellStyle name="標準 2 6 19" xfId="1269"/>
    <cellStyle name="標準 2 6 2" xfId="1270"/>
    <cellStyle name="標準 2 6 20" xfId="1271"/>
    <cellStyle name="標準 2 6 21" xfId="1272"/>
    <cellStyle name="標準 2 6 22" xfId="1273"/>
    <cellStyle name="標準 2 6 23" xfId="1880"/>
    <cellStyle name="標準 2 6 3" xfId="1274"/>
    <cellStyle name="標準 2 6 4" xfId="1275"/>
    <cellStyle name="標準 2 6 5" xfId="1276"/>
    <cellStyle name="標準 2 6 6" xfId="1277"/>
    <cellStyle name="標準 2 6 7" xfId="1278"/>
    <cellStyle name="標準 2 6 8" xfId="1279"/>
    <cellStyle name="標準 2 6 9" xfId="1280"/>
    <cellStyle name="標準 2 6_23_CRUDマトリックス(機能レベル)" xfId="1281"/>
    <cellStyle name="標準 2 7" xfId="1282"/>
    <cellStyle name="標準 2 7 2" xfId="1530"/>
    <cellStyle name="標準 2 7 2 2" xfId="1531"/>
    <cellStyle name="標準 2 7 2 3" xfId="1532"/>
    <cellStyle name="標準 2 7 2 3 2" xfId="1388"/>
    <cellStyle name="標準 2 8" xfId="1283"/>
    <cellStyle name="標準 2 9" xfId="1284"/>
    <cellStyle name="標準 2 9 2" xfId="1533"/>
    <cellStyle name="標準 2 9 2 2" xfId="1534"/>
    <cellStyle name="標準 2 9 2 2 2" xfId="1535"/>
    <cellStyle name="標準 2 9 2 2 3" xfId="1536"/>
    <cellStyle name="標準 2 9 2 2 3 2" xfId="1385"/>
    <cellStyle name="標準 2 9 2 2 3 2 2" xfId="1537"/>
    <cellStyle name="標準 2 9 2 3" xfId="1538"/>
    <cellStyle name="標準 2 9 2 4" xfId="1539"/>
    <cellStyle name="標準 2 9 2 4 2" xfId="1540"/>
    <cellStyle name="標準 2 9 2 4 2 2" xfId="1541"/>
    <cellStyle name="標準 2 9 2 4 2 2 2" xfId="1542"/>
    <cellStyle name="標準 20" xfId="1543"/>
    <cellStyle name="標準 20 2" xfId="1285"/>
    <cellStyle name="標準 20 2 2" xfId="1544"/>
    <cellStyle name="標準 20 3" xfId="1286"/>
    <cellStyle name="標準 20 4" xfId="1287"/>
    <cellStyle name="標準 21" xfId="1545"/>
    <cellStyle name="標準 21 2" xfId="1288"/>
    <cellStyle name="標準 21 3" xfId="1289"/>
    <cellStyle name="標準 22" xfId="1546"/>
    <cellStyle name="標準 22 2" xfId="1290"/>
    <cellStyle name="標準 22 2 2" xfId="1547"/>
    <cellStyle name="標準 23 2" xfId="1291"/>
    <cellStyle name="標準 23 3" xfId="1292"/>
    <cellStyle name="標準 23 4" xfId="1293"/>
    <cellStyle name="標準 24 2" xfId="1294"/>
    <cellStyle name="標準 24 3" xfId="1295"/>
    <cellStyle name="標準 25 2" xfId="1296"/>
    <cellStyle name="標準 3" xfId="1297"/>
    <cellStyle name="標準 3 10" xfId="1298"/>
    <cellStyle name="標準 3 11" xfId="1299"/>
    <cellStyle name="標準 3 12" xfId="1300"/>
    <cellStyle name="標準 3 13" xfId="1301"/>
    <cellStyle name="標準 3 14" xfId="1302"/>
    <cellStyle name="標準 3 15" xfId="1303"/>
    <cellStyle name="標準 3 16" xfId="1304"/>
    <cellStyle name="標準 3 17" xfId="1305"/>
    <cellStyle name="標準 3 18" xfId="1306"/>
    <cellStyle name="標準 3 19" xfId="1307"/>
    <cellStyle name="標準 3 2" xfId="1308"/>
    <cellStyle name="標準 3 2 2" xfId="1309"/>
    <cellStyle name="標準 3 2 2 2" xfId="1699"/>
    <cellStyle name="標準 3 2 2 2 2" xfId="1700"/>
    <cellStyle name="標準 3 2 2 2 2 2" xfId="1701"/>
    <cellStyle name="標準 3 2 2 2 3" xfId="1702"/>
    <cellStyle name="標準 3 2 2 3" xfId="1703"/>
    <cellStyle name="標準 3 2 2 4" xfId="1704"/>
    <cellStyle name="標準 3 2 2 5" xfId="1705"/>
    <cellStyle name="標準 3 2 3" xfId="1570"/>
    <cellStyle name="標準 3 2 3 2" xfId="1706"/>
    <cellStyle name="標準 3 2 3 2 2" xfId="1571"/>
    <cellStyle name="標準 3 2 3 2 2 2" xfId="1572"/>
    <cellStyle name="標準 3 2 3 3" xfId="1707"/>
    <cellStyle name="標準 3 2 3 3 2" xfId="1708"/>
    <cellStyle name="標準 3 2 3 4" xfId="1709"/>
    <cellStyle name="標準 3 2 4" xfId="1710"/>
    <cellStyle name="標準 3 2 5" xfId="1711"/>
    <cellStyle name="標準 3 2 5 2" xfId="1712"/>
    <cellStyle name="標準 3 20" xfId="1310"/>
    <cellStyle name="標準 3 21" xfId="1311"/>
    <cellStyle name="標準 3 22" xfId="1312"/>
    <cellStyle name="標準 3 23" xfId="1313"/>
    <cellStyle name="標準 3 24" xfId="1314"/>
    <cellStyle name="標準 3 25" xfId="1315"/>
    <cellStyle name="標準 3 26" xfId="1316"/>
    <cellStyle name="標準 3 27" xfId="1317"/>
    <cellStyle name="標準 3 28" xfId="1318"/>
    <cellStyle name="標準 3 29" xfId="1319"/>
    <cellStyle name="標準 3 3" xfId="1320"/>
    <cellStyle name="標準 3 3 2" xfId="1573"/>
    <cellStyle name="標準 3 3 2 2" xfId="1713"/>
    <cellStyle name="標準 3 3 2 3" xfId="1881"/>
    <cellStyle name="標準 3 3 3" xfId="1714"/>
    <cellStyle name="標準 3 3 3 2" xfId="1715"/>
    <cellStyle name="標準 3 3 4" xfId="1716"/>
    <cellStyle name="標準 3 3 5" xfId="1882"/>
    <cellStyle name="標準 3 4" xfId="1321"/>
    <cellStyle name="標準 3 4 2" xfId="1717"/>
    <cellStyle name="標準 3 4 3" xfId="1883"/>
    <cellStyle name="標準 3 5" xfId="1322"/>
    <cellStyle name="標準 3 5 2" xfId="1718"/>
    <cellStyle name="標準 3 6" xfId="1323"/>
    <cellStyle name="標準 3 6 2" xfId="1719"/>
    <cellStyle name="標準 3 7" xfId="1324"/>
    <cellStyle name="標準 3 8" xfId="1325"/>
    <cellStyle name="標準 3 9" xfId="1326"/>
    <cellStyle name="標準 4" xfId="1327"/>
    <cellStyle name="標準 4 2" xfId="1328"/>
    <cellStyle name="標準 4 2 2" xfId="1329"/>
    <cellStyle name="標準 4 2 2 2" xfId="1574"/>
    <cellStyle name="標準 4 2 2 3" xfId="1884"/>
    <cellStyle name="標準 4 2 3" xfId="1720"/>
    <cellStyle name="標準 4 2 3 2" xfId="1721"/>
    <cellStyle name="標準 4 2 3 3" xfId="1885"/>
    <cellStyle name="標準 4 2 4" xfId="1722"/>
    <cellStyle name="標準 4 2 4 2" xfId="1886"/>
    <cellStyle name="標準 4 2 5" xfId="1887"/>
    <cellStyle name="標準 4 3" xfId="1330"/>
    <cellStyle name="標準 4 3 2" xfId="1723"/>
    <cellStyle name="標準 4 3 2 2" xfId="1724"/>
    <cellStyle name="標準 4 3 3" xfId="1725"/>
    <cellStyle name="標準 4 3 3 2" xfId="1726"/>
    <cellStyle name="標準 4 3 4" xfId="1727"/>
    <cellStyle name="標準 4 3 5" xfId="1728"/>
    <cellStyle name="標準 4 3 5 2" xfId="1729"/>
    <cellStyle name="標準 4 4" xfId="1331"/>
    <cellStyle name="標準 4 4 2" xfId="1730"/>
    <cellStyle name="標準 4 5" xfId="1332"/>
    <cellStyle name="標準 4 5 2" xfId="1731"/>
    <cellStyle name="標準 4 5 3" xfId="1888"/>
    <cellStyle name="標準 4 6" xfId="1889"/>
    <cellStyle name="標準 4 7" xfId="1890"/>
    <cellStyle name="標準 5" xfId="1333"/>
    <cellStyle name="標準 5 2" xfId="1334"/>
    <cellStyle name="標準 5 2 2" xfId="1552"/>
    <cellStyle name="標準 5 2 2 2" xfId="1732"/>
    <cellStyle name="標準 5 2 3" xfId="1733"/>
    <cellStyle name="標準 5 2 4" xfId="1891"/>
    <cellStyle name="標準 5 3" xfId="1553"/>
    <cellStyle name="標準 5 3 2" xfId="1734"/>
    <cellStyle name="標準 5 3 3" xfId="1892"/>
    <cellStyle name="標準 5 4" xfId="1735"/>
    <cellStyle name="標準 5 5" xfId="1893"/>
    <cellStyle name="標準 6" xfId="1335"/>
    <cellStyle name="標準 6 2" xfId="1336"/>
    <cellStyle name="標準 6 2 2" xfId="1337"/>
    <cellStyle name="標準 6 2 2 2" xfId="1338"/>
    <cellStyle name="標準 6 2 2 3" xfId="1894"/>
    <cellStyle name="標準 6 2 3" xfId="1736"/>
    <cellStyle name="標準 6 2 4" xfId="1895"/>
    <cellStyle name="標準 6 3" xfId="1339"/>
    <cellStyle name="標準 6 3 2" xfId="1737"/>
    <cellStyle name="標準 6 3 3" xfId="1738"/>
    <cellStyle name="標準 6 3 3 2" xfId="1739"/>
    <cellStyle name="標準 6 4" xfId="1896"/>
    <cellStyle name="標準 6 5" xfId="1897"/>
    <cellStyle name="標準 7" xfId="1340"/>
    <cellStyle name="標準 7 2" xfId="1341"/>
    <cellStyle name="標準 7 2 2" xfId="1898"/>
    <cellStyle name="標準 7 2 2 2" xfId="1899"/>
    <cellStyle name="標準 7 2 2 3" xfId="1900"/>
    <cellStyle name="標準 7 2 3" xfId="1901"/>
    <cellStyle name="標準 7 2 3 2" xfId="1902"/>
    <cellStyle name="標準 7 2 3 3" xfId="1903"/>
    <cellStyle name="標準 7 2 4" xfId="1904"/>
    <cellStyle name="標準 7 2 5" xfId="1905"/>
    <cellStyle name="標準 7 3" xfId="1342"/>
    <cellStyle name="標準 7 3 2" xfId="1906"/>
    <cellStyle name="標準 7 3 3" xfId="1907"/>
    <cellStyle name="標準 7 4" xfId="1908"/>
    <cellStyle name="標準 7 4 2" xfId="1909"/>
    <cellStyle name="標準 7 4 3" xfId="1910"/>
    <cellStyle name="標準 7 5" xfId="1911"/>
    <cellStyle name="標準 7 6" xfId="1912"/>
    <cellStyle name="標準 8" xfId="1343"/>
    <cellStyle name="標準 8 2" xfId="1344"/>
    <cellStyle name="標準 8 2 2" xfId="1913"/>
    <cellStyle name="標準 8 2 3" xfId="1914"/>
    <cellStyle name="標準 8 3" xfId="1345"/>
    <cellStyle name="標準 8 4" xfId="1346"/>
    <cellStyle name="標準 8 5" xfId="1347"/>
    <cellStyle name="標準 8 6" xfId="1348"/>
    <cellStyle name="標準 8 7" xfId="1349"/>
    <cellStyle name="標準 9" xfId="1350"/>
    <cellStyle name="標準 9 2" xfId="1351"/>
    <cellStyle name="標準 9 3" xfId="1352"/>
    <cellStyle name="標準 9 4" xfId="1353"/>
    <cellStyle name="標準 9 5" xfId="1354"/>
    <cellStyle name="標準 9 6" xfId="1355"/>
    <cellStyle name="未定義" xfId="1575"/>
    <cellStyle name="良い 10" xfId="1356"/>
    <cellStyle name="良い 11" xfId="1357"/>
    <cellStyle name="良い 12" xfId="1358"/>
    <cellStyle name="良い 13" xfId="1359"/>
    <cellStyle name="良い 14" xfId="1360"/>
    <cellStyle name="良い 15" xfId="1361"/>
    <cellStyle name="良い 16" xfId="1362"/>
    <cellStyle name="良い 17" xfId="1363"/>
    <cellStyle name="良い 18" xfId="1364"/>
    <cellStyle name="良い 19" xfId="1365"/>
    <cellStyle name="良い 2" xfId="1366"/>
    <cellStyle name="良い 2 2" xfId="1367"/>
    <cellStyle name="良い 2 2 2" xfId="1576"/>
    <cellStyle name="良い 2 3" xfId="1915"/>
    <cellStyle name="良い 2 4" xfId="1916"/>
    <cellStyle name="良い 20" xfId="1368"/>
    <cellStyle name="良い 21" xfId="1369"/>
    <cellStyle name="良い 22" xfId="1370"/>
    <cellStyle name="良い 23" xfId="1371"/>
    <cellStyle name="良い 24" xfId="1372"/>
    <cellStyle name="良い 25" xfId="1373"/>
    <cellStyle name="良い 3" xfId="1374"/>
    <cellStyle name="良い 3 2" xfId="1375"/>
    <cellStyle name="良い 4" xfId="1376"/>
    <cellStyle name="良い 5" xfId="1377"/>
    <cellStyle name="良い 6" xfId="1378"/>
    <cellStyle name="良い 7" xfId="1379"/>
    <cellStyle name="良い 8" xfId="1380"/>
    <cellStyle name="良い 9" xfId="1381"/>
  </cellStyles>
  <dxfs count="0"/>
  <tableStyles count="0" defaultTableStyle="TableStyleMedium2" defaultPivotStyle="PivotStyleLight16"/>
  <colors>
    <mruColors>
      <color rgb="FFD9D9D9"/>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'年齢別受診率(資格通年)'!$E$3</c:f>
              <c:strCache>
                <c:ptCount val="1"/>
                <c:pt idx="0">
                  <c:v>受診率(%)</c:v>
                </c:pt>
              </c:strCache>
            </c:strRef>
          </c:tx>
          <c:spPr>
            <a:solidFill>
              <a:srgbClr val="FFC000"/>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5D6-487B-887F-7D3BDF0AC95E}"/>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5D6-487B-887F-7D3BDF0AC95E}"/>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5D6-487B-887F-7D3BDF0AC95E}"/>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5D6-487B-887F-7D3BDF0AC95E}"/>
                </c:ext>
              </c:extLst>
            </c:dLbl>
            <c:dLbl>
              <c:idx val="10"/>
              <c:layout>
                <c:manualLayout>
                  <c:x val="1.9844325749125653E-2"/>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5D6-487B-887F-7D3BDF0AC95E}"/>
                </c:ext>
              </c:extLst>
            </c:dLbl>
            <c:dLbl>
              <c:idx val="11"/>
              <c:layout>
                <c:manualLayout>
                  <c:x val="1.9598390660754066E-2"/>
                  <c:y val="7.9365079328122119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5D6-487B-887F-7D3BDF0AC95E}"/>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5D6-487B-887F-7D3BDF0AC95E}"/>
                </c:ext>
              </c:extLst>
            </c:dLbl>
            <c:dLbl>
              <c:idx val="13"/>
              <c:layout>
                <c:manualLayout>
                  <c:x val="1.4041877884885692E-2"/>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5D6-487B-887F-7D3BDF0AC95E}"/>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5D6-487B-887F-7D3BDF0AC95E}"/>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5D6-487B-887F-7D3BDF0AC95E}"/>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5D6-487B-887F-7D3BDF0AC95E}"/>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5D6-487B-887F-7D3BDF0AC95E}"/>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5D6-487B-887F-7D3BDF0AC95E}"/>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5D6-487B-887F-7D3BDF0AC95E}"/>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5D6-487B-887F-7D3BDF0AC95E}"/>
                </c:ext>
              </c:extLst>
            </c:dLbl>
            <c:dLbl>
              <c:idx val="33"/>
              <c:layout>
                <c:manualLayout>
                  <c:x val="2.4581417633207282E-4"/>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5D6-487B-887F-7D3BDF0AC95E}"/>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5D6-487B-887F-7D3BDF0AC95E}"/>
                </c:ext>
              </c:extLst>
            </c:dLbl>
            <c:dLbl>
              <c:idx val="38"/>
              <c:layout>
                <c:manualLayout>
                  <c:x val="-5.2802287655789014E-4"/>
                  <c:y val="-1.0078571428571428E-3"/>
                </c:manualLayout>
              </c:layout>
              <c:showLegendKey val="0"/>
              <c:showVal val="1"/>
              <c:showCatName val="0"/>
              <c:showSerName val="0"/>
              <c:showPercent val="0"/>
              <c:showBubbleSize val="0"/>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5D6-487B-887F-7D3BDF0AC95E}"/>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5D6-487B-887F-7D3BDF0AC95E}"/>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5D6-487B-887F-7D3BDF0AC95E}"/>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'年齢別受診率(資格通年)'!$B$4:$B$44</c:f>
              <c:strCache>
                <c:ptCount val="41"/>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96歳</c:v>
                </c:pt>
                <c:pt idx="23">
                  <c:v>97歳</c:v>
                </c:pt>
                <c:pt idx="24">
                  <c:v>98歳</c:v>
                </c:pt>
                <c:pt idx="25">
                  <c:v>99歳</c:v>
                </c:pt>
                <c:pt idx="26">
                  <c:v>100歳</c:v>
                </c:pt>
                <c:pt idx="27">
                  <c:v>101歳</c:v>
                </c:pt>
                <c:pt idx="28">
                  <c:v>102歳</c:v>
                </c:pt>
                <c:pt idx="29">
                  <c:v>103歳</c:v>
                </c:pt>
                <c:pt idx="30">
                  <c:v>104歳</c:v>
                </c:pt>
                <c:pt idx="31">
                  <c:v>105歳</c:v>
                </c:pt>
                <c:pt idx="32">
                  <c:v>106歳</c:v>
                </c:pt>
                <c:pt idx="33">
                  <c:v>107歳</c:v>
                </c:pt>
                <c:pt idx="34">
                  <c:v>108歳</c:v>
                </c:pt>
                <c:pt idx="35">
                  <c:v>109歳</c:v>
                </c:pt>
                <c:pt idx="36">
                  <c:v>110歳</c:v>
                </c:pt>
                <c:pt idx="37">
                  <c:v>111歳</c:v>
                </c:pt>
                <c:pt idx="38">
                  <c:v>112歳</c:v>
                </c:pt>
                <c:pt idx="39">
                  <c:v>113歳</c:v>
                </c:pt>
                <c:pt idx="40">
                  <c:v>114歳</c:v>
                </c:pt>
              </c:strCache>
            </c:strRef>
          </c:cat>
          <c:val>
            <c:numRef>
              <c:f>'年齢別受診率(資格通年)'!$E$4:$E$44</c:f>
              <c:numCache>
                <c:formatCode>0.0%</c:formatCode>
                <c:ptCount val="41"/>
                <c:pt idx="0">
                  <c:v>0.12609489051094891</c:v>
                </c:pt>
                <c:pt idx="1">
                  <c:v>0.1690465223399355</c:v>
                </c:pt>
                <c:pt idx="2">
                  <c:v>0.27213082062020144</c:v>
                </c:pt>
                <c:pt idx="3">
                  <c:v>0.27009794254913561</c:v>
                </c:pt>
                <c:pt idx="4">
                  <c:v>0.26302194517974553</c:v>
                </c:pt>
                <c:pt idx="5">
                  <c:v>0.25141288956278746</c:v>
                </c:pt>
                <c:pt idx="6">
                  <c:v>0.24912647496849583</c:v>
                </c:pt>
                <c:pt idx="7">
                  <c:v>0.23185430812148008</c:v>
                </c:pt>
                <c:pt idx="8">
                  <c:v>0.21532037437005039</c:v>
                </c:pt>
                <c:pt idx="9">
                  <c:v>0.20798262286179744</c:v>
                </c:pt>
                <c:pt idx="10">
                  <c:v>0.19197834471533209</c:v>
                </c:pt>
                <c:pt idx="11">
                  <c:v>0.18234494884910485</c:v>
                </c:pt>
                <c:pt idx="12">
                  <c:v>0.16518113552723945</c:v>
                </c:pt>
                <c:pt idx="13">
                  <c:v>0.15413800080938891</c:v>
                </c:pt>
                <c:pt idx="14">
                  <c:v>0.14053545713697946</c:v>
                </c:pt>
                <c:pt idx="15">
                  <c:v>0.12866966872621916</c:v>
                </c:pt>
                <c:pt idx="16">
                  <c:v>0.11887172599059771</c:v>
                </c:pt>
                <c:pt idx="17">
                  <c:v>0.10984584783689706</c:v>
                </c:pt>
                <c:pt idx="18">
                  <c:v>0.10145865192330314</c:v>
                </c:pt>
                <c:pt idx="19">
                  <c:v>9.6958881701241728E-2</c:v>
                </c:pt>
                <c:pt idx="20">
                  <c:v>8.6101225780941079E-2</c:v>
                </c:pt>
                <c:pt idx="21">
                  <c:v>8.7942547562051152E-2</c:v>
                </c:pt>
                <c:pt idx="22">
                  <c:v>7.2619047619047625E-2</c:v>
                </c:pt>
                <c:pt idx="23">
                  <c:v>6.6696914700544466E-2</c:v>
                </c:pt>
                <c:pt idx="24">
                  <c:v>6.2930494677520349E-2</c:v>
                </c:pt>
                <c:pt idx="25">
                  <c:v>5.729632945389436E-2</c:v>
                </c:pt>
                <c:pt idx="26">
                  <c:v>4.8312883435582821E-2</c:v>
                </c:pt>
                <c:pt idx="27">
                  <c:v>4.3663471778487756E-2</c:v>
                </c:pt>
                <c:pt idx="28">
                  <c:v>3.4013605442176874E-2</c:v>
                </c:pt>
                <c:pt idx="29">
                  <c:v>3.3018867924528301E-2</c:v>
                </c:pt>
                <c:pt idx="30">
                  <c:v>4.0178571428571432E-2</c:v>
                </c:pt>
                <c:pt idx="31">
                  <c:v>1.2422360248447204E-2</c:v>
                </c:pt>
                <c:pt idx="32">
                  <c:v>2.5000000000000001E-2</c:v>
                </c:pt>
                <c:pt idx="33">
                  <c:v>0</c:v>
                </c:pt>
                <c:pt idx="34">
                  <c:v>4.1666666666666664E-2</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16-75D6-487B-887F-7D3BDF0AC95E}"/>
            </c:ext>
          </c:extLst>
        </c:ser>
        <c:dLbls>
          <c:showLegendKey val="0"/>
          <c:showVal val="0"/>
          <c:showCatName val="0"/>
          <c:showSerName val="0"/>
          <c:showPercent val="0"/>
          <c:showBubbleSize val="0"/>
        </c:dLbls>
        <c:gapWidth val="15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市区町村別_指導対象者群分析!$AJ$5</c:f>
              <c:strCache>
                <c:ptCount val="1"/>
                <c:pt idx="0">
                  <c:v>治療中断者割合</c:v>
                </c:pt>
              </c:strCache>
            </c:strRef>
          </c:tx>
          <c:spPr>
            <a:solidFill>
              <a:srgbClr val="B3A2C7"/>
            </a:solidFill>
            <a:ln>
              <a:noFill/>
            </a:ln>
          </c:spPr>
          <c:invertIfNegative val="0"/>
          <c:dLbls>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市区町村別_指導対象者群分析!$AJ$6:$AJ$79</c:f>
              <c:strCache>
                <c:ptCount val="74"/>
                <c:pt idx="0">
                  <c:v>島本町</c:v>
                </c:pt>
                <c:pt idx="1">
                  <c:v>岬町</c:v>
                </c:pt>
                <c:pt idx="2">
                  <c:v>西区</c:v>
                </c:pt>
                <c:pt idx="3">
                  <c:v>西成区</c:v>
                </c:pt>
                <c:pt idx="4">
                  <c:v>旭区</c:v>
                </c:pt>
                <c:pt idx="5">
                  <c:v>東住吉区</c:v>
                </c:pt>
                <c:pt idx="6">
                  <c:v>淀川区</c:v>
                </c:pt>
                <c:pt idx="7">
                  <c:v>天王寺区</c:v>
                </c:pt>
                <c:pt idx="8">
                  <c:v>東淀川区</c:v>
                </c:pt>
                <c:pt idx="9">
                  <c:v>都島区</c:v>
                </c:pt>
                <c:pt idx="10">
                  <c:v>堺市堺区</c:v>
                </c:pt>
                <c:pt idx="11">
                  <c:v>大東市</c:v>
                </c:pt>
                <c:pt idx="12">
                  <c:v>松原市</c:v>
                </c:pt>
                <c:pt idx="13">
                  <c:v>四條畷市</c:v>
                </c:pt>
                <c:pt idx="14">
                  <c:v>北区</c:v>
                </c:pt>
                <c:pt idx="15">
                  <c:v>住吉区</c:v>
                </c:pt>
                <c:pt idx="16">
                  <c:v>福島区</c:v>
                </c:pt>
                <c:pt idx="17">
                  <c:v>大阪市</c:v>
                </c:pt>
                <c:pt idx="18">
                  <c:v>箕面市</c:v>
                </c:pt>
                <c:pt idx="19">
                  <c:v>泉南市</c:v>
                </c:pt>
                <c:pt idx="20">
                  <c:v>港区</c:v>
                </c:pt>
                <c:pt idx="21">
                  <c:v>住之江区</c:v>
                </c:pt>
                <c:pt idx="22">
                  <c:v>阿倍野区</c:v>
                </c:pt>
                <c:pt idx="23">
                  <c:v>平野区</c:v>
                </c:pt>
                <c:pt idx="24">
                  <c:v>田尻町</c:v>
                </c:pt>
                <c:pt idx="25">
                  <c:v>鶴見区</c:v>
                </c:pt>
                <c:pt idx="26">
                  <c:v>堺市西区</c:v>
                </c:pt>
                <c:pt idx="27">
                  <c:v>池田市</c:v>
                </c:pt>
                <c:pt idx="28">
                  <c:v>堺市東区</c:v>
                </c:pt>
                <c:pt idx="29">
                  <c:v>熊取町</c:v>
                </c:pt>
                <c:pt idx="30">
                  <c:v>中央区</c:v>
                </c:pt>
                <c:pt idx="31">
                  <c:v>柏原市</c:v>
                </c:pt>
                <c:pt idx="32">
                  <c:v>東大阪市</c:v>
                </c:pt>
                <c:pt idx="33">
                  <c:v>堺市北区</c:v>
                </c:pt>
                <c:pt idx="34">
                  <c:v>貝塚市</c:v>
                </c:pt>
                <c:pt idx="35">
                  <c:v>守口市</c:v>
                </c:pt>
                <c:pt idx="36">
                  <c:v>堺市</c:v>
                </c:pt>
                <c:pt idx="37">
                  <c:v>吹田市</c:v>
                </c:pt>
                <c:pt idx="38">
                  <c:v>千早赤阪村</c:v>
                </c:pt>
                <c:pt idx="39">
                  <c:v>西淀川区</c:v>
                </c:pt>
                <c:pt idx="40">
                  <c:v>和泉市</c:v>
                </c:pt>
                <c:pt idx="41">
                  <c:v>八尾市</c:v>
                </c:pt>
                <c:pt idx="42">
                  <c:v>生野区</c:v>
                </c:pt>
                <c:pt idx="43">
                  <c:v>城東区</c:v>
                </c:pt>
                <c:pt idx="44">
                  <c:v>阪南市</c:v>
                </c:pt>
                <c:pt idx="45">
                  <c:v>摂津市</c:v>
                </c:pt>
                <c:pt idx="46">
                  <c:v>東成区</c:v>
                </c:pt>
                <c:pt idx="47">
                  <c:v>岸和田市</c:v>
                </c:pt>
                <c:pt idx="48">
                  <c:v>泉大津市</c:v>
                </c:pt>
                <c:pt idx="49">
                  <c:v>高石市</c:v>
                </c:pt>
                <c:pt idx="50">
                  <c:v>堺市南区</c:v>
                </c:pt>
                <c:pt idx="51">
                  <c:v>能勢町</c:v>
                </c:pt>
                <c:pt idx="52">
                  <c:v>堺市中区</c:v>
                </c:pt>
                <c:pt idx="53">
                  <c:v>寝屋川市</c:v>
                </c:pt>
                <c:pt idx="54">
                  <c:v>枚方市</c:v>
                </c:pt>
                <c:pt idx="55">
                  <c:v>泉佐野市</c:v>
                </c:pt>
                <c:pt idx="56">
                  <c:v>豊能町</c:v>
                </c:pt>
                <c:pt idx="57">
                  <c:v>富田林市</c:v>
                </c:pt>
                <c:pt idx="58">
                  <c:v>茨木市</c:v>
                </c:pt>
                <c:pt idx="59">
                  <c:v>浪速区</c:v>
                </c:pt>
                <c:pt idx="60">
                  <c:v>豊中市</c:v>
                </c:pt>
                <c:pt idx="61">
                  <c:v>藤井寺市</c:v>
                </c:pt>
                <c:pt idx="62">
                  <c:v>太子町</c:v>
                </c:pt>
                <c:pt idx="63">
                  <c:v>羽曳野市</c:v>
                </c:pt>
                <c:pt idx="64">
                  <c:v>高槻市</c:v>
                </c:pt>
                <c:pt idx="65">
                  <c:v>大正区</c:v>
                </c:pt>
                <c:pt idx="66">
                  <c:v>堺市美原区</c:v>
                </c:pt>
                <c:pt idx="67">
                  <c:v>此花区</c:v>
                </c:pt>
                <c:pt idx="68">
                  <c:v>門真市</c:v>
                </c:pt>
                <c:pt idx="69">
                  <c:v>交野市</c:v>
                </c:pt>
                <c:pt idx="70">
                  <c:v>河内長野市</c:v>
                </c:pt>
                <c:pt idx="71">
                  <c:v>大阪狭山市</c:v>
                </c:pt>
                <c:pt idx="72">
                  <c:v>河南町</c:v>
                </c:pt>
                <c:pt idx="73">
                  <c:v>忠岡町</c:v>
                </c:pt>
              </c:strCache>
            </c:strRef>
          </c:cat>
          <c:val>
            <c:numRef>
              <c:f>市区町村別_指導対象者群分析!$AK$6:$AK$79</c:f>
              <c:numCache>
                <c:formatCode>0.0%</c:formatCode>
                <c:ptCount val="74"/>
                <c:pt idx="0">
                  <c:v>7.3224310471076397E-3</c:v>
                </c:pt>
                <c:pt idx="1">
                  <c:v>7.2623934322702871E-3</c:v>
                </c:pt>
                <c:pt idx="2">
                  <c:v>7.1265678449258839E-3</c:v>
                </c:pt>
                <c:pt idx="3">
                  <c:v>7.0384407146724419E-3</c:v>
                </c:pt>
                <c:pt idx="4">
                  <c:v>6.9547203314590115E-3</c:v>
                </c:pt>
                <c:pt idx="5">
                  <c:v>6.8427242595958514E-3</c:v>
                </c:pt>
                <c:pt idx="6">
                  <c:v>6.8104426787741201E-3</c:v>
                </c:pt>
                <c:pt idx="7">
                  <c:v>6.5725073416305416E-3</c:v>
                </c:pt>
                <c:pt idx="8">
                  <c:v>6.4621177428382439E-3</c:v>
                </c:pt>
                <c:pt idx="9">
                  <c:v>6.2783397279386121E-3</c:v>
                </c:pt>
                <c:pt idx="10">
                  <c:v>6.2543064610165898E-3</c:v>
                </c:pt>
                <c:pt idx="11">
                  <c:v>6.2127392532161912E-3</c:v>
                </c:pt>
                <c:pt idx="12">
                  <c:v>6.0529356738017936E-3</c:v>
                </c:pt>
                <c:pt idx="13">
                  <c:v>5.9970014992503746E-3</c:v>
                </c:pt>
                <c:pt idx="14">
                  <c:v>5.9600932884166886E-3</c:v>
                </c:pt>
                <c:pt idx="15">
                  <c:v>5.9506389620524831E-3</c:v>
                </c:pt>
                <c:pt idx="16">
                  <c:v>5.8920252123869556E-3</c:v>
                </c:pt>
                <c:pt idx="17">
                  <c:v>5.7990847787183185E-3</c:v>
                </c:pt>
                <c:pt idx="18">
                  <c:v>5.7208899162091882E-3</c:v>
                </c:pt>
                <c:pt idx="19">
                  <c:v>5.7069648264616822E-3</c:v>
                </c:pt>
                <c:pt idx="20">
                  <c:v>5.664933135215453E-3</c:v>
                </c:pt>
                <c:pt idx="21">
                  <c:v>5.629880743386404E-3</c:v>
                </c:pt>
                <c:pt idx="22">
                  <c:v>5.6254834399831234E-3</c:v>
                </c:pt>
                <c:pt idx="23">
                  <c:v>5.6220529561117156E-3</c:v>
                </c:pt>
                <c:pt idx="24">
                  <c:v>5.5762081784386614E-3</c:v>
                </c:pt>
                <c:pt idx="25">
                  <c:v>5.5008909893856043E-3</c:v>
                </c:pt>
                <c:pt idx="26">
                  <c:v>5.4712617744937676E-3</c:v>
                </c:pt>
                <c:pt idx="27">
                  <c:v>5.4302996975529282E-3</c:v>
                </c:pt>
                <c:pt idx="28">
                  <c:v>5.4219167621229478E-3</c:v>
                </c:pt>
                <c:pt idx="29">
                  <c:v>5.3802008608321381E-3</c:v>
                </c:pt>
                <c:pt idx="30">
                  <c:v>5.3363117398858278E-3</c:v>
                </c:pt>
                <c:pt idx="31">
                  <c:v>5.288314858130784E-3</c:v>
                </c:pt>
                <c:pt idx="32">
                  <c:v>5.2675685382497306E-3</c:v>
                </c:pt>
                <c:pt idx="33">
                  <c:v>5.252889088998949E-3</c:v>
                </c:pt>
                <c:pt idx="34">
                  <c:v>5.2475074339688645E-3</c:v>
                </c:pt>
                <c:pt idx="35">
                  <c:v>5.2388436443301422E-3</c:v>
                </c:pt>
                <c:pt idx="36">
                  <c:v>5.2383493418712204E-3</c:v>
                </c:pt>
                <c:pt idx="37">
                  <c:v>5.2064303982462552E-3</c:v>
                </c:pt>
                <c:pt idx="38">
                  <c:v>5.1546391752577319E-3</c:v>
                </c:pt>
                <c:pt idx="39">
                  <c:v>5.062849162011173E-3</c:v>
                </c:pt>
                <c:pt idx="40">
                  <c:v>5.0483402390817736E-3</c:v>
                </c:pt>
                <c:pt idx="41">
                  <c:v>5.0480769230769234E-3</c:v>
                </c:pt>
                <c:pt idx="42">
                  <c:v>5.0265289025411899E-3</c:v>
                </c:pt>
                <c:pt idx="43">
                  <c:v>4.9916029109908569E-3</c:v>
                </c:pt>
                <c:pt idx="44">
                  <c:v>4.9727681742836845E-3</c:v>
                </c:pt>
                <c:pt idx="45">
                  <c:v>4.9448459490300497E-3</c:v>
                </c:pt>
                <c:pt idx="46">
                  <c:v>4.927079227433977E-3</c:v>
                </c:pt>
                <c:pt idx="47">
                  <c:v>4.859086491739553E-3</c:v>
                </c:pt>
                <c:pt idx="48">
                  <c:v>4.8418334409296316E-3</c:v>
                </c:pt>
                <c:pt idx="49">
                  <c:v>4.8327137546468404E-3</c:v>
                </c:pt>
                <c:pt idx="50">
                  <c:v>4.750699285175154E-3</c:v>
                </c:pt>
                <c:pt idx="51">
                  <c:v>4.7418335089567968E-3</c:v>
                </c:pt>
                <c:pt idx="52">
                  <c:v>4.736129905277402E-3</c:v>
                </c:pt>
                <c:pt idx="53">
                  <c:v>4.6821318901827244E-3</c:v>
                </c:pt>
                <c:pt idx="54">
                  <c:v>4.6507266760431321E-3</c:v>
                </c:pt>
                <c:pt idx="55">
                  <c:v>4.6271304079586644E-3</c:v>
                </c:pt>
                <c:pt idx="56">
                  <c:v>4.6060606060606057E-3</c:v>
                </c:pt>
                <c:pt idx="57">
                  <c:v>4.5773573390296002E-3</c:v>
                </c:pt>
                <c:pt idx="58">
                  <c:v>4.5492269388006023E-3</c:v>
                </c:pt>
                <c:pt idx="59">
                  <c:v>4.5454545454545452E-3</c:v>
                </c:pt>
                <c:pt idx="60">
                  <c:v>4.4519615848205608E-3</c:v>
                </c:pt>
                <c:pt idx="61">
                  <c:v>4.3294728866760468E-3</c:v>
                </c:pt>
                <c:pt idx="62">
                  <c:v>4.3149946062567418E-3</c:v>
                </c:pt>
                <c:pt idx="63">
                  <c:v>4.2923644277855031E-3</c:v>
                </c:pt>
                <c:pt idx="64">
                  <c:v>4.2262991067140527E-3</c:v>
                </c:pt>
                <c:pt idx="65">
                  <c:v>3.9966344131257886E-3</c:v>
                </c:pt>
                <c:pt idx="66">
                  <c:v>3.8489736070381232E-3</c:v>
                </c:pt>
                <c:pt idx="67">
                  <c:v>3.5763728657129674E-3</c:v>
                </c:pt>
                <c:pt idx="68">
                  <c:v>3.5593418135138289E-3</c:v>
                </c:pt>
                <c:pt idx="69">
                  <c:v>3.5496495858742148E-3</c:v>
                </c:pt>
                <c:pt idx="70">
                  <c:v>3.4970951548310676E-3</c:v>
                </c:pt>
                <c:pt idx="71">
                  <c:v>3.476965106171613E-3</c:v>
                </c:pt>
                <c:pt idx="72">
                  <c:v>3.4456355283307809E-3</c:v>
                </c:pt>
                <c:pt idx="73">
                  <c:v>3.0745580322828594E-3</c:v>
                </c:pt>
              </c:numCache>
            </c:numRef>
          </c:val>
          <c:extLst xmlns:c16r2="http://schemas.microsoft.com/office/drawing/2015/06/char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07B5-46BC-BDCC-58B874FB047F}"/>
              </c:ext>
            </c:extLst>
          </c:dPt>
          <c:dLbls>
            <c:dLbl>
              <c:idx val="0"/>
              <c:layout>
                <c:manualLayout>
                  <c:x val="2.9142512077294687E-2"/>
                  <c:y val="-0.88295238095238093"/>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72-4B73-99F3-5D587368A0FF}"/>
                </c:ext>
              </c:extLst>
            </c:dLbl>
            <c:spPr>
              <a:noFill/>
              <a:ln>
                <a:noFill/>
              </a:ln>
              <a:effectLst/>
            </c:spPr>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howLeaderLines val="0"/>
              </c:ext>
            </c:extLst>
          </c:dLbls>
          <c:xVal>
            <c:numRef>
              <c:f>市区町村別_指導対象者群分析!$AM$6:$AM$79</c:f>
              <c:numCache>
                <c:formatCode>0.0%</c:formatCode>
                <c:ptCount val="74"/>
                <c:pt idx="0">
                  <c:v>5.1516094758313436E-3</c:v>
                </c:pt>
                <c:pt idx="1">
                  <c:v>5.1516094758313436E-3</c:v>
                </c:pt>
                <c:pt idx="2">
                  <c:v>5.1516094758313436E-3</c:v>
                </c:pt>
                <c:pt idx="3">
                  <c:v>5.1516094758313436E-3</c:v>
                </c:pt>
                <c:pt idx="4">
                  <c:v>5.1516094758313436E-3</c:v>
                </c:pt>
                <c:pt idx="5">
                  <c:v>5.1516094758313436E-3</c:v>
                </c:pt>
                <c:pt idx="6">
                  <c:v>5.1516094758313436E-3</c:v>
                </c:pt>
                <c:pt idx="7">
                  <c:v>5.1516094758313436E-3</c:v>
                </c:pt>
                <c:pt idx="8">
                  <c:v>5.1516094758313436E-3</c:v>
                </c:pt>
                <c:pt idx="9">
                  <c:v>5.1516094758313436E-3</c:v>
                </c:pt>
                <c:pt idx="10">
                  <c:v>5.1516094758313436E-3</c:v>
                </c:pt>
                <c:pt idx="11">
                  <c:v>5.1516094758313436E-3</c:v>
                </c:pt>
                <c:pt idx="12">
                  <c:v>5.1516094758313436E-3</c:v>
                </c:pt>
                <c:pt idx="13">
                  <c:v>5.1516094758313436E-3</c:v>
                </c:pt>
                <c:pt idx="14">
                  <c:v>5.1516094758313436E-3</c:v>
                </c:pt>
                <c:pt idx="15">
                  <c:v>5.1516094758313436E-3</c:v>
                </c:pt>
                <c:pt idx="16">
                  <c:v>5.1516094758313436E-3</c:v>
                </c:pt>
                <c:pt idx="17">
                  <c:v>5.1516094758313436E-3</c:v>
                </c:pt>
                <c:pt idx="18">
                  <c:v>5.1516094758313436E-3</c:v>
                </c:pt>
                <c:pt idx="19">
                  <c:v>5.1516094758313436E-3</c:v>
                </c:pt>
                <c:pt idx="20">
                  <c:v>5.1516094758313436E-3</c:v>
                </c:pt>
                <c:pt idx="21">
                  <c:v>5.1516094758313436E-3</c:v>
                </c:pt>
                <c:pt idx="22">
                  <c:v>5.1516094758313436E-3</c:v>
                </c:pt>
                <c:pt idx="23">
                  <c:v>5.1516094758313436E-3</c:v>
                </c:pt>
                <c:pt idx="24">
                  <c:v>5.1516094758313436E-3</c:v>
                </c:pt>
                <c:pt idx="25">
                  <c:v>5.1516094758313436E-3</c:v>
                </c:pt>
                <c:pt idx="26">
                  <c:v>5.1516094758313436E-3</c:v>
                </c:pt>
                <c:pt idx="27">
                  <c:v>5.1516094758313436E-3</c:v>
                </c:pt>
                <c:pt idx="28">
                  <c:v>5.1516094758313436E-3</c:v>
                </c:pt>
                <c:pt idx="29">
                  <c:v>5.1516094758313436E-3</c:v>
                </c:pt>
                <c:pt idx="30">
                  <c:v>5.1516094758313436E-3</c:v>
                </c:pt>
                <c:pt idx="31">
                  <c:v>5.1516094758313436E-3</c:v>
                </c:pt>
                <c:pt idx="32">
                  <c:v>5.1516094758313436E-3</c:v>
                </c:pt>
                <c:pt idx="33">
                  <c:v>5.1516094758313436E-3</c:v>
                </c:pt>
                <c:pt idx="34">
                  <c:v>5.1516094758313436E-3</c:v>
                </c:pt>
                <c:pt idx="35">
                  <c:v>5.1516094758313436E-3</c:v>
                </c:pt>
                <c:pt idx="36">
                  <c:v>5.1516094758313436E-3</c:v>
                </c:pt>
                <c:pt idx="37">
                  <c:v>5.1516094758313436E-3</c:v>
                </c:pt>
                <c:pt idx="38">
                  <c:v>5.1516094758313436E-3</c:v>
                </c:pt>
                <c:pt idx="39">
                  <c:v>5.1516094758313436E-3</c:v>
                </c:pt>
                <c:pt idx="40">
                  <c:v>5.1516094758313436E-3</c:v>
                </c:pt>
                <c:pt idx="41">
                  <c:v>5.1516094758313436E-3</c:v>
                </c:pt>
                <c:pt idx="42">
                  <c:v>5.1516094758313436E-3</c:v>
                </c:pt>
                <c:pt idx="43">
                  <c:v>5.1516094758313436E-3</c:v>
                </c:pt>
                <c:pt idx="44">
                  <c:v>5.1516094758313436E-3</c:v>
                </c:pt>
                <c:pt idx="45">
                  <c:v>5.1516094758313436E-3</c:v>
                </c:pt>
                <c:pt idx="46">
                  <c:v>5.1516094758313436E-3</c:v>
                </c:pt>
                <c:pt idx="47">
                  <c:v>5.1516094758313436E-3</c:v>
                </c:pt>
                <c:pt idx="48">
                  <c:v>5.1516094758313436E-3</c:v>
                </c:pt>
                <c:pt idx="49">
                  <c:v>5.1516094758313436E-3</c:v>
                </c:pt>
                <c:pt idx="50">
                  <c:v>5.1516094758313436E-3</c:v>
                </c:pt>
                <c:pt idx="51">
                  <c:v>5.1516094758313436E-3</c:v>
                </c:pt>
                <c:pt idx="52">
                  <c:v>5.1516094758313436E-3</c:v>
                </c:pt>
                <c:pt idx="53">
                  <c:v>5.1516094758313436E-3</c:v>
                </c:pt>
                <c:pt idx="54">
                  <c:v>5.1516094758313436E-3</c:v>
                </c:pt>
                <c:pt idx="55">
                  <c:v>5.1516094758313436E-3</c:v>
                </c:pt>
                <c:pt idx="56">
                  <c:v>5.1516094758313436E-3</c:v>
                </c:pt>
                <c:pt idx="57">
                  <c:v>5.1516094758313436E-3</c:v>
                </c:pt>
                <c:pt idx="58">
                  <c:v>5.1516094758313436E-3</c:v>
                </c:pt>
                <c:pt idx="59">
                  <c:v>5.1516094758313436E-3</c:v>
                </c:pt>
                <c:pt idx="60">
                  <c:v>5.1516094758313436E-3</c:v>
                </c:pt>
                <c:pt idx="61">
                  <c:v>5.1516094758313436E-3</c:v>
                </c:pt>
                <c:pt idx="62">
                  <c:v>5.1516094758313436E-3</c:v>
                </c:pt>
                <c:pt idx="63">
                  <c:v>5.1516094758313436E-3</c:v>
                </c:pt>
                <c:pt idx="64">
                  <c:v>5.1516094758313436E-3</c:v>
                </c:pt>
                <c:pt idx="65">
                  <c:v>5.1516094758313436E-3</c:v>
                </c:pt>
                <c:pt idx="66">
                  <c:v>5.1516094758313436E-3</c:v>
                </c:pt>
                <c:pt idx="67">
                  <c:v>5.1516094758313436E-3</c:v>
                </c:pt>
                <c:pt idx="68">
                  <c:v>5.1516094758313436E-3</c:v>
                </c:pt>
                <c:pt idx="69">
                  <c:v>5.1516094758313436E-3</c:v>
                </c:pt>
                <c:pt idx="70">
                  <c:v>5.1516094758313436E-3</c:v>
                </c:pt>
                <c:pt idx="71">
                  <c:v>5.1516094758313436E-3</c:v>
                </c:pt>
                <c:pt idx="72">
                  <c:v>5.1516094758313436E-3</c:v>
                </c:pt>
                <c:pt idx="73">
                  <c:v>5.1516094758313436E-3</c:v>
                </c:pt>
              </c:numCache>
            </c:numRef>
          </c:xVal>
          <c:yVal>
            <c:numRef>
              <c:f>市区町村別_指導対象者群分析!$AN$6:$AN$79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xmlns:c16r2="http://schemas.microsoft.com/office/drawing/2015/06/char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2110962824562184"/>
              <c:y val="1.1285604386639392E-2"/>
            </c:manualLayout>
          </c:layout>
          <c:overlay val="0"/>
        </c:title>
        <c:numFmt formatCode="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有所見者割合!$F$3</c:f>
              <c:strCache>
                <c:ptCount val="1"/>
                <c:pt idx="0">
                  <c:v>割合(%)
(対象者数に占める
割合)</c:v>
                </c:pt>
              </c:strCache>
            </c:strRef>
          </c:tx>
          <c:spPr>
            <a:solidFill>
              <a:srgbClr val="FFC000"/>
            </a:solidFill>
          </c:spPr>
          <c:invertIfNegative val="0"/>
          <c:dLbls>
            <c:dLbl>
              <c:idx val="1"/>
              <c:layout>
                <c:manualLayout>
                  <c:x val="3.0757121666212576E-3"/>
                  <c:y val="1.3888706620005875E-2"/>
                </c:manualLayout>
              </c:layout>
              <c:showLegendKey val="0"/>
              <c:showVal val="1"/>
              <c:showCatName val="0"/>
              <c:showSerName val="0"/>
              <c:showPercent val="0"/>
              <c:showBubbleSize val="0"/>
            </c:dLbl>
            <c:dLbl>
              <c:idx val="4"/>
              <c:layout>
                <c:manualLayout>
                  <c:x val="3.0757121666212576E-3"/>
                  <c:y val="-1.6203703703703703E-2"/>
                </c:manualLayout>
              </c:layout>
              <c:showLegendKey val="0"/>
              <c:showVal val="1"/>
              <c:showCatName val="0"/>
              <c:showSerName val="0"/>
              <c:showPercent val="0"/>
              <c:showBubbleSize val="0"/>
            </c:dLbl>
            <c:dLbl>
              <c:idx val="7"/>
              <c:layout>
                <c:manualLayout>
                  <c:x val="-1.127748099918843E-16"/>
                  <c:y val="1.38888888888888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有所見者割合!$B$4:$B$12</c:f>
              <c:strCache>
                <c:ptCount val="9"/>
                <c:pt idx="0">
                  <c:v>BMI</c:v>
                </c:pt>
                <c:pt idx="1">
                  <c:v>腹囲</c:v>
                </c:pt>
                <c:pt idx="2">
                  <c:v>収縮期血圧</c:v>
                </c:pt>
                <c:pt idx="3">
                  <c:v>拡張期血圧</c:v>
                </c:pt>
                <c:pt idx="4">
                  <c:v>中性脂肪</c:v>
                </c:pt>
                <c:pt idx="5">
                  <c:v>HDLコレステロール</c:v>
                </c:pt>
                <c:pt idx="6">
                  <c:v>LDLコレステロール</c:v>
                </c:pt>
                <c:pt idx="7">
                  <c:v>空腹時血糖</c:v>
                </c:pt>
                <c:pt idx="8">
                  <c:v>HbA1c</c:v>
                </c:pt>
              </c:strCache>
            </c:strRef>
          </c:cat>
          <c:val>
            <c:numRef>
              <c:f>有所見者割合!$F$4:$F$12</c:f>
              <c:numCache>
                <c:formatCode>0.0%</c:formatCode>
                <c:ptCount val="9"/>
                <c:pt idx="0">
                  <c:v>0.23751025473821494</c:v>
                </c:pt>
                <c:pt idx="1">
                  <c:v>0.36206460489443282</c:v>
                </c:pt>
                <c:pt idx="2">
                  <c:v>0.59797786077184478</c:v>
                </c:pt>
                <c:pt idx="3">
                  <c:v>0.12495057833859095</c:v>
                </c:pt>
                <c:pt idx="4">
                  <c:v>0.173182148910488</c:v>
                </c:pt>
                <c:pt idx="5">
                  <c:v>5.4675375472626561E-2</c:v>
                </c:pt>
                <c:pt idx="6">
                  <c:v>0.4367651638206011</c:v>
                </c:pt>
                <c:pt idx="7">
                  <c:v>0.36198351968862896</c:v>
                </c:pt>
                <c:pt idx="8">
                  <c:v>0.61094091903719916</c:v>
                </c:pt>
              </c:numCache>
            </c:numRef>
          </c:val>
          <c:extLst xmlns:c16r2="http://schemas.microsoft.com/office/drawing/2015/06/chart">
            <c:ext xmlns:c16="http://schemas.microsoft.com/office/drawing/2014/chart" uri="{C3380CC4-5D6E-409C-BE32-E72D297353CC}">
              <c16:uniqueId val="{00000000-6797-4798-9C29-B8990469362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地区別_有所見者割合!$AF$5</c:f>
              <c:strCache>
                <c:ptCount val="1"/>
                <c:pt idx="0">
                  <c:v>有所見者割合 BMI</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地区別_有所見者割合!$AF$6:$AF$13</c:f>
              <c:strCache>
                <c:ptCount val="8"/>
                <c:pt idx="0">
                  <c:v>中河内医療圏</c:v>
                </c:pt>
                <c:pt idx="1">
                  <c:v>北河内医療圏</c:v>
                </c:pt>
                <c:pt idx="2">
                  <c:v>大阪市医療圏</c:v>
                </c:pt>
                <c:pt idx="3">
                  <c:v>泉州医療圏</c:v>
                </c:pt>
                <c:pt idx="4">
                  <c:v>堺市医療圏</c:v>
                </c:pt>
                <c:pt idx="5">
                  <c:v>南河内医療圏</c:v>
                </c:pt>
                <c:pt idx="6">
                  <c:v>三島医療圏</c:v>
                </c:pt>
                <c:pt idx="7">
                  <c:v>豊能医療圏</c:v>
                </c:pt>
              </c:strCache>
            </c:strRef>
          </c:cat>
          <c:val>
            <c:numRef>
              <c:f>地区別_有所見者割合!$AG$6:$AG$13</c:f>
              <c:numCache>
                <c:formatCode>0.0%</c:formatCode>
                <c:ptCount val="8"/>
                <c:pt idx="0">
                  <c:v>0.25292932615220159</c:v>
                </c:pt>
                <c:pt idx="1">
                  <c:v>0.24854309088871457</c:v>
                </c:pt>
                <c:pt idx="2">
                  <c:v>0.24562377153428142</c:v>
                </c:pt>
                <c:pt idx="3">
                  <c:v>0.24409682479121625</c:v>
                </c:pt>
                <c:pt idx="4">
                  <c:v>0.23784376245516142</c:v>
                </c:pt>
                <c:pt idx="5">
                  <c:v>0.22864734910793369</c:v>
                </c:pt>
                <c:pt idx="6">
                  <c:v>0.22453892304273756</c:v>
                </c:pt>
                <c:pt idx="7">
                  <c:v>0.21950428075780645</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8258944"/>
        <c:axId val="4595348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3.3743961352657004E-2"/>
                  <c:y val="-0.89605555555555561"/>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CE-4C8C-A1EF-E2EF88B9371F}"/>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地区別_有所見者割合!$AY$6:$AY$13</c:f>
              <c:numCache>
                <c:formatCode>0.0%</c:formatCode>
                <c:ptCount val="8"/>
                <c:pt idx="0">
                  <c:v>0.23751025473821494</c:v>
                </c:pt>
                <c:pt idx="1">
                  <c:v>0.23751025473821494</c:v>
                </c:pt>
                <c:pt idx="2">
                  <c:v>0.23751025473821494</c:v>
                </c:pt>
                <c:pt idx="3">
                  <c:v>0.23751025473821494</c:v>
                </c:pt>
                <c:pt idx="4">
                  <c:v>0.23751025473821494</c:v>
                </c:pt>
                <c:pt idx="5">
                  <c:v>0.23751025473821494</c:v>
                </c:pt>
                <c:pt idx="6">
                  <c:v>0.23751025473821494</c:v>
                </c:pt>
                <c:pt idx="7">
                  <c:v>0.23751025473821494</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9536000"/>
        <c:axId val="459535424"/>
      </c:scatte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valAx>
        <c:axId val="459535424"/>
        <c:scaling>
          <c:orientation val="minMax"/>
          <c:max val="50"/>
          <c:min val="0"/>
        </c:scaling>
        <c:delete val="1"/>
        <c:axPos val="r"/>
        <c:numFmt formatCode="General" sourceLinked="1"/>
        <c:majorTickMark val="out"/>
        <c:minorTickMark val="none"/>
        <c:tickLblPos val="nextTo"/>
        <c:crossAx val="459536000"/>
        <c:crosses val="max"/>
        <c:crossBetween val="midCat"/>
      </c:valAx>
      <c:valAx>
        <c:axId val="459536000"/>
        <c:scaling>
          <c:orientation val="minMax"/>
        </c:scaling>
        <c:delete val="1"/>
        <c:axPos val="b"/>
        <c:numFmt formatCode="0.0%" sourceLinked="1"/>
        <c:majorTickMark val="out"/>
        <c:minorTickMark val="none"/>
        <c:tickLblPos val="nextTo"/>
        <c:crossAx val="45953542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地区別_有所見者割合!$AH$5</c:f>
              <c:strCache>
                <c:ptCount val="1"/>
                <c:pt idx="0">
                  <c:v>有所見者割合 腹囲</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地区別_有所見者割合!$AH$6:$AH$13</c:f>
              <c:strCache>
                <c:ptCount val="8"/>
                <c:pt idx="0">
                  <c:v>北河内医療圏</c:v>
                </c:pt>
                <c:pt idx="1">
                  <c:v>中河内医療圏</c:v>
                </c:pt>
                <c:pt idx="2">
                  <c:v>三島医療圏</c:v>
                </c:pt>
                <c:pt idx="3">
                  <c:v>堺市医療圏</c:v>
                </c:pt>
                <c:pt idx="4">
                  <c:v>南河内医療圏</c:v>
                </c:pt>
                <c:pt idx="5">
                  <c:v>大阪市医療圏</c:v>
                </c:pt>
                <c:pt idx="6">
                  <c:v>泉州医療圏</c:v>
                </c:pt>
                <c:pt idx="7">
                  <c:v>豊能医療圏</c:v>
                </c:pt>
              </c:strCache>
            </c:strRef>
          </c:cat>
          <c:val>
            <c:numRef>
              <c:f>地区別_有所見者割合!$AI$6:$AI$13</c:f>
              <c:numCache>
                <c:formatCode>0.0%</c:formatCode>
                <c:ptCount val="8"/>
                <c:pt idx="0">
                  <c:v>0.37274044214902058</c:v>
                </c:pt>
                <c:pt idx="1">
                  <c:v>0.36381257374009773</c:v>
                </c:pt>
                <c:pt idx="2">
                  <c:v>0.36204607575165954</c:v>
                </c:pt>
                <c:pt idx="3">
                  <c:v>0.36136982375698523</c:v>
                </c:pt>
                <c:pt idx="4">
                  <c:v>0.36092985318107668</c:v>
                </c:pt>
                <c:pt idx="5">
                  <c:v>0.36033074317593144</c:v>
                </c:pt>
                <c:pt idx="6">
                  <c:v>0.35767097966728278</c:v>
                </c:pt>
                <c:pt idx="7">
                  <c:v>0.35402115346238278</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0406272"/>
        <c:axId val="4543288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B3-44A3-A6F2-B4C94A34BC2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地区別_有所見者割合!$AZ$6:$AZ$13</c:f>
              <c:numCache>
                <c:formatCode>0.0%</c:formatCode>
                <c:ptCount val="8"/>
                <c:pt idx="0">
                  <c:v>0.36206460489443282</c:v>
                </c:pt>
                <c:pt idx="1">
                  <c:v>0.36206460489443282</c:v>
                </c:pt>
                <c:pt idx="2">
                  <c:v>0.36206460489443282</c:v>
                </c:pt>
                <c:pt idx="3">
                  <c:v>0.36206460489443282</c:v>
                </c:pt>
                <c:pt idx="4">
                  <c:v>0.36206460489443282</c:v>
                </c:pt>
                <c:pt idx="5">
                  <c:v>0.36206460489443282</c:v>
                </c:pt>
                <c:pt idx="6">
                  <c:v>0.36206460489443282</c:v>
                </c:pt>
                <c:pt idx="7">
                  <c:v>0.36206460489443282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0048"/>
        <c:axId val="454329472"/>
      </c:scatterChart>
      <c:catAx>
        <c:axId val="460406272"/>
        <c:scaling>
          <c:orientation val="maxMin"/>
        </c:scaling>
        <c:delete val="0"/>
        <c:axPos val="l"/>
        <c:numFmt formatCode="General" sourceLinked="0"/>
        <c:majorTickMark val="none"/>
        <c:minorTickMark val="none"/>
        <c:tickLblPos val="nextTo"/>
        <c:spPr>
          <a:ln>
            <a:solidFill>
              <a:srgbClr val="7F7F7F"/>
            </a:solidFill>
          </a:ln>
        </c:spPr>
        <c:crossAx val="454328896"/>
        <c:crossesAt val="0"/>
        <c:auto val="1"/>
        <c:lblAlgn val="ctr"/>
        <c:lblOffset val="100"/>
        <c:noMultiLvlLbl val="0"/>
      </c:catAx>
      <c:valAx>
        <c:axId val="454328896"/>
        <c:scaling>
          <c:orientation val="minMax"/>
          <c:max val="0.5"/>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0406272"/>
        <c:crosses val="autoZero"/>
        <c:crossBetween val="between"/>
      </c:valAx>
      <c:valAx>
        <c:axId val="454329472"/>
        <c:scaling>
          <c:orientation val="minMax"/>
          <c:max val="50"/>
          <c:min val="0"/>
        </c:scaling>
        <c:delete val="1"/>
        <c:axPos val="r"/>
        <c:numFmt formatCode="General" sourceLinked="1"/>
        <c:majorTickMark val="out"/>
        <c:minorTickMark val="none"/>
        <c:tickLblPos val="nextTo"/>
        <c:crossAx val="454330048"/>
        <c:crosses val="max"/>
        <c:crossBetween val="midCat"/>
      </c:valAx>
      <c:valAx>
        <c:axId val="454330048"/>
        <c:scaling>
          <c:orientation val="minMax"/>
        </c:scaling>
        <c:delete val="1"/>
        <c:axPos val="b"/>
        <c:numFmt formatCode="0.0%" sourceLinked="1"/>
        <c:majorTickMark val="out"/>
        <c:minorTickMark val="none"/>
        <c:tickLblPos val="nextTo"/>
        <c:crossAx val="4543294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地区別_有所見者割合!$AJ$5</c:f>
              <c:strCache>
                <c:ptCount val="1"/>
                <c:pt idx="0">
                  <c:v>有所見者割合 収縮期血圧</c:v>
                </c:pt>
              </c:strCache>
            </c:strRef>
          </c:tx>
          <c:spPr>
            <a:solidFill>
              <a:schemeClr val="accent3">
                <a:lumMod val="60000"/>
                <a:lumOff val="40000"/>
              </a:schemeClr>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4.2161835748803517E-4"/>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地区別_有所見者割合!$AJ$6:$AJ$13</c:f>
              <c:strCache>
                <c:ptCount val="8"/>
                <c:pt idx="0">
                  <c:v>堺市医療圏</c:v>
                </c:pt>
                <c:pt idx="1">
                  <c:v>中河内医療圏</c:v>
                </c:pt>
                <c:pt idx="2">
                  <c:v>泉州医療圏</c:v>
                </c:pt>
                <c:pt idx="3">
                  <c:v>北河内医療圏</c:v>
                </c:pt>
                <c:pt idx="4">
                  <c:v>大阪市医療圏</c:v>
                </c:pt>
                <c:pt idx="5">
                  <c:v>豊能医療圏</c:v>
                </c:pt>
                <c:pt idx="6">
                  <c:v>三島医療圏</c:v>
                </c:pt>
                <c:pt idx="7">
                  <c:v>南河内医療圏</c:v>
                </c:pt>
              </c:strCache>
            </c:strRef>
          </c:cat>
          <c:val>
            <c:numRef>
              <c:f>地区別_有所見者割合!$AK$6:$AK$13</c:f>
              <c:numCache>
                <c:formatCode>0.0%</c:formatCode>
                <c:ptCount val="8"/>
                <c:pt idx="0">
                  <c:v>0.62601464070514412</c:v>
                </c:pt>
                <c:pt idx="1">
                  <c:v>0.61844915393461475</c:v>
                </c:pt>
                <c:pt idx="2">
                  <c:v>0.60607730123749792</c:v>
                </c:pt>
                <c:pt idx="3">
                  <c:v>0.60215174268743699</c:v>
                </c:pt>
                <c:pt idx="4">
                  <c:v>0.59688309285978547</c:v>
                </c:pt>
                <c:pt idx="5">
                  <c:v>0.5952297789531461</c:v>
                </c:pt>
                <c:pt idx="6">
                  <c:v>0.57972302451307112</c:v>
                </c:pt>
                <c:pt idx="7">
                  <c:v>0.56630824372759858</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270016"/>
        <c:axId val="4543329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57F-4F92-8731-94AA556ED719}"/>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地区別_有所見者割合!$BA$6:$BA$13</c:f>
              <c:numCache>
                <c:formatCode>0.0%</c:formatCode>
                <c:ptCount val="8"/>
                <c:pt idx="0">
                  <c:v>0.59797786077184478</c:v>
                </c:pt>
                <c:pt idx="1">
                  <c:v>0.59797786077184478</c:v>
                </c:pt>
                <c:pt idx="2">
                  <c:v>0.59797786077184478</c:v>
                </c:pt>
                <c:pt idx="3">
                  <c:v>0.59797786077184478</c:v>
                </c:pt>
                <c:pt idx="4">
                  <c:v>0.59797786077184478</c:v>
                </c:pt>
                <c:pt idx="5">
                  <c:v>0.59797786077184478</c:v>
                </c:pt>
                <c:pt idx="6">
                  <c:v>0.59797786077184478</c:v>
                </c:pt>
                <c:pt idx="7">
                  <c:v>0.59797786077184478</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4080"/>
        <c:axId val="454333504"/>
      </c:scatterChart>
      <c:catAx>
        <c:axId val="461270016"/>
        <c:scaling>
          <c:orientation val="maxMin"/>
        </c:scaling>
        <c:delete val="0"/>
        <c:axPos val="l"/>
        <c:numFmt formatCode="General" sourceLinked="0"/>
        <c:majorTickMark val="none"/>
        <c:minorTickMark val="none"/>
        <c:tickLblPos val="nextTo"/>
        <c:spPr>
          <a:ln>
            <a:solidFill>
              <a:srgbClr val="7F7F7F"/>
            </a:solidFill>
          </a:ln>
        </c:spPr>
        <c:crossAx val="454332928"/>
        <c:crossesAt val="0"/>
        <c:auto val="1"/>
        <c:lblAlgn val="ctr"/>
        <c:lblOffset val="100"/>
        <c:noMultiLvlLbl val="0"/>
      </c:catAx>
      <c:valAx>
        <c:axId val="4543329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270016"/>
        <c:crosses val="autoZero"/>
        <c:crossBetween val="between"/>
      </c:valAx>
      <c:valAx>
        <c:axId val="454333504"/>
        <c:scaling>
          <c:orientation val="minMax"/>
          <c:max val="50"/>
          <c:min val="0"/>
        </c:scaling>
        <c:delete val="1"/>
        <c:axPos val="r"/>
        <c:numFmt formatCode="General" sourceLinked="1"/>
        <c:majorTickMark val="out"/>
        <c:minorTickMark val="none"/>
        <c:tickLblPos val="nextTo"/>
        <c:crossAx val="454334080"/>
        <c:crosses val="max"/>
        <c:crossBetween val="midCat"/>
      </c:valAx>
      <c:valAx>
        <c:axId val="454334080"/>
        <c:scaling>
          <c:orientation val="minMax"/>
        </c:scaling>
        <c:delete val="1"/>
        <c:axPos val="b"/>
        <c:numFmt formatCode="0.0%" sourceLinked="1"/>
        <c:majorTickMark val="out"/>
        <c:minorTickMark val="none"/>
        <c:tickLblPos val="nextTo"/>
        <c:crossAx val="4543335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地区別_有所見者割合!$AL$5</c:f>
              <c:strCache>
                <c:ptCount val="1"/>
                <c:pt idx="0">
                  <c:v>有所見者割合 拡張期血圧</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地区別_有所見者割合!$AL$6:$AL$13</c:f>
              <c:strCache>
                <c:ptCount val="8"/>
                <c:pt idx="0">
                  <c:v>堺市医療圏</c:v>
                </c:pt>
                <c:pt idx="1">
                  <c:v>北河内医療圏</c:v>
                </c:pt>
                <c:pt idx="2">
                  <c:v>中河内医療圏</c:v>
                </c:pt>
                <c:pt idx="3">
                  <c:v>豊能医療圏</c:v>
                </c:pt>
                <c:pt idx="4">
                  <c:v>三島医療圏</c:v>
                </c:pt>
                <c:pt idx="5">
                  <c:v>大阪市医療圏</c:v>
                </c:pt>
                <c:pt idx="6">
                  <c:v>泉州医療圏</c:v>
                </c:pt>
                <c:pt idx="7">
                  <c:v>南河内医療圏</c:v>
                </c:pt>
              </c:strCache>
            </c:strRef>
          </c:cat>
          <c:val>
            <c:numRef>
              <c:f>地区別_有所見者割合!$AM$6:$AM$13</c:f>
              <c:numCache>
                <c:formatCode>0.0%</c:formatCode>
                <c:ptCount val="8"/>
                <c:pt idx="0">
                  <c:v>0.1357569721115538</c:v>
                </c:pt>
                <c:pt idx="1">
                  <c:v>0.13332212508406188</c:v>
                </c:pt>
                <c:pt idx="2">
                  <c:v>0.13249548217512733</c:v>
                </c:pt>
                <c:pt idx="3">
                  <c:v>0.12522767534120113</c:v>
                </c:pt>
                <c:pt idx="4">
                  <c:v>0.12338912753666123</c:v>
                </c:pt>
                <c:pt idx="5">
                  <c:v>0.12250844008694446</c:v>
                </c:pt>
                <c:pt idx="6">
                  <c:v>0.11580687550336993</c:v>
                </c:pt>
                <c:pt idx="7">
                  <c:v>0.11031458210339884</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3585024"/>
        <c:axId val="4606285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F8-4474-9E24-64408977FA34}"/>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地区別_有所見者割合!$BB$6:$BB$13</c:f>
              <c:numCache>
                <c:formatCode>0.0%</c:formatCode>
                <c:ptCount val="8"/>
                <c:pt idx="0">
                  <c:v>0.12495057833859095</c:v>
                </c:pt>
                <c:pt idx="1">
                  <c:v>0.12495057833859095</c:v>
                </c:pt>
                <c:pt idx="2">
                  <c:v>0.12495057833859095</c:v>
                </c:pt>
                <c:pt idx="3">
                  <c:v>0.12495057833859095</c:v>
                </c:pt>
                <c:pt idx="4">
                  <c:v>0.12495057833859095</c:v>
                </c:pt>
                <c:pt idx="5">
                  <c:v>0.12495057833859095</c:v>
                </c:pt>
                <c:pt idx="6">
                  <c:v>0.12495057833859095</c:v>
                </c:pt>
                <c:pt idx="7">
                  <c:v>0.12495057833859095</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29696"/>
        <c:axId val="460629120"/>
      </c:scatterChart>
      <c:catAx>
        <c:axId val="3585024"/>
        <c:scaling>
          <c:orientation val="maxMin"/>
        </c:scaling>
        <c:delete val="0"/>
        <c:axPos val="l"/>
        <c:numFmt formatCode="General" sourceLinked="0"/>
        <c:majorTickMark val="none"/>
        <c:minorTickMark val="none"/>
        <c:tickLblPos val="nextTo"/>
        <c:spPr>
          <a:ln>
            <a:solidFill>
              <a:srgbClr val="7F7F7F"/>
            </a:solidFill>
          </a:ln>
        </c:spPr>
        <c:crossAx val="460628544"/>
        <c:crossesAt val="0"/>
        <c:auto val="1"/>
        <c:lblAlgn val="ctr"/>
        <c:lblOffset val="100"/>
        <c:noMultiLvlLbl val="0"/>
      </c:catAx>
      <c:valAx>
        <c:axId val="460628544"/>
        <c:scaling>
          <c:orientation val="minMax"/>
          <c:max val="0.2"/>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3585024"/>
        <c:crosses val="autoZero"/>
        <c:crossBetween val="between"/>
      </c:valAx>
      <c:valAx>
        <c:axId val="460629120"/>
        <c:scaling>
          <c:orientation val="minMax"/>
          <c:max val="50"/>
          <c:min val="0"/>
        </c:scaling>
        <c:delete val="1"/>
        <c:axPos val="r"/>
        <c:numFmt formatCode="General" sourceLinked="1"/>
        <c:majorTickMark val="out"/>
        <c:minorTickMark val="none"/>
        <c:tickLblPos val="nextTo"/>
        <c:crossAx val="460629696"/>
        <c:crosses val="max"/>
        <c:crossBetween val="midCat"/>
      </c:valAx>
      <c:valAx>
        <c:axId val="460629696"/>
        <c:scaling>
          <c:orientation val="minMax"/>
        </c:scaling>
        <c:delete val="1"/>
        <c:axPos val="b"/>
        <c:numFmt formatCode="0.0%" sourceLinked="1"/>
        <c:majorTickMark val="out"/>
        <c:minorTickMark val="none"/>
        <c:tickLblPos val="nextTo"/>
        <c:crossAx val="4606291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地区別_有所見者割合!$AN$5</c:f>
              <c:strCache>
                <c:ptCount val="1"/>
                <c:pt idx="0">
                  <c:v>有所見者割合 中性脂肪</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地区別_有所見者割合!$AN$6:$AN$13</c:f>
              <c:strCache>
                <c:ptCount val="8"/>
                <c:pt idx="0">
                  <c:v>北河内医療圏</c:v>
                </c:pt>
                <c:pt idx="1">
                  <c:v>堺市医療圏</c:v>
                </c:pt>
                <c:pt idx="2">
                  <c:v>大阪市医療圏</c:v>
                </c:pt>
                <c:pt idx="3">
                  <c:v>泉州医療圏</c:v>
                </c:pt>
                <c:pt idx="4">
                  <c:v>中河内医療圏</c:v>
                </c:pt>
                <c:pt idx="5">
                  <c:v>南河内医療圏</c:v>
                </c:pt>
                <c:pt idx="6">
                  <c:v>豊能医療圏</c:v>
                </c:pt>
                <c:pt idx="7">
                  <c:v>三島医療圏</c:v>
                </c:pt>
              </c:strCache>
            </c:strRef>
          </c:cat>
          <c:val>
            <c:numRef>
              <c:f>地区別_有所見者割合!$AO$6:$AO$13</c:f>
              <c:numCache>
                <c:formatCode>0.0%</c:formatCode>
                <c:ptCount val="8"/>
                <c:pt idx="0">
                  <c:v>0.19010394777394862</c:v>
                </c:pt>
                <c:pt idx="1">
                  <c:v>0.18549873014292118</c:v>
                </c:pt>
                <c:pt idx="2">
                  <c:v>0.18166894032231959</c:v>
                </c:pt>
                <c:pt idx="3">
                  <c:v>0.1772833227378682</c:v>
                </c:pt>
                <c:pt idx="4">
                  <c:v>0.17262198127156234</c:v>
                </c:pt>
                <c:pt idx="5">
                  <c:v>0.16925996204933585</c:v>
                </c:pt>
                <c:pt idx="6">
                  <c:v>0.1561299336360461</c:v>
                </c:pt>
                <c:pt idx="7">
                  <c:v>0.15374361253054877</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033920"/>
        <c:axId val="4606325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CC-4179-8B04-9A0815B7873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地区別_有所見者割合!$BC$6:$BC$13</c:f>
              <c:numCache>
                <c:formatCode>0.0%</c:formatCode>
                <c:ptCount val="8"/>
                <c:pt idx="0">
                  <c:v>0.173182148910488</c:v>
                </c:pt>
                <c:pt idx="1">
                  <c:v>0.173182148910488</c:v>
                </c:pt>
                <c:pt idx="2">
                  <c:v>0.173182148910488</c:v>
                </c:pt>
                <c:pt idx="3">
                  <c:v>0.173182148910488</c:v>
                </c:pt>
                <c:pt idx="4">
                  <c:v>0.173182148910488</c:v>
                </c:pt>
                <c:pt idx="5">
                  <c:v>0.173182148910488</c:v>
                </c:pt>
                <c:pt idx="6">
                  <c:v>0.173182148910488</c:v>
                </c:pt>
                <c:pt idx="7">
                  <c:v>0.173182148910488</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33728"/>
        <c:axId val="460633152"/>
      </c:scatterChart>
      <c:catAx>
        <c:axId val="462033920"/>
        <c:scaling>
          <c:orientation val="maxMin"/>
        </c:scaling>
        <c:delete val="0"/>
        <c:axPos val="l"/>
        <c:numFmt formatCode="General" sourceLinked="0"/>
        <c:majorTickMark val="none"/>
        <c:minorTickMark val="none"/>
        <c:tickLblPos val="nextTo"/>
        <c:spPr>
          <a:ln>
            <a:solidFill>
              <a:srgbClr val="7F7F7F"/>
            </a:solidFill>
          </a:ln>
        </c:spPr>
        <c:crossAx val="460632576"/>
        <c:crossesAt val="0"/>
        <c:auto val="1"/>
        <c:lblAlgn val="ctr"/>
        <c:lblOffset val="100"/>
        <c:noMultiLvlLbl val="0"/>
      </c:catAx>
      <c:valAx>
        <c:axId val="460632576"/>
        <c:scaling>
          <c:orientation val="minMax"/>
          <c:max val="0.25"/>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033920"/>
        <c:crosses val="autoZero"/>
        <c:crossBetween val="between"/>
      </c:valAx>
      <c:valAx>
        <c:axId val="460633152"/>
        <c:scaling>
          <c:orientation val="minMax"/>
          <c:max val="50"/>
          <c:min val="0"/>
        </c:scaling>
        <c:delete val="1"/>
        <c:axPos val="r"/>
        <c:numFmt formatCode="General" sourceLinked="1"/>
        <c:majorTickMark val="out"/>
        <c:minorTickMark val="none"/>
        <c:tickLblPos val="nextTo"/>
        <c:crossAx val="460633728"/>
        <c:crosses val="max"/>
        <c:crossBetween val="midCat"/>
      </c:valAx>
      <c:valAx>
        <c:axId val="460633728"/>
        <c:scaling>
          <c:orientation val="minMax"/>
        </c:scaling>
        <c:delete val="1"/>
        <c:axPos val="b"/>
        <c:numFmt formatCode="0.0%" sourceLinked="1"/>
        <c:majorTickMark val="out"/>
        <c:minorTickMark val="none"/>
        <c:tickLblPos val="nextTo"/>
        <c:crossAx val="460633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地区別_有所見者割合!$AP$5</c:f>
              <c:strCache>
                <c:ptCount val="1"/>
                <c:pt idx="0">
                  <c:v>有所見者割合 HDLコレステロール</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地区別_有所見者割合!$AP$6:$AP$13</c:f>
              <c:strCache>
                <c:ptCount val="8"/>
                <c:pt idx="0">
                  <c:v>泉州医療圏</c:v>
                </c:pt>
                <c:pt idx="1">
                  <c:v>中河内医療圏</c:v>
                </c:pt>
                <c:pt idx="2">
                  <c:v>北河内医療圏</c:v>
                </c:pt>
                <c:pt idx="3">
                  <c:v>堺市医療圏</c:v>
                </c:pt>
                <c:pt idx="4">
                  <c:v>南河内医療圏</c:v>
                </c:pt>
                <c:pt idx="5">
                  <c:v>大阪市医療圏</c:v>
                </c:pt>
                <c:pt idx="6">
                  <c:v>三島医療圏</c:v>
                </c:pt>
                <c:pt idx="7">
                  <c:v>豊能医療圏</c:v>
                </c:pt>
              </c:strCache>
            </c:strRef>
          </c:cat>
          <c:val>
            <c:numRef>
              <c:f>地区別_有所見者割合!$AQ$6:$AQ$13</c:f>
              <c:numCache>
                <c:formatCode>0.0%</c:formatCode>
                <c:ptCount val="8"/>
                <c:pt idx="0">
                  <c:v>6.1623225259588896E-2</c:v>
                </c:pt>
                <c:pt idx="1">
                  <c:v>5.7622802694266471E-2</c:v>
                </c:pt>
                <c:pt idx="2">
                  <c:v>5.6849065590765177E-2</c:v>
                </c:pt>
                <c:pt idx="3">
                  <c:v>5.6770081171256412E-2</c:v>
                </c:pt>
                <c:pt idx="4">
                  <c:v>5.4016445287792536E-2</c:v>
                </c:pt>
                <c:pt idx="5">
                  <c:v>5.3527249184952254E-2</c:v>
                </c:pt>
                <c:pt idx="6">
                  <c:v>5.2358735095904614E-2</c:v>
                </c:pt>
                <c:pt idx="7">
                  <c:v>4.8999550920612742E-2</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1248"/>
        <c:axId val="4618491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D0-486D-B0BA-53C42784044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地区別_有所見者割合!$BD$6:$BD$13</c:f>
              <c:numCache>
                <c:formatCode>0.0%</c:formatCode>
                <c:ptCount val="8"/>
                <c:pt idx="0">
                  <c:v>5.4675375472626561E-2</c:v>
                </c:pt>
                <c:pt idx="1">
                  <c:v>5.4675375472626561E-2</c:v>
                </c:pt>
                <c:pt idx="2">
                  <c:v>5.4675375472626561E-2</c:v>
                </c:pt>
                <c:pt idx="3">
                  <c:v>5.4675375472626561E-2</c:v>
                </c:pt>
                <c:pt idx="4">
                  <c:v>5.4675375472626561E-2</c:v>
                </c:pt>
                <c:pt idx="5">
                  <c:v>5.4675375472626561E-2</c:v>
                </c:pt>
                <c:pt idx="6">
                  <c:v>5.4675375472626561E-2</c:v>
                </c:pt>
                <c:pt idx="7">
                  <c:v>5.4675375472626561E-2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0304"/>
        <c:axId val="461849728"/>
      </c:scatterChart>
      <c:catAx>
        <c:axId val="461941248"/>
        <c:scaling>
          <c:orientation val="maxMin"/>
        </c:scaling>
        <c:delete val="0"/>
        <c:axPos val="l"/>
        <c:numFmt formatCode="General" sourceLinked="0"/>
        <c:majorTickMark val="none"/>
        <c:minorTickMark val="none"/>
        <c:tickLblPos val="nextTo"/>
        <c:spPr>
          <a:ln>
            <a:solidFill>
              <a:srgbClr val="7F7F7F"/>
            </a:solidFill>
          </a:ln>
        </c:spPr>
        <c:crossAx val="461849152"/>
        <c:crossesAt val="0"/>
        <c:auto val="1"/>
        <c:lblAlgn val="ctr"/>
        <c:lblOffset val="100"/>
        <c:noMultiLvlLbl val="0"/>
      </c:catAx>
      <c:valAx>
        <c:axId val="46184915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1248"/>
        <c:crosses val="autoZero"/>
        <c:crossBetween val="between"/>
      </c:valAx>
      <c:valAx>
        <c:axId val="461849728"/>
        <c:scaling>
          <c:orientation val="minMax"/>
          <c:max val="50"/>
          <c:min val="0"/>
        </c:scaling>
        <c:delete val="1"/>
        <c:axPos val="r"/>
        <c:numFmt formatCode="General" sourceLinked="1"/>
        <c:majorTickMark val="out"/>
        <c:minorTickMark val="none"/>
        <c:tickLblPos val="nextTo"/>
        <c:crossAx val="461850304"/>
        <c:crosses val="max"/>
        <c:crossBetween val="midCat"/>
      </c:valAx>
      <c:valAx>
        <c:axId val="461850304"/>
        <c:scaling>
          <c:orientation val="minMax"/>
        </c:scaling>
        <c:delete val="1"/>
        <c:axPos val="b"/>
        <c:numFmt formatCode="0.0%" sourceLinked="1"/>
        <c:majorTickMark val="out"/>
        <c:minorTickMark val="none"/>
        <c:tickLblPos val="nextTo"/>
        <c:crossAx val="46184972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地区別_有所見者割合!$AR$5</c:f>
              <c:strCache>
                <c:ptCount val="1"/>
                <c:pt idx="0">
                  <c:v>有所見者割合 LDLコレステロール</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地区別_有所見者割合!$AR$6:$AR$13</c:f>
              <c:strCache>
                <c:ptCount val="8"/>
                <c:pt idx="0">
                  <c:v>豊能医療圏</c:v>
                </c:pt>
                <c:pt idx="1">
                  <c:v>中河内医療圏</c:v>
                </c:pt>
                <c:pt idx="2">
                  <c:v>堺市医療圏</c:v>
                </c:pt>
                <c:pt idx="3">
                  <c:v>北河内医療圏</c:v>
                </c:pt>
                <c:pt idx="4">
                  <c:v>大阪市医療圏</c:v>
                </c:pt>
                <c:pt idx="5">
                  <c:v>泉州医療圏</c:v>
                </c:pt>
                <c:pt idx="6">
                  <c:v>南河内医療圏</c:v>
                </c:pt>
                <c:pt idx="7">
                  <c:v>三島医療圏</c:v>
                </c:pt>
              </c:strCache>
            </c:strRef>
          </c:cat>
          <c:val>
            <c:numRef>
              <c:f>地区別_有所見者割合!$AS$6:$AS$13</c:f>
              <c:numCache>
                <c:formatCode>0.0%</c:formatCode>
                <c:ptCount val="8"/>
                <c:pt idx="0">
                  <c:v>0.45791128187216207</c:v>
                </c:pt>
                <c:pt idx="1">
                  <c:v>0.45705710644246189</c:v>
                </c:pt>
                <c:pt idx="2">
                  <c:v>0.44128486055776894</c:v>
                </c:pt>
                <c:pt idx="3">
                  <c:v>0.43975566016588208</c:v>
                </c:pt>
                <c:pt idx="4">
                  <c:v>0.43407801828915382</c:v>
                </c:pt>
                <c:pt idx="5">
                  <c:v>0.42013064133016625</c:v>
                </c:pt>
                <c:pt idx="6">
                  <c:v>0.41657878084792238</c:v>
                </c:pt>
                <c:pt idx="7">
                  <c:v>0.41631775908703544</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2272"/>
        <c:axId val="4618531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148-482A-B6A7-B3DD6679731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地区別_有所見者割合!$BE$6:$BE$13</c:f>
              <c:numCache>
                <c:formatCode>0.0%</c:formatCode>
                <c:ptCount val="8"/>
                <c:pt idx="0">
                  <c:v>0.4367651638206011</c:v>
                </c:pt>
                <c:pt idx="1">
                  <c:v>0.4367651638206011</c:v>
                </c:pt>
                <c:pt idx="2">
                  <c:v>0.4367651638206011</c:v>
                </c:pt>
                <c:pt idx="3">
                  <c:v>0.4367651638206011</c:v>
                </c:pt>
                <c:pt idx="4">
                  <c:v>0.4367651638206011</c:v>
                </c:pt>
                <c:pt idx="5">
                  <c:v>0.4367651638206011</c:v>
                </c:pt>
                <c:pt idx="6">
                  <c:v>0.4367651638206011</c:v>
                </c:pt>
                <c:pt idx="7">
                  <c:v>0.4367651638206011</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4336"/>
        <c:axId val="461853760"/>
      </c:scatterChart>
      <c:catAx>
        <c:axId val="461942272"/>
        <c:scaling>
          <c:orientation val="maxMin"/>
        </c:scaling>
        <c:delete val="0"/>
        <c:axPos val="l"/>
        <c:numFmt formatCode="General" sourceLinked="0"/>
        <c:majorTickMark val="none"/>
        <c:minorTickMark val="none"/>
        <c:tickLblPos val="nextTo"/>
        <c:spPr>
          <a:ln>
            <a:solidFill>
              <a:srgbClr val="7F7F7F"/>
            </a:solidFill>
          </a:ln>
        </c:spPr>
        <c:crossAx val="461853184"/>
        <c:crossesAt val="0"/>
        <c:auto val="1"/>
        <c:lblAlgn val="ctr"/>
        <c:lblOffset val="100"/>
        <c:noMultiLvlLbl val="0"/>
      </c:catAx>
      <c:valAx>
        <c:axId val="4618531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2272"/>
        <c:crosses val="autoZero"/>
        <c:crossBetween val="between"/>
      </c:valAx>
      <c:valAx>
        <c:axId val="461853760"/>
        <c:scaling>
          <c:orientation val="minMax"/>
          <c:max val="50"/>
          <c:min val="0"/>
        </c:scaling>
        <c:delete val="1"/>
        <c:axPos val="r"/>
        <c:numFmt formatCode="General" sourceLinked="1"/>
        <c:majorTickMark val="out"/>
        <c:minorTickMark val="none"/>
        <c:tickLblPos val="nextTo"/>
        <c:crossAx val="461854336"/>
        <c:crosses val="max"/>
        <c:crossBetween val="midCat"/>
      </c:valAx>
      <c:valAx>
        <c:axId val="461854336"/>
        <c:scaling>
          <c:orientation val="minMax"/>
        </c:scaling>
        <c:delete val="1"/>
        <c:axPos val="b"/>
        <c:numFmt formatCode="0.0%" sourceLinked="1"/>
        <c:majorTickMark val="out"/>
        <c:minorTickMark val="none"/>
        <c:tickLblPos val="nextTo"/>
        <c:crossAx val="4618537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地区別_有所見者割合!$AT$5</c:f>
              <c:strCache>
                <c:ptCount val="1"/>
                <c:pt idx="0">
                  <c:v>有所見者割合 空腹時血糖</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地区別_有所見者割合!$AT$6:$AT$13</c:f>
              <c:strCache>
                <c:ptCount val="8"/>
                <c:pt idx="0">
                  <c:v>堺市医療圏</c:v>
                </c:pt>
                <c:pt idx="1">
                  <c:v>泉州医療圏</c:v>
                </c:pt>
                <c:pt idx="2">
                  <c:v>北河内医療圏</c:v>
                </c:pt>
                <c:pt idx="3">
                  <c:v>豊能医療圏</c:v>
                </c:pt>
                <c:pt idx="4">
                  <c:v>大阪市医療圏</c:v>
                </c:pt>
                <c:pt idx="5">
                  <c:v>南河内医療圏</c:v>
                </c:pt>
                <c:pt idx="6">
                  <c:v>三島医療圏</c:v>
                </c:pt>
                <c:pt idx="7">
                  <c:v>中河内医療圏</c:v>
                </c:pt>
              </c:strCache>
            </c:strRef>
          </c:cat>
          <c:val>
            <c:numRef>
              <c:f>地区別_有所見者割合!$AU$6:$AU$13</c:f>
              <c:numCache>
                <c:formatCode>0.0%</c:formatCode>
                <c:ptCount val="8"/>
                <c:pt idx="0">
                  <c:v>0.3894377102579164</c:v>
                </c:pt>
                <c:pt idx="1">
                  <c:v>0.36888356301178349</c:v>
                </c:pt>
                <c:pt idx="2">
                  <c:v>0.3653059045449692</c:v>
                </c:pt>
                <c:pt idx="3">
                  <c:v>0.36225728155339804</c:v>
                </c:pt>
                <c:pt idx="4">
                  <c:v>0.36068224072427452</c:v>
                </c:pt>
                <c:pt idx="5">
                  <c:v>0.35378017636004433</c:v>
                </c:pt>
                <c:pt idx="6">
                  <c:v>0.35074626865671643</c:v>
                </c:pt>
                <c:pt idx="7">
                  <c:v>0.3490957675239777</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93184"/>
        <c:axId val="46199660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2E-4F77-AE57-3EE1FCF9EED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地区別_有所見者割合!$BF$6:$BF$13</c:f>
              <c:numCache>
                <c:formatCode>0.0%</c:formatCode>
                <c:ptCount val="8"/>
                <c:pt idx="0">
                  <c:v>0.36198351968862896</c:v>
                </c:pt>
                <c:pt idx="1">
                  <c:v>0.36198351968862896</c:v>
                </c:pt>
                <c:pt idx="2">
                  <c:v>0.36198351968862896</c:v>
                </c:pt>
                <c:pt idx="3">
                  <c:v>0.36198351968862896</c:v>
                </c:pt>
                <c:pt idx="4">
                  <c:v>0.36198351968862896</c:v>
                </c:pt>
                <c:pt idx="5">
                  <c:v>0.36198351968862896</c:v>
                </c:pt>
                <c:pt idx="6">
                  <c:v>0.36198351968862896</c:v>
                </c:pt>
                <c:pt idx="7">
                  <c:v>0.36198351968862896</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997760"/>
        <c:axId val="461997184"/>
      </c:scatterChart>
      <c:catAx>
        <c:axId val="462493184"/>
        <c:scaling>
          <c:orientation val="maxMin"/>
        </c:scaling>
        <c:delete val="0"/>
        <c:axPos val="l"/>
        <c:numFmt formatCode="General" sourceLinked="0"/>
        <c:majorTickMark val="none"/>
        <c:minorTickMark val="none"/>
        <c:tickLblPos val="nextTo"/>
        <c:spPr>
          <a:ln>
            <a:solidFill>
              <a:srgbClr val="7F7F7F"/>
            </a:solidFill>
          </a:ln>
        </c:spPr>
        <c:crossAx val="461996608"/>
        <c:crossesAt val="0"/>
        <c:auto val="1"/>
        <c:lblAlgn val="ctr"/>
        <c:lblOffset val="100"/>
        <c:noMultiLvlLbl val="0"/>
      </c:catAx>
      <c:valAx>
        <c:axId val="46199660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93184"/>
        <c:crosses val="autoZero"/>
        <c:crossBetween val="between"/>
      </c:valAx>
      <c:valAx>
        <c:axId val="461997184"/>
        <c:scaling>
          <c:orientation val="minMax"/>
          <c:max val="50"/>
          <c:min val="0"/>
        </c:scaling>
        <c:delete val="1"/>
        <c:axPos val="r"/>
        <c:numFmt formatCode="General" sourceLinked="1"/>
        <c:majorTickMark val="out"/>
        <c:minorTickMark val="none"/>
        <c:tickLblPos val="nextTo"/>
        <c:crossAx val="461997760"/>
        <c:crosses val="max"/>
        <c:crossBetween val="midCat"/>
      </c:valAx>
      <c:valAx>
        <c:axId val="461997760"/>
        <c:scaling>
          <c:orientation val="minMax"/>
        </c:scaling>
        <c:delete val="1"/>
        <c:axPos val="b"/>
        <c:numFmt formatCode="0.0%" sourceLinked="1"/>
        <c:majorTickMark val="out"/>
        <c:minorTickMark val="none"/>
        <c:tickLblPos val="nextTo"/>
        <c:crossAx val="4619971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'地区別_健診受診率(資格通年)'!$AC$4</c:f>
              <c:strCache>
                <c:ptCount val="1"/>
                <c:pt idx="0">
                  <c:v>医科健診受診率</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'地区別_健診受診率(資格通年)'!$AC$5:$AC$12</c:f>
              <c:strCache>
                <c:ptCount val="8"/>
                <c:pt idx="0">
                  <c:v>豊能医療圏</c:v>
                </c:pt>
                <c:pt idx="1">
                  <c:v>三島医療圏</c:v>
                </c:pt>
                <c:pt idx="2">
                  <c:v>南河内医療圏</c:v>
                </c:pt>
                <c:pt idx="3">
                  <c:v>北河内医療圏</c:v>
                </c:pt>
                <c:pt idx="4">
                  <c:v>中河内医療圏</c:v>
                </c:pt>
                <c:pt idx="5">
                  <c:v>泉州医療圏</c:v>
                </c:pt>
                <c:pt idx="6">
                  <c:v>堺市医療圏</c:v>
                </c:pt>
                <c:pt idx="7">
                  <c:v>大阪市医療圏</c:v>
                </c:pt>
              </c:strCache>
            </c:strRef>
          </c:cat>
          <c:val>
            <c:numRef>
              <c:f>'地区別_健診受診率(資格通年)'!$AD$5:$AD$12</c:f>
              <c:numCache>
                <c:formatCode>0.0%</c:formatCode>
                <c:ptCount val="8"/>
                <c:pt idx="0">
                  <c:v>0.31091508600176765</c:v>
                </c:pt>
                <c:pt idx="1">
                  <c:v>0.28777209073317073</c:v>
                </c:pt>
                <c:pt idx="2">
                  <c:v>0.27082110521386199</c:v>
                </c:pt>
                <c:pt idx="3">
                  <c:v>0.23443054070456318</c:v>
                </c:pt>
                <c:pt idx="4">
                  <c:v>0.22203438997309219</c:v>
                </c:pt>
                <c:pt idx="5">
                  <c:v>0.20842015487347476</c:v>
                </c:pt>
                <c:pt idx="6">
                  <c:v>0.18506256833920545</c:v>
                </c:pt>
                <c:pt idx="7">
                  <c:v>0.13702664649633686</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3.3743961352657004E-2"/>
                  <c:y val="-0.89605555555555561"/>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577-4CFB-A5A1-F4C70045CA8C}"/>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'地区別_健診受診率(資格通年)'!$AF$5:$AF$12</c:f>
              <c:numCache>
                <c:formatCode>0.0%</c:formatCode>
                <c:ptCount val="8"/>
                <c:pt idx="0">
                  <c:v>0.21455550118865807</c:v>
                </c:pt>
                <c:pt idx="1">
                  <c:v>0.21455550118865807</c:v>
                </c:pt>
                <c:pt idx="2">
                  <c:v>0.21455550118865807</c:v>
                </c:pt>
                <c:pt idx="3">
                  <c:v>0.21455550118865807</c:v>
                </c:pt>
                <c:pt idx="4">
                  <c:v>0.21455550118865807</c:v>
                </c:pt>
                <c:pt idx="5">
                  <c:v>0.21455550118865807</c:v>
                </c:pt>
                <c:pt idx="6">
                  <c:v>0.21455550118865807</c:v>
                </c:pt>
                <c:pt idx="7">
                  <c:v>0.21455550118865807</c:v>
                </c:pt>
              </c:numCache>
            </c:numRef>
          </c:xVal>
          <c:yVal>
            <c:numRef>
              <c:f>'地区別_健診受診率(資格通年)'!$AG$5:$AG$12</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地区別_有所見者割合!$AV$5</c:f>
              <c:strCache>
                <c:ptCount val="1"/>
                <c:pt idx="0">
                  <c:v>有所見者割合 HbA1c</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地区別_有所見者割合!$AV$6:$AV$13</c:f>
              <c:strCache>
                <c:ptCount val="8"/>
                <c:pt idx="0">
                  <c:v>中河内医療圏</c:v>
                </c:pt>
                <c:pt idx="1">
                  <c:v>豊能医療圏</c:v>
                </c:pt>
                <c:pt idx="2">
                  <c:v>三島医療圏</c:v>
                </c:pt>
                <c:pt idx="3">
                  <c:v>北河内医療圏</c:v>
                </c:pt>
                <c:pt idx="4">
                  <c:v>大阪市医療圏</c:v>
                </c:pt>
                <c:pt idx="5">
                  <c:v>堺市医療圏</c:v>
                </c:pt>
                <c:pt idx="6">
                  <c:v>泉州医療圏</c:v>
                </c:pt>
                <c:pt idx="7">
                  <c:v>南河内医療圏</c:v>
                </c:pt>
              </c:strCache>
            </c:strRef>
          </c:cat>
          <c:val>
            <c:numRef>
              <c:f>地区別_有所見者割合!$AW$6:$AW$13</c:f>
              <c:numCache>
                <c:formatCode>0.0%</c:formatCode>
                <c:ptCount val="8"/>
                <c:pt idx="0">
                  <c:v>0.66831133588257063</c:v>
                </c:pt>
                <c:pt idx="1">
                  <c:v>0.65725122267691383</c:v>
                </c:pt>
                <c:pt idx="2">
                  <c:v>0.61168321232775225</c:v>
                </c:pt>
                <c:pt idx="3">
                  <c:v>0.60568946188340811</c:v>
                </c:pt>
                <c:pt idx="4">
                  <c:v>0.58812645990887857</c:v>
                </c:pt>
                <c:pt idx="5">
                  <c:v>0.58648756616398678</c:v>
                </c:pt>
                <c:pt idx="6">
                  <c:v>0.57733225956851608</c:v>
                </c:pt>
                <c:pt idx="7">
                  <c:v>0.57657429668058546</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66560"/>
        <c:axId val="46200064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0F4-4C05-8870-760779DB141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地区別_有所見者割合!$BG$6:$BG$13</c:f>
              <c:numCache>
                <c:formatCode>0.0%</c:formatCode>
                <c:ptCount val="8"/>
                <c:pt idx="0">
                  <c:v>0.61094091903719916</c:v>
                </c:pt>
                <c:pt idx="1">
                  <c:v>0.61094091903719916</c:v>
                </c:pt>
                <c:pt idx="2">
                  <c:v>0.61094091903719916</c:v>
                </c:pt>
                <c:pt idx="3">
                  <c:v>0.61094091903719916</c:v>
                </c:pt>
                <c:pt idx="4">
                  <c:v>0.61094091903719916</c:v>
                </c:pt>
                <c:pt idx="5">
                  <c:v>0.61094091903719916</c:v>
                </c:pt>
                <c:pt idx="6">
                  <c:v>0.61094091903719916</c:v>
                </c:pt>
                <c:pt idx="7">
                  <c:v>0.61094091903719916</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001792"/>
        <c:axId val="462001216"/>
      </c:scatterChart>
      <c:catAx>
        <c:axId val="462466560"/>
        <c:scaling>
          <c:orientation val="maxMin"/>
        </c:scaling>
        <c:delete val="0"/>
        <c:axPos val="l"/>
        <c:numFmt formatCode="General" sourceLinked="0"/>
        <c:majorTickMark val="none"/>
        <c:minorTickMark val="none"/>
        <c:tickLblPos val="nextTo"/>
        <c:spPr>
          <a:ln>
            <a:solidFill>
              <a:srgbClr val="7F7F7F"/>
            </a:solidFill>
          </a:ln>
        </c:spPr>
        <c:crossAx val="462000640"/>
        <c:crossesAt val="0"/>
        <c:auto val="1"/>
        <c:lblAlgn val="ctr"/>
        <c:lblOffset val="100"/>
        <c:noMultiLvlLbl val="0"/>
      </c:catAx>
      <c:valAx>
        <c:axId val="46200064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66560"/>
        <c:crosses val="autoZero"/>
        <c:crossBetween val="between"/>
      </c:valAx>
      <c:valAx>
        <c:axId val="462001216"/>
        <c:scaling>
          <c:orientation val="minMax"/>
          <c:max val="50"/>
          <c:min val="0"/>
        </c:scaling>
        <c:delete val="1"/>
        <c:axPos val="r"/>
        <c:numFmt formatCode="General" sourceLinked="1"/>
        <c:majorTickMark val="out"/>
        <c:minorTickMark val="none"/>
        <c:tickLblPos val="nextTo"/>
        <c:crossAx val="462001792"/>
        <c:crosses val="max"/>
        <c:crossBetween val="midCat"/>
      </c:valAx>
      <c:valAx>
        <c:axId val="462001792"/>
        <c:scaling>
          <c:orientation val="minMax"/>
        </c:scaling>
        <c:delete val="1"/>
        <c:axPos val="b"/>
        <c:numFmt formatCode="0.0%" sourceLinked="1"/>
        <c:majorTickMark val="out"/>
        <c:minorTickMark val="none"/>
        <c:tickLblPos val="nextTo"/>
        <c:crossAx val="46200121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市区町村別_有所見者割合!$AF$5</c:f>
              <c:strCache>
                <c:ptCount val="1"/>
                <c:pt idx="0">
                  <c:v>有所見者割合 BMI</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市区町村別_有所見者割合!$AF$6:$AF$79</c:f>
              <c:strCache>
                <c:ptCount val="74"/>
                <c:pt idx="0">
                  <c:v>大正区</c:v>
                </c:pt>
                <c:pt idx="1">
                  <c:v>田尻町</c:v>
                </c:pt>
                <c:pt idx="2">
                  <c:v>門真市</c:v>
                </c:pt>
                <c:pt idx="3">
                  <c:v>泉佐野市</c:v>
                </c:pt>
                <c:pt idx="4">
                  <c:v>此花区</c:v>
                </c:pt>
                <c:pt idx="5">
                  <c:v>西成区</c:v>
                </c:pt>
                <c:pt idx="6">
                  <c:v>柏原市</c:v>
                </c:pt>
                <c:pt idx="7">
                  <c:v>守口市</c:v>
                </c:pt>
                <c:pt idx="8">
                  <c:v>港区</c:v>
                </c:pt>
                <c:pt idx="9">
                  <c:v>堺市堺区</c:v>
                </c:pt>
                <c:pt idx="10">
                  <c:v>大東市</c:v>
                </c:pt>
                <c:pt idx="11">
                  <c:v>西淀川区</c:v>
                </c:pt>
                <c:pt idx="12">
                  <c:v>平野区</c:v>
                </c:pt>
                <c:pt idx="13">
                  <c:v>生野区</c:v>
                </c:pt>
                <c:pt idx="14">
                  <c:v>堺市美原区</c:v>
                </c:pt>
                <c:pt idx="15">
                  <c:v>千早赤阪村</c:v>
                </c:pt>
                <c:pt idx="16">
                  <c:v>淀川区</c:v>
                </c:pt>
                <c:pt idx="17">
                  <c:v>東大阪市</c:v>
                </c:pt>
                <c:pt idx="18">
                  <c:v>福島区</c:v>
                </c:pt>
                <c:pt idx="19">
                  <c:v>貝塚市</c:v>
                </c:pt>
                <c:pt idx="20">
                  <c:v>忠岡町</c:v>
                </c:pt>
                <c:pt idx="21">
                  <c:v>寝屋川市</c:v>
                </c:pt>
                <c:pt idx="22">
                  <c:v>堺市中区</c:v>
                </c:pt>
                <c:pt idx="23">
                  <c:v>岸和田市</c:v>
                </c:pt>
                <c:pt idx="24">
                  <c:v>東淀川区</c:v>
                </c:pt>
                <c:pt idx="25">
                  <c:v>松原市</c:v>
                </c:pt>
                <c:pt idx="26">
                  <c:v>八尾市</c:v>
                </c:pt>
                <c:pt idx="27">
                  <c:v>鶴見区</c:v>
                </c:pt>
                <c:pt idx="28">
                  <c:v>大阪市</c:v>
                </c:pt>
                <c:pt idx="29">
                  <c:v>旭区</c:v>
                </c:pt>
                <c:pt idx="30">
                  <c:v>浪速区</c:v>
                </c:pt>
                <c:pt idx="31">
                  <c:v>堺市西区</c:v>
                </c:pt>
                <c:pt idx="32">
                  <c:v>泉大津市</c:v>
                </c:pt>
                <c:pt idx="33">
                  <c:v>河南町</c:v>
                </c:pt>
                <c:pt idx="34">
                  <c:v>住之江区</c:v>
                </c:pt>
                <c:pt idx="35">
                  <c:v>摂津市</c:v>
                </c:pt>
                <c:pt idx="36">
                  <c:v>住吉区</c:v>
                </c:pt>
                <c:pt idx="37">
                  <c:v>能勢町</c:v>
                </c:pt>
                <c:pt idx="38">
                  <c:v>四條畷市</c:v>
                </c:pt>
                <c:pt idx="39">
                  <c:v>羽曳野市</c:v>
                </c:pt>
                <c:pt idx="40">
                  <c:v>堺市</c:v>
                </c:pt>
                <c:pt idx="41">
                  <c:v>堺市北区</c:v>
                </c:pt>
                <c:pt idx="42">
                  <c:v>熊取町</c:v>
                </c:pt>
                <c:pt idx="43">
                  <c:v>和泉市</c:v>
                </c:pt>
                <c:pt idx="44">
                  <c:v>泉南市</c:v>
                </c:pt>
                <c:pt idx="45">
                  <c:v>東住吉区</c:v>
                </c:pt>
                <c:pt idx="46">
                  <c:v>東成区</c:v>
                </c:pt>
                <c:pt idx="47">
                  <c:v>都島区</c:v>
                </c:pt>
                <c:pt idx="48">
                  <c:v>阪南市</c:v>
                </c:pt>
                <c:pt idx="49">
                  <c:v>枚方市</c:v>
                </c:pt>
                <c:pt idx="50">
                  <c:v>富田林市</c:v>
                </c:pt>
                <c:pt idx="51">
                  <c:v>高槻市</c:v>
                </c:pt>
                <c:pt idx="52">
                  <c:v>藤井寺市</c:v>
                </c:pt>
                <c:pt idx="53">
                  <c:v>池田市</c:v>
                </c:pt>
                <c:pt idx="54">
                  <c:v>西区</c:v>
                </c:pt>
                <c:pt idx="55">
                  <c:v>阿倍野区</c:v>
                </c:pt>
                <c:pt idx="56">
                  <c:v>豊能町</c:v>
                </c:pt>
                <c:pt idx="57">
                  <c:v>河内長野市</c:v>
                </c:pt>
                <c:pt idx="58">
                  <c:v>豊中市</c:v>
                </c:pt>
                <c:pt idx="59">
                  <c:v>城東区</c:v>
                </c:pt>
                <c:pt idx="60">
                  <c:v>吹田市</c:v>
                </c:pt>
                <c:pt idx="61">
                  <c:v>堺市東区</c:v>
                </c:pt>
                <c:pt idx="62">
                  <c:v>茨木市</c:v>
                </c:pt>
                <c:pt idx="63">
                  <c:v>北区</c:v>
                </c:pt>
                <c:pt idx="64">
                  <c:v>島本町</c:v>
                </c:pt>
                <c:pt idx="65">
                  <c:v>岬町</c:v>
                </c:pt>
                <c:pt idx="66">
                  <c:v>太子町</c:v>
                </c:pt>
                <c:pt idx="67">
                  <c:v>高石市</c:v>
                </c:pt>
                <c:pt idx="68">
                  <c:v>堺市南区</c:v>
                </c:pt>
                <c:pt idx="69">
                  <c:v>箕面市</c:v>
                </c:pt>
                <c:pt idx="70">
                  <c:v>天王寺区</c:v>
                </c:pt>
                <c:pt idx="71">
                  <c:v>交野市</c:v>
                </c:pt>
                <c:pt idx="72">
                  <c:v>中央区</c:v>
                </c:pt>
                <c:pt idx="73">
                  <c:v>大阪狭山市</c:v>
                </c:pt>
              </c:strCache>
            </c:strRef>
          </c:cat>
          <c:val>
            <c:numRef>
              <c:f>市区町村別_有所見者割合!$AG$6:$AG$79</c:f>
              <c:numCache>
                <c:formatCode>0.0%</c:formatCode>
                <c:ptCount val="74"/>
                <c:pt idx="0">
                  <c:v>0.31125827814569534</c:v>
                </c:pt>
                <c:pt idx="1">
                  <c:v>0.30241935483870969</c:v>
                </c:pt>
                <c:pt idx="2">
                  <c:v>0.28431172018817752</c:v>
                </c:pt>
                <c:pt idx="3">
                  <c:v>0.28363324764353043</c:v>
                </c:pt>
                <c:pt idx="4">
                  <c:v>0.27478376580172986</c:v>
                </c:pt>
                <c:pt idx="5">
                  <c:v>0.26808785529715762</c:v>
                </c:pt>
                <c:pt idx="6">
                  <c:v>0.2674364896073903</c:v>
                </c:pt>
                <c:pt idx="7">
                  <c:v>0.26736603345619508</c:v>
                </c:pt>
                <c:pt idx="8">
                  <c:v>0.26711749788672867</c:v>
                </c:pt>
                <c:pt idx="9">
                  <c:v>0.26694915254237289</c:v>
                </c:pt>
                <c:pt idx="10">
                  <c:v>0.26161981630949066</c:v>
                </c:pt>
                <c:pt idx="11">
                  <c:v>0.26158940397350994</c:v>
                </c:pt>
                <c:pt idx="12">
                  <c:v>0.25997719498289623</c:v>
                </c:pt>
                <c:pt idx="13">
                  <c:v>0.25834797891036909</c:v>
                </c:pt>
                <c:pt idx="14">
                  <c:v>0.25773993808049533</c:v>
                </c:pt>
                <c:pt idx="15">
                  <c:v>0.25757575757575757</c:v>
                </c:pt>
                <c:pt idx="16">
                  <c:v>0.25566849100860045</c:v>
                </c:pt>
                <c:pt idx="17">
                  <c:v>0.25455255959359124</c:v>
                </c:pt>
                <c:pt idx="18">
                  <c:v>0.25316455696202533</c:v>
                </c:pt>
                <c:pt idx="19">
                  <c:v>0.25269068788020588</c:v>
                </c:pt>
                <c:pt idx="20">
                  <c:v>0.25117370892018781</c:v>
                </c:pt>
                <c:pt idx="21">
                  <c:v>0.25097011012060827</c:v>
                </c:pt>
                <c:pt idx="22">
                  <c:v>0.25020242914979757</c:v>
                </c:pt>
                <c:pt idx="23">
                  <c:v>0.25005370569280344</c:v>
                </c:pt>
                <c:pt idx="24">
                  <c:v>0.24966216216216217</c:v>
                </c:pt>
                <c:pt idx="25">
                  <c:v>0.24891618497109827</c:v>
                </c:pt>
                <c:pt idx="26">
                  <c:v>0.24735661646908041</c:v>
                </c:pt>
                <c:pt idx="27">
                  <c:v>0.24624463519313305</c:v>
                </c:pt>
                <c:pt idx="28">
                  <c:v>0.24562377153428142</c:v>
                </c:pt>
                <c:pt idx="29">
                  <c:v>0.24453394706559264</c:v>
                </c:pt>
                <c:pt idx="30">
                  <c:v>0.24330357142857142</c:v>
                </c:pt>
                <c:pt idx="31">
                  <c:v>0.24318107131120606</c:v>
                </c:pt>
                <c:pt idx="32">
                  <c:v>0.24224977856510185</c:v>
                </c:pt>
                <c:pt idx="33">
                  <c:v>0.24201474201474202</c:v>
                </c:pt>
                <c:pt idx="34">
                  <c:v>0.24191063174114022</c:v>
                </c:pt>
                <c:pt idx="35">
                  <c:v>0.2410337552742616</c:v>
                </c:pt>
                <c:pt idx="36">
                  <c:v>0.23980815347721823</c:v>
                </c:pt>
                <c:pt idx="37">
                  <c:v>0.23980815347721823</c:v>
                </c:pt>
                <c:pt idx="38">
                  <c:v>0.23904382470119523</c:v>
                </c:pt>
                <c:pt idx="39">
                  <c:v>0.23811527135044172</c:v>
                </c:pt>
                <c:pt idx="40">
                  <c:v>0.23784376245516142</c:v>
                </c:pt>
                <c:pt idx="41">
                  <c:v>0.23754472887420863</c:v>
                </c:pt>
                <c:pt idx="42">
                  <c:v>0.23741007194244604</c:v>
                </c:pt>
                <c:pt idx="43">
                  <c:v>0.23484970262015753</c:v>
                </c:pt>
                <c:pt idx="44">
                  <c:v>0.23445692883895131</c:v>
                </c:pt>
                <c:pt idx="45">
                  <c:v>0.23271221532091096</c:v>
                </c:pt>
                <c:pt idx="46">
                  <c:v>0.23117076808351977</c:v>
                </c:pt>
                <c:pt idx="47">
                  <c:v>0.230812324929972</c:v>
                </c:pt>
                <c:pt idx="48">
                  <c:v>0.23070325900514579</c:v>
                </c:pt>
                <c:pt idx="49">
                  <c:v>0.22812702527543746</c:v>
                </c:pt>
                <c:pt idx="50">
                  <c:v>0.22791099589544178</c:v>
                </c:pt>
                <c:pt idx="51">
                  <c:v>0.22673983537041656</c:v>
                </c:pt>
                <c:pt idx="52">
                  <c:v>0.22527855153203344</c:v>
                </c:pt>
                <c:pt idx="53">
                  <c:v>0.2252694990488269</c:v>
                </c:pt>
                <c:pt idx="54">
                  <c:v>0.22256568778979907</c:v>
                </c:pt>
                <c:pt idx="55">
                  <c:v>0.22240437158469945</c:v>
                </c:pt>
                <c:pt idx="56">
                  <c:v>0.22169059011164274</c:v>
                </c:pt>
                <c:pt idx="57">
                  <c:v>0.22051282051282051</c:v>
                </c:pt>
                <c:pt idx="58">
                  <c:v>0.22002418797512094</c:v>
                </c:pt>
                <c:pt idx="59">
                  <c:v>0.21943267036191719</c:v>
                </c:pt>
                <c:pt idx="60">
                  <c:v>0.21876012178532098</c:v>
                </c:pt>
                <c:pt idx="61">
                  <c:v>0.21782178217821782</c:v>
                </c:pt>
                <c:pt idx="62">
                  <c:v>0.21740178356230416</c:v>
                </c:pt>
                <c:pt idx="63">
                  <c:v>0.21601489757914338</c:v>
                </c:pt>
                <c:pt idx="64">
                  <c:v>0.21502590673575128</c:v>
                </c:pt>
                <c:pt idx="65">
                  <c:v>0.21372031662269128</c:v>
                </c:pt>
                <c:pt idx="66">
                  <c:v>0.21356783919597991</c:v>
                </c:pt>
                <c:pt idx="67">
                  <c:v>0.21139327385037748</c:v>
                </c:pt>
                <c:pt idx="68">
                  <c:v>0.21076774505070014</c:v>
                </c:pt>
                <c:pt idx="69">
                  <c:v>0.20972097209720972</c:v>
                </c:pt>
                <c:pt idx="70">
                  <c:v>0.20951417004048584</c:v>
                </c:pt>
                <c:pt idx="71">
                  <c:v>0.20695274307441608</c:v>
                </c:pt>
                <c:pt idx="72">
                  <c:v>0.204311152764761</c:v>
                </c:pt>
                <c:pt idx="73">
                  <c:v>0.19913211186113791</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1.0736594202898551E-2"/>
                  <c:y val="-0.89605555555555561"/>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EA2-462A-8B3D-916E1AA6F75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市区町村別_有所見者割合!$AY$6:$AY$79</c:f>
              <c:numCache>
                <c:formatCode>0.0%</c:formatCode>
                <c:ptCount val="74"/>
                <c:pt idx="0">
                  <c:v>0.23751025473821494</c:v>
                </c:pt>
                <c:pt idx="1">
                  <c:v>0.23751025473821494</c:v>
                </c:pt>
                <c:pt idx="2">
                  <c:v>0.23751025473821494</c:v>
                </c:pt>
                <c:pt idx="3">
                  <c:v>0.23751025473821494</c:v>
                </c:pt>
                <c:pt idx="4">
                  <c:v>0.23751025473821494</c:v>
                </c:pt>
                <c:pt idx="5">
                  <c:v>0.23751025473821494</c:v>
                </c:pt>
                <c:pt idx="6">
                  <c:v>0.23751025473821494</c:v>
                </c:pt>
                <c:pt idx="7">
                  <c:v>0.23751025473821494</c:v>
                </c:pt>
                <c:pt idx="8">
                  <c:v>0.23751025473821494</c:v>
                </c:pt>
                <c:pt idx="9">
                  <c:v>0.23751025473821494</c:v>
                </c:pt>
                <c:pt idx="10">
                  <c:v>0.23751025473821494</c:v>
                </c:pt>
                <c:pt idx="11">
                  <c:v>0.23751025473821494</c:v>
                </c:pt>
                <c:pt idx="12">
                  <c:v>0.23751025473821494</c:v>
                </c:pt>
                <c:pt idx="13">
                  <c:v>0.23751025473821494</c:v>
                </c:pt>
                <c:pt idx="14">
                  <c:v>0.23751025473821494</c:v>
                </c:pt>
                <c:pt idx="15">
                  <c:v>0.23751025473821494</c:v>
                </c:pt>
                <c:pt idx="16">
                  <c:v>0.23751025473821494</c:v>
                </c:pt>
                <c:pt idx="17">
                  <c:v>0.23751025473821494</c:v>
                </c:pt>
                <c:pt idx="18">
                  <c:v>0.23751025473821494</c:v>
                </c:pt>
                <c:pt idx="19">
                  <c:v>0.23751025473821494</c:v>
                </c:pt>
                <c:pt idx="20">
                  <c:v>0.23751025473821494</c:v>
                </c:pt>
                <c:pt idx="21">
                  <c:v>0.23751025473821494</c:v>
                </c:pt>
                <c:pt idx="22">
                  <c:v>0.23751025473821494</c:v>
                </c:pt>
                <c:pt idx="23">
                  <c:v>0.23751025473821494</c:v>
                </c:pt>
                <c:pt idx="24">
                  <c:v>0.23751025473821494</c:v>
                </c:pt>
                <c:pt idx="25">
                  <c:v>0.23751025473821494</c:v>
                </c:pt>
                <c:pt idx="26">
                  <c:v>0.23751025473821494</c:v>
                </c:pt>
                <c:pt idx="27">
                  <c:v>0.23751025473821494</c:v>
                </c:pt>
                <c:pt idx="28">
                  <c:v>0.23751025473821494</c:v>
                </c:pt>
                <c:pt idx="29">
                  <c:v>0.23751025473821494</c:v>
                </c:pt>
                <c:pt idx="30">
                  <c:v>0.23751025473821494</c:v>
                </c:pt>
                <c:pt idx="31">
                  <c:v>0.23751025473821494</c:v>
                </c:pt>
                <c:pt idx="32">
                  <c:v>0.23751025473821494</c:v>
                </c:pt>
                <c:pt idx="33">
                  <c:v>0.23751025473821494</c:v>
                </c:pt>
                <c:pt idx="34">
                  <c:v>0.23751025473821494</c:v>
                </c:pt>
                <c:pt idx="35">
                  <c:v>0.23751025473821494</c:v>
                </c:pt>
                <c:pt idx="36">
                  <c:v>0.23751025473821494</c:v>
                </c:pt>
                <c:pt idx="37">
                  <c:v>0.23751025473821494</c:v>
                </c:pt>
                <c:pt idx="38">
                  <c:v>0.23751025473821494</c:v>
                </c:pt>
                <c:pt idx="39">
                  <c:v>0.23751025473821494</c:v>
                </c:pt>
                <c:pt idx="40">
                  <c:v>0.23751025473821494</c:v>
                </c:pt>
                <c:pt idx="41">
                  <c:v>0.23751025473821494</c:v>
                </c:pt>
                <c:pt idx="42">
                  <c:v>0.23751025473821494</c:v>
                </c:pt>
                <c:pt idx="43">
                  <c:v>0.23751025473821494</c:v>
                </c:pt>
                <c:pt idx="44">
                  <c:v>0.23751025473821494</c:v>
                </c:pt>
                <c:pt idx="45">
                  <c:v>0.23751025473821494</c:v>
                </c:pt>
                <c:pt idx="46">
                  <c:v>0.23751025473821494</c:v>
                </c:pt>
                <c:pt idx="47">
                  <c:v>0.23751025473821494</c:v>
                </c:pt>
                <c:pt idx="48">
                  <c:v>0.23751025473821494</c:v>
                </c:pt>
                <c:pt idx="49">
                  <c:v>0.23751025473821494</c:v>
                </c:pt>
                <c:pt idx="50">
                  <c:v>0.23751025473821494</c:v>
                </c:pt>
                <c:pt idx="51">
                  <c:v>0.23751025473821494</c:v>
                </c:pt>
                <c:pt idx="52">
                  <c:v>0.23751025473821494</c:v>
                </c:pt>
                <c:pt idx="53">
                  <c:v>0.23751025473821494</c:v>
                </c:pt>
                <c:pt idx="54">
                  <c:v>0.23751025473821494</c:v>
                </c:pt>
                <c:pt idx="55">
                  <c:v>0.23751025473821494</c:v>
                </c:pt>
                <c:pt idx="56">
                  <c:v>0.23751025473821494</c:v>
                </c:pt>
                <c:pt idx="57">
                  <c:v>0.23751025473821494</c:v>
                </c:pt>
                <c:pt idx="58">
                  <c:v>0.23751025473821494</c:v>
                </c:pt>
                <c:pt idx="59">
                  <c:v>0.23751025473821494</c:v>
                </c:pt>
                <c:pt idx="60">
                  <c:v>0.23751025473821494</c:v>
                </c:pt>
                <c:pt idx="61">
                  <c:v>0.23751025473821494</c:v>
                </c:pt>
                <c:pt idx="62">
                  <c:v>0.23751025473821494</c:v>
                </c:pt>
                <c:pt idx="63">
                  <c:v>0.23751025473821494</c:v>
                </c:pt>
                <c:pt idx="64">
                  <c:v>0.23751025473821494</c:v>
                </c:pt>
                <c:pt idx="65">
                  <c:v>0.23751025473821494</c:v>
                </c:pt>
                <c:pt idx="66">
                  <c:v>0.23751025473821494</c:v>
                </c:pt>
                <c:pt idx="67">
                  <c:v>0.23751025473821494</c:v>
                </c:pt>
                <c:pt idx="68">
                  <c:v>0.23751025473821494</c:v>
                </c:pt>
                <c:pt idx="69">
                  <c:v>0.23751025473821494</c:v>
                </c:pt>
                <c:pt idx="70">
                  <c:v>0.23751025473821494</c:v>
                </c:pt>
                <c:pt idx="71">
                  <c:v>0.23751025473821494</c:v>
                </c:pt>
                <c:pt idx="72">
                  <c:v>0.23751025473821494</c:v>
                </c:pt>
                <c:pt idx="73">
                  <c:v>0.23751025473821494</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nextTo"/>
        <c:spPr>
          <a:ln>
            <a:solidFill>
              <a:srgbClr val="7F7F7F"/>
            </a:solidFill>
          </a:ln>
        </c:spPr>
        <c:crossAx val="462840384"/>
        <c:crossesAt val="0"/>
        <c:auto val="1"/>
        <c:lblAlgn val="ctr"/>
        <c:lblOffset val="100"/>
        <c:noMultiLvlLbl val="0"/>
      </c:catAx>
      <c:valAx>
        <c:axId val="462840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0.0%"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市区町村別_有所見者割合!$AH$5</c:f>
              <c:strCache>
                <c:ptCount val="1"/>
                <c:pt idx="0">
                  <c:v>有所見者割合 腹囲</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市区町村別_有所見者割合!$AH$6:$AH$79</c:f>
              <c:strCache>
                <c:ptCount val="74"/>
                <c:pt idx="0">
                  <c:v>藤井寺市</c:v>
                </c:pt>
                <c:pt idx="1">
                  <c:v>泉大津市</c:v>
                </c:pt>
                <c:pt idx="2">
                  <c:v>泉佐野市</c:v>
                </c:pt>
                <c:pt idx="3">
                  <c:v>高石市</c:v>
                </c:pt>
                <c:pt idx="4">
                  <c:v>岬町</c:v>
                </c:pt>
                <c:pt idx="5">
                  <c:v>守口市</c:v>
                </c:pt>
                <c:pt idx="6">
                  <c:v>河南町</c:v>
                </c:pt>
                <c:pt idx="7">
                  <c:v>門真市</c:v>
                </c:pt>
                <c:pt idx="8">
                  <c:v>大正区</c:v>
                </c:pt>
                <c:pt idx="9">
                  <c:v>吹田市</c:v>
                </c:pt>
                <c:pt idx="10">
                  <c:v>熊取町</c:v>
                </c:pt>
                <c:pt idx="11">
                  <c:v>淀川区</c:v>
                </c:pt>
                <c:pt idx="12">
                  <c:v>浪速区</c:v>
                </c:pt>
                <c:pt idx="13">
                  <c:v>千早赤阪村</c:v>
                </c:pt>
                <c:pt idx="14">
                  <c:v>箕面市</c:v>
                </c:pt>
                <c:pt idx="15">
                  <c:v>鶴見区</c:v>
                </c:pt>
                <c:pt idx="16">
                  <c:v>旭区</c:v>
                </c:pt>
                <c:pt idx="17">
                  <c:v>堺市美原区</c:v>
                </c:pt>
                <c:pt idx="18">
                  <c:v>枚方市</c:v>
                </c:pt>
                <c:pt idx="19">
                  <c:v>堺市西区</c:v>
                </c:pt>
                <c:pt idx="20">
                  <c:v>堺市堺区</c:v>
                </c:pt>
                <c:pt idx="21">
                  <c:v>八尾市</c:v>
                </c:pt>
                <c:pt idx="22">
                  <c:v>寝屋川市</c:v>
                </c:pt>
                <c:pt idx="23">
                  <c:v>西淀川区</c:v>
                </c:pt>
                <c:pt idx="24">
                  <c:v>高槻市</c:v>
                </c:pt>
                <c:pt idx="25">
                  <c:v>大阪狭山市</c:v>
                </c:pt>
                <c:pt idx="26">
                  <c:v>堺市中区</c:v>
                </c:pt>
                <c:pt idx="27">
                  <c:v>大東市</c:v>
                </c:pt>
                <c:pt idx="28">
                  <c:v>城東区</c:v>
                </c:pt>
                <c:pt idx="29">
                  <c:v>和泉市</c:v>
                </c:pt>
                <c:pt idx="30">
                  <c:v>堺市南区</c:v>
                </c:pt>
                <c:pt idx="31">
                  <c:v>東淀川区</c:v>
                </c:pt>
                <c:pt idx="32">
                  <c:v>堺市</c:v>
                </c:pt>
                <c:pt idx="33">
                  <c:v>西成区</c:v>
                </c:pt>
                <c:pt idx="34">
                  <c:v>大阪市</c:v>
                </c:pt>
                <c:pt idx="35">
                  <c:v>東大阪市</c:v>
                </c:pt>
                <c:pt idx="36">
                  <c:v>都島区</c:v>
                </c:pt>
                <c:pt idx="37">
                  <c:v>岸和田市</c:v>
                </c:pt>
                <c:pt idx="38">
                  <c:v>東成区</c:v>
                </c:pt>
                <c:pt idx="39">
                  <c:v>豊中市</c:v>
                </c:pt>
                <c:pt idx="40">
                  <c:v>茨木市</c:v>
                </c:pt>
                <c:pt idx="41">
                  <c:v>太子町</c:v>
                </c:pt>
                <c:pt idx="42">
                  <c:v>此花区</c:v>
                </c:pt>
                <c:pt idx="43">
                  <c:v>天王寺区</c:v>
                </c:pt>
                <c:pt idx="44">
                  <c:v>住之江区</c:v>
                </c:pt>
                <c:pt idx="45">
                  <c:v>福島区</c:v>
                </c:pt>
                <c:pt idx="46">
                  <c:v>交野市</c:v>
                </c:pt>
                <c:pt idx="47">
                  <c:v>河内長野市</c:v>
                </c:pt>
                <c:pt idx="48">
                  <c:v>阿倍野区</c:v>
                </c:pt>
                <c:pt idx="49">
                  <c:v>平野区</c:v>
                </c:pt>
                <c:pt idx="50">
                  <c:v>堺市東区</c:v>
                </c:pt>
                <c:pt idx="51">
                  <c:v>富田林市</c:v>
                </c:pt>
                <c:pt idx="52">
                  <c:v>港区</c:v>
                </c:pt>
                <c:pt idx="53">
                  <c:v>泉南市</c:v>
                </c:pt>
                <c:pt idx="54">
                  <c:v>堺市北区</c:v>
                </c:pt>
                <c:pt idx="55">
                  <c:v>池田市</c:v>
                </c:pt>
                <c:pt idx="56">
                  <c:v>四條畷市</c:v>
                </c:pt>
                <c:pt idx="57">
                  <c:v>東住吉区</c:v>
                </c:pt>
                <c:pt idx="58">
                  <c:v>豊能町</c:v>
                </c:pt>
                <c:pt idx="59">
                  <c:v>住吉区</c:v>
                </c:pt>
                <c:pt idx="60">
                  <c:v>北区</c:v>
                </c:pt>
                <c:pt idx="61">
                  <c:v>生野区</c:v>
                </c:pt>
                <c:pt idx="62">
                  <c:v>柏原市</c:v>
                </c:pt>
                <c:pt idx="63">
                  <c:v>能勢町</c:v>
                </c:pt>
                <c:pt idx="64">
                  <c:v>松原市</c:v>
                </c:pt>
                <c:pt idx="65">
                  <c:v>貝塚市</c:v>
                </c:pt>
                <c:pt idx="66">
                  <c:v>摂津市</c:v>
                </c:pt>
                <c:pt idx="67">
                  <c:v>羽曳野市</c:v>
                </c:pt>
                <c:pt idx="68">
                  <c:v>島本町</c:v>
                </c:pt>
                <c:pt idx="69">
                  <c:v>阪南市</c:v>
                </c:pt>
                <c:pt idx="70">
                  <c:v>中央区</c:v>
                </c:pt>
                <c:pt idx="71">
                  <c:v>西区</c:v>
                </c:pt>
                <c:pt idx="72">
                  <c:v>忠岡町</c:v>
                </c:pt>
                <c:pt idx="73">
                  <c:v>田尻町</c:v>
                </c:pt>
              </c:strCache>
            </c:strRef>
          </c:cat>
          <c:val>
            <c:numRef>
              <c:f>市区町村別_有所見者割合!$AI$6:$AI$79</c:f>
              <c:numCache>
                <c:formatCode>0.0%</c:formatCode>
                <c:ptCount val="74"/>
                <c:pt idx="0">
                  <c:v>0.75</c:v>
                </c:pt>
                <c:pt idx="1">
                  <c:v>0.625</c:v>
                </c:pt>
                <c:pt idx="2">
                  <c:v>0.46341463414634149</c:v>
                </c:pt>
                <c:pt idx="3">
                  <c:v>0.4375</c:v>
                </c:pt>
                <c:pt idx="4">
                  <c:v>0.42675159235668791</c:v>
                </c:pt>
                <c:pt idx="5">
                  <c:v>0.41979522184300339</c:v>
                </c:pt>
                <c:pt idx="6">
                  <c:v>0.41641337386018235</c:v>
                </c:pt>
                <c:pt idx="7">
                  <c:v>0.41492776886035315</c:v>
                </c:pt>
                <c:pt idx="8">
                  <c:v>0.41176470588235292</c:v>
                </c:pt>
                <c:pt idx="9">
                  <c:v>0.40833333333333333</c:v>
                </c:pt>
                <c:pt idx="10">
                  <c:v>0.40684410646387831</c:v>
                </c:pt>
                <c:pt idx="11">
                  <c:v>0.4046474358974359</c:v>
                </c:pt>
                <c:pt idx="12">
                  <c:v>0.39805825242718446</c:v>
                </c:pt>
                <c:pt idx="13">
                  <c:v>0.3963963963963964</c:v>
                </c:pt>
                <c:pt idx="14">
                  <c:v>0.39196787148594375</c:v>
                </c:pt>
                <c:pt idx="15">
                  <c:v>0.38693467336683418</c:v>
                </c:pt>
                <c:pt idx="16">
                  <c:v>0.37753882915173237</c:v>
                </c:pt>
                <c:pt idx="17">
                  <c:v>0.37659033078880405</c:v>
                </c:pt>
                <c:pt idx="18">
                  <c:v>0.37538326763031099</c:v>
                </c:pt>
                <c:pt idx="19">
                  <c:v>0.37280076081787922</c:v>
                </c:pt>
                <c:pt idx="20">
                  <c:v>0.37234485630987091</c:v>
                </c:pt>
                <c:pt idx="21">
                  <c:v>0.37151149810225498</c:v>
                </c:pt>
                <c:pt idx="22">
                  <c:v>0.36879722278946292</c:v>
                </c:pt>
                <c:pt idx="23">
                  <c:v>0.36814024390243905</c:v>
                </c:pt>
                <c:pt idx="24">
                  <c:v>0.3674299662908288</c:v>
                </c:pt>
                <c:pt idx="25">
                  <c:v>0.36668663870581186</c:v>
                </c:pt>
                <c:pt idx="26">
                  <c:v>0.36583888552392491</c:v>
                </c:pt>
                <c:pt idx="27">
                  <c:v>0.36544715447154469</c:v>
                </c:pt>
                <c:pt idx="28">
                  <c:v>0.36509980682549903</c:v>
                </c:pt>
                <c:pt idx="29">
                  <c:v>0.36430834213305174</c:v>
                </c:pt>
                <c:pt idx="30">
                  <c:v>0.36320568495854716</c:v>
                </c:pt>
                <c:pt idx="31">
                  <c:v>0.36158701532912535</c:v>
                </c:pt>
                <c:pt idx="32">
                  <c:v>0.36136982375698523</c:v>
                </c:pt>
                <c:pt idx="33">
                  <c:v>0.3611111111111111</c:v>
                </c:pt>
                <c:pt idx="34">
                  <c:v>0.36033074317593144</c:v>
                </c:pt>
                <c:pt idx="35">
                  <c:v>0.3597890939364507</c:v>
                </c:pt>
                <c:pt idx="36">
                  <c:v>0.35958005249343833</c:v>
                </c:pt>
                <c:pt idx="37">
                  <c:v>0.35876288659793815</c:v>
                </c:pt>
                <c:pt idx="38">
                  <c:v>0.35751295336787564</c:v>
                </c:pt>
                <c:pt idx="39">
                  <c:v>0.35743519781718963</c:v>
                </c:pt>
                <c:pt idx="40">
                  <c:v>0.35730659025787964</c:v>
                </c:pt>
                <c:pt idx="41">
                  <c:v>0.35463258785942492</c:v>
                </c:pt>
                <c:pt idx="42">
                  <c:v>0.35411471321695759</c:v>
                </c:pt>
                <c:pt idx="43">
                  <c:v>0.35402298850574715</c:v>
                </c:pt>
                <c:pt idx="44">
                  <c:v>0.35300668151447662</c:v>
                </c:pt>
                <c:pt idx="45">
                  <c:v>0.3525535420098847</c:v>
                </c:pt>
                <c:pt idx="46">
                  <c:v>0.3515151515151515</c:v>
                </c:pt>
                <c:pt idx="47">
                  <c:v>0.35087719298245612</c:v>
                </c:pt>
                <c:pt idx="48">
                  <c:v>0.35048543689320388</c:v>
                </c:pt>
                <c:pt idx="49">
                  <c:v>0.35025017869907077</c:v>
                </c:pt>
                <c:pt idx="50">
                  <c:v>0.35020708697653014</c:v>
                </c:pt>
                <c:pt idx="51">
                  <c:v>0.35004868549172347</c:v>
                </c:pt>
                <c:pt idx="52">
                  <c:v>0.34658187599364071</c:v>
                </c:pt>
                <c:pt idx="53">
                  <c:v>0.34520547945205482</c:v>
                </c:pt>
                <c:pt idx="54">
                  <c:v>0.34504437869822485</c:v>
                </c:pt>
                <c:pt idx="55">
                  <c:v>0.34486679662118258</c:v>
                </c:pt>
                <c:pt idx="56">
                  <c:v>0.34126163391933817</c:v>
                </c:pt>
                <c:pt idx="57">
                  <c:v>0.33942161339421612</c:v>
                </c:pt>
                <c:pt idx="58">
                  <c:v>0.33731667571971752</c:v>
                </c:pt>
                <c:pt idx="59">
                  <c:v>0.33636363636363636</c:v>
                </c:pt>
                <c:pt idx="60">
                  <c:v>0.33536585365853661</c:v>
                </c:pt>
                <c:pt idx="61">
                  <c:v>0.33371559633027525</c:v>
                </c:pt>
                <c:pt idx="62">
                  <c:v>0.33333333333333331</c:v>
                </c:pt>
                <c:pt idx="63">
                  <c:v>0.33333333333333331</c:v>
                </c:pt>
                <c:pt idx="64">
                  <c:v>0.32857142857142857</c:v>
                </c:pt>
                <c:pt idx="65">
                  <c:v>0.32653061224489793</c:v>
                </c:pt>
                <c:pt idx="66">
                  <c:v>0.32432432432432434</c:v>
                </c:pt>
                <c:pt idx="67">
                  <c:v>0.32142857142857145</c:v>
                </c:pt>
                <c:pt idx="68">
                  <c:v>0.3194675540765391</c:v>
                </c:pt>
                <c:pt idx="69">
                  <c:v>0.31806282722513091</c:v>
                </c:pt>
                <c:pt idx="70">
                  <c:v>0.31567796610169491</c:v>
                </c:pt>
                <c:pt idx="71">
                  <c:v>0.29870129870129869</c:v>
                </c:pt>
                <c:pt idx="72">
                  <c:v>0.125</c:v>
                </c:pt>
                <c:pt idx="73">
                  <c:v>0</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427072"/>
        <c:axId val="46284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BB9-4B1B-A01B-C35CDA776E5C}"/>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市区町村別_有所見者割合!$AZ$6:$AZ$79</c:f>
              <c:numCache>
                <c:formatCode>0.0%</c:formatCode>
                <c:ptCount val="74"/>
                <c:pt idx="0">
                  <c:v>0.36206460489443282</c:v>
                </c:pt>
                <c:pt idx="1">
                  <c:v>0.36206460489443282</c:v>
                </c:pt>
                <c:pt idx="2">
                  <c:v>0.36206460489443282</c:v>
                </c:pt>
                <c:pt idx="3">
                  <c:v>0.36206460489443282</c:v>
                </c:pt>
                <c:pt idx="4">
                  <c:v>0.36206460489443282</c:v>
                </c:pt>
                <c:pt idx="5">
                  <c:v>0.36206460489443282</c:v>
                </c:pt>
                <c:pt idx="6">
                  <c:v>0.36206460489443282</c:v>
                </c:pt>
                <c:pt idx="7">
                  <c:v>0.36206460489443282</c:v>
                </c:pt>
                <c:pt idx="8">
                  <c:v>0.36206460489443282</c:v>
                </c:pt>
                <c:pt idx="9">
                  <c:v>0.36206460489443282</c:v>
                </c:pt>
                <c:pt idx="10">
                  <c:v>0.36206460489443282</c:v>
                </c:pt>
                <c:pt idx="11">
                  <c:v>0.36206460489443282</c:v>
                </c:pt>
                <c:pt idx="12">
                  <c:v>0.36206460489443282</c:v>
                </c:pt>
                <c:pt idx="13">
                  <c:v>0.36206460489443282</c:v>
                </c:pt>
                <c:pt idx="14">
                  <c:v>0.36206460489443282</c:v>
                </c:pt>
                <c:pt idx="15">
                  <c:v>0.36206460489443282</c:v>
                </c:pt>
                <c:pt idx="16">
                  <c:v>0.36206460489443282</c:v>
                </c:pt>
                <c:pt idx="17">
                  <c:v>0.36206460489443282</c:v>
                </c:pt>
                <c:pt idx="18">
                  <c:v>0.36206460489443282</c:v>
                </c:pt>
                <c:pt idx="19">
                  <c:v>0.36206460489443282</c:v>
                </c:pt>
                <c:pt idx="20">
                  <c:v>0.36206460489443282</c:v>
                </c:pt>
                <c:pt idx="21">
                  <c:v>0.36206460489443282</c:v>
                </c:pt>
                <c:pt idx="22">
                  <c:v>0.36206460489443282</c:v>
                </c:pt>
                <c:pt idx="23">
                  <c:v>0.36206460489443282</c:v>
                </c:pt>
                <c:pt idx="24">
                  <c:v>0.36206460489443282</c:v>
                </c:pt>
                <c:pt idx="25">
                  <c:v>0.36206460489443282</c:v>
                </c:pt>
                <c:pt idx="26">
                  <c:v>0.36206460489443282</c:v>
                </c:pt>
                <c:pt idx="27">
                  <c:v>0.36206460489443282</c:v>
                </c:pt>
                <c:pt idx="28">
                  <c:v>0.36206460489443282</c:v>
                </c:pt>
                <c:pt idx="29">
                  <c:v>0.36206460489443282</c:v>
                </c:pt>
                <c:pt idx="30">
                  <c:v>0.36206460489443282</c:v>
                </c:pt>
                <c:pt idx="31">
                  <c:v>0.36206460489443282</c:v>
                </c:pt>
                <c:pt idx="32">
                  <c:v>0.36206460489443282</c:v>
                </c:pt>
                <c:pt idx="33">
                  <c:v>0.36206460489443282</c:v>
                </c:pt>
                <c:pt idx="34">
                  <c:v>0.36206460489443282</c:v>
                </c:pt>
                <c:pt idx="35">
                  <c:v>0.36206460489443282</c:v>
                </c:pt>
                <c:pt idx="36">
                  <c:v>0.36206460489443282</c:v>
                </c:pt>
                <c:pt idx="37">
                  <c:v>0.36206460489443282</c:v>
                </c:pt>
                <c:pt idx="38">
                  <c:v>0.36206460489443282</c:v>
                </c:pt>
                <c:pt idx="39">
                  <c:v>0.36206460489443282</c:v>
                </c:pt>
                <c:pt idx="40">
                  <c:v>0.36206460489443282</c:v>
                </c:pt>
                <c:pt idx="41">
                  <c:v>0.36206460489443282</c:v>
                </c:pt>
                <c:pt idx="42">
                  <c:v>0.36206460489443282</c:v>
                </c:pt>
                <c:pt idx="43">
                  <c:v>0.36206460489443282</c:v>
                </c:pt>
                <c:pt idx="44">
                  <c:v>0.36206460489443282</c:v>
                </c:pt>
                <c:pt idx="45">
                  <c:v>0.36206460489443282</c:v>
                </c:pt>
                <c:pt idx="46">
                  <c:v>0.36206460489443282</c:v>
                </c:pt>
                <c:pt idx="47">
                  <c:v>0.36206460489443282</c:v>
                </c:pt>
                <c:pt idx="48">
                  <c:v>0.36206460489443282</c:v>
                </c:pt>
                <c:pt idx="49">
                  <c:v>0.36206460489443282</c:v>
                </c:pt>
                <c:pt idx="50">
                  <c:v>0.36206460489443282</c:v>
                </c:pt>
                <c:pt idx="51">
                  <c:v>0.36206460489443282</c:v>
                </c:pt>
                <c:pt idx="52">
                  <c:v>0.36206460489443282</c:v>
                </c:pt>
                <c:pt idx="53">
                  <c:v>0.36206460489443282</c:v>
                </c:pt>
                <c:pt idx="54">
                  <c:v>0.36206460489443282</c:v>
                </c:pt>
                <c:pt idx="55">
                  <c:v>0.36206460489443282</c:v>
                </c:pt>
                <c:pt idx="56">
                  <c:v>0.36206460489443282</c:v>
                </c:pt>
                <c:pt idx="57">
                  <c:v>0.36206460489443282</c:v>
                </c:pt>
                <c:pt idx="58">
                  <c:v>0.36206460489443282</c:v>
                </c:pt>
                <c:pt idx="59">
                  <c:v>0.36206460489443282</c:v>
                </c:pt>
                <c:pt idx="60">
                  <c:v>0.36206460489443282</c:v>
                </c:pt>
                <c:pt idx="61">
                  <c:v>0.36206460489443282</c:v>
                </c:pt>
                <c:pt idx="62">
                  <c:v>0.36206460489443282</c:v>
                </c:pt>
                <c:pt idx="63">
                  <c:v>0.36206460489443282</c:v>
                </c:pt>
                <c:pt idx="64">
                  <c:v>0.36206460489443282</c:v>
                </c:pt>
                <c:pt idx="65">
                  <c:v>0.36206460489443282</c:v>
                </c:pt>
                <c:pt idx="66">
                  <c:v>0.36206460489443282</c:v>
                </c:pt>
                <c:pt idx="67">
                  <c:v>0.36206460489443282</c:v>
                </c:pt>
                <c:pt idx="68">
                  <c:v>0.36206460489443282</c:v>
                </c:pt>
                <c:pt idx="69">
                  <c:v>0.36206460489443282</c:v>
                </c:pt>
                <c:pt idx="70">
                  <c:v>0.36206460489443282</c:v>
                </c:pt>
                <c:pt idx="71">
                  <c:v>0.36206460489443282</c:v>
                </c:pt>
                <c:pt idx="72">
                  <c:v>0.36206460489443282</c:v>
                </c:pt>
                <c:pt idx="73">
                  <c:v>0.36206460489443282</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5568"/>
        <c:axId val="462844992"/>
      </c:scatterChart>
      <c:catAx>
        <c:axId val="463427072"/>
        <c:scaling>
          <c:orientation val="maxMin"/>
        </c:scaling>
        <c:delete val="0"/>
        <c:axPos val="l"/>
        <c:numFmt formatCode="General" sourceLinked="0"/>
        <c:majorTickMark val="none"/>
        <c:minorTickMark val="none"/>
        <c:tickLblPos val="nextTo"/>
        <c:spPr>
          <a:ln>
            <a:solidFill>
              <a:srgbClr val="7F7F7F"/>
            </a:solidFill>
          </a:ln>
        </c:spPr>
        <c:crossAx val="462844416"/>
        <c:crossesAt val="0"/>
        <c:auto val="1"/>
        <c:lblAlgn val="ctr"/>
        <c:lblOffset val="100"/>
        <c:noMultiLvlLbl val="0"/>
      </c:catAx>
      <c:valAx>
        <c:axId val="46284441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427072"/>
        <c:crosses val="autoZero"/>
        <c:crossBetween val="between"/>
      </c:valAx>
      <c:valAx>
        <c:axId val="462844992"/>
        <c:scaling>
          <c:orientation val="minMax"/>
          <c:max val="50"/>
          <c:min val="0"/>
        </c:scaling>
        <c:delete val="1"/>
        <c:axPos val="r"/>
        <c:numFmt formatCode="General" sourceLinked="1"/>
        <c:majorTickMark val="out"/>
        <c:minorTickMark val="none"/>
        <c:tickLblPos val="nextTo"/>
        <c:crossAx val="462845568"/>
        <c:crosses val="max"/>
        <c:crossBetween val="midCat"/>
      </c:valAx>
      <c:valAx>
        <c:axId val="462845568"/>
        <c:scaling>
          <c:orientation val="minMax"/>
        </c:scaling>
        <c:delete val="1"/>
        <c:axPos val="b"/>
        <c:numFmt formatCode="0.0%" sourceLinked="1"/>
        <c:majorTickMark val="out"/>
        <c:minorTickMark val="none"/>
        <c:tickLblPos val="nextTo"/>
        <c:crossAx val="46284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市区町村別_有所見者割合!$AJ$5</c:f>
              <c:strCache>
                <c:ptCount val="1"/>
                <c:pt idx="0">
                  <c:v>有所見者割合 収縮期血圧</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市区町村別_有所見者割合!$AJ$6:$AJ$79</c:f>
              <c:strCache>
                <c:ptCount val="74"/>
                <c:pt idx="0">
                  <c:v>東大阪市</c:v>
                </c:pt>
                <c:pt idx="1">
                  <c:v>西淀川区</c:v>
                </c:pt>
                <c:pt idx="2">
                  <c:v>東成区</c:v>
                </c:pt>
                <c:pt idx="3">
                  <c:v>堺市東区</c:v>
                </c:pt>
                <c:pt idx="4">
                  <c:v>貝塚市</c:v>
                </c:pt>
                <c:pt idx="5">
                  <c:v>堺市西区</c:v>
                </c:pt>
                <c:pt idx="6">
                  <c:v>泉大津市</c:v>
                </c:pt>
                <c:pt idx="7">
                  <c:v>忠岡町</c:v>
                </c:pt>
                <c:pt idx="8">
                  <c:v>堺市中区</c:v>
                </c:pt>
                <c:pt idx="9">
                  <c:v>堺市</c:v>
                </c:pt>
                <c:pt idx="10">
                  <c:v>柏原市</c:v>
                </c:pt>
                <c:pt idx="11">
                  <c:v>堺市北区</c:v>
                </c:pt>
                <c:pt idx="12">
                  <c:v>堺市南区</c:v>
                </c:pt>
                <c:pt idx="13">
                  <c:v>箕面市</c:v>
                </c:pt>
                <c:pt idx="14">
                  <c:v>東淀川区</c:v>
                </c:pt>
                <c:pt idx="15">
                  <c:v>大東市</c:v>
                </c:pt>
                <c:pt idx="16">
                  <c:v>門真市</c:v>
                </c:pt>
                <c:pt idx="17">
                  <c:v>寝屋川市</c:v>
                </c:pt>
                <c:pt idx="18">
                  <c:v>和泉市</c:v>
                </c:pt>
                <c:pt idx="19">
                  <c:v>堺市堺区</c:v>
                </c:pt>
                <c:pt idx="20">
                  <c:v>鶴見区</c:v>
                </c:pt>
                <c:pt idx="21">
                  <c:v>東住吉区</c:v>
                </c:pt>
                <c:pt idx="22">
                  <c:v>熊取町</c:v>
                </c:pt>
                <c:pt idx="23">
                  <c:v>松原市</c:v>
                </c:pt>
                <c:pt idx="24">
                  <c:v>阪南市</c:v>
                </c:pt>
                <c:pt idx="25">
                  <c:v>摂津市</c:v>
                </c:pt>
                <c:pt idx="26">
                  <c:v>西区</c:v>
                </c:pt>
                <c:pt idx="27">
                  <c:v>吹田市</c:v>
                </c:pt>
                <c:pt idx="28">
                  <c:v>堺市美原区</c:v>
                </c:pt>
                <c:pt idx="29">
                  <c:v>生野区</c:v>
                </c:pt>
                <c:pt idx="30">
                  <c:v>此花区</c:v>
                </c:pt>
                <c:pt idx="31">
                  <c:v>城東区</c:v>
                </c:pt>
                <c:pt idx="32">
                  <c:v>旭区</c:v>
                </c:pt>
                <c:pt idx="33">
                  <c:v>高石市</c:v>
                </c:pt>
                <c:pt idx="34">
                  <c:v>大阪市</c:v>
                </c:pt>
                <c:pt idx="35">
                  <c:v>浪速区</c:v>
                </c:pt>
                <c:pt idx="36">
                  <c:v>泉南市</c:v>
                </c:pt>
                <c:pt idx="37">
                  <c:v>河内長野市</c:v>
                </c:pt>
                <c:pt idx="38">
                  <c:v>枚方市</c:v>
                </c:pt>
                <c:pt idx="39">
                  <c:v>豊中市</c:v>
                </c:pt>
                <c:pt idx="40">
                  <c:v>住吉区</c:v>
                </c:pt>
                <c:pt idx="41">
                  <c:v>阿倍野区</c:v>
                </c:pt>
                <c:pt idx="42">
                  <c:v>住之江区</c:v>
                </c:pt>
                <c:pt idx="43">
                  <c:v>泉佐野市</c:v>
                </c:pt>
                <c:pt idx="44">
                  <c:v>福島区</c:v>
                </c:pt>
                <c:pt idx="45">
                  <c:v>大阪狭山市</c:v>
                </c:pt>
                <c:pt idx="46">
                  <c:v>富田林市</c:v>
                </c:pt>
                <c:pt idx="47">
                  <c:v>四條畷市</c:v>
                </c:pt>
                <c:pt idx="48">
                  <c:v>平野区</c:v>
                </c:pt>
                <c:pt idx="49">
                  <c:v>西成区</c:v>
                </c:pt>
                <c:pt idx="50">
                  <c:v>高槻市</c:v>
                </c:pt>
                <c:pt idx="51">
                  <c:v>池田市</c:v>
                </c:pt>
                <c:pt idx="52">
                  <c:v>岸和田市</c:v>
                </c:pt>
                <c:pt idx="53">
                  <c:v>淀川区</c:v>
                </c:pt>
                <c:pt idx="54">
                  <c:v>守口市</c:v>
                </c:pt>
                <c:pt idx="55">
                  <c:v>中央区</c:v>
                </c:pt>
                <c:pt idx="56">
                  <c:v>豊能町</c:v>
                </c:pt>
                <c:pt idx="57">
                  <c:v>交野市</c:v>
                </c:pt>
                <c:pt idx="58">
                  <c:v>茨木市</c:v>
                </c:pt>
                <c:pt idx="59">
                  <c:v>天王寺区</c:v>
                </c:pt>
                <c:pt idx="60">
                  <c:v>大正区</c:v>
                </c:pt>
                <c:pt idx="61">
                  <c:v>都島区</c:v>
                </c:pt>
                <c:pt idx="62">
                  <c:v>岬町</c:v>
                </c:pt>
                <c:pt idx="63">
                  <c:v>北区</c:v>
                </c:pt>
                <c:pt idx="64">
                  <c:v>港区</c:v>
                </c:pt>
                <c:pt idx="65">
                  <c:v>能勢町</c:v>
                </c:pt>
                <c:pt idx="66">
                  <c:v>田尻町</c:v>
                </c:pt>
                <c:pt idx="67">
                  <c:v>八尾市</c:v>
                </c:pt>
                <c:pt idx="68">
                  <c:v>羽曳野市</c:v>
                </c:pt>
                <c:pt idx="69">
                  <c:v>藤井寺市</c:v>
                </c:pt>
                <c:pt idx="70">
                  <c:v>太子町</c:v>
                </c:pt>
                <c:pt idx="71">
                  <c:v>島本町</c:v>
                </c:pt>
                <c:pt idx="72">
                  <c:v>千早赤阪村</c:v>
                </c:pt>
                <c:pt idx="73">
                  <c:v>河南町</c:v>
                </c:pt>
              </c:strCache>
            </c:strRef>
          </c:cat>
          <c:val>
            <c:numRef>
              <c:f>市区町村別_有所見者割合!$AK$6:$AK$79</c:f>
              <c:numCache>
                <c:formatCode>0.0%</c:formatCode>
                <c:ptCount val="74"/>
                <c:pt idx="0">
                  <c:v>0.67390285803529593</c:v>
                </c:pt>
                <c:pt idx="1">
                  <c:v>0.67061050638902031</c:v>
                </c:pt>
                <c:pt idx="2">
                  <c:v>0.65324384787472034</c:v>
                </c:pt>
                <c:pt idx="3">
                  <c:v>0.64273927392739272</c:v>
                </c:pt>
                <c:pt idx="4">
                  <c:v>0.64155357978474492</c:v>
                </c:pt>
                <c:pt idx="5">
                  <c:v>0.6414722313506408</c:v>
                </c:pt>
                <c:pt idx="6">
                  <c:v>0.64099158919876054</c:v>
                </c:pt>
                <c:pt idx="7">
                  <c:v>0.636150234741784</c:v>
                </c:pt>
                <c:pt idx="8">
                  <c:v>0.63279352226720653</c:v>
                </c:pt>
                <c:pt idx="9">
                  <c:v>0.62601464070514412</c:v>
                </c:pt>
                <c:pt idx="10">
                  <c:v>0.6235618959963185</c:v>
                </c:pt>
                <c:pt idx="11">
                  <c:v>0.62194116029694801</c:v>
                </c:pt>
                <c:pt idx="12">
                  <c:v>0.62153029205889454</c:v>
                </c:pt>
                <c:pt idx="13">
                  <c:v>0.61903690369036901</c:v>
                </c:pt>
                <c:pt idx="14">
                  <c:v>0.61891891891891893</c:v>
                </c:pt>
                <c:pt idx="15">
                  <c:v>0.61786807681603118</c:v>
                </c:pt>
                <c:pt idx="16">
                  <c:v>0.61628144814890573</c:v>
                </c:pt>
                <c:pt idx="17">
                  <c:v>0.61562663869952805</c:v>
                </c:pt>
                <c:pt idx="18">
                  <c:v>0.61403790555734017</c:v>
                </c:pt>
                <c:pt idx="19">
                  <c:v>0.61348095083034837</c:v>
                </c:pt>
                <c:pt idx="20">
                  <c:v>0.6131974248927039</c:v>
                </c:pt>
                <c:pt idx="21">
                  <c:v>0.61283643892339545</c:v>
                </c:pt>
                <c:pt idx="22">
                  <c:v>0.61048304213771842</c:v>
                </c:pt>
                <c:pt idx="23">
                  <c:v>0.60585260115606931</c:v>
                </c:pt>
                <c:pt idx="24">
                  <c:v>0.60463121783876506</c:v>
                </c:pt>
                <c:pt idx="25">
                  <c:v>0.60358460727464414</c:v>
                </c:pt>
                <c:pt idx="26">
                  <c:v>0.60123647604327668</c:v>
                </c:pt>
                <c:pt idx="27">
                  <c:v>0.60104935872522347</c:v>
                </c:pt>
                <c:pt idx="28">
                  <c:v>0.60092807424593964</c:v>
                </c:pt>
                <c:pt idx="29">
                  <c:v>0.60061511423550085</c:v>
                </c:pt>
                <c:pt idx="30">
                  <c:v>0.60013306719893544</c:v>
                </c:pt>
                <c:pt idx="31">
                  <c:v>0.59732637756765572</c:v>
                </c:pt>
                <c:pt idx="32">
                  <c:v>0.59723820483314149</c:v>
                </c:pt>
                <c:pt idx="33">
                  <c:v>0.59711736444749486</c:v>
                </c:pt>
                <c:pt idx="34">
                  <c:v>0.59688309285978547</c:v>
                </c:pt>
                <c:pt idx="35">
                  <c:v>0.5959821428571429</c:v>
                </c:pt>
                <c:pt idx="36">
                  <c:v>0.59580838323353291</c:v>
                </c:pt>
                <c:pt idx="37">
                  <c:v>0.59467455621301779</c:v>
                </c:pt>
                <c:pt idx="38">
                  <c:v>0.59318581612813626</c:v>
                </c:pt>
                <c:pt idx="39">
                  <c:v>0.59125409694669662</c:v>
                </c:pt>
                <c:pt idx="40">
                  <c:v>0.59117345193294557</c:v>
                </c:pt>
                <c:pt idx="41">
                  <c:v>0.59071038251366115</c:v>
                </c:pt>
                <c:pt idx="42">
                  <c:v>0.59013867488443761</c:v>
                </c:pt>
                <c:pt idx="43">
                  <c:v>0.58997429305912596</c:v>
                </c:pt>
                <c:pt idx="44">
                  <c:v>0.58951175406871614</c:v>
                </c:pt>
                <c:pt idx="45">
                  <c:v>0.58919961427193823</c:v>
                </c:pt>
                <c:pt idx="46">
                  <c:v>0.58781594296824369</c:v>
                </c:pt>
                <c:pt idx="47">
                  <c:v>0.58698539176626829</c:v>
                </c:pt>
                <c:pt idx="48">
                  <c:v>0.58637400228050174</c:v>
                </c:pt>
                <c:pt idx="49">
                  <c:v>0.5852713178294574</c:v>
                </c:pt>
                <c:pt idx="50">
                  <c:v>0.58463744622482694</c:v>
                </c:pt>
                <c:pt idx="51">
                  <c:v>0.58021559923906152</c:v>
                </c:pt>
                <c:pt idx="52">
                  <c:v>0.57959183673469383</c:v>
                </c:pt>
                <c:pt idx="53">
                  <c:v>0.57896794370602034</c:v>
                </c:pt>
                <c:pt idx="54">
                  <c:v>0.5781117096682733</c:v>
                </c:pt>
                <c:pt idx="55">
                  <c:v>0.57731958762886593</c:v>
                </c:pt>
                <c:pt idx="56">
                  <c:v>0.57682083997873468</c:v>
                </c:pt>
                <c:pt idx="57">
                  <c:v>0.57523085279739272</c:v>
                </c:pt>
                <c:pt idx="58">
                  <c:v>0.57315015666425639</c:v>
                </c:pt>
                <c:pt idx="59">
                  <c:v>0.56882591093117407</c:v>
                </c:pt>
                <c:pt idx="60">
                  <c:v>0.56659308314937451</c:v>
                </c:pt>
                <c:pt idx="61">
                  <c:v>0.56582633053221287</c:v>
                </c:pt>
                <c:pt idx="62">
                  <c:v>0.56200527704485492</c:v>
                </c:pt>
                <c:pt idx="63">
                  <c:v>0.56052141527001864</c:v>
                </c:pt>
                <c:pt idx="64">
                  <c:v>0.55536770921386303</c:v>
                </c:pt>
                <c:pt idx="65">
                  <c:v>0.5467625899280576</c:v>
                </c:pt>
                <c:pt idx="66">
                  <c:v>0.54435483870967738</c:v>
                </c:pt>
                <c:pt idx="67">
                  <c:v>0.54146653858469418</c:v>
                </c:pt>
                <c:pt idx="68">
                  <c:v>0.53530895334174022</c:v>
                </c:pt>
                <c:pt idx="69">
                  <c:v>0.53305497564370219</c:v>
                </c:pt>
                <c:pt idx="70">
                  <c:v>0.49497487437185927</c:v>
                </c:pt>
                <c:pt idx="71">
                  <c:v>0.48963730569948188</c:v>
                </c:pt>
                <c:pt idx="72">
                  <c:v>0.45454545454545453</c:v>
                </c:pt>
                <c:pt idx="73">
                  <c:v>0.45331695331695332</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549952"/>
        <c:axId val="4621112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51-4FB3-B949-686F627F9E5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市区町村別_有所見者割合!$BA$6:$BA$79</c:f>
              <c:numCache>
                <c:formatCode>0.0%</c:formatCode>
                <c:ptCount val="74"/>
                <c:pt idx="0">
                  <c:v>0.59797786077184478</c:v>
                </c:pt>
                <c:pt idx="1">
                  <c:v>0.59797786077184478</c:v>
                </c:pt>
                <c:pt idx="2">
                  <c:v>0.59797786077184478</c:v>
                </c:pt>
                <c:pt idx="3">
                  <c:v>0.59797786077184478</c:v>
                </c:pt>
                <c:pt idx="4">
                  <c:v>0.59797786077184478</c:v>
                </c:pt>
                <c:pt idx="5">
                  <c:v>0.59797786077184478</c:v>
                </c:pt>
                <c:pt idx="6">
                  <c:v>0.59797786077184478</c:v>
                </c:pt>
                <c:pt idx="7">
                  <c:v>0.59797786077184478</c:v>
                </c:pt>
                <c:pt idx="8">
                  <c:v>0.59797786077184478</c:v>
                </c:pt>
                <c:pt idx="9">
                  <c:v>0.59797786077184478</c:v>
                </c:pt>
                <c:pt idx="10">
                  <c:v>0.59797786077184478</c:v>
                </c:pt>
                <c:pt idx="11">
                  <c:v>0.59797786077184478</c:v>
                </c:pt>
                <c:pt idx="12">
                  <c:v>0.59797786077184478</c:v>
                </c:pt>
                <c:pt idx="13">
                  <c:v>0.59797786077184478</c:v>
                </c:pt>
                <c:pt idx="14">
                  <c:v>0.59797786077184478</c:v>
                </c:pt>
                <c:pt idx="15">
                  <c:v>0.59797786077184478</c:v>
                </c:pt>
                <c:pt idx="16">
                  <c:v>0.59797786077184478</c:v>
                </c:pt>
                <c:pt idx="17">
                  <c:v>0.59797786077184478</c:v>
                </c:pt>
                <c:pt idx="18">
                  <c:v>0.59797786077184478</c:v>
                </c:pt>
                <c:pt idx="19">
                  <c:v>0.59797786077184478</c:v>
                </c:pt>
                <c:pt idx="20">
                  <c:v>0.59797786077184478</c:v>
                </c:pt>
                <c:pt idx="21">
                  <c:v>0.59797786077184478</c:v>
                </c:pt>
                <c:pt idx="22">
                  <c:v>0.59797786077184478</c:v>
                </c:pt>
                <c:pt idx="23">
                  <c:v>0.59797786077184478</c:v>
                </c:pt>
                <c:pt idx="24">
                  <c:v>0.59797786077184478</c:v>
                </c:pt>
                <c:pt idx="25">
                  <c:v>0.59797786077184478</c:v>
                </c:pt>
                <c:pt idx="26">
                  <c:v>0.59797786077184478</c:v>
                </c:pt>
                <c:pt idx="27">
                  <c:v>0.59797786077184478</c:v>
                </c:pt>
                <c:pt idx="28">
                  <c:v>0.59797786077184478</c:v>
                </c:pt>
                <c:pt idx="29">
                  <c:v>0.59797786077184478</c:v>
                </c:pt>
                <c:pt idx="30">
                  <c:v>0.59797786077184478</c:v>
                </c:pt>
                <c:pt idx="31">
                  <c:v>0.59797786077184478</c:v>
                </c:pt>
                <c:pt idx="32">
                  <c:v>0.59797786077184478</c:v>
                </c:pt>
                <c:pt idx="33">
                  <c:v>0.59797786077184478</c:v>
                </c:pt>
                <c:pt idx="34">
                  <c:v>0.59797786077184478</c:v>
                </c:pt>
                <c:pt idx="35">
                  <c:v>0.59797786077184478</c:v>
                </c:pt>
                <c:pt idx="36">
                  <c:v>0.59797786077184478</c:v>
                </c:pt>
                <c:pt idx="37">
                  <c:v>0.59797786077184478</c:v>
                </c:pt>
                <c:pt idx="38">
                  <c:v>0.59797786077184478</c:v>
                </c:pt>
                <c:pt idx="39">
                  <c:v>0.59797786077184478</c:v>
                </c:pt>
                <c:pt idx="40">
                  <c:v>0.59797786077184478</c:v>
                </c:pt>
                <c:pt idx="41">
                  <c:v>0.59797786077184478</c:v>
                </c:pt>
                <c:pt idx="42">
                  <c:v>0.59797786077184478</c:v>
                </c:pt>
                <c:pt idx="43">
                  <c:v>0.59797786077184478</c:v>
                </c:pt>
                <c:pt idx="44">
                  <c:v>0.59797786077184478</c:v>
                </c:pt>
                <c:pt idx="45">
                  <c:v>0.59797786077184478</c:v>
                </c:pt>
                <c:pt idx="46">
                  <c:v>0.59797786077184478</c:v>
                </c:pt>
                <c:pt idx="47">
                  <c:v>0.59797786077184478</c:v>
                </c:pt>
                <c:pt idx="48">
                  <c:v>0.59797786077184478</c:v>
                </c:pt>
                <c:pt idx="49">
                  <c:v>0.59797786077184478</c:v>
                </c:pt>
                <c:pt idx="50">
                  <c:v>0.59797786077184478</c:v>
                </c:pt>
                <c:pt idx="51">
                  <c:v>0.59797786077184478</c:v>
                </c:pt>
                <c:pt idx="52">
                  <c:v>0.59797786077184478</c:v>
                </c:pt>
                <c:pt idx="53">
                  <c:v>0.59797786077184478</c:v>
                </c:pt>
                <c:pt idx="54">
                  <c:v>0.59797786077184478</c:v>
                </c:pt>
                <c:pt idx="55">
                  <c:v>0.59797786077184478</c:v>
                </c:pt>
                <c:pt idx="56">
                  <c:v>0.59797786077184478</c:v>
                </c:pt>
                <c:pt idx="57">
                  <c:v>0.59797786077184478</c:v>
                </c:pt>
                <c:pt idx="58">
                  <c:v>0.59797786077184478</c:v>
                </c:pt>
                <c:pt idx="59">
                  <c:v>0.59797786077184478</c:v>
                </c:pt>
                <c:pt idx="60">
                  <c:v>0.59797786077184478</c:v>
                </c:pt>
                <c:pt idx="61">
                  <c:v>0.59797786077184478</c:v>
                </c:pt>
                <c:pt idx="62">
                  <c:v>0.59797786077184478</c:v>
                </c:pt>
                <c:pt idx="63">
                  <c:v>0.59797786077184478</c:v>
                </c:pt>
                <c:pt idx="64">
                  <c:v>0.59797786077184478</c:v>
                </c:pt>
                <c:pt idx="65">
                  <c:v>0.59797786077184478</c:v>
                </c:pt>
                <c:pt idx="66">
                  <c:v>0.59797786077184478</c:v>
                </c:pt>
                <c:pt idx="67">
                  <c:v>0.59797786077184478</c:v>
                </c:pt>
                <c:pt idx="68">
                  <c:v>0.59797786077184478</c:v>
                </c:pt>
                <c:pt idx="69">
                  <c:v>0.59797786077184478</c:v>
                </c:pt>
                <c:pt idx="70">
                  <c:v>0.59797786077184478</c:v>
                </c:pt>
                <c:pt idx="71">
                  <c:v>0.59797786077184478</c:v>
                </c:pt>
                <c:pt idx="72">
                  <c:v>0.59797786077184478</c:v>
                </c:pt>
                <c:pt idx="73">
                  <c:v>0.59797786077184478</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2448"/>
        <c:axId val="462111872"/>
      </c:scatterChart>
      <c:catAx>
        <c:axId val="463549952"/>
        <c:scaling>
          <c:orientation val="maxMin"/>
        </c:scaling>
        <c:delete val="0"/>
        <c:axPos val="l"/>
        <c:numFmt formatCode="General" sourceLinked="0"/>
        <c:majorTickMark val="none"/>
        <c:minorTickMark val="none"/>
        <c:tickLblPos val="nextTo"/>
        <c:spPr>
          <a:ln>
            <a:solidFill>
              <a:srgbClr val="7F7F7F"/>
            </a:solidFill>
          </a:ln>
        </c:spPr>
        <c:crossAx val="462111296"/>
        <c:crossesAt val="0"/>
        <c:auto val="1"/>
        <c:lblAlgn val="ctr"/>
        <c:lblOffset val="100"/>
        <c:noMultiLvlLbl val="0"/>
      </c:catAx>
      <c:valAx>
        <c:axId val="4621112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549952"/>
        <c:crosses val="autoZero"/>
        <c:crossBetween val="between"/>
      </c:valAx>
      <c:valAx>
        <c:axId val="462111872"/>
        <c:scaling>
          <c:orientation val="minMax"/>
          <c:max val="50"/>
          <c:min val="0"/>
        </c:scaling>
        <c:delete val="1"/>
        <c:axPos val="r"/>
        <c:numFmt formatCode="General" sourceLinked="1"/>
        <c:majorTickMark val="out"/>
        <c:minorTickMark val="none"/>
        <c:tickLblPos val="nextTo"/>
        <c:crossAx val="462112448"/>
        <c:crosses val="max"/>
        <c:crossBetween val="midCat"/>
      </c:valAx>
      <c:valAx>
        <c:axId val="462112448"/>
        <c:scaling>
          <c:orientation val="minMax"/>
        </c:scaling>
        <c:delete val="1"/>
        <c:axPos val="b"/>
        <c:numFmt formatCode="0.0%" sourceLinked="1"/>
        <c:majorTickMark val="out"/>
        <c:minorTickMark val="none"/>
        <c:tickLblPos val="nextTo"/>
        <c:crossAx val="4621118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市区町村別_有所見者割合!$AL$5</c:f>
              <c:strCache>
                <c:ptCount val="1"/>
                <c:pt idx="0">
                  <c:v>有所見者割合 拡張期血圧</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市区町村別_有所見者割合!$AL$6:$AL$79</c:f>
              <c:strCache>
                <c:ptCount val="74"/>
                <c:pt idx="0">
                  <c:v>堺市西区</c:v>
                </c:pt>
                <c:pt idx="1">
                  <c:v>堺市堺区</c:v>
                </c:pt>
                <c:pt idx="2">
                  <c:v>箕面市</c:v>
                </c:pt>
                <c:pt idx="3">
                  <c:v>天王寺区</c:v>
                </c:pt>
                <c:pt idx="4">
                  <c:v>堺市東区</c:v>
                </c:pt>
                <c:pt idx="5">
                  <c:v>守口市</c:v>
                </c:pt>
                <c:pt idx="6">
                  <c:v>東大阪市</c:v>
                </c:pt>
                <c:pt idx="7">
                  <c:v>高石市</c:v>
                </c:pt>
                <c:pt idx="8">
                  <c:v>交野市</c:v>
                </c:pt>
                <c:pt idx="9">
                  <c:v>四條畷市</c:v>
                </c:pt>
                <c:pt idx="10">
                  <c:v>西区</c:v>
                </c:pt>
                <c:pt idx="11">
                  <c:v>河内長野市</c:v>
                </c:pt>
                <c:pt idx="12">
                  <c:v>西淀川区</c:v>
                </c:pt>
                <c:pt idx="13">
                  <c:v>堺市</c:v>
                </c:pt>
                <c:pt idx="14">
                  <c:v>東成区</c:v>
                </c:pt>
                <c:pt idx="15">
                  <c:v>寝屋川市</c:v>
                </c:pt>
                <c:pt idx="16">
                  <c:v>鶴見区</c:v>
                </c:pt>
                <c:pt idx="17">
                  <c:v>松原市</c:v>
                </c:pt>
                <c:pt idx="18">
                  <c:v>阪南市</c:v>
                </c:pt>
                <c:pt idx="19">
                  <c:v>福島区</c:v>
                </c:pt>
                <c:pt idx="20">
                  <c:v>枚方市</c:v>
                </c:pt>
                <c:pt idx="21">
                  <c:v>泉南市</c:v>
                </c:pt>
                <c:pt idx="22">
                  <c:v>泉佐野市</c:v>
                </c:pt>
                <c:pt idx="23">
                  <c:v>此花区</c:v>
                </c:pt>
                <c:pt idx="24">
                  <c:v>能勢町</c:v>
                </c:pt>
                <c:pt idx="25">
                  <c:v>東淀川区</c:v>
                </c:pt>
                <c:pt idx="26">
                  <c:v>阿倍野区</c:v>
                </c:pt>
                <c:pt idx="27">
                  <c:v>泉大津市</c:v>
                </c:pt>
                <c:pt idx="28">
                  <c:v>東住吉区</c:v>
                </c:pt>
                <c:pt idx="29">
                  <c:v>北区</c:v>
                </c:pt>
                <c:pt idx="30">
                  <c:v>島本町</c:v>
                </c:pt>
                <c:pt idx="31">
                  <c:v>池田市</c:v>
                </c:pt>
                <c:pt idx="32">
                  <c:v>吹田市</c:v>
                </c:pt>
                <c:pt idx="33">
                  <c:v>住吉区</c:v>
                </c:pt>
                <c:pt idx="34">
                  <c:v>高槻市</c:v>
                </c:pt>
                <c:pt idx="35">
                  <c:v>門真市</c:v>
                </c:pt>
                <c:pt idx="36">
                  <c:v>住之江区</c:v>
                </c:pt>
                <c:pt idx="37">
                  <c:v>堺市北区</c:v>
                </c:pt>
                <c:pt idx="38">
                  <c:v>大阪市</c:v>
                </c:pt>
                <c:pt idx="39">
                  <c:v>淀川区</c:v>
                </c:pt>
                <c:pt idx="40">
                  <c:v>堺市美原区</c:v>
                </c:pt>
                <c:pt idx="41">
                  <c:v>熊取町</c:v>
                </c:pt>
                <c:pt idx="42">
                  <c:v>茨木市</c:v>
                </c:pt>
                <c:pt idx="43">
                  <c:v>堺市南区</c:v>
                </c:pt>
                <c:pt idx="44">
                  <c:v>摂津市</c:v>
                </c:pt>
                <c:pt idx="45">
                  <c:v>浪速区</c:v>
                </c:pt>
                <c:pt idx="46">
                  <c:v>港区</c:v>
                </c:pt>
                <c:pt idx="47">
                  <c:v>豊中市</c:v>
                </c:pt>
                <c:pt idx="48">
                  <c:v>大東市</c:v>
                </c:pt>
                <c:pt idx="49">
                  <c:v>平野区</c:v>
                </c:pt>
                <c:pt idx="50">
                  <c:v>旭区</c:v>
                </c:pt>
                <c:pt idx="51">
                  <c:v>柏原市</c:v>
                </c:pt>
                <c:pt idx="52">
                  <c:v>城東区</c:v>
                </c:pt>
                <c:pt idx="53">
                  <c:v>八尾市</c:v>
                </c:pt>
                <c:pt idx="54">
                  <c:v>大正区</c:v>
                </c:pt>
                <c:pt idx="55">
                  <c:v>生野区</c:v>
                </c:pt>
                <c:pt idx="56">
                  <c:v>和泉市</c:v>
                </c:pt>
                <c:pt idx="57">
                  <c:v>西成区</c:v>
                </c:pt>
                <c:pt idx="58">
                  <c:v>中央区</c:v>
                </c:pt>
                <c:pt idx="59">
                  <c:v>大阪狭山市</c:v>
                </c:pt>
                <c:pt idx="60">
                  <c:v>富田林市</c:v>
                </c:pt>
                <c:pt idx="61">
                  <c:v>堺市中区</c:v>
                </c:pt>
                <c:pt idx="62">
                  <c:v>岸和田市</c:v>
                </c:pt>
                <c:pt idx="63">
                  <c:v>貝塚市</c:v>
                </c:pt>
                <c:pt idx="64">
                  <c:v>忠岡町</c:v>
                </c:pt>
                <c:pt idx="65">
                  <c:v>羽曳野市</c:v>
                </c:pt>
                <c:pt idx="66">
                  <c:v>千早赤阪村</c:v>
                </c:pt>
                <c:pt idx="67">
                  <c:v>都島区</c:v>
                </c:pt>
                <c:pt idx="68">
                  <c:v>藤井寺市</c:v>
                </c:pt>
                <c:pt idx="69">
                  <c:v>豊能町</c:v>
                </c:pt>
                <c:pt idx="70">
                  <c:v>岬町</c:v>
                </c:pt>
                <c:pt idx="71">
                  <c:v>田尻町</c:v>
                </c:pt>
                <c:pt idx="72">
                  <c:v>太子町</c:v>
                </c:pt>
                <c:pt idx="73">
                  <c:v>河南町</c:v>
                </c:pt>
              </c:strCache>
            </c:strRef>
          </c:cat>
          <c:val>
            <c:numRef>
              <c:f>市区町村別_有所見者割合!$AM$6:$AM$79</c:f>
              <c:numCache>
                <c:formatCode>0.0%</c:formatCode>
                <c:ptCount val="74"/>
                <c:pt idx="0">
                  <c:v>0.16332566546171542</c:v>
                </c:pt>
                <c:pt idx="1">
                  <c:v>0.15988277434060566</c:v>
                </c:pt>
                <c:pt idx="2">
                  <c:v>0.15575061895115913</c:v>
                </c:pt>
                <c:pt idx="3">
                  <c:v>0.15485829959514169</c:v>
                </c:pt>
                <c:pt idx="4">
                  <c:v>0.15346534653465346</c:v>
                </c:pt>
                <c:pt idx="5">
                  <c:v>0.15258082813386273</c:v>
                </c:pt>
                <c:pt idx="6">
                  <c:v>0.15039825081992816</c:v>
                </c:pt>
                <c:pt idx="7">
                  <c:v>0.14481811942347289</c:v>
                </c:pt>
                <c:pt idx="8">
                  <c:v>0.14285714285714285</c:v>
                </c:pt>
                <c:pt idx="9">
                  <c:v>0.14209827357237717</c:v>
                </c:pt>
                <c:pt idx="10">
                  <c:v>0.14064914992272023</c:v>
                </c:pt>
                <c:pt idx="11">
                  <c:v>0.14003944773175542</c:v>
                </c:pt>
                <c:pt idx="12">
                  <c:v>0.13812677388836328</c:v>
                </c:pt>
                <c:pt idx="13">
                  <c:v>0.1357569721115538</c:v>
                </c:pt>
                <c:pt idx="14">
                  <c:v>0.13497390007457122</c:v>
                </c:pt>
                <c:pt idx="15">
                  <c:v>0.13424226533822758</c:v>
                </c:pt>
                <c:pt idx="16">
                  <c:v>0.13358369098712447</c:v>
                </c:pt>
                <c:pt idx="17">
                  <c:v>0.1333092485549133</c:v>
                </c:pt>
                <c:pt idx="18">
                  <c:v>0.13293310463121785</c:v>
                </c:pt>
                <c:pt idx="19">
                  <c:v>0.13291139240506328</c:v>
                </c:pt>
                <c:pt idx="20">
                  <c:v>0.13268518518518518</c:v>
                </c:pt>
                <c:pt idx="21">
                  <c:v>0.13183520599250936</c:v>
                </c:pt>
                <c:pt idx="22">
                  <c:v>0.13159022717531077</c:v>
                </c:pt>
                <c:pt idx="23">
                  <c:v>0.13040585495675316</c:v>
                </c:pt>
                <c:pt idx="24">
                  <c:v>0.12980769230769232</c:v>
                </c:pt>
                <c:pt idx="25">
                  <c:v>0.12977357215275431</c:v>
                </c:pt>
                <c:pt idx="26">
                  <c:v>0.12950819672131147</c:v>
                </c:pt>
                <c:pt idx="27">
                  <c:v>0.12887511071744906</c:v>
                </c:pt>
                <c:pt idx="28">
                  <c:v>0.12877846790890268</c:v>
                </c:pt>
                <c:pt idx="29">
                  <c:v>0.12861136999068035</c:v>
                </c:pt>
                <c:pt idx="30">
                  <c:v>0.12694300518134716</c:v>
                </c:pt>
                <c:pt idx="31">
                  <c:v>0.12650602409638553</c:v>
                </c:pt>
                <c:pt idx="32">
                  <c:v>0.12508096903744009</c:v>
                </c:pt>
                <c:pt idx="33">
                  <c:v>0.12487170715018817</c:v>
                </c:pt>
                <c:pt idx="34">
                  <c:v>0.12470382840753211</c:v>
                </c:pt>
                <c:pt idx="35">
                  <c:v>0.12356792144026187</c:v>
                </c:pt>
                <c:pt idx="36">
                  <c:v>0.12326656394453005</c:v>
                </c:pt>
                <c:pt idx="37">
                  <c:v>0.12293729372937294</c:v>
                </c:pt>
                <c:pt idx="38">
                  <c:v>0.12250844008694446</c:v>
                </c:pt>
                <c:pt idx="39">
                  <c:v>0.12157935887412041</c:v>
                </c:pt>
                <c:pt idx="40">
                  <c:v>0.1214230471771075</c:v>
                </c:pt>
                <c:pt idx="41">
                  <c:v>0.12127440904419322</c:v>
                </c:pt>
                <c:pt idx="42">
                  <c:v>0.12112811859708328</c:v>
                </c:pt>
                <c:pt idx="43">
                  <c:v>0.12092686459087618</c:v>
                </c:pt>
                <c:pt idx="44">
                  <c:v>0.12071692145492884</c:v>
                </c:pt>
                <c:pt idx="45">
                  <c:v>0.12053571428571429</c:v>
                </c:pt>
                <c:pt idx="46">
                  <c:v>0.12003381234150465</c:v>
                </c:pt>
                <c:pt idx="47">
                  <c:v>0.11946864487190546</c:v>
                </c:pt>
                <c:pt idx="48">
                  <c:v>0.11859688195991092</c:v>
                </c:pt>
                <c:pt idx="49">
                  <c:v>0.11431014823261118</c:v>
                </c:pt>
                <c:pt idx="50">
                  <c:v>0.11392405063291139</c:v>
                </c:pt>
                <c:pt idx="51">
                  <c:v>0.11366774045098942</c:v>
                </c:pt>
                <c:pt idx="52">
                  <c:v>0.11248777306814477</c:v>
                </c:pt>
                <c:pt idx="53">
                  <c:v>0.11239193083573487</c:v>
                </c:pt>
                <c:pt idx="54">
                  <c:v>0.11184694628403238</c:v>
                </c:pt>
                <c:pt idx="55">
                  <c:v>0.11072056239015818</c:v>
                </c:pt>
                <c:pt idx="56">
                  <c:v>0.11002248634757468</c:v>
                </c:pt>
                <c:pt idx="57">
                  <c:v>0.10981912144702842</c:v>
                </c:pt>
                <c:pt idx="58">
                  <c:v>0.10975609756097561</c:v>
                </c:pt>
                <c:pt idx="59">
                  <c:v>0.10800385728061716</c:v>
                </c:pt>
                <c:pt idx="60">
                  <c:v>0.10607042557787859</c:v>
                </c:pt>
                <c:pt idx="61">
                  <c:v>0.10566801619433198</c:v>
                </c:pt>
                <c:pt idx="62">
                  <c:v>0.1038039974210187</c:v>
                </c:pt>
                <c:pt idx="63">
                  <c:v>0.10107627515208235</c:v>
                </c:pt>
                <c:pt idx="64">
                  <c:v>0.10093896713615023</c:v>
                </c:pt>
                <c:pt idx="65">
                  <c:v>9.8991172761664567E-2</c:v>
                </c:pt>
                <c:pt idx="66">
                  <c:v>9.696969696969697E-2</c:v>
                </c:pt>
                <c:pt idx="67">
                  <c:v>9.6358543417366951E-2</c:v>
                </c:pt>
                <c:pt idx="68">
                  <c:v>8.5276714235990259E-2</c:v>
                </c:pt>
                <c:pt idx="69">
                  <c:v>8.4529505582137163E-2</c:v>
                </c:pt>
                <c:pt idx="70">
                  <c:v>7.6517150395778361E-2</c:v>
                </c:pt>
                <c:pt idx="71">
                  <c:v>7.2580645161290328E-2</c:v>
                </c:pt>
                <c:pt idx="72">
                  <c:v>6.5326633165829151E-2</c:v>
                </c:pt>
                <c:pt idx="73">
                  <c:v>5.896805896805897E-2</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524800"/>
        <c:axId val="462115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1.5338164251207729E-3"/>
                  <c:y val="-0.88496825396825396"/>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585-42CD-A73C-7DDCFF16181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市区町村別_有所見者割合!$BB$6:$BB$79</c:f>
              <c:numCache>
                <c:formatCode>0.0%</c:formatCode>
                <c:ptCount val="74"/>
                <c:pt idx="0">
                  <c:v>0.12495057833859095</c:v>
                </c:pt>
                <c:pt idx="1">
                  <c:v>0.12495057833859095</c:v>
                </c:pt>
                <c:pt idx="2">
                  <c:v>0.12495057833859095</c:v>
                </c:pt>
                <c:pt idx="3">
                  <c:v>0.12495057833859095</c:v>
                </c:pt>
                <c:pt idx="4">
                  <c:v>0.12495057833859095</c:v>
                </c:pt>
                <c:pt idx="5">
                  <c:v>0.12495057833859095</c:v>
                </c:pt>
                <c:pt idx="6">
                  <c:v>0.12495057833859095</c:v>
                </c:pt>
                <c:pt idx="7">
                  <c:v>0.12495057833859095</c:v>
                </c:pt>
                <c:pt idx="8">
                  <c:v>0.12495057833859095</c:v>
                </c:pt>
                <c:pt idx="9">
                  <c:v>0.12495057833859095</c:v>
                </c:pt>
                <c:pt idx="10">
                  <c:v>0.12495057833859095</c:v>
                </c:pt>
                <c:pt idx="11">
                  <c:v>0.12495057833859095</c:v>
                </c:pt>
                <c:pt idx="12">
                  <c:v>0.12495057833859095</c:v>
                </c:pt>
                <c:pt idx="13">
                  <c:v>0.12495057833859095</c:v>
                </c:pt>
                <c:pt idx="14">
                  <c:v>0.12495057833859095</c:v>
                </c:pt>
                <c:pt idx="15">
                  <c:v>0.12495057833859095</c:v>
                </c:pt>
                <c:pt idx="16">
                  <c:v>0.12495057833859095</c:v>
                </c:pt>
                <c:pt idx="17">
                  <c:v>0.12495057833859095</c:v>
                </c:pt>
                <c:pt idx="18">
                  <c:v>0.12495057833859095</c:v>
                </c:pt>
                <c:pt idx="19">
                  <c:v>0.12495057833859095</c:v>
                </c:pt>
                <c:pt idx="20">
                  <c:v>0.12495057833859095</c:v>
                </c:pt>
                <c:pt idx="21">
                  <c:v>0.12495057833859095</c:v>
                </c:pt>
                <c:pt idx="22">
                  <c:v>0.12495057833859095</c:v>
                </c:pt>
                <c:pt idx="23">
                  <c:v>0.12495057833859095</c:v>
                </c:pt>
                <c:pt idx="24">
                  <c:v>0.12495057833859095</c:v>
                </c:pt>
                <c:pt idx="25">
                  <c:v>0.12495057833859095</c:v>
                </c:pt>
                <c:pt idx="26">
                  <c:v>0.12495057833859095</c:v>
                </c:pt>
                <c:pt idx="27">
                  <c:v>0.12495057833859095</c:v>
                </c:pt>
                <c:pt idx="28">
                  <c:v>0.12495057833859095</c:v>
                </c:pt>
                <c:pt idx="29">
                  <c:v>0.12495057833859095</c:v>
                </c:pt>
                <c:pt idx="30">
                  <c:v>0.12495057833859095</c:v>
                </c:pt>
                <c:pt idx="31">
                  <c:v>0.12495057833859095</c:v>
                </c:pt>
                <c:pt idx="32">
                  <c:v>0.12495057833859095</c:v>
                </c:pt>
                <c:pt idx="33">
                  <c:v>0.12495057833859095</c:v>
                </c:pt>
                <c:pt idx="34">
                  <c:v>0.12495057833859095</c:v>
                </c:pt>
                <c:pt idx="35">
                  <c:v>0.12495057833859095</c:v>
                </c:pt>
                <c:pt idx="36">
                  <c:v>0.12495057833859095</c:v>
                </c:pt>
                <c:pt idx="37">
                  <c:v>0.12495057833859095</c:v>
                </c:pt>
                <c:pt idx="38">
                  <c:v>0.12495057833859095</c:v>
                </c:pt>
                <c:pt idx="39">
                  <c:v>0.12495057833859095</c:v>
                </c:pt>
                <c:pt idx="40">
                  <c:v>0.12495057833859095</c:v>
                </c:pt>
                <c:pt idx="41">
                  <c:v>0.12495057833859095</c:v>
                </c:pt>
                <c:pt idx="42">
                  <c:v>0.12495057833859095</c:v>
                </c:pt>
                <c:pt idx="43">
                  <c:v>0.12495057833859095</c:v>
                </c:pt>
                <c:pt idx="44">
                  <c:v>0.12495057833859095</c:v>
                </c:pt>
                <c:pt idx="45">
                  <c:v>0.12495057833859095</c:v>
                </c:pt>
                <c:pt idx="46">
                  <c:v>0.12495057833859095</c:v>
                </c:pt>
                <c:pt idx="47">
                  <c:v>0.12495057833859095</c:v>
                </c:pt>
                <c:pt idx="48">
                  <c:v>0.12495057833859095</c:v>
                </c:pt>
                <c:pt idx="49">
                  <c:v>0.12495057833859095</c:v>
                </c:pt>
                <c:pt idx="50">
                  <c:v>0.12495057833859095</c:v>
                </c:pt>
                <c:pt idx="51">
                  <c:v>0.12495057833859095</c:v>
                </c:pt>
                <c:pt idx="52">
                  <c:v>0.12495057833859095</c:v>
                </c:pt>
                <c:pt idx="53">
                  <c:v>0.12495057833859095</c:v>
                </c:pt>
                <c:pt idx="54">
                  <c:v>0.12495057833859095</c:v>
                </c:pt>
                <c:pt idx="55">
                  <c:v>0.12495057833859095</c:v>
                </c:pt>
                <c:pt idx="56">
                  <c:v>0.12495057833859095</c:v>
                </c:pt>
                <c:pt idx="57">
                  <c:v>0.12495057833859095</c:v>
                </c:pt>
                <c:pt idx="58">
                  <c:v>0.12495057833859095</c:v>
                </c:pt>
                <c:pt idx="59">
                  <c:v>0.12495057833859095</c:v>
                </c:pt>
                <c:pt idx="60">
                  <c:v>0.12495057833859095</c:v>
                </c:pt>
                <c:pt idx="61">
                  <c:v>0.12495057833859095</c:v>
                </c:pt>
                <c:pt idx="62">
                  <c:v>0.12495057833859095</c:v>
                </c:pt>
                <c:pt idx="63">
                  <c:v>0.12495057833859095</c:v>
                </c:pt>
                <c:pt idx="64">
                  <c:v>0.12495057833859095</c:v>
                </c:pt>
                <c:pt idx="65">
                  <c:v>0.12495057833859095</c:v>
                </c:pt>
                <c:pt idx="66">
                  <c:v>0.12495057833859095</c:v>
                </c:pt>
                <c:pt idx="67">
                  <c:v>0.12495057833859095</c:v>
                </c:pt>
                <c:pt idx="68">
                  <c:v>0.12495057833859095</c:v>
                </c:pt>
                <c:pt idx="69">
                  <c:v>0.12495057833859095</c:v>
                </c:pt>
                <c:pt idx="70">
                  <c:v>0.12495057833859095</c:v>
                </c:pt>
                <c:pt idx="71">
                  <c:v>0.12495057833859095</c:v>
                </c:pt>
                <c:pt idx="72">
                  <c:v>0.12495057833859095</c:v>
                </c:pt>
                <c:pt idx="73">
                  <c:v>0.12495057833859095</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6480"/>
        <c:axId val="462115904"/>
      </c:scatterChart>
      <c:catAx>
        <c:axId val="464524800"/>
        <c:scaling>
          <c:orientation val="maxMin"/>
        </c:scaling>
        <c:delete val="0"/>
        <c:axPos val="l"/>
        <c:numFmt formatCode="General" sourceLinked="0"/>
        <c:majorTickMark val="none"/>
        <c:minorTickMark val="none"/>
        <c:tickLblPos val="nextTo"/>
        <c:spPr>
          <a:ln>
            <a:solidFill>
              <a:srgbClr val="7F7F7F"/>
            </a:solidFill>
          </a:ln>
        </c:spPr>
        <c:crossAx val="462115328"/>
        <c:crossesAt val="0"/>
        <c:auto val="1"/>
        <c:lblAlgn val="ctr"/>
        <c:lblOffset val="100"/>
        <c:noMultiLvlLbl val="0"/>
      </c:catAx>
      <c:valAx>
        <c:axId val="462115328"/>
        <c:scaling>
          <c:orientation val="minMax"/>
          <c:max val="0.2"/>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524800"/>
        <c:crosses val="autoZero"/>
        <c:crossBetween val="between"/>
      </c:valAx>
      <c:valAx>
        <c:axId val="462115904"/>
        <c:scaling>
          <c:orientation val="minMax"/>
          <c:max val="50"/>
          <c:min val="0"/>
        </c:scaling>
        <c:delete val="1"/>
        <c:axPos val="r"/>
        <c:numFmt formatCode="General" sourceLinked="1"/>
        <c:majorTickMark val="out"/>
        <c:minorTickMark val="none"/>
        <c:tickLblPos val="nextTo"/>
        <c:crossAx val="462116480"/>
        <c:crosses val="max"/>
        <c:crossBetween val="midCat"/>
      </c:valAx>
      <c:valAx>
        <c:axId val="462116480"/>
        <c:scaling>
          <c:orientation val="minMax"/>
        </c:scaling>
        <c:delete val="1"/>
        <c:axPos val="b"/>
        <c:numFmt formatCode="0.0%" sourceLinked="1"/>
        <c:majorTickMark val="out"/>
        <c:minorTickMark val="none"/>
        <c:tickLblPos val="nextTo"/>
        <c:crossAx val="4621159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市区町村別_有所見者割合!$AN$5</c:f>
              <c:strCache>
                <c:ptCount val="1"/>
                <c:pt idx="0">
                  <c:v>有所見者割合 中性脂肪</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市区町村別_有所見者割合!$AN$6:$AN$79</c:f>
              <c:strCache>
                <c:ptCount val="74"/>
                <c:pt idx="0">
                  <c:v>守口市</c:v>
                </c:pt>
                <c:pt idx="1">
                  <c:v>田尻町</c:v>
                </c:pt>
                <c:pt idx="2">
                  <c:v>港区</c:v>
                </c:pt>
                <c:pt idx="3">
                  <c:v>福島区</c:v>
                </c:pt>
                <c:pt idx="4">
                  <c:v>堺市堺区</c:v>
                </c:pt>
                <c:pt idx="5">
                  <c:v>西成区</c:v>
                </c:pt>
                <c:pt idx="6">
                  <c:v>門真市</c:v>
                </c:pt>
                <c:pt idx="7">
                  <c:v>住之江区</c:v>
                </c:pt>
                <c:pt idx="8">
                  <c:v>忠岡町</c:v>
                </c:pt>
                <c:pt idx="9">
                  <c:v>貝塚市</c:v>
                </c:pt>
                <c:pt idx="10">
                  <c:v>摂津市</c:v>
                </c:pt>
                <c:pt idx="11">
                  <c:v>西淀川区</c:v>
                </c:pt>
                <c:pt idx="12">
                  <c:v>淀川区</c:v>
                </c:pt>
                <c:pt idx="13">
                  <c:v>大正区</c:v>
                </c:pt>
                <c:pt idx="14">
                  <c:v>堺市北区</c:v>
                </c:pt>
                <c:pt idx="15">
                  <c:v>泉南市</c:v>
                </c:pt>
                <c:pt idx="16">
                  <c:v>旭区</c:v>
                </c:pt>
                <c:pt idx="17">
                  <c:v>泉大津市</c:v>
                </c:pt>
                <c:pt idx="18">
                  <c:v>太子町</c:v>
                </c:pt>
                <c:pt idx="19">
                  <c:v>松原市</c:v>
                </c:pt>
                <c:pt idx="20">
                  <c:v>此花区</c:v>
                </c:pt>
                <c:pt idx="21">
                  <c:v>四條畷市</c:v>
                </c:pt>
                <c:pt idx="22">
                  <c:v>堺市</c:v>
                </c:pt>
                <c:pt idx="23">
                  <c:v>堺市西区</c:v>
                </c:pt>
                <c:pt idx="24">
                  <c:v>富田林市</c:v>
                </c:pt>
                <c:pt idx="25">
                  <c:v>堺市東区</c:v>
                </c:pt>
                <c:pt idx="26">
                  <c:v>浪速区</c:v>
                </c:pt>
                <c:pt idx="27">
                  <c:v>柏原市</c:v>
                </c:pt>
                <c:pt idx="28">
                  <c:v>大阪市</c:v>
                </c:pt>
                <c:pt idx="29">
                  <c:v>大東市</c:v>
                </c:pt>
                <c:pt idx="30">
                  <c:v>東成区</c:v>
                </c:pt>
                <c:pt idx="31">
                  <c:v>寝屋川市</c:v>
                </c:pt>
                <c:pt idx="32">
                  <c:v>住吉区</c:v>
                </c:pt>
                <c:pt idx="33">
                  <c:v>和泉市</c:v>
                </c:pt>
                <c:pt idx="34">
                  <c:v>堺市中区</c:v>
                </c:pt>
                <c:pt idx="35">
                  <c:v>平野区</c:v>
                </c:pt>
                <c:pt idx="36">
                  <c:v>天王寺区</c:v>
                </c:pt>
                <c:pt idx="37">
                  <c:v>生野区</c:v>
                </c:pt>
                <c:pt idx="38">
                  <c:v>交野市</c:v>
                </c:pt>
                <c:pt idx="39">
                  <c:v>東大阪市</c:v>
                </c:pt>
                <c:pt idx="40">
                  <c:v>堺市南区</c:v>
                </c:pt>
                <c:pt idx="41">
                  <c:v>東淀川区</c:v>
                </c:pt>
                <c:pt idx="42">
                  <c:v>城東区</c:v>
                </c:pt>
                <c:pt idx="43">
                  <c:v>都島区</c:v>
                </c:pt>
                <c:pt idx="44">
                  <c:v>阪南市</c:v>
                </c:pt>
                <c:pt idx="45">
                  <c:v>熊取町</c:v>
                </c:pt>
                <c:pt idx="46">
                  <c:v>鶴見区</c:v>
                </c:pt>
                <c:pt idx="47">
                  <c:v>八尾市</c:v>
                </c:pt>
                <c:pt idx="48">
                  <c:v>池田市</c:v>
                </c:pt>
                <c:pt idx="49">
                  <c:v>北区</c:v>
                </c:pt>
                <c:pt idx="50">
                  <c:v>河内長野市</c:v>
                </c:pt>
                <c:pt idx="51">
                  <c:v>岸和田市</c:v>
                </c:pt>
                <c:pt idx="52">
                  <c:v>藤井寺市</c:v>
                </c:pt>
                <c:pt idx="53">
                  <c:v>岬町</c:v>
                </c:pt>
                <c:pt idx="54">
                  <c:v>豊中市</c:v>
                </c:pt>
                <c:pt idx="55">
                  <c:v>高石市</c:v>
                </c:pt>
                <c:pt idx="56">
                  <c:v>阿倍野区</c:v>
                </c:pt>
                <c:pt idx="57">
                  <c:v>泉佐野市</c:v>
                </c:pt>
                <c:pt idx="58">
                  <c:v>羽曳野市</c:v>
                </c:pt>
                <c:pt idx="59">
                  <c:v>枚方市</c:v>
                </c:pt>
                <c:pt idx="60">
                  <c:v>堺市美原区</c:v>
                </c:pt>
                <c:pt idx="61">
                  <c:v>千早赤阪村</c:v>
                </c:pt>
                <c:pt idx="62">
                  <c:v>東住吉区</c:v>
                </c:pt>
                <c:pt idx="63">
                  <c:v>高槻市</c:v>
                </c:pt>
                <c:pt idx="64">
                  <c:v>西区</c:v>
                </c:pt>
                <c:pt idx="65">
                  <c:v>中央区</c:v>
                </c:pt>
                <c:pt idx="66">
                  <c:v>箕面市</c:v>
                </c:pt>
                <c:pt idx="67">
                  <c:v>大阪狭山市</c:v>
                </c:pt>
                <c:pt idx="68">
                  <c:v>吹田市</c:v>
                </c:pt>
                <c:pt idx="69">
                  <c:v>島本町</c:v>
                </c:pt>
                <c:pt idx="70">
                  <c:v>茨木市</c:v>
                </c:pt>
                <c:pt idx="71">
                  <c:v>豊能町</c:v>
                </c:pt>
                <c:pt idx="72">
                  <c:v>能勢町</c:v>
                </c:pt>
                <c:pt idx="73">
                  <c:v>河南町</c:v>
                </c:pt>
              </c:strCache>
            </c:strRef>
          </c:cat>
          <c:val>
            <c:numRef>
              <c:f>市区町村別_有所見者割合!$AO$6:$AO$79</c:f>
              <c:numCache>
                <c:formatCode>0.0%</c:formatCode>
                <c:ptCount val="74"/>
                <c:pt idx="0">
                  <c:v>0.2968528494471222</c:v>
                </c:pt>
                <c:pt idx="1">
                  <c:v>0.25</c:v>
                </c:pt>
                <c:pt idx="2">
                  <c:v>0.23330515638207946</c:v>
                </c:pt>
                <c:pt idx="3">
                  <c:v>0.22242314647377939</c:v>
                </c:pt>
                <c:pt idx="4">
                  <c:v>0.21100618690980136</c:v>
                </c:pt>
                <c:pt idx="5">
                  <c:v>0.2099483204134367</c:v>
                </c:pt>
                <c:pt idx="6">
                  <c:v>0.20904070362037228</c:v>
                </c:pt>
                <c:pt idx="7">
                  <c:v>0.20801232665639446</c:v>
                </c:pt>
                <c:pt idx="8">
                  <c:v>0.20422535211267606</c:v>
                </c:pt>
                <c:pt idx="9">
                  <c:v>0.19934487599438466</c:v>
                </c:pt>
                <c:pt idx="10">
                  <c:v>0.19662625197680547</c:v>
                </c:pt>
                <c:pt idx="11">
                  <c:v>0.19631031220435194</c:v>
                </c:pt>
                <c:pt idx="12">
                  <c:v>0.19585613760750586</c:v>
                </c:pt>
                <c:pt idx="13">
                  <c:v>0.1949963208241354</c:v>
                </c:pt>
                <c:pt idx="14">
                  <c:v>0.1930162221611218</c:v>
                </c:pt>
                <c:pt idx="15">
                  <c:v>0.19236526946107785</c:v>
                </c:pt>
                <c:pt idx="16">
                  <c:v>0.19159953970080551</c:v>
                </c:pt>
                <c:pt idx="17">
                  <c:v>0.19123505976095617</c:v>
                </c:pt>
                <c:pt idx="18">
                  <c:v>0.19095477386934673</c:v>
                </c:pt>
                <c:pt idx="19">
                  <c:v>0.19002890173410406</c:v>
                </c:pt>
                <c:pt idx="20">
                  <c:v>0.18962075848303392</c:v>
                </c:pt>
                <c:pt idx="21">
                  <c:v>0.18725099601593626</c:v>
                </c:pt>
                <c:pt idx="22">
                  <c:v>0.18549873014292118</c:v>
                </c:pt>
                <c:pt idx="23">
                  <c:v>0.18534341110745975</c:v>
                </c:pt>
                <c:pt idx="24">
                  <c:v>0.18513717865629725</c:v>
                </c:pt>
                <c:pt idx="25">
                  <c:v>0.18481848184818481</c:v>
                </c:pt>
                <c:pt idx="26">
                  <c:v>0.18303571428571427</c:v>
                </c:pt>
                <c:pt idx="27">
                  <c:v>0.18223653934652553</c:v>
                </c:pt>
                <c:pt idx="28">
                  <c:v>0.18166894032231959</c:v>
                </c:pt>
                <c:pt idx="29">
                  <c:v>0.18123608017817372</c:v>
                </c:pt>
                <c:pt idx="30">
                  <c:v>0.18120805369127516</c:v>
                </c:pt>
                <c:pt idx="31">
                  <c:v>0.18112218143681175</c:v>
                </c:pt>
                <c:pt idx="32">
                  <c:v>0.17858364693807732</c:v>
                </c:pt>
                <c:pt idx="33">
                  <c:v>0.17812399614519756</c:v>
                </c:pt>
                <c:pt idx="34">
                  <c:v>0.17732793522267207</c:v>
                </c:pt>
                <c:pt idx="35">
                  <c:v>0.17730900798175597</c:v>
                </c:pt>
                <c:pt idx="36">
                  <c:v>0.17611336032388664</c:v>
                </c:pt>
                <c:pt idx="37">
                  <c:v>0.1757469244288225</c:v>
                </c:pt>
                <c:pt idx="38">
                  <c:v>0.17544812601846824</c:v>
                </c:pt>
                <c:pt idx="39">
                  <c:v>0.17444947680774636</c:v>
                </c:pt>
                <c:pt idx="40">
                  <c:v>0.17378711078928313</c:v>
                </c:pt>
                <c:pt idx="41">
                  <c:v>0.17195945945945945</c:v>
                </c:pt>
                <c:pt idx="42">
                  <c:v>0.17150309748940332</c:v>
                </c:pt>
                <c:pt idx="43">
                  <c:v>0.17086834733893558</c:v>
                </c:pt>
                <c:pt idx="44">
                  <c:v>0.17066895368782162</c:v>
                </c:pt>
                <c:pt idx="45">
                  <c:v>0.16855087358684481</c:v>
                </c:pt>
                <c:pt idx="46">
                  <c:v>0.16791845493562232</c:v>
                </c:pt>
                <c:pt idx="47">
                  <c:v>0.16789411890276443</c:v>
                </c:pt>
                <c:pt idx="48">
                  <c:v>0.16740646797717185</c:v>
                </c:pt>
                <c:pt idx="49">
                  <c:v>0.16666666666666666</c:v>
                </c:pt>
                <c:pt idx="50">
                  <c:v>0.16627218934911242</c:v>
                </c:pt>
                <c:pt idx="51">
                  <c:v>0.16562835660580022</c:v>
                </c:pt>
                <c:pt idx="52">
                  <c:v>0.16527487821851078</c:v>
                </c:pt>
                <c:pt idx="53">
                  <c:v>0.16402116402116401</c:v>
                </c:pt>
                <c:pt idx="54">
                  <c:v>0.16379161635328618</c:v>
                </c:pt>
                <c:pt idx="55">
                  <c:v>0.16334934797529169</c:v>
                </c:pt>
                <c:pt idx="56">
                  <c:v>0.16229508196721312</c:v>
                </c:pt>
                <c:pt idx="57">
                  <c:v>0.1610968294772922</c:v>
                </c:pt>
                <c:pt idx="58">
                  <c:v>0.16099201345102984</c:v>
                </c:pt>
                <c:pt idx="59">
                  <c:v>0.16044810665679105</c:v>
                </c:pt>
                <c:pt idx="60">
                  <c:v>0.15854601701469451</c:v>
                </c:pt>
                <c:pt idx="61">
                  <c:v>0.15454545454545454</c:v>
                </c:pt>
                <c:pt idx="62">
                  <c:v>0.15445134575569358</c:v>
                </c:pt>
                <c:pt idx="63">
                  <c:v>0.15356318972504521</c:v>
                </c:pt>
                <c:pt idx="64">
                  <c:v>0.15301391035548687</c:v>
                </c:pt>
                <c:pt idx="65">
                  <c:v>0.15182755388940955</c:v>
                </c:pt>
                <c:pt idx="66">
                  <c:v>0.15166516651665166</c:v>
                </c:pt>
                <c:pt idx="67">
                  <c:v>0.14995178399228543</c:v>
                </c:pt>
                <c:pt idx="68">
                  <c:v>0.14898302888975257</c:v>
                </c:pt>
                <c:pt idx="69">
                  <c:v>0.14637305699481865</c:v>
                </c:pt>
                <c:pt idx="70">
                  <c:v>0.14497469269703542</c:v>
                </c:pt>
                <c:pt idx="71">
                  <c:v>0.14354066985645933</c:v>
                </c:pt>
                <c:pt idx="72">
                  <c:v>0.14148681055155876</c:v>
                </c:pt>
                <c:pt idx="73">
                  <c:v>0.1339066339066339</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145920"/>
        <c:axId val="462709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1.5338043478260869E-2"/>
                  <c:y val="-0.89706349206349212"/>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C6-411E-9A26-81BAE674DA8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市区町村別_有所見者割合!$BC$6:$BC$79</c:f>
              <c:numCache>
                <c:formatCode>0.0%</c:formatCode>
                <c:ptCount val="74"/>
                <c:pt idx="0">
                  <c:v>0.173182148910488</c:v>
                </c:pt>
                <c:pt idx="1">
                  <c:v>0.173182148910488</c:v>
                </c:pt>
                <c:pt idx="2">
                  <c:v>0.173182148910488</c:v>
                </c:pt>
                <c:pt idx="3">
                  <c:v>0.173182148910488</c:v>
                </c:pt>
                <c:pt idx="4">
                  <c:v>0.173182148910488</c:v>
                </c:pt>
                <c:pt idx="5">
                  <c:v>0.173182148910488</c:v>
                </c:pt>
                <c:pt idx="6">
                  <c:v>0.173182148910488</c:v>
                </c:pt>
                <c:pt idx="7">
                  <c:v>0.173182148910488</c:v>
                </c:pt>
                <c:pt idx="8">
                  <c:v>0.173182148910488</c:v>
                </c:pt>
                <c:pt idx="9">
                  <c:v>0.173182148910488</c:v>
                </c:pt>
                <c:pt idx="10">
                  <c:v>0.173182148910488</c:v>
                </c:pt>
                <c:pt idx="11">
                  <c:v>0.173182148910488</c:v>
                </c:pt>
                <c:pt idx="12">
                  <c:v>0.173182148910488</c:v>
                </c:pt>
                <c:pt idx="13">
                  <c:v>0.173182148910488</c:v>
                </c:pt>
                <c:pt idx="14">
                  <c:v>0.173182148910488</c:v>
                </c:pt>
                <c:pt idx="15">
                  <c:v>0.173182148910488</c:v>
                </c:pt>
                <c:pt idx="16">
                  <c:v>0.173182148910488</c:v>
                </c:pt>
                <c:pt idx="17">
                  <c:v>0.173182148910488</c:v>
                </c:pt>
                <c:pt idx="18">
                  <c:v>0.173182148910488</c:v>
                </c:pt>
                <c:pt idx="19">
                  <c:v>0.173182148910488</c:v>
                </c:pt>
                <c:pt idx="20">
                  <c:v>0.173182148910488</c:v>
                </c:pt>
                <c:pt idx="21">
                  <c:v>0.173182148910488</c:v>
                </c:pt>
                <c:pt idx="22">
                  <c:v>0.173182148910488</c:v>
                </c:pt>
                <c:pt idx="23">
                  <c:v>0.173182148910488</c:v>
                </c:pt>
                <c:pt idx="24">
                  <c:v>0.173182148910488</c:v>
                </c:pt>
                <c:pt idx="25">
                  <c:v>0.173182148910488</c:v>
                </c:pt>
                <c:pt idx="26">
                  <c:v>0.173182148910488</c:v>
                </c:pt>
                <c:pt idx="27">
                  <c:v>0.173182148910488</c:v>
                </c:pt>
                <c:pt idx="28">
                  <c:v>0.173182148910488</c:v>
                </c:pt>
                <c:pt idx="29">
                  <c:v>0.173182148910488</c:v>
                </c:pt>
                <c:pt idx="30">
                  <c:v>0.173182148910488</c:v>
                </c:pt>
                <c:pt idx="31">
                  <c:v>0.173182148910488</c:v>
                </c:pt>
                <c:pt idx="32">
                  <c:v>0.173182148910488</c:v>
                </c:pt>
                <c:pt idx="33">
                  <c:v>0.173182148910488</c:v>
                </c:pt>
                <c:pt idx="34">
                  <c:v>0.173182148910488</c:v>
                </c:pt>
                <c:pt idx="35">
                  <c:v>0.173182148910488</c:v>
                </c:pt>
                <c:pt idx="36">
                  <c:v>0.173182148910488</c:v>
                </c:pt>
                <c:pt idx="37">
                  <c:v>0.173182148910488</c:v>
                </c:pt>
                <c:pt idx="38">
                  <c:v>0.173182148910488</c:v>
                </c:pt>
                <c:pt idx="39">
                  <c:v>0.173182148910488</c:v>
                </c:pt>
                <c:pt idx="40">
                  <c:v>0.173182148910488</c:v>
                </c:pt>
                <c:pt idx="41">
                  <c:v>0.173182148910488</c:v>
                </c:pt>
                <c:pt idx="42">
                  <c:v>0.173182148910488</c:v>
                </c:pt>
                <c:pt idx="43">
                  <c:v>0.173182148910488</c:v>
                </c:pt>
                <c:pt idx="44">
                  <c:v>0.173182148910488</c:v>
                </c:pt>
                <c:pt idx="45">
                  <c:v>0.173182148910488</c:v>
                </c:pt>
                <c:pt idx="46">
                  <c:v>0.173182148910488</c:v>
                </c:pt>
                <c:pt idx="47">
                  <c:v>0.173182148910488</c:v>
                </c:pt>
                <c:pt idx="48">
                  <c:v>0.173182148910488</c:v>
                </c:pt>
                <c:pt idx="49">
                  <c:v>0.173182148910488</c:v>
                </c:pt>
                <c:pt idx="50">
                  <c:v>0.173182148910488</c:v>
                </c:pt>
                <c:pt idx="51">
                  <c:v>0.173182148910488</c:v>
                </c:pt>
                <c:pt idx="52">
                  <c:v>0.173182148910488</c:v>
                </c:pt>
                <c:pt idx="53">
                  <c:v>0.173182148910488</c:v>
                </c:pt>
                <c:pt idx="54">
                  <c:v>0.173182148910488</c:v>
                </c:pt>
                <c:pt idx="55">
                  <c:v>0.173182148910488</c:v>
                </c:pt>
                <c:pt idx="56">
                  <c:v>0.173182148910488</c:v>
                </c:pt>
                <c:pt idx="57">
                  <c:v>0.173182148910488</c:v>
                </c:pt>
                <c:pt idx="58">
                  <c:v>0.173182148910488</c:v>
                </c:pt>
                <c:pt idx="59">
                  <c:v>0.173182148910488</c:v>
                </c:pt>
                <c:pt idx="60">
                  <c:v>0.173182148910488</c:v>
                </c:pt>
                <c:pt idx="61">
                  <c:v>0.173182148910488</c:v>
                </c:pt>
                <c:pt idx="62">
                  <c:v>0.173182148910488</c:v>
                </c:pt>
                <c:pt idx="63">
                  <c:v>0.173182148910488</c:v>
                </c:pt>
                <c:pt idx="64">
                  <c:v>0.173182148910488</c:v>
                </c:pt>
                <c:pt idx="65">
                  <c:v>0.173182148910488</c:v>
                </c:pt>
                <c:pt idx="66">
                  <c:v>0.173182148910488</c:v>
                </c:pt>
                <c:pt idx="67">
                  <c:v>0.173182148910488</c:v>
                </c:pt>
                <c:pt idx="68">
                  <c:v>0.173182148910488</c:v>
                </c:pt>
                <c:pt idx="69">
                  <c:v>0.173182148910488</c:v>
                </c:pt>
                <c:pt idx="70">
                  <c:v>0.173182148910488</c:v>
                </c:pt>
                <c:pt idx="71">
                  <c:v>0.173182148910488</c:v>
                </c:pt>
                <c:pt idx="72">
                  <c:v>0.173182148910488</c:v>
                </c:pt>
                <c:pt idx="73">
                  <c:v>0.173182148910488</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0464"/>
        <c:axId val="462709888"/>
      </c:scatterChart>
      <c:catAx>
        <c:axId val="464145920"/>
        <c:scaling>
          <c:orientation val="maxMin"/>
        </c:scaling>
        <c:delete val="0"/>
        <c:axPos val="l"/>
        <c:numFmt formatCode="General" sourceLinked="0"/>
        <c:majorTickMark val="none"/>
        <c:minorTickMark val="none"/>
        <c:tickLblPos val="nextTo"/>
        <c:spPr>
          <a:ln>
            <a:solidFill>
              <a:srgbClr val="7F7F7F"/>
            </a:solidFill>
          </a:ln>
        </c:spPr>
        <c:crossAx val="462709312"/>
        <c:crossesAt val="0"/>
        <c:auto val="1"/>
        <c:lblAlgn val="ctr"/>
        <c:lblOffset val="100"/>
        <c:noMultiLvlLbl val="0"/>
      </c:catAx>
      <c:valAx>
        <c:axId val="462709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145920"/>
        <c:crosses val="autoZero"/>
        <c:crossBetween val="between"/>
      </c:valAx>
      <c:valAx>
        <c:axId val="462709888"/>
        <c:scaling>
          <c:orientation val="minMax"/>
          <c:max val="50"/>
          <c:min val="0"/>
        </c:scaling>
        <c:delete val="1"/>
        <c:axPos val="r"/>
        <c:numFmt formatCode="General" sourceLinked="1"/>
        <c:majorTickMark val="out"/>
        <c:minorTickMark val="none"/>
        <c:tickLblPos val="nextTo"/>
        <c:crossAx val="462710464"/>
        <c:crosses val="max"/>
        <c:crossBetween val="midCat"/>
      </c:valAx>
      <c:valAx>
        <c:axId val="462710464"/>
        <c:scaling>
          <c:orientation val="minMax"/>
        </c:scaling>
        <c:delete val="1"/>
        <c:axPos val="b"/>
        <c:numFmt formatCode="0.0%" sourceLinked="1"/>
        <c:majorTickMark val="out"/>
        <c:minorTickMark val="none"/>
        <c:tickLblPos val="nextTo"/>
        <c:crossAx val="462709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市区町村別_有所見者割合!$AP$5</c:f>
              <c:strCache>
                <c:ptCount val="1"/>
                <c:pt idx="0">
                  <c:v>有所見者割合 HDLコレステロール</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市区町村別_有所見者割合!$AP$6:$AP$79</c:f>
              <c:strCache>
                <c:ptCount val="74"/>
                <c:pt idx="0">
                  <c:v>田尻町</c:v>
                </c:pt>
                <c:pt idx="1">
                  <c:v>守口市</c:v>
                </c:pt>
                <c:pt idx="2">
                  <c:v>摂津市</c:v>
                </c:pt>
                <c:pt idx="3">
                  <c:v>忠岡町</c:v>
                </c:pt>
                <c:pt idx="4">
                  <c:v>太子町</c:v>
                </c:pt>
                <c:pt idx="5">
                  <c:v>此花区</c:v>
                </c:pt>
                <c:pt idx="6">
                  <c:v>能勢町</c:v>
                </c:pt>
                <c:pt idx="7">
                  <c:v>岸和田市</c:v>
                </c:pt>
                <c:pt idx="8">
                  <c:v>熊取町</c:v>
                </c:pt>
                <c:pt idx="9">
                  <c:v>門真市</c:v>
                </c:pt>
                <c:pt idx="10">
                  <c:v>堺市中区</c:v>
                </c:pt>
                <c:pt idx="11">
                  <c:v>泉佐野市</c:v>
                </c:pt>
                <c:pt idx="12">
                  <c:v>生野区</c:v>
                </c:pt>
                <c:pt idx="13">
                  <c:v>藤井寺市</c:v>
                </c:pt>
                <c:pt idx="14">
                  <c:v>和泉市</c:v>
                </c:pt>
                <c:pt idx="15">
                  <c:v>貝塚市</c:v>
                </c:pt>
                <c:pt idx="16">
                  <c:v>寝屋川市</c:v>
                </c:pt>
                <c:pt idx="17">
                  <c:v>平野区</c:v>
                </c:pt>
                <c:pt idx="18">
                  <c:v>西成区</c:v>
                </c:pt>
                <c:pt idx="19">
                  <c:v>堺市北区</c:v>
                </c:pt>
                <c:pt idx="20">
                  <c:v>東成区</c:v>
                </c:pt>
                <c:pt idx="21">
                  <c:v>堺市南区</c:v>
                </c:pt>
                <c:pt idx="22">
                  <c:v>大正区</c:v>
                </c:pt>
                <c:pt idx="23">
                  <c:v>西区</c:v>
                </c:pt>
                <c:pt idx="24">
                  <c:v>泉大津市</c:v>
                </c:pt>
                <c:pt idx="25">
                  <c:v>泉南市</c:v>
                </c:pt>
                <c:pt idx="26">
                  <c:v>東大阪市</c:v>
                </c:pt>
                <c:pt idx="27">
                  <c:v>八尾市</c:v>
                </c:pt>
                <c:pt idx="28">
                  <c:v>千早赤阪村</c:v>
                </c:pt>
                <c:pt idx="29">
                  <c:v>堺市西区</c:v>
                </c:pt>
                <c:pt idx="30">
                  <c:v>堺市</c:v>
                </c:pt>
                <c:pt idx="31">
                  <c:v>羽曳野市</c:v>
                </c:pt>
                <c:pt idx="32">
                  <c:v>城東区</c:v>
                </c:pt>
                <c:pt idx="33">
                  <c:v>西淀川区</c:v>
                </c:pt>
                <c:pt idx="34">
                  <c:v>鶴見区</c:v>
                </c:pt>
                <c:pt idx="35">
                  <c:v>大東市</c:v>
                </c:pt>
                <c:pt idx="36">
                  <c:v>福島区</c:v>
                </c:pt>
                <c:pt idx="37">
                  <c:v>港区</c:v>
                </c:pt>
                <c:pt idx="38">
                  <c:v>柏原市</c:v>
                </c:pt>
                <c:pt idx="39">
                  <c:v>松原市</c:v>
                </c:pt>
                <c:pt idx="40">
                  <c:v>東淀川区</c:v>
                </c:pt>
                <c:pt idx="41">
                  <c:v>大阪市</c:v>
                </c:pt>
                <c:pt idx="42">
                  <c:v>高槻市</c:v>
                </c:pt>
                <c:pt idx="43">
                  <c:v>堺市美原区</c:v>
                </c:pt>
                <c:pt idx="44">
                  <c:v>旭区</c:v>
                </c:pt>
                <c:pt idx="45">
                  <c:v>阪南市</c:v>
                </c:pt>
                <c:pt idx="46">
                  <c:v>富田林市</c:v>
                </c:pt>
                <c:pt idx="47">
                  <c:v>大阪狭山市</c:v>
                </c:pt>
                <c:pt idx="48">
                  <c:v>河内長野市</c:v>
                </c:pt>
                <c:pt idx="49">
                  <c:v>豊中市</c:v>
                </c:pt>
                <c:pt idx="50">
                  <c:v>堺市堺区</c:v>
                </c:pt>
                <c:pt idx="51">
                  <c:v>住之江区</c:v>
                </c:pt>
                <c:pt idx="52">
                  <c:v>住吉区</c:v>
                </c:pt>
                <c:pt idx="53">
                  <c:v>池田市</c:v>
                </c:pt>
                <c:pt idx="54">
                  <c:v>豊能町</c:v>
                </c:pt>
                <c:pt idx="55">
                  <c:v>浪速区</c:v>
                </c:pt>
                <c:pt idx="56">
                  <c:v>吹田市</c:v>
                </c:pt>
                <c:pt idx="57">
                  <c:v>堺市東区</c:v>
                </c:pt>
                <c:pt idx="58">
                  <c:v>都島区</c:v>
                </c:pt>
                <c:pt idx="59">
                  <c:v>天王寺区</c:v>
                </c:pt>
                <c:pt idx="60">
                  <c:v>淀川区</c:v>
                </c:pt>
                <c:pt idx="61">
                  <c:v>茨木市</c:v>
                </c:pt>
                <c:pt idx="62">
                  <c:v>東住吉区</c:v>
                </c:pt>
                <c:pt idx="63">
                  <c:v>四條畷市</c:v>
                </c:pt>
                <c:pt idx="64">
                  <c:v>岬町</c:v>
                </c:pt>
                <c:pt idx="65">
                  <c:v>高石市</c:v>
                </c:pt>
                <c:pt idx="66">
                  <c:v>中央区</c:v>
                </c:pt>
                <c:pt idx="67">
                  <c:v>河南町</c:v>
                </c:pt>
                <c:pt idx="68">
                  <c:v>交野市</c:v>
                </c:pt>
                <c:pt idx="69">
                  <c:v>枚方市</c:v>
                </c:pt>
                <c:pt idx="70">
                  <c:v>箕面市</c:v>
                </c:pt>
                <c:pt idx="71">
                  <c:v>阿倍野区</c:v>
                </c:pt>
                <c:pt idx="72">
                  <c:v>島本町</c:v>
                </c:pt>
                <c:pt idx="73">
                  <c:v>北区</c:v>
                </c:pt>
              </c:strCache>
            </c:strRef>
          </c:cat>
          <c:val>
            <c:numRef>
              <c:f>市区町村別_有所見者割合!$AQ$6:$AQ$79</c:f>
              <c:numCache>
                <c:formatCode>0.0%</c:formatCode>
                <c:ptCount val="74"/>
                <c:pt idx="0">
                  <c:v>0.10887096774193548</c:v>
                </c:pt>
                <c:pt idx="1">
                  <c:v>9.4698043663169834E-2</c:v>
                </c:pt>
                <c:pt idx="2">
                  <c:v>7.0110701107011064E-2</c:v>
                </c:pt>
                <c:pt idx="3">
                  <c:v>6.8075117370892016E-2</c:v>
                </c:pt>
                <c:pt idx="4">
                  <c:v>6.78391959798995E-2</c:v>
                </c:pt>
                <c:pt idx="5">
                  <c:v>6.7198935462408516E-2</c:v>
                </c:pt>
                <c:pt idx="6">
                  <c:v>6.7146282973621102E-2</c:v>
                </c:pt>
                <c:pt idx="7">
                  <c:v>6.616541353383458E-2</c:v>
                </c:pt>
                <c:pt idx="8">
                  <c:v>6.5775950668037E-2</c:v>
                </c:pt>
                <c:pt idx="9">
                  <c:v>6.5453057885048072E-2</c:v>
                </c:pt>
                <c:pt idx="10">
                  <c:v>6.396761133603239E-2</c:v>
                </c:pt>
                <c:pt idx="11">
                  <c:v>6.3838903170522709E-2</c:v>
                </c:pt>
                <c:pt idx="12">
                  <c:v>6.3708260105448153E-2</c:v>
                </c:pt>
                <c:pt idx="13">
                  <c:v>6.3326374391092552E-2</c:v>
                </c:pt>
                <c:pt idx="14">
                  <c:v>6.2961773209123037E-2</c:v>
                </c:pt>
                <c:pt idx="15">
                  <c:v>6.2236780533458116E-2</c:v>
                </c:pt>
                <c:pt idx="16">
                  <c:v>6.1667540639748296E-2</c:v>
                </c:pt>
                <c:pt idx="17">
                  <c:v>6.1573546180159637E-2</c:v>
                </c:pt>
                <c:pt idx="18">
                  <c:v>6.1369509043927649E-2</c:v>
                </c:pt>
                <c:pt idx="19">
                  <c:v>6.0764366235908716E-2</c:v>
                </c:pt>
                <c:pt idx="20">
                  <c:v>5.9656972408650262E-2</c:v>
                </c:pt>
                <c:pt idx="21">
                  <c:v>5.9135891865797728E-2</c:v>
                </c:pt>
                <c:pt idx="22">
                  <c:v>5.8866813833701251E-2</c:v>
                </c:pt>
                <c:pt idx="23">
                  <c:v>5.8732612055641419E-2</c:v>
                </c:pt>
                <c:pt idx="24">
                  <c:v>5.8432934926958828E-2</c:v>
                </c:pt>
                <c:pt idx="25">
                  <c:v>5.8383233532934134E-2</c:v>
                </c:pt>
                <c:pt idx="26">
                  <c:v>5.794158987974387E-2</c:v>
                </c:pt>
                <c:pt idx="27">
                  <c:v>5.7850357562173126E-2</c:v>
                </c:pt>
                <c:pt idx="28">
                  <c:v>5.7575757575757579E-2</c:v>
                </c:pt>
                <c:pt idx="29">
                  <c:v>5.6851790995727902E-2</c:v>
                </c:pt>
                <c:pt idx="30">
                  <c:v>5.6770081171256412E-2</c:v>
                </c:pt>
                <c:pt idx="31">
                  <c:v>5.6116015132408575E-2</c:v>
                </c:pt>
                <c:pt idx="32">
                  <c:v>5.6080860776002606E-2</c:v>
                </c:pt>
                <c:pt idx="33">
                  <c:v>5.5818353831598867E-2</c:v>
                </c:pt>
                <c:pt idx="34">
                  <c:v>5.5793991416309016E-2</c:v>
                </c:pt>
                <c:pt idx="35">
                  <c:v>5.5679287305122498E-2</c:v>
                </c:pt>
                <c:pt idx="36">
                  <c:v>5.5153707052441228E-2</c:v>
                </c:pt>
                <c:pt idx="37">
                  <c:v>5.4945054945054944E-2</c:v>
                </c:pt>
                <c:pt idx="38">
                  <c:v>5.4763000460193278E-2</c:v>
                </c:pt>
                <c:pt idx="39">
                  <c:v>5.4190751445086706E-2</c:v>
                </c:pt>
                <c:pt idx="40">
                  <c:v>5.3716216216216216E-2</c:v>
                </c:pt>
                <c:pt idx="41">
                  <c:v>5.3527249184952254E-2</c:v>
                </c:pt>
                <c:pt idx="42">
                  <c:v>5.3245214788951931E-2</c:v>
                </c:pt>
                <c:pt idx="43">
                  <c:v>5.2590873936581593E-2</c:v>
                </c:pt>
                <c:pt idx="44">
                  <c:v>5.1783659378596088E-2</c:v>
                </c:pt>
                <c:pt idx="45">
                  <c:v>5.1457975986277875E-2</c:v>
                </c:pt>
                <c:pt idx="46">
                  <c:v>5.1198963058976019E-2</c:v>
                </c:pt>
                <c:pt idx="47">
                  <c:v>5.1108968177434912E-2</c:v>
                </c:pt>
                <c:pt idx="48">
                  <c:v>5.0887573964497043E-2</c:v>
                </c:pt>
                <c:pt idx="49">
                  <c:v>5.0802139037433157E-2</c:v>
                </c:pt>
                <c:pt idx="50">
                  <c:v>5.0797785737544773E-2</c:v>
                </c:pt>
                <c:pt idx="51">
                  <c:v>5.0333846944016436E-2</c:v>
                </c:pt>
                <c:pt idx="52">
                  <c:v>4.9948682860075262E-2</c:v>
                </c:pt>
                <c:pt idx="53">
                  <c:v>4.9936588459099554E-2</c:v>
                </c:pt>
                <c:pt idx="54">
                  <c:v>4.9441786283891544E-2</c:v>
                </c:pt>
                <c:pt idx="55">
                  <c:v>4.9107142857142856E-2</c:v>
                </c:pt>
                <c:pt idx="56">
                  <c:v>4.9099624303666281E-2</c:v>
                </c:pt>
                <c:pt idx="57">
                  <c:v>4.909240924092409E-2</c:v>
                </c:pt>
                <c:pt idx="58">
                  <c:v>4.8739495798319328E-2</c:v>
                </c:pt>
                <c:pt idx="59">
                  <c:v>4.8582995951417005E-2</c:v>
                </c:pt>
                <c:pt idx="60">
                  <c:v>4.847537138389367E-2</c:v>
                </c:pt>
                <c:pt idx="61">
                  <c:v>4.7963364666184623E-2</c:v>
                </c:pt>
                <c:pt idx="62">
                  <c:v>4.6376811594202899E-2</c:v>
                </c:pt>
                <c:pt idx="63">
                  <c:v>4.5816733067729085E-2</c:v>
                </c:pt>
                <c:pt idx="64">
                  <c:v>4.4973544973544971E-2</c:v>
                </c:pt>
                <c:pt idx="65">
                  <c:v>4.4612216884008238E-2</c:v>
                </c:pt>
                <c:pt idx="66">
                  <c:v>4.3111527647610122E-2</c:v>
                </c:pt>
                <c:pt idx="67">
                  <c:v>4.2997542997542999E-2</c:v>
                </c:pt>
                <c:pt idx="68">
                  <c:v>4.1281912004345465E-2</c:v>
                </c:pt>
                <c:pt idx="69">
                  <c:v>4.0922136839181555E-2</c:v>
                </c:pt>
                <c:pt idx="70">
                  <c:v>4.0729072907290727E-2</c:v>
                </c:pt>
                <c:pt idx="71">
                  <c:v>4.0437158469945354E-2</c:v>
                </c:pt>
                <c:pt idx="72">
                  <c:v>3.756476683937824E-2</c:v>
                </c:pt>
                <c:pt idx="73">
                  <c:v>3.165735567970205E-2</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485888"/>
        <c:axId val="4627133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BB-49B0-B310-E0D33817D85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市区町村別_有所見者割合!$BD$6:$BD$79</c:f>
              <c:numCache>
                <c:formatCode>0.0%</c:formatCode>
                <c:ptCount val="74"/>
                <c:pt idx="0">
                  <c:v>5.4675375472626561E-2</c:v>
                </c:pt>
                <c:pt idx="1">
                  <c:v>5.4675375472626561E-2</c:v>
                </c:pt>
                <c:pt idx="2">
                  <c:v>5.4675375472626561E-2</c:v>
                </c:pt>
                <c:pt idx="3">
                  <c:v>5.4675375472626561E-2</c:v>
                </c:pt>
                <c:pt idx="4">
                  <c:v>5.4675375472626561E-2</c:v>
                </c:pt>
                <c:pt idx="5">
                  <c:v>5.4675375472626561E-2</c:v>
                </c:pt>
                <c:pt idx="6">
                  <c:v>5.4675375472626561E-2</c:v>
                </c:pt>
                <c:pt idx="7">
                  <c:v>5.4675375472626561E-2</c:v>
                </c:pt>
                <c:pt idx="8">
                  <c:v>5.4675375472626561E-2</c:v>
                </c:pt>
                <c:pt idx="9">
                  <c:v>5.4675375472626561E-2</c:v>
                </c:pt>
                <c:pt idx="10">
                  <c:v>5.4675375472626561E-2</c:v>
                </c:pt>
                <c:pt idx="11">
                  <c:v>5.4675375472626561E-2</c:v>
                </c:pt>
                <c:pt idx="12">
                  <c:v>5.4675375472626561E-2</c:v>
                </c:pt>
                <c:pt idx="13">
                  <c:v>5.4675375472626561E-2</c:v>
                </c:pt>
                <c:pt idx="14">
                  <c:v>5.4675375472626561E-2</c:v>
                </c:pt>
                <c:pt idx="15">
                  <c:v>5.4675375472626561E-2</c:v>
                </c:pt>
                <c:pt idx="16">
                  <c:v>5.4675375472626561E-2</c:v>
                </c:pt>
                <c:pt idx="17">
                  <c:v>5.4675375472626561E-2</c:v>
                </c:pt>
                <c:pt idx="18">
                  <c:v>5.4675375472626561E-2</c:v>
                </c:pt>
                <c:pt idx="19">
                  <c:v>5.4675375472626561E-2</c:v>
                </c:pt>
                <c:pt idx="20">
                  <c:v>5.4675375472626561E-2</c:v>
                </c:pt>
                <c:pt idx="21">
                  <c:v>5.4675375472626561E-2</c:v>
                </c:pt>
                <c:pt idx="22">
                  <c:v>5.4675375472626561E-2</c:v>
                </c:pt>
                <c:pt idx="23">
                  <c:v>5.4675375472626561E-2</c:v>
                </c:pt>
                <c:pt idx="24">
                  <c:v>5.4675375472626561E-2</c:v>
                </c:pt>
                <c:pt idx="25">
                  <c:v>5.4675375472626561E-2</c:v>
                </c:pt>
                <c:pt idx="26">
                  <c:v>5.4675375472626561E-2</c:v>
                </c:pt>
                <c:pt idx="27">
                  <c:v>5.4675375472626561E-2</c:v>
                </c:pt>
                <c:pt idx="28">
                  <c:v>5.4675375472626561E-2</c:v>
                </c:pt>
                <c:pt idx="29">
                  <c:v>5.4675375472626561E-2</c:v>
                </c:pt>
                <c:pt idx="30">
                  <c:v>5.4675375472626561E-2</c:v>
                </c:pt>
                <c:pt idx="31">
                  <c:v>5.4675375472626561E-2</c:v>
                </c:pt>
                <c:pt idx="32">
                  <c:v>5.4675375472626561E-2</c:v>
                </c:pt>
                <c:pt idx="33">
                  <c:v>5.4675375472626561E-2</c:v>
                </c:pt>
                <c:pt idx="34">
                  <c:v>5.4675375472626561E-2</c:v>
                </c:pt>
                <c:pt idx="35">
                  <c:v>5.4675375472626561E-2</c:v>
                </c:pt>
                <c:pt idx="36">
                  <c:v>5.4675375472626561E-2</c:v>
                </c:pt>
                <c:pt idx="37">
                  <c:v>5.4675375472626561E-2</c:v>
                </c:pt>
                <c:pt idx="38">
                  <c:v>5.4675375472626561E-2</c:v>
                </c:pt>
                <c:pt idx="39">
                  <c:v>5.4675375472626561E-2</c:v>
                </c:pt>
                <c:pt idx="40">
                  <c:v>5.4675375472626561E-2</c:v>
                </c:pt>
                <c:pt idx="41">
                  <c:v>5.4675375472626561E-2</c:v>
                </c:pt>
                <c:pt idx="42">
                  <c:v>5.4675375472626561E-2</c:v>
                </c:pt>
                <c:pt idx="43">
                  <c:v>5.4675375472626561E-2</c:v>
                </c:pt>
                <c:pt idx="44">
                  <c:v>5.4675375472626561E-2</c:v>
                </c:pt>
                <c:pt idx="45">
                  <c:v>5.4675375472626561E-2</c:v>
                </c:pt>
                <c:pt idx="46">
                  <c:v>5.4675375472626561E-2</c:v>
                </c:pt>
                <c:pt idx="47">
                  <c:v>5.4675375472626561E-2</c:v>
                </c:pt>
                <c:pt idx="48">
                  <c:v>5.4675375472626561E-2</c:v>
                </c:pt>
                <c:pt idx="49">
                  <c:v>5.4675375472626561E-2</c:v>
                </c:pt>
                <c:pt idx="50">
                  <c:v>5.4675375472626561E-2</c:v>
                </c:pt>
                <c:pt idx="51">
                  <c:v>5.4675375472626561E-2</c:v>
                </c:pt>
                <c:pt idx="52">
                  <c:v>5.4675375472626561E-2</c:v>
                </c:pt>
                <c:pt idx="53">
                  <c:v>5.4675375472626561E-2</c:v>
                </c:pt>
                <c:pt idx="54">
                  <c:v>5.4675375472626561E-2</c:v>
                </c:pt>
                <c:pt idx="55">
                  <c:v>5.4675375472626561E-2</c:v>
                </c:pt>
                <c:pt idx="56">
                  <c:v>5.4675375472626561E-2</c:v>
                </c:pt>
                <c:pt idx="57">
                  <c:v>5.4675375472626561E-2</c:v>
                </c:pt>
                <c:pt idx="58">
                  <c:v>5.4675375472626561E-2</c:v>
                </c:pt>
                <c:pt idx="59">
                  <c:v>5.4675375472626561E-2</c:v>
                </c:pt>
                <c:pt idx="60">
                  <c:v>5.4675375472626561E-2</c:v>
                </c:pt>
                <c:pt idx="61">
                  <c:v>5.4675375472626561E-2</c:v>
                </c:pt>
                <c:pt idx="62">
                  <c:v>5.4675375472626561E-2</c:v>
                </c:pt>
                <c:pt idx="63">
                  <c:v>5.4675375472626561E-2</c:v>
                </c:pt>
                <c:pt idx="64">
                  <c:v>5.4675375472626561E-2</c:v>
                </c:pt>
                <c:pt idx="65">
                  <c:v>5.4675375472626561E-2</c:v>
                </c:pt>
                <c:pt idx="66">
                  <c:v>5.4675375472626561E-2</c:v>
                </c:pt>
                <c:pt idx="67">
                  <c:v>5.4675375472626561E-2</c:v>
                </c:pt>
                <c:pt idx="68">
                  <c:v>5.4675375472626561E-2</c:v>
                </c:pt>
                <c:pt idx="69">
                  <c:v>5.4675375472626561E-2</c:v>
                </c:pt>
                <c:pt idx="70">
                  <c:v>5.4675375472626561E-2</c:v>
                </c:pt>
                <c:pt idx="71">
                  <c:v>5.4675375472626561E-2</c:v>
                </c:pt>
                <c:pt idx="72">
                  <c:v>5.4675375472626561E-2</c:v>
                </c:pt>
                <c:pt idx="73">
                  <c:v>5.4675375472626561E-2</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4496"/>
        <c:axId val="462713920"/>
      </c:scatterChart>
      <c:catAx>
        <c:axId val="464485888"/>
        <c:scaling>
          <c:orientation val="maxMin"/>
        </c:scaling>
        <c:delete val="0"/>
        <c:axPos val="l"/>
        <c:numFmt formatCode="General" sourceLinked="0"/>
        <c:majorTickMark val="none"/>
        <c:minorTickMark val="none"/>
        <c:tickLblPos val="nextTo"/>
        <c:spPr>
          <a:ln>
            <a:solidFill>
              <a:srgbClr val="7F7F7F"/>
            </a:solidFill>
          </a:ln>
        </c:spPr>
        <c:crossAx val="462713344"/>
        <c:crossesAt val="0"/>
        <c:auto val="1"/>
        <c:lblAlgn val="ctr"/>
        <c:lblOffset val="100"/>
        <c:noMultiLvlLbl val="0"/>
      </c:catAx>
      <c:valAx>
        <c:axId val="4627133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485888"/>
        <c:crosses val="autoZero"/>
        <c:crossBetween val="between"/>
      </c:valAx>
      <c:valAx>
        <c:axId val="462713920"/>
        <c:scaling>
          <c:orientation val="minMax"/>
          <c:max val="50"/>
          <c:min val="0"/>
        </c:scaling>
        <c:delete val="1"/>
        <c:axPos val="r"/>
        <c:numFmt formatCode="General" sourceLinked="1"/>
        <c:majorTickMark val="out"/>
        <c:minorTickMark val="none"/>
        <c:tickLblPos val="nextTo"/>
        <c:crossAx val="462714496"/>
        <c:crosses val="max"/>
        <c:crossBetween val="midCat"/>
      </c:valAx>
      <c:valAx>
        <c:axId val="462714496"/>
        <c:scaling>
          <c:orientation val="minMax"/>
        </c:scaling>
        <c:delete val="1"/>
        <c:axPos val="b"/>
        <c:numFmt formatCode="0.0%" sourceLinked="1"/>
        <c:majorTickMark val="out"/>
        <c:minorTickMark val="none"/>
        <c:tickLblPos val="nextTo"/>
        <c:crossAx val="4627139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市区町村別_有所見者割合!$AR$5</c:f>
              <c:strCache>
                <c:ptCount val="1"/>
                <c:pt idx="0">
                  <c:v>有所見者割合 LDLコレステロール</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市区町村別_有所見者割合!$AR$6:$AR$79</c:f>
              <c:strCache>
                <c:ptCount val="74"/>
                <c:pt idx="0">
                  <c:v>太子町</c:v>
                </c:pt>
                <c:pt idx="1">
                  <c:v>島本町</c:v>
                </c:pt>
                <c:pt idx="2">
                  <c:v>交野市</c:v>
                </c:pt>
                <c:pt idx="3">
                  <c:v>忠岡町</c:v>
                </c:pt>
                <c:pt idx="4">
                  <c:v>箕面市</c:v>
                </c:pt>
                <c:pt idx="5">
                  <c:v>西区</c:v>
                </c:pt>
                <c:pt idx="6">
                  <c:v>豊能町</c:v>
                </c:pt>
                <c:pt idx="7">
                  <c:v>堺市東区</c:v>
                </c:pt>
                <c:pt idx="8">
                  <c:v>福島区</c:v>
                </c:pt>
                <c:pt idx="9">
                  <c:v>西淀川区</c:v>
                </c:pt>
                <c:pt idx="10">
                  <c:v>東大阪市</c:v>
                </c:pt>
                <c:pt idx="11">
                  <c:v>淀川区</c:v>
                </c:pt>
                <c:pt idx="12">
                  <c:v>枚方市</c:v>
                </c:pt>
                <c:pt idx="13">
                  <c:v>中央区</c:v>
                </c:pt>
                <c:pt idx="14">
                  <c:v>北区</c:v>
                </c:pt>
                <c:pt idx="15">
                  <c:v>堺市美原区</c:v>
                </c:pt>
                <c:pt idx="16">
                  <c:v>豊中市</c:v>
                </c:pt>
                <c:pt idx="17">
                  <c:v>泉南市</c:v>
                </c:pt>
                <c:pt idx="18">
                  <c:v>吹田市</c:v>
                </c:pt>
                <c:pt idx="19">
                  <c:v>四條畷市</c:v>
                </c:pt>
                <c:pt idx="20">
                  <c:v>東住吉区</c:v>
                </c:pt>
                <c:pt idx="21">
                  <c:v>浪速区</c:v>
                </c:pt>
                <c:pt idx="22">
                  <c:v>羽曳野市</c:v>
                </c:pt>
                <c:pt idx="23">
                  <c:v>堺市南区</c:v>
                </c:pt>
                <c:pt idx="24">
                  <c:v>八尾市</c:v>
                </c:pt>
                <c:pt idx="25">
                  <c:v>此花区</c:v>
                </c:pt>
                <c:pt idx="26">
                  <c:v>大正区</c:v>
                </c:pt>
                <c:pt idx="27">
                  <c:v>平野区</c:v>
                </c:pt>
                <c:pt idx="28">
                  <c:v>堺市</c:v>
                </c:pt>
                <c:pt idx="29">
                  <c:v>池田市</c:v>
                </c:pt>
                <c:pt idx="30">
                  <c:v>堺市中区</c:v>
                </c:pt>
                <c:pt idx="31">
                  <c:v>堺市北区</c:v>
                </c:pt>
                <c:pt idx="32">
                  <c:v>高石市</c:v>
                </c:pt>
                <c:pt idx="33">
                  <c:v>阿倍野区</c:v>
                </c:pt>
                <c:pt idx="34">
                  <c:v>西成区</c:v>
                </c:pt>
                <c:pt idx="35">
                  <c:v>大東市</c:v>
                </c:pt>
                <c:pt idx="36">
                  <c:v>柏原市</c:v>
                </c:pt>
                <c:pt idx="37">
                  <c:v>東淀川区</c:v>
                </c:pt>
                <c:pt idx="38">
                  <c:v>大阪市</c:v>
                </c:pt>
                <c:pt idx="39">
                  <c:v>城東区</c:v>
                </c:pt>
                <c:pt idx="40">
                  <c:v>堺市西区</c:v>
                </c:pt>
                <c:pt idx="41">
                  <c:v>寝屋川市</c:v>
                </c:pt>
                <c:pt idx="42">
                  <c:v>茨木市</c:v>
                </c:pt>
                <c:pt idx="43">
                  <c:v>岸和田市</c:v>
                </c:pt>
                <c:pt idx="44">
                  <c:v>阪南市</c:v>
                </c:pt>
                <c:pt idx="45">
                  <c:v>大阪狭山市</c:v>
                </c:pt>
                <c:pt idx="46">
                  <c:v>岬町</c:v>
                </c:pt>
                <c:pt idx="47">
                  <c:v>熊取町</c:v>
                </c:pt>
                <c:pt idx="48">
                  <c:v>能勢町</c:v>
                </c:pt>
                <c:pt idx="49">
                  <c:v>千早赤阪村</c:v>
                </c:pt>
                <c:pt idx="50">
                  <c:v>港区</c:v>
                </c:pt>
                <c:pt idx="51">
                  <c:v>和泉市</c:v>
                </c:pt>
                <c:pt idx="52">
                  <c:v>住吉区</c:v>
                </c:pt>
                <c:pt idx="53">
                  <c:v>天王寺区</c:v>
                </c:pt>
                <c:pt idx="54">
                  <c:v>住之江区</c:v>
                </c:pt>
                <c:pt idx="55">
                  <c:v>都島区</c:v>
                </c:pt>
                <c:pt idx="56">
                  <c:v>守口市</c:v>
                </c:pt>
                <c:pt idx="57">
                  <c:v>河南町</c:v>
                </c:pt>
                <c:pt idx="58">
                  <c:v>河内長野市</c:v>
                </c:pt>
                <c:pt idx="59">
                  <c:v>堺市堺区</c:v>
                </c:pt>
                <c:pt idx="60">
                  <c:v>泉大津市</c:v>
                </c:pt>
                <c:pt idx="61">
                  <c:v>田尻町</c:v>
                </c:pt>
                <c:pt idx="62">
                  <c:v>富田林市</c:v>
                </c:pt>
                <c:pt idx="63">
                  <c:v>高槻市</c:v>
                </c:pt>
                <c:pt idx="64">
                  <c:v>鶴見区</c:v>
                </c:pt>
                <c:pt idx="65">
                  <c:v>東成区</c:v>
                </c:pt>
                <c:pt idx="66">
                  <c:v>松原市</c:v>
                </c:pt>
                <c:pt idx="67">
                  <c:v>旭区</c:v>
                </c:pt>
                <c:pt idx="68">
                  <c:v>摂津市</c:v>
                </c:pt>
                <c:pt idx="69">
                  <c:v>貝塚市</c:v>
                </c:pt>
                <c:pt idx="70">
                  <c:v>門真市</c:v>
                </c:pt>
                <c:pt idx="71">
                  <c:v>藤井寺市</c:v>
                </c:pt>
                <c:pt idx="72">
                  <c:v>生野区</c:v>
                </c:pt>
                <c:pt idx="73">
                  <c:v>泉佐野市</c:v>
                </c:pt>
              </c:strCache>
            </c:strRef>
          </c:cat>
          <c:val>
            <c:numRef>
              <c:f>市区町村別_有所見者割合!$AS$6:$AS$79</c:f>
              <c:numCache>
                <c:formatCode>0.0%</c:formatCode>
                <c:ptCount val="74"/>
                <c:pt idx="0">
                  <c:v>0.51758793969849248</c:v>
                </c:pt>
                <c:pt idx="1">
                  <c:v>0.49093264248704666</c:v>
                </c:pt>
                <c:pt idx="2">
                  <c:v>0.48886474741988051</c:v>
                </c:pt>
                <c:pt idx="3">
                  <c:v>0.4859154929577465</c:v>
                </c:pt>
                <c:pt idx="4">
                  <c:v>0.48514851485148514</c:v>
                </c:pt>
                <c:pt idx="5">
                  <c:v>0.48119122257053293</c:v>
                </c:pt>
                <c:pt idx="6">
                  <c:v>0.47315257841573632</c:v>
                </c:pt>
                <c:pt idx="7">
                  <c:v>0.47235973597359737</c:v>
                </c:pt>
                <c:pt idx="8">
                  <c:v>0.47106690777576854</c:v>
                </c:pt>
                <c:pt idx="9">
                  <c:v>0.46875</c:v>
                </c:pt>
                <c:pt idx="10">
                  <c:v>0.46842970033643688</c:v>
                </c:pt>
                <c:pt idx="11">
                  <c:v>0.4677356276886977</c:v>
                </c:pt>
                <c:pt idx="12">
                  <c:v>0.46731481481481479</c:v>
                </c:pt>
                <c:pt idx="13">
                  <c:v>0.46529080675422141</c:v>
                </c:pt>
                <c:pt idx="14">
                  <c:v>0.46441947565543074</c:v>
                </c:pt>
                <c:pt idx="15">
                  <c:v>0.46249033255993816</c:v>
                </c:pt>
                <c:pt idx="16">
                  <c:v>0.46006555114714509</c:v>
                </c:pt>
                <c:pt idx="17">
                  <c:v>0.45508982035928142</c:v>
                </c:pt>
                <c:pt idx="18">
                  <c:v>0.45446301334369738</c:v>
                </c:pt>
                <c:pt idx="19">
                  <c:v>0.4541832669322709</c:v>
                </c:pt>
                <c:pt idx="20">
                  <c:v>0.45134575569358176</c:v>
                </c:pt>
                <c:pt idx="21">
                  <c:v>0.449438202247191</c:v>
                </c:pt>
                <c:pt idx="22">
                  <c:v>0.4468263976460698</c:v>
                </c:pt>
                <c:pt idx="23">
                  <c:v>0.44677769732078204</c:v>
                </c:pt>
                <c:pt idx="24">
                  <c:v>0.44647240900843205</c:v>
                </c:pt>
                <c:pt idx="25">
                  <c:v>0.44377910844976715</c:v>
                </c:pt>
                <c:pt idx="26">
                  <c:v>0.44370860927152317</c:v>
                </c:pt>
                <c:pt idx="27">
                  <c:v>0.44184720638540481</c:v>
                </c:pt>
                <c:pt idx="28">
                  <c:v>0.44128486055776894</c:v>
                </c:pt>
                <c:pt idx="29">
                  <c:v>0.44086873811033606</c:v>
                </c:pt>
                <c:pt idx="30">
                  <c:v>0.44048582995951419</c:v>
                </c:pt>
                <c:pt idx="31">
                  <c:v>0.44047291723948306</c:v>
                </c:pt>
                <c:pt idx="32">
                  <c:v>0.44036061026352291</c:v>
                </c:pt>
                <c:pt idx="33">
                  <c:v>0.43989071038251365</c:v>
                </c:pt>
                <c:pt idx="34">
                  <c:v>0.43956043956043955</c:v>
                </c:pt>
                <c:pt idx="35">
                  <c:v>0.43791759465478841</c:v>
                </c:pt>
                <c:pt idx="36">
                  <c:v>0.43580303727565578</c:v>
                </c:pt>
                <c:pt idx="37">
                  <c:v>0.43494423791821563</c:v>
                </c:pt>
                <c:pt idx="38">
                  <c:v>0.43407801828915382</c:v>
                </c:pt>
                <c:pt idx="39">
                  <c:v>0.43299641343332246</c:v>
                </c:pt>
                <c:pt idx="40">
                  <c:v>0.43293885601577908</c:v>
                </c:pt>
                <c:pt idx="41">
                  <c:v>0.432511798636602</c:v>
                </c:pt>
                <c:pt idx="42">
                  <c:v>0.43203473646122303</c:v>
                </c:pt>
                <c:pt idx="43">
                  <c:v>0.43200859291084853</c:v>
                </c:pt>
                <c:pt idx="44">
                  <c:v>0.43053173241852488</c:v>
                </c:pt>
                <c:pt idx="45">
                  <c:v>0.42857142857142855</c:v>
                </c:pt>
                <c:pt idx="46">
                  <c:v>0.4270557029177719</c:v>
                </c:pt>
                <c:pt idx="47">
                  <c:v>0.42651593011305239</c:v>
                </c:pt>
                <c:pt idx="48">
                  <c:v>0.42446043165467628</c:v>
                </c:pt>
                <c:pt idx="49">
                  <c:v>0.42424242424242425</c:v>
                </c:pt>
                <c:pt idx="50">
                  <c:v>0.42154368108566581</c:v>
                </c:pt>
                <c:pt idx="51">
                  <c:v>0.42088353413654617</c:v>
                </c:pt>
                <c:pt idx="52">
                  <c:v>0.419233401779603</c:v>
                </c:pt>
                <c:pt idx="53">
                  <c:v>0.41700404858299595</c:v>
                </c:pt>
                <c:pt idx="54">
                  <c:v>0.41563146997929606</c:v>
                </c:pt>
                <c:pt idx="55">
                  <c:v>0.41423766816143498</c:v>
                </c:pt>
                <c:pt idx="56">
                  <c:v>0.41366600510348739</c:v>
                </c:pt>
                <c:pt idx="57">
                  <c:v>0.41277641277641275</c:v>
                </c:pt>
                <c:pt idx="58">
                  <c:v>0.41090478071908337</c:v>
                </c:pt>
                <c:pt idx="59">
                  <c:v>0.41028980788016933</c:v>
                </c:pt>
                <c:pt idx="60">
                  <c:v>0.40921169176262179</c:v>
                </c:pt>
                <c:pt idx="61">
                  <c:v>0.40725806451612906</c:v>
                </c:pt>
                <c:pt idx="62">
                  <c:v>0.40699935191185999</c:v>
                </c:pt>
                <c:pt idx="63">
                  <c:v>0.4065714820125943</c:v>
                </c:pt>
                <c:pt idx="64">
                  <c:v>0.40645161290322579</c:v>
                </c:pt>
                <c:pt idx="65">
                  <c:v>0.4041759880686055</c:v>
                </c:pt>
                <c:pt idx="66">
                  <c:v>0.40390173410404623</c:v>
                </c:pt>
                <c:pt idx="67">
                  <c:v>0.40334679746105018</c:v>
                </c:pt>
                <c:pt idx="68">
                  <c:v>0.39957604663487017</c:v>
                </c:pt>
                <c:pt idx="69">
                  <c:v>0.39419475655430714</c:v>
                </c:pt>
                <c:pt idx="70">
                  <c:v>0.39021894822999798</c:v>
                </c:pt>
                <c:pt idx="71">
                  <c:v>0.38169798190675019</c:v>
                </c:pt>
                <c:pt idx="72">
                  <c:v>0.37829525483304044</c:v>
                </c:pt>
                <c:pt idx="73">
                  <c:v>0.37660668380462725</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815616"/>
        <c:axId val="4649375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50-4688-B4FA-467587E4966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市区町村別_有所見者割合!$BE$6:$BE$79</c:f>
              <c:numCache>
                <c:formatCode>0.0%</c:formatCode>
                <c:ptCount val="74"/>
                <c:pt idx="0">
                  <c:v>0.4367651638206011</c:v>
                </c:pt>
                <c:pt idx="1">
                  <c:v>0.4367651638206011</c:v>
                </c:pt>
                <c:pt idx="2">
                  <c:v>0.4367651638206011</c:v>
                </c:pt>
                <c:pt idx="3">
                  <c:v>0.4367651638206011</c:v>
                </c:pt>
                <c:pt idx="4">
                  <c:v>0.4367651638206011</c:v>
                </c:pt>
                <c:pt idx="5">
                  <c:v>0.4367651638206011</c:v>
                </c:pt>
                <c:pt idx="6">
                  <c:v>0.4367651638206011</c:v>
                </c:pt>
                <c:pt idx="7">
                  <c:v>0.4367651638206011</c:v>
                </c:pt>
                <c:pt idx="8">
                  <c:v>0.4367651638206011</c:v>
                </c:pt>
                <c:pt idx="9">
                  <c:v>0.4367651638206011</c:v>
                </c:pt>
                <c:pt idx="10">
                  <c:v>0.4367651638206011</c:v>
                </c:pt>
                <c:pt idx="11">
                  <c:v>0.4367651638206011</c:v>
                </c:pt>
                <c:pt idx="12">
                  <c:v>0.4367651638206011</c:v>
                </c:pt>
                <c:pt idx="13">
                  <c:v>0.4367651638206011</c:v>
                </c:pt>
                <c:pt idx="14">
                  <c:v>0.4367651638206011</c:v>
                </c:pt>
                <c:pt idx="15">
                  <c:v>0.4367651638206011</c:v>
                </c:pt>
                <c:pt idx="16">
                  <c:v>0.4367651638206011</c:v>
                </c:pt>
                <c:pt idx="17">
                  <c:v>0.4367651638206011</c:v>
                </c:pt>
                <c:pt idx="18">
                  <c:v>0.4367651638206011</c:v>
                </c:pt>
                <c:pt idx="19">
                  <c:v>0.4367651638206011</c:v>
                </c:pt>
                <c:pt idx="20">
                  <c:v>0.4367651638206011</c:v>
                </c:pt>
                <c:pt idx="21">
                  <c:v>0.4367651638206011</c:v>
                </c:pt>
                <c:pt idx="22">
                  <c:v>0.4367651638206011</c:v>
                </c:pt>
                <c:pt idx="23">
                  <c:v>0.4367651638206011</c:v>
                </c:pt>
                <c:pt idx="24">
                  <c:v>0.4367651638206011</c:v>
                </c:pt>
                <c:pt idx="25">
                  <c:v>0.4367651638206011</c:v>
                </c:pt>
                <c:pt idx="26">
                  <c:v>0.4367651638206011</c:v>
                </c:pt>
                <c:pt idx="27">
                  <c:v>0.4367651638206011</c:v>
                </c:pt>
                <c:pt idx="28">
                  <c:v>0.4367651638206011</c:v>
                </c:pt>
                <c:pt idx="29">
                  <c:v>0.4367651638206011</c:v>
                </c:pt>
                <c:pt idx="30">
                  <c:v>0.4367651638206011</c:v>
                </c:pt>
                <c:pt idx="31">
                  <c:v>0.4367651638206011</c:v>
                </c:pt>
                <c:pt idx="32">
                  <c:v>0.4367651638206011</c:v>
                </c:pt>
                <c:pt idx="33">
                  <c:v>0.4367651638206011</c:v>
                </c:pt>
                <c:pt idx="34">
                  <c:v>0.4367651638206011</c:v>
                </c:pt>
                <c:pt idx="35">
                  <c:v>0.4367651638206011</c:v>
                </c:pt>
                <c:pt idx="36">
                  <c:v>0.4367651638206011</c:v>
                </c:pt>
                <c:pt idx="37">
                  <c:v>0.4367651638206011</c:v>
                </c:pt>
                <c:pt idx="38">
                  <c:v>0.4367651638206011</c:v>
                </c:pt>
                <c:pt idx="39">
                  <c:v>0.4367651638206011</c:v>
                </c:pt>
                <c:pt idx="40">
                  <c:v>0.4367651638206011</c:v>
                </c:pt>
                <c:pt idx="41">
                  <c:v>0.4367651638206011</c:v>
                </c:pt>
                <c:pt idx="42">
                  <c:v>0.4367651638206011</c:v>
                </c:pt>
                <c:pt idx="43">
                  <c:v>0.4367651638206011</c:v>
                </c:pt>
                <c:pt idx="44">
                  <c:v>0.4367651638206011</c:v>
                </c:pt>
                <c:pt idx="45">
                  <c:v>0.4367651638206011</c:v>
                </c:pt>
                <c:pt idx="46">
                  <c:v>0.4367651638206011</c:v>
                </c:pt>
                <c:pt idx="47">
                  <c:v>0.4367651638206011</c:v>
                </c:pt>
                <c:pt idx="48">
                  <c:v>0.4367651638206011</c:v>
                </c:pt>
                <c:pt idx="49">
                  <c:v>0.4367651638206011</c:v>
                </c:pt>
                <c:pt idx="50">
                  <c:v>0.4367651638206011</c:v>
                </c:pt>
                <c:pt idx="51">
                  <c:v>0.4367651638206011</c:v>
                </c:pt>
                <c:pt idx="52">
                  <c:v>0.4367651638206011</c:v>
                </c:pt>
                <c:pt idx="53">
                  <c:v>0.4367651638206011</c:v>
                </c:pt>
                <c:pt idx="54">
                  <c:v>0.4367651638206011</c:v>
                </c:pt>
                <c:pt idx="55">
                  <c:v>0.4367651638206011</c:v>
                </c:pt>
                <c:pt idx="56">
                  <c:v>0.4367651638206011</c:v>
                </c:pt>
                <c:pt idx="57">
                  <c:v>0.4367651638206011</c:v>
                </c:pt>
                <c:pt idx="58">
                  <c:v>0.4367651638206011</c:v>
                </c:pt>
                <c:pt idx="59">
                  <c:v>0.4367651638206011</c:v>
                </c:pt>
                <c:pt idx="60">
                  <c:v>0.4367651638206011</c:v>
                </c:pt>
                <c:pt idx="61">
                  <c:v>0.4367651638206011</c:v>
                </c:pt>
                <c:pt idx="62">
                  <c:v>0.4367651638206011</c:v>
                </c:pt>
                <c:pt idx="63">
                  <c:v>0.4367651638206011</c:v>
                </c:pt>
                <c:pt idx="64">
                  <c:v>0.4367651638206011</c:v>
                </c:pt>
                <c:pt idx="65">
                  <c:v>0.4367651638206011</c:v>
                </c:pt>
                <c:pt idx="66">
                  <c:v>0.4367651638206011</c:v>
                </c:pt>
                <c:pt idx="67">
                  <c:v>0.4367651638206011</c:v>
                </c:pt>
                <c:pt idx="68">
                  <c:v>0.4367651638206011</c:v>
                </c:pt>
                <c:pt idx="69">
                  <c:v>0.4367651638206011</c:v>
                </c:pt>
                <c:pt idx="70">
                  <c:v>0.4367651638206011</c:v>
                </c:pt>
                <c:pt idx="71">
                  <c:v>0.4367651638206011</c:v>
                </c:pt>
                <c:pt idx="72">
                  <c:v>0.4367651638206011</c:v>
                </c:pt>
                <c:pt idx="73">
                  <c:v>0.4367651638206011</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38688"/>
        <c:axId val="464938112"/>
      </c:scatterChart>
      <c:catAx>
        <c:axId val="464815616"/>
        <c:scaling>
          <c:orientation val="maxMin"/>
        </c:scaling>
        <c:delete val="0"/>
        <c:axPos val="l"/>
        <c:numFmt formatCode="General" sourceLinked="0"/>
        <c:majorTickMark val="none"/>
        <c:minorTickMark val="none"/>
        <c:tickLblPos val="nextTo"/>
        <c:spPr>
          <a:ln>
            <a:solidFill>
              <a:srgbClr val="7F7F7F"/>
            </a:solidFill>
          </a:ln>
        </c:spPr>
        <c:crossAx val="464937536"/>
        <c:crossesAt val="0"/>
        <c:auto val="1"/>
        <c:lblAlgn val="ctr"/>
        <c:lblOffset val="100"/>
        <c:noMultiLvlLbl val="0"/>
      </c:catAx>
      <c:valAx>
        <c:axId val="4649375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815616"/>
        <c:crosses val="autoZero"/>
        <c:crossBetween val="between"/>
      </c:valAx>
      <c:valAx>
        <c:axId val="464938112"/>
        <c:scaling>
          <c:orientation val="minMax"/>
          <c:max val="50"/>
          <c:min val="0"/>
        </c:scaling>
        <c:delete val="1"/>
        <c:axPos val="r"/>
        <c:numFmt formatCode="General" sourceLinked="1"/>
        <c:majorTickMark val="out"/>
        <c:minorTickMark val="none"/>
        <c:tickLblPos val="nextTo"/>
        <c:crossAx val="464938688"/>
        <c:crosses val="max"/>
        <c:crossBetween val="midCat"/>
      </c:valAx>
      <c:valAx>
        <c:axId val="464938688"/>
        <c:scaling>
          <c:orientation val="minMax"/>
        </c:scaling>
        <c:delete val="1"/>
        <c:axPos val="b"/>
        <c:numFmt formatCode="0.0%" sourceLinked="1"/>
        <c:majorTickMark val="out"/>
        <c:minorTickMark val="none"/>
        <c:tickLblPos val="nextTo"/>
        <c:crossAx val="4649381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市区町村別_有所見者割合!$AT$5</c:f>
              <c:strCache>
                <c:ptCount val="1"/>
                <c:pt idx="0">
                  <c:v>有所見者割合 空腹時血糖</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市区町村別_有所見者割合!$AT$6:$AT$79</c:f>
              <c:strCache>
                <c:ptCount val="74"/>
                <c:pt idx="0">
                  <c:v>西淀川区</c:v>
                </c:pt>
                <c:pt idx="1">
                  <c:v>熊取町</c:v>
                </c:pt>
                <c:pt idx="2">
                  <c:v>門真市</c:v>
                </c:pt>
                <c:pt idx="3">
                  <c:v>港区</c:v>
                </c:pt>
                <c:pt idx="4">
                  <c:v>堺市北区</c:v>
                </c:pt>
                <c:pt idx="5">
                  <c:v>河南町</c:v>
                </c:pt>
                <c:pt idx="6">
                  <c:v>堺市中区</c:v>
                </c:pt>
                <c:pt idx="7">
                  <c:v>箕面市</c:v>
                </c:pt>
                <c:pt idx="8">
                  <c:v>堺市堺区</c:v>
                </c:pt>
                <c:pt idx="9">
                  <c:v>堺市西区</c:v>
                </c:pt>
                <c:pt idx="10">
                  <c:v>田尻町</c:v>
                </c:pt>
                <c:pt idx="11">
                  <c:v>堺市美原区</c:v>
                </c:pt>
                <c:pt idx="12">
                  <c:v>堺市</c:v>
                </c:pt>
                <c:pt idx="13">
                  <c:v>堺市東区</c:v>
                </c:pt>
                <c:pt idx="14">
                  <c:v>大正区</c:v>
                </c:pt>
                <c:pt idx="15">
                  <c:v>此花区</c:v>
                </c:pt>
                <c:pt idx="16">
                  <c:v>河内長野市</c:v>
                </c:pt>
                <c:pt idx="17">
                  <c:v>淀川区</c:v>
                </c:pt>
                <c:pt idx="18">
                  <c:v>岸和田市</c:v>
                </c:pt>
                <c:pt idx="19">
                  <c:v>平野区</c:v>
                </c:pt>
                <c:pt idx="20">
                  <c:v>住之江区</c:v>
                </c:pt>
                <c:pt idx="21">
                  <c:v>大東市</c:v>
                </c:pt>
                <c:pt idx="22">
                  <c:v>和泉市</c:v>
                </c:pt>
                <c:pt idx="23">
                  <c:v>福島区</c:v>
                </c:pt>
                <c:pt idx="24">
                  <c:v>枚方市</c:v>
                </c:pt>
                <c:pt idx="25">
                  <c:v>生野区</c:v>
                </c:pt>
                <c:pt idx="26">
                  <c:v>茨木市</c:v>
                </c:pt>
                <c:pt idx="27">
                  <c:v>堺市南区</c:v>
                </c:pt>
                <c:pt idx="28">
                  <c:v>吹田市</c:v>
                </c:pt>
                <c:pt idx="29">
                  <c:v>高石市</c:v>
                </c:pt>
                <c:pt idx="30">
                  <c:v>西成区</c:v>
                </c:pt>
                <c:pt idx="31">
                  <c:v>柏原市</c:v>
                </c:pt>
                <c:pt idx="32">
                  <c:v>豊能町</c:v>
                </c:pt>
                <c:pt idx="33">
                  <c:v>貝塚市</c:v>
                </c:pt>
                <c:pt idx="34">
                  <c:v>富田林市</c:v>
                </c:pt>
                <c:pt idx="35">
                  <c:v>忠岡町</c:v>
                </c:pt>
                <c:pt idx="36">
                  <c:v>松原市</c:v>
                </c:pt>
                <c:pt idx="37">
                  <c:v>大阪市</c:v>
                </c:pt>
                <c:pt idx="38">
                  <c:v>泉佐野市</c:v>
                </c:pt>
                <c:pt idx="39">
                  <c:v>阪南市</c:v>
                </c:pt>
                <c:pt idx="40">
                  <c:v>浪速区</c:v>
                </c:pt>
                <c:pt idx="41">
                  <c:v>八尾市</c:v>
                </c:pt>
                <c:pt idx="42">
                  <c:v>岬町</c:v>
                </c:pt>
                <c:pt idx="43">
                  <c:v>池田市</c:v>
                </c:pt>
                <c:pt idx="44">
                  <c:v>都島区</c:v>
                </c:pt>
                <c:pt idx="45">
                  <c:v>摂津市</c:v>
                </c:pt>
                <c:pt idx="46">
                  <c:v>泉南市</c:v>
                </c:pt>
                <c:pt idx="47">
                  <c:v>東住吉区</c:v>
                </c:pt>
                <c:pt idx="48">
                  <c:v>旭区</c:v>
                </c:pt>
                <c:pt idx="49">
                  <c:v>東淀川区</c:v>
                </c:pt>
                <c:pt idx="50">
                  <c:v>北区</c:v>
                </c:pt>
                <c:pt idx="51">
                  <c:v>寝屋川市</c:v>
                </c:pt>
                <c:pt idx="52">
                  <c:v>太子町</c:v>
                </c:pt>
                <c:pt idx="53">
                  <c:v>泉大津市</c:v>
                </c:pt>
                <c:pt idx="54">
                  <c:v>守口市</c:v>
                </c:pt>
                <c:pt idx="55">
                  <c:v>豊中市</c:v>
                </c:pt>
                <c:pt idx="56">
                  <c:v>阿倍野区</c:v>
                </c:pt>
                <c:pt idx="57">
                  <c:v>高槻市</c:v>
                </c:pt>
                <c:pt idx="58">
                  <c:v>藤井寺市</c:v>
                </c:pt>
                <c:pt idx="59">
                  <c:v>東大阪市</c:v>
                </c:pt>
                <c:pt idx="60">
                  <c:v>千早赤阪村</c:v>
                </c:pt>
                <c:pt idx="61">
                  <c:v>能勢町</c:v>
                </c:pt>
                <c:pt idx="62">
                  <c:v>城東区</c:v>
                </c:pt>
                <c:pt idx="63">
                  <c:v>四條畷市</c:v>
                </c:pt>
                <c:pt idx="64">
                  <c:v>天王寺区</c:v>
                </c:pt>
                <c:pt idx="65">
                  <c:v>羽曳野市</c:v>
                </c:pt>
                <c:pt idx="66">
                  <c:v>住吉区</c:v>
                </c:pt>
                <c:pt idx="67">
                  <c:v>東成区</c:v>
                </c:pt>
                <c:pt idx="68">
                  <c:v>大阪狭山市</c:v>
                </c:pt>
                <c:pt idx="69">
                  <c:v>交野市</c:v>
                </c:pt>
                <c:pt idx="70">
                  <c:v>鶴見区</c:v>
                </c:pt>
                <c:pt idx="71">
                  <c:v>島本町</c:v>
                </c:pt>
                <c:pt idx="72">
                  <c:v>西区</c:v>
                </c:pt>
                <c:pt idx="73">
                  <c:v>中央区</c:v>
                </c:pt>
              </c:strCache>
            </c:strRef>
          </c:cat>
          <c:val>
            <c:numRef>
              <c:f>市区町村別_有所見者割合!$AU$6:$AU$79</c:f>
              <c:numCache>
                <c:formatCode>0.0%</c:formatCode>
                <c:ptCount val="74"/>
                <c:pt idx="0">
                  <c:v>0.48811594202898551</c:v>
                </c:pt>
                <c:pt idx="1">
                  <c:v>0.41528239202657807</c:v>
                </c:pt>
                <c:pt idx="2">
                  <c:v>0.41391639163916394</c:v>
                </c:pt>
                <c:pt idx="3">
                  <c:v>0.41297631307929972</c:v>
                </c:pt>
                <c:pt idx="4">
                  <c:v>0.40838786436644853</c:v>
                </c:pt>
                <c:pt idx="5">
                  <c:v>0.40055248618784528</c:v>
                </c:pt>
                <c:pt idx="6">
                  <c:v>0.39683895771038019</c:v>
                </c:pt>
                <c:pt idx="7">
                  <c:v>0.39271255060728744</c:v>
                </c:pt>
                <c:pt idx="8">
                  <c:v>0.39141694413614503</c:v>
                </c:pt>
                <c:pt idx="9">
                  <c:v>0.39103013314646112</c:v>
                </c:pt>
                <c:pt idx="10">
                  <c:v>0.39102564102564102</c:v>
                </c:pt>
                <c:pt idx="11">
                  <c:v>0.39042207792207795</c:v>
                </c:pt>
                <c:pt idx="12">
                  <c:v>0.3894377102579164</c:v>
                </c:pt>
                <c:pt idx="13">
                  <c:v>0.38855678906917163</c:v>
                </c:pt>
                <c:pt idx="14">
                  <c:v>0.38837638376383765</c:v>
                </c:pt>
                <c:pt idx="15">
                  <c:v>0.38309859154929576</c:v>
                </c:pt>
                <c:pt idx="16">
                  <c:v>0.37859608745684697</c:v>
                </c:pt>
                <c:pt idx="17">
                  <c:v>0.37833899951432737</c:v>
                </c:pt>
                <c:pt idx="18">
                  <c:v>0.37704523580365734</c:v>
                </c:pt>
                <c:pt idx="19">
                  <c:v>0.3752929360562437</c:v>
                </c:pt>
                <c:pt idx="20">
                  <c:v>0.37476577139287948</c:v>
                </c:pt>
                <c:pt idx="21">
                  <c:v>0.37328881469115194</c:v>
                </c:pt>
                <c:pt idx="22">
                  <c:v>0.37319316688567672</c:v>
                </c:pt>
                <c:pt idx="23">
                  <c:v>0.37060702875399359</c:v>
                </c:pt>
                <c:pt idx="24">
                  <c:v>0.37044413463453496</c:v>
                </c:pt>
                <c:pt idx="25">
                  <c:v>0.36906584992343033</c:v>
                </c:pt>
                <c:pt idx="26">
                  <c:v>0.36644014636696287</c:v>
                </c:pt>
                <c:pt idx="27">
                  <c:v>0.36629848445928592</c:v>
                </c:pt>
                <c:pt idx="28">
                  <c:v>0.36523476523476522</c:v>
                </c:pt>
                <c:pt idx="29">
                  <c:v>0.36521739130434783</c:v>
                </c:pt>
                <c:pt idx="30">
                  <c:v>0.363855421686747</c:v>
                </c:pt>
                <c:pt idx="31">
                  <c:v>0.36368746486790332</c:v>
                </c:pt>
                <c:pt idx="32">
                  <c:v>0.36363636363636365</c:v>
                </c:pt>
                <c:pt idx="33">
                  <c:v>0.36273940800928611</c:v>
                </c:pt>
                <c:pt idx="34">
                  <c:v>0.3624475697014557</c:v>
                </c:pt>
                <c:pt idx="35">
                  <c:v>0.36206896551724138</c:v>
                </c:pt>
                <c:pt idx="36">
                  <c:v>0.36069651741293535</c:v>
                </c:pt>
                <c:pt idx="37">
                  <c:v>0.36068224072427452</c:v>
                </c:pt>
                <c:pt idx="38">
                  <c:v>0.35977190254017627</c:v>
                </c:pt>
                <c:pt idx="39">
                  <c:v>0.35747021081576535</c:v>
                </c:pt>
                <c:pt idx="40">
                  <c:v>0.35714285714285715</c:v>
                </c:pt>
                <c:pt idx="41">
                  <c:v>0.35704069691847612</c:v>
                </c:pt>
                <c:pt idx="42">
                  <c:v>0.35691318327974275</c:v>
                </c:pt>
                <c:pt idx="43">
                  <c:v>0.3562770562770563</c:v>
                </c:pt>
                <c:pt idx="44">
                  <c:v>0.35516372795969775</c:v>
                </c:pt>
                <c:pt idx="45">
                  <c:v>0.35490753911806544</c:v>
                </c:pt>
                <c:pt idx="46">
                  <c:v>0.35471331389698735</c:v>
                </c:pt>
                <c:pt idx="47">
                  <c:v>0.35435294117647059</c:v>
                </c:pt>
                <c:pt idx="48">
                  <c:v>0.35358361774744029</c:v>
                </c:pt>
                <c:pt idx="49">
                  <c:v>0.35181644359464626</c:v>
                </c:pt>
                <c:pt idx="50">
                  <c:v>0.35122520420070014</c:v>
                </c:pt>
                <c:pt idx="51">
                  <c:v>0.34989858012170383</c:v>
                </c:pt>
                <c:pt idx="52">
                  <c:v>0.34883720930232559</c:v>
                </c:pt>
                <c:pt idx="53">
                  <c:v>0.34860335195530728</c:v>
                </c:pt>
                <c:pt idx="54">
                  <c:v>0.34815756035578144</c:v>
                </c:pt>
                <c:pt idx="55">
                  <c:v>0.34755000529156527</c:v>
                </c:pt>
                <c:pt idx="56">
                  <c:v>0.34515366430260047</c:v>
                </c:pt>
                <c:pt idx="57">
                  <c:v>0.34385990095456831</c:v>
                </c:pt>
                <c:pt idx="58">
                  <c:v>0.34271199687377885</c:v>
                </c:pt>
                <c:pt idx="59">
                  <c:v>0.34151649690954994</c:v>
                </c:pt>
                <c:pt idx="60">
                  <c:v>0.34129692832764508</c:v>
                </c:pt>
                <c:pt idx="61">
                  <c:v>0.33865814696485624</c:v>
                </c:pt>
                <c:pt idx="62">
                  <c:v>0.33610709117221416</c:v>
                </c:pt>
                <c:pt idx="63">
                  <c:v>0.33333333333333331</c:v>
                </c:pt>
                <c:pt idx="64">
                  <c:v>0.33254994124559339</c:v>
                </c:pt>
                <c:pt idx="65">
                  <c:v>0.33244033122260108</c:v>
                </c:pt>
                <c:pt idx="66">
                  <c:v>0.33190327613104526</c:v>
                </c:pt>
                <c:pt idx="67">
                  <c:v>0.33108108108108109</c:v>
                </c:pt>
                <c:pt idx="68">
                  <c:v>0.31611893583724571</c:v>
                </c:pt>
                <c:pt idx="69">
                  <c:v>0.31461391193363114</c:v>
                </c:pt>
                <c:pt idx="70">
                  <c:v>0.31054313099041536</c:v>
                </c:pt>
                <c:pt idx="71">
                  <c:v>0.30949105914718017</c:v>
                </c:pt>
                <c:pt idx="72">
                  <c:v>0.29802513464991021</c:v>
                </c:pt>
                <c:pt idx="73">
                  <c:v>0.29721030042918456</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018944"/>
        <c:axId val="4649415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5B-4B1E-8FDD-7E7A53540BC4}"/>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市区町村別_有所見者割合!$BF$6:$BF$79</c:f>
              <c:numCache>
                <c:formatCode>0.0%</c:formatCode>
                <c:ptCount val="74"/>
                <c:pt idx="0">
                  <c:v>0.36198351968862896</c:v>
                </c:pt>
                <c:pt idx="1">
                  <c:v>0.36198351968862896</c:v>
                </c:pt>
                <c:pt idx="2">
                  <c:v>0.36198351968862896</c:v>
                </c:pt>
                <c:pt idx="3">
                  <c:v>0.36198351968862896</c:v>
                </c:pt>
                <c:pt idx="4">
                  <c:v>0.36198351968862896</c:v>
                </c:pt>
                <c:pt idx="5">
                  <c:v>0.36198351968862896</c:v>
                </c:pt>
                <c:pt idx="6">
                  <c:v>0.36198351968862896</c:v>
                </c:pt>
                <c:pt idx="7">
                  <c:v>0.36198351968862896</c:v>
                </c:pt>
                <c:pt idx="8">
                  <c:v>0.36198351968862896</c:v>
                </c:pt>
                <c:pt idx="9">
                  <c:v>0.36198351968862896</c:v>
                </c:pt>
                <c:pt idx="10">
                  <c:v>0.36198351968862896</c:v>
                </c:pt>
                <c:pt idx="11">
                  <c:v>0.36198351968862896</c:v>
                </c:pt>
                <c:pt idx="12">
                  <c:v>0.36198351968862896</c:v>
                </c:pt>
                <c:pt idx="13">
                  <c:v>0.36198351968862896</c:v>
                </c:pt>
                <c:pt idx="14">
                  <c:v>0.36198351968862896</c:v>
                </c:pt>
                <c:pt idx="15">
                  <c:v>0.36198351968862896</c:v>
                </c:pt>
                <c:pt idx="16">
                  <c:v>0.36198351968862896</c:v>
                </c:pt>
                <c:pt idx="17">
                  <c:v>0.36198351968862896</c:v>
                </c:pt>
                <c:pt idx="18">
                  <c:v>0.36198351968862896</c:v>
                </c:pt>
                <c:pt idx="19">
                  <c:v>0.36198351968862896</c:v>
                </c:pt>
                <c:pt idx="20">
                  <c:v>0.36198351968862896</c:v>
                </c:pt>
                <c:pt idx="21">
                  <c:v>0.36198351968862896</c:v>
                </c:pt>
                <c:pt idx="22">
                  <c:v>0.36198351968862896</c:v>
                </c:pt>
                <c:pt idx="23">
                  <c:v>0.36198351968862896</c:v>
                </c:pt>
                <c:pt idx="24">
                  <c:v>0.36198351968862896</c:v>
                </c:pt>
                <c:pt idx="25">
                  <c:v>0.36198351968862896</c:v>
                </c:pt>
                <c:pt idx="26">
                  <c:v>0.36198351968862896</c:v>
                </c:pt>
                <c:pt idx="27">
                  <c:v>0.36198351968862896</c:v>
                </c:pt>
                <c:pt idx="28">
                  <c:v>0.36198351968862896</c:v>
                </c:pt>
                <c:pt idx="29">
                  <c:v>0.36198351968862896</c:v>
                </c:pt>
                <c:pt idx="30">
                  <c:v>0.36198351968862896</c:v>
                </c:pt>
                <c:pt idx="31">
                  <c:v>0.36198351968862896</c:v>
                </c:pt>
                <c:pt idx="32">
                  <c:v>0.36198351968862896</c:v>
                </c:pt>
                <c:pt idx="33">
                  <c:v>0.36198351968862896</c:v>
                </c:pt>
                <c:pt idx="34">
                  <c:v>0.36198351968862896</c:v>
                </c:pt>
                <c:pt idx="35">
                  <c:v>0.36198351968862896</c:v>
                </c:pt>
                <c:pt idx="36">
                  <c:v>0.36198351968862896</c:v>
                </c:pt>
                <c:pt idx="37">
                  <c:v>0.36198351968862896</c:v>
                </c:pt>
                <c:pt idx="38">
                  <c:v>0.36198351968862896</c:v>
                </c:pt>
                <c:pt idx="39">
                  <c:v>0.36198351968862896</c:v>
                </c:pt>
                <c:pt idx="40">
                  <c:v>0.36198351968862896</c:v>
                </c:pt>
                <c:pt idx="41">
                  <c:v>0.36198351968862896</c:v>
                </c:pt>
                <c:pt idx="42">
                  <c:v>0.36198351968862896</c:v>
                </c:pt>
                <c:pt idx="43">
                  <c:v>0.36198351968862896</c:v>
                </c:pt>
                <c:pt idx="44">
                  <c:v>0.36198351968862896</c:v>
                </c:pt>
                <c:pt idx="45">
                  <c:v>0.36198351968862896</c:v>
                </c:pt>
                <c:pt idx="46">
                  <c:v>0.36198351968862896</c:v>
                </c:pt>
                <c:pt idx="47">
                  <c:v>0.36198351968862896</c:v>
                </c:pt>
                <c:pt idx="48">
                  <c:v>0.36198351968862896</c:v>
                </c:pt>
                <c:pt idx="49">
                  <c:v>0.36198351968862896</c:v>
                </c:pt>
                <c:pt idx="50">
                  <c:v>0.36198351968862896</c:v>
                </c:pt>
                <c:pt idx="51">
                  <c:v>0.36198351968862896</c:v>
                </c:pt>
                <c:pt idx="52">
                  <c:v>0.36198351968862896</c:v>
                </c:pt>
                <c:pt idx="53">
                  <c:v>0.36198351968862896</c:v>
                </c:pt>
                <c:pt idx="54">
                  <c:v>0.36198351968862896</c:v>
                </c:pt>
                <c:pt idx="55">
                  <c:v>0.36198351968862896</c:v>
                </c:pt>
                <c:pt idx="56">
                  <c:v>0.36198351968862896</c:v>
                </c:pt>
                <c:pt idx="57">
                  <c:v>0.36198351968862896</c:v>
                </c:pt>
                <c:pt idx="58">
                  <c:v>0.36198351968862896</c:v>
                </c:pt>
                <c:pt idx="59">
                  <c:v>0.36198351968862896</c:v>
                </c:pt>
                <c:pt idx="60">
                  <c:v>0.36198351968862896</c:v>
                </c:pt>
                <c:pt idx="61">
                  <c:v>0.36198351968862896</c:v>
                </c:pt>
                <c:pt idx="62">
                  <c:v>0.36198351968862896</c:v>
                </c:pt>
                <c:pt idx="63">
                  <c:v>0.36198351968862896</c:v>
                </c:pt>
                <c:pt idx="64">
                  <c:v>0.36198351968862896</c:v>
                </c:pt>
                <c:pt idx="65">
                  <c:v>0.36198351968862896</c:v>
                </c:pt>
                <c:pt idx="66">
                  <c:v>0.36198351968862896</c:v>
                </c:pt>
                <c:pt idx="67">
                  <c:v>0.36198351968862896</c:v>
                </c:pt>
                <c:pt idx="68">
                  <c:v>0.36198351968862896</c:v>
                </c:pt>
                <c:pt idx="69">
                  <c:v>0.36198351968862896</c:v>
                </c:pt>
                <c:pt idx="70">
                  <c:v>0.36198351968862896</c:v>
                </c:pt>
                <c:pt idx="71">
                  <c:v>0.36198351968862896</c:v>
                </c:pt>
                <c:pt idx="72">
                  <c:v>0.36198351968862896</c:v>
                </c:pt>
                <c:pt idx="73">
                  <c:v>0.36198351968862896</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42720"/>
        <c:axId val="464942144"/>
      </c:scatterChart>
      <c:catAx>
        <c:axId val="464018944"/>
        <c:scaling>
          <c:orientation val="maxMin"/>
        </c:scaling>
        <c:delete val="0"/>
        <c:axPos val="l"/>
        <c:numFmt formatCode="General" sourceLinked="0"/>
        <c:majorTickMark val="none"/>
        <c:minorTickMark val="none"/>
        <c:tickLblPos val="nextTo"/>
        <c:spPr>
          <a:ln>
            <a:solidFill>
              <a:srgbClr val="7F7F7F"/>
            </a:solidFill>
          </a:ln>
        </c:spPr>
        <c:crossAx val="464941568"/>
        <c:crossesAt val="0"/>
        <c:auto val="1"/>
        <c:lblAlgn val="ctr"/>
        <c:lblOffset val="100"/>
        <c:noMultiLvlLbl val="0"/>
      </c:catAx>
      <c:valAx>
        <c:axId val="4649415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018944"/>
        <c:crosses val="autoZero"/>
        <c:crossBetween val="between"/>
      </c:valAx>
      <c:valAx>
        <c:axId val="464942144"/>
        <c:scaling>
          <c:orientation val="minMax"/>
          <c:max val="50"/>
          <c:min val="0"/>
        </c:scaling>
        <c:delete val="1"/>
        <c:axPos val="r"/>
        <c:numFmt formatCode="General" sourceLinked="1"/>
        <c:majorTickMark val="out"/>
        <c:minorTickMark val="none"/>
        <c:tickLblPos val="nextTo"/>
        <c:crossAx val="464942720"/>
        <c:crosses val="max"/>
        <c:crossBetween val="midCat"/>
      </c:valAx>
      <c:valAx>
        <c:axId val="464942720"/>
        <c:scaling>
          <c:orientation val="minMax"/>
        </c:scaling>
        <c:delete val="1"/>
        <c:axPos val="b"/>
        <c:numFmt formatCode="0.0%" sourceLinked="1"/>
        <c:majorTickMark val="out"/>
        <c:minorTickMark val="none"/>
        <c:tickLblPos val="nextTo"/>
        <c:crossAx val="4649421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市区町村別_有所見者割合!$AV$5</c:f>
              <c:strCache>
                <c:ptCount val="1"/>
                <c:pt idx="0">
                  <c:v>有所見者割合 HbA1c</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市区町村別_有所見者割合!$AV$6:$AV$79</c:f>
              <c:strCache>
                <c:ptCount val="74"/>
                <c:pt idx="0">
                  <c:v>吹田市</c:v>
                </c:pt>
                <c:pt idx="1">
                  <c:v>東大阪市</c:v>
                </c:pt>
                <c:pt idx="2">
                  <c:v>西淀川区</c:v>
                </c:pt>
                <c:pt idx="3">
                  <c:v>大東市</c:v>
                </c:pt>
                <c:pt idx="4">
                  <c:v>港区</c:v>
                </c:pt>
                <c:pt idx="5">
                  <c:v>八尾市</c:v>
                </c:pt>
                <c:pt idx="6">
                  <c:v>此花区</c:v>
                </c:pt>
                <c:pt idx="7">
                  <c:v>浪速区</c:v>
                </c:pt>
                <c:pt idx="8">
                  <c:v>大正区</c:v>
                </c:pt>
                <c:pt idx="9">
                  <c:v>四條畷市</c:v>
                </c:pt>
                <c:pt idx="10">
                  <c:v>茨木市</c:v>
                </c:pt>
                <c:pt idx="11">
                  <c:v>堺市堺区</c:v>
                </c:pt>
                <c:pt idx="12">
                  <c:v>池田市</c:v>
                </c:pt>
                <c:pt idx="13">
                  <c:v>箕面市</c:v>
                </c:pt>
                <c:pt idx="14">
                  <c:v>淀川区</c:v>
                </c:pt>
                <c:pt idx="15">
                  <c:v>高槻市</c:v>
                </c:pt>
                <c:pt idx="16">
                  <c:v>枚方市</c:v>
                </c:pt>
                <c:pt idx="17">
                  <c:v>高石市</c:v>
                </c:pt>
                <c:pt idx="18">
                  <c:v>門真市</c:v>
                </c:pt>
                <c:pt idx="19">
                  <c:v>城東区</c:v>
                </c:pt>
                <c:pt idx="20">
                  <c:v>田尻町</c:v>
                </c:pt>
                <c:pt idx="21">
                  <c:v>柏原市</c:v>
                </c:pt>
                <c:pt idx="22">
                  <c:v>堺市美原区</c:v>
                </c:pt>
                <c:pt idx="23">
                  <c:v>西成区</c:v>
                </c:pt>
                <c:pt idx="24">
                  <c:v>河南町</c:v>
                </c:pt>
                <c:pt idx="25">
                  <c:v>寝屋川市</c:v>
                </c:pt>
                <c:pt idx="26">
                  <c:v>堺市東区</c:v>
                </c:pt>
                <c:pt idx="27">
                  <c:v>太子町</c:v>
                </c:pt>
                <c:pt idx="28">
                  <c:v>摂津市</c:v>
                </c:pt>
                <c:pt idx="29">
                  <c:v>西区</c:v>
                </c:pt>
                <c:pt idx="30">
                  <c:v>福島区</c:v>
                </c:pt>
                <c:pt idx="31">
                  <c:v>熊取町</c:v>
                </c:pt>
                <c:pt idx="32">
                  <c:v>岸和田市</c:v>
                </c:pt>
                <c:pt idx="33">
                  <c:v>藤井寺市</c:v>
                </c:pt>
                <c:pt idx="34">
                  <c:v>大阪市</c:v>
                </c:pt>
                <c:pt idx="35">
                  <c:v>堺市</c:v>
                </c:pt>
                <c:pt idx="36">
                  <c:v>堺市北区</c:v>
                </c:pt>
                <c:pt idx="37">
                  <c:v>堺市中区</c:v>
                </c:pt>
                <c:pt idx="38">
                  <c:v>旭区</c:v>
                </c:pt>
                <c:pt idx="39">
                  <c:v>平野区</c:v>
                </c:pt>
                <c:pt idx="40">
                  <c:v>天王寺区</c:v>
                </c:pt>
                <c:pt idx="41">
                  <c:v>和泉市</c:v>
                </c:pt>
                <c:pt idx="42">
                  <c:v>松原市</c:v>
                </c:pt>
                <c:pt idx="43">
                  <c:v>河内長野市</c:v>
                </c:pt>
                <c:pt idx="44">
                  <c:v>交野市</c:v>
                </c:pt>
                <c:pt idx="45">
                  <c:v>東淀川区</c:v>
                </c:pt>
                <c:pt idx="46">
                  <c:v>堺市西区</c:v>
                </c:pt>
                <c:pt idx="47">
                  <c:v>島本町</c:v>
                </c:pt>
                <c:pt idx="48">
                  <c:v>泉佐野市</c:v>
                </c:pt>
                <c:pt idx="49">
                  <c:v>泉南市</c:v>
                </c:pt>
                <c:pt idx="50">
                  <c:v>羽曳野市</c:v>
                </c:pt>
                <c:pt idx="51">
                  <c:v>豊中市</c:v>
                </c:pt>
                <c:pt idx="52">
                  <c:v>都島区</c:v>
                </c:pt>
                <c:pt idx="53">
                  <c:v>生野区</c:v>
                </c:pt>
                <c:pt idx="54">
                  <c:v>大阪狭山市</c:v>
                </c:pt>
                <c:pt idx="55">
                  <c:v>北区</c:v>
                </c:pt>
                <c:pt idx="56">
                  <c:v>能勢町</c:v>
                </c:pt>
                <c:pt idx="57">
                  <c:v>東住吉区</c:v>
                </c:pt>
                <c:pt idx="58">
                  <c:v>阿倍野区</c:v>
                </c:pt>
                <c:pt idx="59">
                  <c:v>忠岡町</c:v>
                </c:pt>
                <c:pt idx="60">
                  <c:v>阪南市</c:v>
                </c:pt>
                <c:pt idx="61">
                  <c:v>富田林市</c:v>
                </c:pt>
                <c:pt idx="62">
                  <c:v>中央区</c:v>
                </c:pt>
                <c:pt idx="63">
                  <c:v>豊能町</c:v>
                </c:pt>
                <c:pt idx="64">
                  <c:v>堺市南区</c:v>
                </c:pt>
                <c:pt idx="65">
                  <c:v>鶴見区</c:v>
                </c:pt>
                <c:pt idx="66">
                  <c:v>泉大津市</c:v>
                </c:pt>
                <c:pt idx="67">
                  <c:v>守口市</c:v>
                </c:pt>
                <c:pt idx="68">
                  <c:v>東成区</c:v>
                </c:pt>
                <c:pt idx="69">
                  <c:v>住吉区</c:v>
                </c:pt>
                <c:pt idx="70">
                  <c:v>住之江区</c:v>
                </c:pt>
                <c:pt idx="71">
                  <c:v>貝塚市</c:v>
                </c:pt>
                <c:pt idx="72">
                  <c:v>岬町</c:v>
                </c:pt>
                <c:pt idx="73">
                  <c:v>千早赤阪村</c:v>
                </c:pt>
              </c:strCache>
            </c:strRef>
          </c:cat>
          <c:val>
            <c:numRef>
              <c:f>市区町村別_有所見者割合!$AW$6:$AW$79</c:f>
              <c:numCache>
                <c:formatCode>0.0%</c:formatCode>
                <c:ptCount val="74"/>
                <c:pt idx="0">
                  <c:v>0.76389428682471827</c:v>
                </c:pt>
                <c:pt idx="1">
                  <c:v>0.68997031713794721</c:v>
                </c:pt>
                <c:pt idx="2">
                  <c:v>0.67723615712257457</c:v>
                </c:pt>
                <c:pt idx="3">
                  <c:v>0.65785077951002224</c:v>
                </c:pt>
                <c:pt idx="4">
                  <c:v>0.65342349957734569</c:v>
                </c:pt>
                <c:pt idx="5">
                  <c:v>0.65328778821520073</c:v>
                </c:pt>
                <c:pt idx="6">
                  <c:v>0.62741184298070529</c:v>
                </c:pt>
                <c:pt idx="7">
                  <c:v>0.6227678571428571</c:v>
                </c:pt>
                <c:pt idx="8">
                  <c:v>0.62048636698599857</c:v>
                </c:pt>
                <c:pt idx="9">
                  <c:v>0.61907938625750503</c:v>
                </c:pt>
                <c:pt idx="10">
                  <c:v>0.61878919440424507</c:v>
                </c:pt>
                <c:pt idx="11">
                  <c:v>0.61279683377308702</c:v>
                </c:pt>
                <c:pt idx="12">
                  <c:v>0.61249405422546377</c:v>
                </c:pt>
                <c:pt idx="13">
                  <c:v>0.61202431884710651</c:v>
                </c:pt>
                <c:pt idx="14">
                  <c:v>0.61198120595144867</c:v>
                </c:pt>
                <c:pt idx="15">
                  <c:v>0.61137440758293837</c:v>
                </c:pt>
                <c:pt idx="16">
                  <c:v>0.61033429021205665</c:v>
                </c:pt>
                <c:pt idx="17">
                  <c:v>0.60947151681537404</c:v>
                </c:pt>
                <c:pt idx="18">
                  <c:v>0.60891797913683776</c:v>
                </c:pt>
                <c:pt idx="19">
                  <c:v>0.60612976850342359</c:v>
                </c:pt>
                <c:pt idx="20">
                  <c:v>0.60483870967741937</c:v>
                </c:pt>
                <c:pt idx="21">
                  <c:v>0.60483496048349605</c:v>
                </c:pt>
                <c:pt idx="22">
                  <c:v>0.60479505027068836</c:v>
                </c:pt>
                <c:pt idx="23">
                  <c:v>0.60400516795865633</c:v>
                </c:pt>
                <c:pt idx="24">
                  <c:v>0.60073710073710074</c:v>
                </c:pt>
                <c:pt idx="25">
                  <c:v>0.60010487676979551</c:v>
                </c:pt>
                <c:pt idx="26">
                  <c:v>0.59809995869475419</c:v>
                </c:pt>
                <c:pt idx="27">
                  <c:v>0.59798994974874375</c:v>
                </c:pt>
                <c:pt idx="28">
                  <c:v>0.59673168160253032</c:v>
                </c:pt>
                <c:pt idx="29">
                  <c:v>0.59659969088098919</c:v>
                </c:pt>
                <c:pt idx="30">
                  <c:v>0.59222423146473779</c:v>
                </c:pt>
                <c:pt idx="31">
                  <c:v>0.59198355601233299</c:v>
                </c:pt>
                <c:pt idx="32">
                  <c:v>0.59037180313776061</c:v>
                </c:pt>
                <c:pt idx="33">
                  <c:v>0.58927949878176122</c:v>
                </c:pt>
                <c:pt idx="34">
                  <c:v>0.58812645990887857</c:v>
                </c:pt>
                <c:pt idx="35">
                  <c:v>0.58648756616398678</c:v>
                </c:pt>
                <c:pt idx="36">
                  <c:v>0.58599779492833515</c:v>
                </c:pt>
                <c:pt idx="37">
                  <c:v>0.58573165788406967</c:v>
                </c:pt>
                <c:pt idx="38">
                  <c:v>0.58573072497123135</c:v>
                </c:pt>
                <c:pt idx="39">
                  <c:v>0.58352337514253139</c:v>
                </c:pt>
                <c:pt idx="40">
                  <c:v>0.58097165991902833</c:v>
                </c:pt>
                <c:pt idx="41">
                  <c:v>0.58046900096370058</c:v>
                </c:pt>
                <c:pt idx="42">
                  <c:v>0.58026030368763559</c:v>
                </c:pt>
                <c:pt idx="43">
                  <c:v>0.57960149930952853</c:v>
                </c:pt>
                <c:pt idx="44">
                  <c:v>0.57957631721890279</c:v>
                </c:pt>
                <c:pt idx="45">
                  <c:v>0.57905405405405408</c:v>
                </c:pt>
                <c:pt idx="46">
                  <c:v>0.57889546351084809</c:v>
                </c:pt>
                <c:pt idx="47">
                  <c:v>0.5784695201037614</c:v>
                </c:pt>
                <c:pt idx="48">
                  <c:v>0.57754927163667524</c:v>
                </c:pt>
                <c:pt idx="49">
                  <c:v>0.57634730538922152</c:v>
                </c:pt>
                <c:pt idx="50">
                  <c:v>0.57608238755779739</c:v>
                </c:pt>
                <c:pt idx="51">
                  <c:v>0.57548309178743962</c:v>
                </c:pt>
                <c:pt idx="52">
                  <c:v>0.57535014005602236</c:v>
                </c:pt>
                <c:pt idx="53">
                  <c:v>0.57494505494505499</c:v>
                </c:pt>
                <c:pt idx="54">
                  <c:v>0.57473481195756992</c:v>
                </c:pt>
                <c:pt idx="55">
                  <c:v>0.57076350093109873</c:v>
                </c:pt>
                <c:pt idx="56">
                  <c:v>0.57074340527577938</c:v>
                </c:pt>
                <c:pt idx="57">
                  <c:v>0.57000828500414247</c:v>
                </c:pt>
                <c:pt idx="58">
                  <c:v>0.56939890710382512</c:v>
                </c:pt>
                <c:pt idx="59">
                  <c:v>0.56572769953051638</c:v>
                </c:pt>
                <c:pt idx="60">
                  <c:v>0.565180102915952</c:v>
                </c:pt>
                <c:pt idx="61">
                  <c:v>0.56429652042360057</c:v>
                </c:pt>
                <c:pt idx="62">
                  <c:v>0.5623242736644799</c:v>
                </c:pt>
                <c:pt idx="63">
                  <c:v>0.56193514088250929</c:v>
                </c:pt>
                <c:pt idx="64">
                  <c:v>0.56118754525706005</c:v>
                </c:pt>
                <c:pt idx="65">
                  <c:v>0.55954935622317592</c:v>
                </c:pt>
                <c:pt idx="66">
                  <c:v>0.55821159805223552</c:v>
                </c:pt>
                <c:pt idx="67">
                  <c:v>0.55687943262411344</c:v>
                </c:pt>
                <c:pt idx="68">
                  <c:v>0.55406413124533926</c:v>
                </c:pt>
                <c:pt idx="69">
                  <c:v>0.5462012320328542</c:v>
                </c:pt>
                <c:pt idx="70">
                  <c:v>0.54596815613764771</c:v>
                </c:pt>
                <c:pt idx="71">
                  <c:v>0.54375292466073932</c:v>
                </c:pt>
                <c:pt idx="72">
                  <c:v>0.54232804232804233</c:v>
                </c:pt>
                <c:pt idx="73">
                  <c:v>0.49393939393939396</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901632"/>
        <c:axId val="4646016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42-4304-965B-E9553C03A2D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市区町村別_有所見者割合!$BG$6:$BG$79</c:f>
              <c:numCache>
                <c:formatCode>0.0%</c:formatCode>
                <c:ptCount val="74"/>
                <c:pt idx="0">
                  <c:v>0.61094091903719916</c:v>
                </c:pt>
                <c:pt idx="1">
                  <c:v>0.61094091903719916</c:v>
                </c:pt>
                <c:pt idx="2">
                  <c:v>0.61094091903719916</c:v>
                </c:pt>
                <c:pt idx="3">
                  <c:v>0.61094091903719916</c:v>
                </c:pt>
                <c:pt idx="4">
                  <c:v>0.61094091903719916</c:v>
                </c:pt>
                <c:pt idx="5">
                  <c:v>0.61094091903719916</c:v>
                </c:pt>
                <c:pt idx="6">
                  <c:v>0.61094091903719916</c:v>
                </c:pt>
                <c:pt idx="7">
                  <c:v>0.61094091903719916</c:v>
                </c:pt>
                <c:pt idx="8">
                  <c:v>0.61094091903719916</c:v>
                </c:pt>
                <c:pt idx="9">
                  <c:v>0.61094091903719916</c:v>
                </c:pt>
                <c:pt idx="10">
                  <c:v>0.61094091903719916</c:v>
                </c:pt>
                <c:pt idx="11">
                  <c:v>0.61094091903719916</c:v>
                </c:pt>
                <c:pt idx="12">
                  <c:v>0.61094091903719916</c:v>
                </c:pt>
                <c:pt idx="13">
                  <c:v>0.61094091903719916</c:v>
                </c:pt>
                <c:pt idx="14">
                  <c:v>0.61094091903719916</c:v>
                </c:pt>
                <c:pt idx="15">
                  <c:v>0.61094091903719916</c:v>
                </c:pt>
                <c:pt idx="16">
                  <c:v>0.61094091903719916</c:v>
                </c:pt>
                <c:pt idx="17">
                  <c:v>0.61094091903719916</c:v>
                </c:pt>
                <c:pt idx="18">
                  <c:v>0.61094091903719916</c:v>
                </c:pt>
                <c:pt idx="19">
                  <c:v>0.61094091903719916</c:v>
                </c:pt>
                <c:pt idx="20">
                  <c:v>0.61094091903719916</c:v>
                </c:pt>
                <c:pt idx="21">
                  <c:v>0.61094091903719916</c:v>
                </c:pt>
                <c:pt idx="22">
                  <c:v>0.61094091903719916</c:v>
                </c:pt>
                <c:pt idx="23">
                  <c:v>0.61094091903719916</c:v>
                </c:pt>
                <c:pt idx="24">
                  <c:v>0.61094091903719916</c:v>
                </c:pt>
                <c:pt idx="25">
                  <c:v>0.61094091903719916</c:v>
                </c:pt>
                <c:pt idx="26">
                  <c:v>0.61094091903719916</c:v>
                </c:pt>
                <c:pt idx="27">
                  <c:v>0.61094091903719916</c:v>
                </c:pt>
                <c:pt idx="28">
                  <c:v>0.61094091903719916</c:v>
                </c:pt>
                <c:pt idx="29">
                  <c:v>0.61094091903719916</c:v>
                </c:pt>
                <c:pt idx="30">
                  <c:v>0.61094091903719916</c:v>
                </c:pt>
                <c:pt idx="31">
                  <c:v>0.61094091903719916</c:v>
                </c:pt>
                <c:pt idx="32">
                  <c:v>0.61094091903719916</c:v>
                </c:pt>
                <c:pt idx="33">
                  <c:v>0.61094091903719916</c:v>
                </c:pt>
                <c:pt idx="34">
                  <c:v>0.61094091903719916</c:v>
                </c:pt>
                <c:pt idx="35">
                  <c:v>0.61094091903719916</c:v>
                </c:pt>
                <c:pt idx="36">
                  <c:v>0.61094091903719916</c:v>
                </c:pt>
                <c:pt idx="37">
                  <c:v>0.61094091903719916</c:v>
                </c:pt>
                <c:pt idx="38">
                  <c:v>0.61094091903719916</c:v>
                </c:pt>
                <c:pt idx="39">
                  <c:v>0.61094091903719916</c:v>
                </c:pt>
                <c:pt idx="40">
                  <c:v>0.61094091903719916</c:v>
                </c:pt>
                <c:pt idx="41">
                  <c:v>0.61094091903719916</c:v>
                </c:pt>
                <c:pt idx="42">
                  <c:v>0.61094091903719916</c:v>
                </c:pt>
                <c:pt idx="43">
                  <c:v>0.61094091903719916</c:v>
                </c:pt>
                <c:pt idx="44">
                  <c:v>0.61094091903719916</c:v>
                </c:pt>
                <c:pt idx="45">
                  <c:v>0.61094091903719916</c:v>
                </c:pt>
                <c:pt idx="46">
                  <c:v>0.61094091903719916</c:v>
                </c:pt>
                <c:pt idx="47">
                  <c:v>0.61094091903719916</c:v>
                </c:pt>
                <c:pt idx="48">
                  <c:v>0.61094091903719916</c:v>
                </c:pt>
                <c:pt idx="49">
                  <c:v>0.61094091903719916</c:v>
                </c:pt>
                <c:pt idx="50">
                  <c:v>0.61094091903719916</c:v>
                </c:pt>
                <c:pt idx="51">
                  <c:v>0.61094091903719916</c:v>
                </c:pt>
                <c:pt idx="52">
                  <c:v>0.61094091903719916</c:v>
                </c:pt>
                <c:pt idx="53">
                  <c:v>0.61094091903719916</c:v>
                </c:pt>
                <c:pt idx="54">
                  <c:v>0.61094091903719916</c:v>
                </c:pt>
                <c:pt idx="55">
                  <c:v>0.61094091903719916</c:v>
                </c:pt>
                <c:pt idx="56">
                  <c:v>0.61094091903719916</c:v>
                </c:pt>
                <c:pt idx="57">
                  <c:v>0.61094091903719916</c:v>
                </c:pt>
                <c:pt idx="58">
                  <c:v>0.61094091903719916</c:v>
                </c:pt>
                <c:pt idx="59">
                  <c:v>0.61094091903719916</c:v>
                </c:pt>
                <c:pt idx="60">
                  <c:v>0.61094091903719916</c:v>
                </c:pt>
                <c:pt idx="61">
                  <c:v>0.61094091903719916</c:v>
                </c:pt>
                <c:pt idx="62">
                  <c:v>0.61094091903719916</c:v>
                </c:pt>
                <c:pt idx="63">
                  <c:v>0.61094091903719916</c:v>
                </c:pt>
                <c:pt idx="64">
                  <c:v>0.61094091903719916</c:v>
                </c:pt>
                <c:pt idx="65">
                  <c:v>0.61094091903719916</c:v>
                </c:pt>
                <c:pt idx="66">
                  <c:v>0.61094091903719916</c:v>
                </c:pt>
                <c:pt idx="67">
                  <c:v>0.61094091903719916</c:v>
                </c:pt>
                <c:pt idx="68">
                  <c:v>0.61094091903719916</c:v>
                </c:pt>
                <c:pt idx="69">
                  <c:v>0.61094091903719916</c:v>
                </c:pt>
                <c:pt idx="70">
                  <c:v>0.61094091903719916</c:v>
                </c:pt>
                <c:pt idx="71">
                  <c:v>0.61094091903719916</c:v>
                </c:pt>
                <c:pt idx="72">
                  <c:v>0.61094091903719916</c:v>
                </c:pt>
                <c:pt idx="73">
                  <c:v>0.61094091903719916</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602816"/>
        <c:axId val="464602240"/>
      </c:scatterChart>
      <c:catAx>
        <c:axId val="464901632"/>
        <c:scaling>
          <c:orientation val="maxMin"/>
        </c:scaling>
        <c:delete val="0"/>
        <c:axPos val="l"/>
        <c:numFmt formatCode="General" sourceLinked="0"/>
        <c:majorTickMark val="none"/>
        <c:minorTickMark val="none"/>
        <c:tickLblPos val="nextTo"/>
        <c:spPr>
          <a:ln>
            <a:solidFill>
              <a:srgbClr val="7F7F7F"/>
            </a:solidFill>
          </a:ln>
        </c:spPr>
        <c:crossAx val="464601664"/>
        <c:crossesAt val="0"/>
        <c:auto val="1"/>
        <c:lblAlgn val="ctr"/>
        <c:lblOffset val="100"/>
        <c:noMultiLvlLbl val="0"/>
      </c:catAx>
      <c:valAx>
        <c:axId val="46460166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901632"/>
        <c:crosses val="autoZero"/>
        <c:crossBetween val="between"/>
      </c:valAx>
      <c:valAx>
        <c:axId val="464602240"/>
        <c:scaling>
          <c:orientation val="minMax"/>
          <c:max val="50"/>
          <c:min val="0"/>
        </c:scaling>
        <c:delete val="1"/>
        <c:axPos val="r"/>
        <c:numFmt formatCode="General" sourceLinked="1"/>
        <c:majorTickMark val="out"/>
        <c:minorTickMark val="none"/>
        <c:tickLblPos val="nextTo"/>
        <c:crossAx val="464602816"/>
        <c:crosses val="max"/>
        <c:crossBetween val="midCat"/>
      </c:valAx>
      <c:valAx>
        <c:axId val="464602816"/>
        <c:scaling>
          <c:orientation val="minMax"/>
        </c:scaling>
        <c:delete val="1"/>
        <c:axPos val="b"/>
        <c:numFmt formatCode="0.0%" sourceLinked="1"/>
        <c:majorTickMark val="out"/>
        <c:minorTickMark val="none"/>
        <c:tickLblPos val="nextTo"/>
        <c:crossAx val="464602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'市区町村別_健診受診率(資格通年)'!$AC$4</c:f>
              <c:strCache>
                <c:ptCount val="1"/>
                <c:pt idx="0">
                  <c:v>医科健診受診率</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'市区町村別_健診受診率(資格通年)'!$AC$5:$AC$78</c:f>
              <c:strCache>
                <c:ptCount val="74"/>
                <c:pt idx="0">
                  <c:v>豊能町</c:v>
                </c:pt>
                <c:pt idx="1">
                  <c:v>池田市</c:v>
                </c:pt>
                <c:pt idx="2">
                  <c:v>吹田市</c:v>
                </c:pt>
                <c:pt idx="3">
                  <c:v>河南町</c:v>
                </c:pt>
                <c:pt idx="4">
                  <c:v>藤井寺市</c:v>
                </c:pt>
                <c:pt idx="5">
                  <c:v>高槻市</c:v>
                </c:pt>
                <c:pt idx="6">
                  <c:v>和泉市</c:v>
                </c:pt>
                <c:pt idx="7">
                  <c:v>寝屋川市</c:v>
                </c:pt>
                <c:pt idx="8">
                  <c:v>門真市</c:v>
                </c:pt>
                <c:pt idx="9">
                  <c:v>羽曳野市</c:v>
                </c:pt>
                <c:pt idx="10">
                  <c:v>千早赤阪村</c:v>
                </c:pt>
                <c:pt idx="11">
                  <c:v>河内長野市</c:v>
                </c:pt>
                <c:pt idx="12">
                  <c:v>富田林市</c:v>
                </c:pt>
                <c:pt idx="13">
                  <c:v>大阪狭山市</c:v>
                </c:pt>
                <c:pt idx="14">
                  <c:v>箕面市</c:v>
                </c:pt>
                <c:pt idx="15">
                  <c:v>茨木市</c:v>
                </c:pt>
                <c:pt idx="16">
                  <c:v>八尾市</c:v>
                </c:pt>
                <c:pt idx="17">
                  <c:v>泉大津市</c:v>
                </c:pt>
                <c:pt idx="18">
                  <c:v>堺市美原区</c:v>
                </c:pt>
                <c:pt idx="19">
                  <c:v>田尻町</c:v>
                </c:pt>
                <c:pt idx="20">
                  <c:v>豊中市</c:v>
                </c:pt>
                <c:pt idx="21">
                  <c:v>大東市</c:v>
                </c:pt>
                <c:pt idx="22">
                  <c:v>能勢町</c:v>
                </c:pt>
                <c:pt idx="23">
                  <c:v>柏原市</c:v>
                </c:pt>
                <c:pt idx="24">
                  <c:v>太子町</c:v>
                </c:pt>
                <c:pt idx="25">
                  <c:v>四條畷市</c:v>
                </c:pt>
                <c:pt idx="26">
                  <c:v>枚方市</c:v>
                </c:pt>
                <c:pt idx="27">
                  <c:v>東大阪市</c:v>
                </c:pt>
                <c:pt idx="28">
                  <c:v>島本町</c:v>
                </c:pt>
                <c:pt idx="29">
                  <c:v>貝塚市</c:v>
                </c:pt>
                <c:pt idx="30">
                  <c:v>堺市南区</c:v>
                </c:pt>
                <c:pt idx="31">
                  <c:v>堺市東区</c:v>
                </c:pt>
                <c:pt idx="32">
                  <c:v>堺市北区</c:v>
                </c:pt>
                <c:pt idx="33">
                  <c:v>西淀川区</c:v>
                </c:pt>
                <c:pt idx="34">
                  <c:v>高石市</c:v>
                </c:pt>
                <c:pt idx="35">
                  <c:v>摂津市</c:v>
                </c:pt>
                <c:pt idx="36">
                  <c:v>堺市</c:v>
                </c:pt>
                <c:pt idx="37">
                  <c:v>岸和田市</c:v>
                </c:pt>
                <c:pt idx="38">
                  <c:v>泉佐野市</c:v>
                </c:pt>
                <c:pt idx="39">
                  <c:v>熊取町</c:v>
                </c:pt>
                <c:pt idx="40">
                  <c:v>守口市</c:v>
                </c:pt>
                <c:pt idx="41">
                  <c:v>此花区</c:v>
                </c:pt>
                <c:pt idx="42">
                  <c:v>堺市西区</c:v>
                </c:pt>
                <c:pt idx="43">
                  <c:v>忠岡町</c:v>
                </c:pt>
                <c:pt idx="44">
                  <c:v>堺市中区</c:v>
                </c:pt>
                <c:pt idx="45">
                  <c:v>交野市</c:v>
                </c:pt>
                <c:pt idx="46">
                  <c:v>堺市堺区</c:v>
                </c:pt>
                <c:pt idx="47">
                  <c:v>泉南市</c:v>
                </c:pt>
                <c:pt idx="48">
                  <c:v>都島区</c:v>
                </c:pt>
                <c:pt idx="49">
                  <c:v>松原市</c:v>
                </c:pt>
                <c:pt idx="50">
                  <c:v>東淀川区</c:v>
                </c:pt>
                <c:pt idx="51">
                  <c:v>福島区</c:v>
                </c:pt>
                <c:pt idx="52">
                  <c:v>鶴見区</c:v>
                </c:pt>
                <c:pt idx="53">
                  <c:v>城東区</c:v>
                </c:pt>
                <c:pt idx="54">
                  <c:v>住吉区</c:v>
                </c:pt>
                <c:pt idx="55">
                  <c:v>大正区</c:v>
                </c:pt>
                <c:pt idx="56">
                  <c:v>阪南市</c:v>
                </c:pt>
                <c:pt idx="57">
                  <c:v>中央区</c:v>
                </c:pt>
                <c:pt idx="58">
                  <c:v>天王寺区</c:v>
                </c:pt>
                <c:pt idx="59">
                  <c:v>大阪市</c:v>
                </c:pt>
                <c:pt idx="60">
                  <c:v>東成区</c:v>
                </c:pt>
                <c:pt idx="61">
                  <c:v>淀川区</c:v>
                </c:pt>
                <c:pt idx="62">
                  <c:v>平野区</c:v>
                </c:pt>
                <c:pt idx="63">
                  <c:v>生野区</c:v>
                </c:pt>
                <c:pt idx="64">
                  <c:v>東住吉区</c:v>
                </c:pt>
                <c:pt idx="65">
                  <c:v>阿倍野区</c:v>
                </c:pt>
                <c:pt idx="66">
                  <c:v>旭区</c:v>
                </c:pt>
                <c:pt idx="67">
                  <c:v>西成区</c:v>
                </c:pt>
                <c:pt idx="68">
                  <c:v>岬町</c:v>
                </c:pt>
                <c:pt idx="69">
                  <c:v>住之江区</c:v>
                </c:pt>
                <c:pt idx="70">
                  <c:v>港区</c:v>
                </c:pt>
                <c:pt idx="71">
                  <c:v>浪速区</c:v>
                </c:pt>
                <c:pt idx="72">
                  <c:v>北区</c:v>
                </c:pt>
                <c:pt idx="73">
                  <c:v>西区</c:v>
                </c:pt>
              </c:strCache>
            </c:strRef>
          </c:cat>
          <c:val>
            <c:numRef>
              <c:f>'市区町村別_健診受診率(資格通年)'!$AD$5:$AD$78</c:f>
              <c:numCache>
                <c:formatCode>0.0%</c:formatCode>
                <c:ptCount val="74"/>
                <c:pt idx="0">
                  <c:v>0.48984198645598193</c:v>
                </c:pt>
                <c:pt idx="1">
                  <c:v>0.45962781281632015</c:v>
                </c:pt>
                <c:pt idx="2">
                  <c:v>0.35695913118033723</c:v>
                </c:pt>
                <c:pt idx="3">
                  <c:v>0.33511111111111114</c:v>
                </c:pt>
                <c:pt idx="4">
                  <c:v>0.32621047430830041</c:v>
                </c:pt>
                <c:pt idx="5">
                  <c:v>0.32562215970569142</c:v>
                </c:pt>
                <c:pt idx="6">
                  <c:v>0.32062295627113008</c:v>
                </c:pt>
                <c:pt idx="7">
                  <c:v>0.30293738457785985</c:v>
                </c:pt>
                <c:pt idx="8">
                  <c:v>0.30175063477215019</c:v>
                </c:pt>
                <c:pt idx="9">
                  <c:v>0.30143242682167326</c:v>
                </c:pt>
                <c:pt idx="10">
                  <c:v>0.29980079681274902</c:v>
                </c:pt>
                <c:pt idx="11">
                  <c:v>0.29906842274333439</c:v>
                </c:pt>
                <c:pt idx="12">
                  <c:v>0.29373740182108848</c:v>
                </c:pt>
                <c:pt idx="13">
                  <c:v>0.27763947869380584</c:v>
                </c:pt>
                <c:pt idx="14">
                  <c:v>0.2723196359255789</c:v>
                </c:pt>
                <c:pt idx="15">
                  <c:v>0.27002936241610737</c:v>
                </c:pt>
                <c:pt idx="16">
                  <c:v>0.25994598367371713</c:v>
                </c:pt>
                <c:pt idx="17">
                  <c:v>0.25896762904636922</c:v>
                </c:pt>
                <c:pt idx="18">
                  <c:v>0.24514767932489451</c:v>
                </c:pt>
                <c:pt idx="19">
                  <c:v>0.23732470334412081</c:v>
                </c:pt>
                <c:pt idx="20">
                  <c:v>0.23284854780764402</c:v>
                </c:pt>
                <c:pt idx="21">
                  <c:v>0.23214285714285715</c:v>
                </c:pt>
                <c:pt idx="22">
                  <c:v>0.23058252427184467</c:v>
                </c:pt>
                <c:pt idx="23">
                  <c:v>0.2271882981193406</c:v>
                </c:pt>
                <c:pt idx="24">
                  <c:v>0.22632226322263221</c:v>
                </c:pt>
                <c:pt idx="25">
                  <c:v>0.21512659248508306</c:v>
                </c:pt>
                <c:pt idx="26">
                  <c:v>0.20845683092735143</c:v>
                </c:pt>
                <c:pt idx="27">
                  <c:v>0.19988356961851927</c:v>
                </c:pt>
                <c:pt idx="28">
                  <c:v>0.19726729291204098</c:v>
                </c:pt>
                <c:pt idx="29">
                  <c:v>0.19298418972332015</c:v>
                </c:pt>
                <c:pt idx="30">
                  <c:v>0.19096477794793262</c:v>
                </c:pt>
                <c:pt idx="31">
                  <c:v>0.19081667815299794</c:v>
                </c:pt>
                <c:pt idx="32">
                  <c:v>0.18998382624768947</c:v>
                </c:pt>
                <c:pt idx="33">
                  <c:v>0.18898173338515351</c:v>
                </c:pt>
                <c:pt idx="34">
                  <c:v>0.18585317739890095</c:v>
                </c:pt>
                <c:pt idx="35">
                  <c:v>0.18518107087313931</c:v>
                </c:pt>
                <c:pt idx="36">
                  <c:v>0.18506256833920545</c:v>
                </c:pt>
                <c:pt idx="37">
                  <c:v>0.1844375431331953</c:v>
                </c:pt>
                <c:pt idx="38">
                  <c:v>0.1820304392943618</c:v>
                </c:pt>
                <c:pt idx="39">
                  <c:v>0.18162393162393162</c:v>
                </c:pt>
                <c:pt idx="40">
                  <c:v>0.1800338964518069</c:v>
                </c:pt>
                <c:pt idx="41">
                  <c:v>0.17935897435897435</c:v>
                </c:pt>
                <c:pt idx="42">
                  <c:v>0.17848661831718118</c:v>
                </c:pt>
                <c:pt idx="43">
                  <c:v>0.17506874427131072</c:v>
                </c:pt>
                <c:pt idx="44">
                  <c:v>0.17197649242189916</c:v>
                </c:pt>
                <c:pt idx="45">
                  <c:v>0.16974718504355216</c:v>
                </c:pt>
                <c:pt idx="46">
                  <c:v>0.16856773283160864</c:v>
                </c:pt>
                <c:pt idx="47">
                  <c:v>0.15820814724590607</c:v>
                </c:pt>
                <c:pt idx="48">
                  <c:v>0.15737642222009751</c:v>
                </c:pt>
                <c:pt idx="49">
                  <c:v>0.15686645238545407</c:v>
                </c:pt>
                <c:pt idx="50">
                  <c:v>0.15353661301292224</c:v>
                </c:pt>
                <c:pt idx="51">
                  <c:v>0.15305349295347781</c:v>
                </c:pt>
                <c:pt idx="52">
                  <c:v>0.14964307746540936</c:v>
                </c:pt>
                <c:pt idx="53">
                  <c:v>0.14639687235841081</c:v>
                </c:pt>
                <c:pt idx="54">
                  <c:v>0.1462253829321663</c:v>
                </c:pt>
                <c:pt idx="55">
                  <c:v>0.14485268223969949</c:v>
                </c:pt>
                <c:pt idx="56">
                  <c:v>0.14275823871503737</c:v>
                </c:pt>
                <c:pt idx="57">
                  <c:v>0.14058990866896243</c:v>
                </c:pt>
                <c:pt idx="58">
                  <c:v>0.13830445544554457</c:v>
                </c:pt>
                <c:pt idx="59">
                  <c:v>0.13702664649633686</c:v>
                </c:pt>
                <c:pt idx="60">
                  <c:v>0.13523830297742392</c:v>
                </c:pt>
                <c:pt idx="61">
                  <c:v>0.13497473263603244</c:v>
                </c:pt>
                <c:pt idx="62">
                  <c:v>0.13106956737529987</c:v>
                </c:pt>
                <c:pt idx="63">
                  <c:v>0.13078985100679508</c:v>
                </c:pt>
                <c:pt idx="64">
                  <c:v>0.130392749244713</c:v>
                </c:pt>
                <c:pt idx="65">
                  <c:v>0.12995195715523353</c:v>
                </c:pt>
                <c:pt idx="66">
                  <c:v>0.12851897184822522</c:v>
                </c:pt>
                <c:pt idx="67">
                  <c:v>0.12487787547739586</c:v>
                </c:pt>
                <c:pt idx="68">
                  <c:v>0.12373737373737374</c:v>
                </c:pt>
                <c:pt idx="69">
                  <c:v>0.12188931970391258</c:v>
                </c:pt>
                <c:pt idx="70">
                  <c:v>0.109978375038616</c:v>
                </c:pt>
                <c:pt idx="71">
                  <c:v>9.9875776397515534E-2</c:v>
                </c:pt>
                <c:pt idx="72">
                  <c:v>9.3838383838383832E-2</c:v>
                </c:pt>
                <c:pt idx="73">
                  <c:v>9.3418940609951845E-2</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1.5338164251207785E-2"/>
                  <c:y val="-0.89101587301587304"/>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EF-4659-8D6C-3A6846EB0BC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'市区町村別_健診受診率(資格通年)'!$AF$5:$AF$78</c:f>
              <c:numCache>
                <c:formatCode>0.0%</c:formatCode>
                <c:ptCount val="74"/>
                <c:pt idx="0">
                  <c:v>0.21455550118865807</c:v>
                </c:pt>
                <c:pt idx="1">
                  <c:v>0.21455550118865807</c:v>
                </c:pt>
                <c:pt idx="2">
                  <c:v>0.21455550118865807</c:v>
                </c:pt>
                <c:pt idx="3">
                  <c:v>0.21455550118865807</c:v>
                </c:pt>
                <c:pt idx="4">
                  <c:v>0.21455550118865807</c:v>
                </c:pt>
                <c:pt idx="5">
                  <c:v>0.21455550118865807</c:v>
                </c:pt>
                <c:pt idx="6">
                  <c:v>0.21455550118865807</c:v>
                </c:pt>
                <c:pt idx="7">
                  <c:v>0.21455550118865807</c:v>
                </c:pt>
                <c:pt idx="8">
                  <c:v>0.21455550118865807</c:v>
                </c:pt>
                <c:pt idx="9">
                  <c:v>0.21455550118865807</c:v>
                </c:pt>
                <c:pt idx="10">
                  <c:v>0.21455550118865807</c:v>
                </c:pt>
                <c:pt idx="11">
                  <c:v>0.21455550118865807</c:v>
                </c:pt>
                <c:pt idx="12">
                  <c:v>0.21455550118865807</c:v>
                </c:pt>
                <c:pt idx="13">
                  <c:v>0.21455550118865807</c:v>
                </c:pt>
                <c:pt idx="14">
                  <c:v>0.21455550118865807</c:v>
                </c:pt>
                <c:pt idx="15">
                  <c:v>0.21455550118865807</c:v>
                </c:pt>
                <c:pt idx="16">
                  <c:v>0.21455550118865807</c:v>
                </c:pt>
                <c:pt idx="17">
                  <c:v>0.21455550118865807</c:v>
                </c:pt>
                <c:pt idx="18">
                  <c:v>0.21455550118865807</c:v>
                </c:pt>
                <c:pt idx="19">
                  <c:v>0.21455550118865807</c:v>
                </c:pt>
                <c:pt idx="20">
                  <c:v>0.21455550118865807</c:v>
                </c:pt>
                <c:pt idx="21">
                  <c:v>0.21455550118865807</c:v>
                </c:pt>
                <c:pt idx="22">
                  <c:v>0.21455550118865807</c:v>
                </c:pt>
                <c:pt idx="23">
                  <c:v>0.21455550118865807</c:v>
                </c:pt>
                <c:pt idx="24">
                  <c:v>0.21455550118865807</c:v>
                </c:pt>
                <c:pt idx="25">
                  <c:v>0.21455550118865807</c:v>
                </c:pt>
                <c:pt idx="26">
                  <c:v>0.21455550118865807</c:v>
                </c:pt>
                <c:pt idx="27">
                  <c:v>0.21455550118865807</c:v>
                </c:pt>
                <c:pt idx="28">
                  <c:v>0.21455550118865807</c:v>
                </c:pt>
                <c:pt idx="29">
                  <c:v>0.21455550118865807</c:v>
                </c:pt>
                <c:pt idx="30">
                  <c:v>0.21455550118865807</c:v>
                </c:pt>
                <c:pt idx="31">
                  <c:v>0.21455550118865807</c:v>
                </c:pt>
                <c:pt idx="32">
                  <c:v>0.21455550118865807</c:v>
                </c:pt>
                <c:pt idx="33">
                  <c:v>0.21455550118865807</c:v>
                </c:pt>
                <c:pt idx="34">
                  <c:v>0.21455550118865807</c:v>
                </c:pt>
                <c:pt idx="35">
                  <c:v>0.21455550118865807</c:v>
                </c:pt>
                <c:pt idx="36">
                  <c:v>0.21455550118865807</c:v>
                </c:pt>
                <c:pt idx="37">
                  <c:v>0.21455550118865807</c:v>
                </c:pt>
                <c:pt idx="38">
                  <c:v>0.21455550118865807</c:v>
                </c:pt>
                <c:pt idx="39">
                  <c:v>0.21455550118865807</c:v>
                </c:pt>
                <c:pt idx="40">
                  <c:v>0.21455550118865807</c:v>
                </c:pt>
                <c:pt idx="41">
                  <c:v>0.21455550118865807</c:v>
                </c:pt>
                <c:pt idx="42">
                  <c:v>0.21455550118865807</c:v>
                </c:pt>
                <c:pt idx="43">
                  <c:v>0.21455550118865807</c:v>
                </c:pt>
                <c:pt idx="44">
                  <c:v>0.21455550118865807</c:v>
                </c:pt>
                <c:pt idx="45">
                  <c:v>0.21455550118865807</c:v>
                </c:pt>
                <c:pt idx="46">
                  <c:v>0.21455550118865807</c:v>
                </c:pt>
                <c:pt idx="47">
                  <c:v>0.21455550118865807</c:v>
                </c:pt>
                <c:pt idx="48">
                  <c:v>0.21455550118865807</c:v>
                </c:pt>
                <c:pt idx="49">
                  <c:v>0.21455550118865807</c:v>
                </c:pt>
                <c:pt idx="50">
                  <c:v>0.21455550118865807</c:v>
                </c:pt>
                <c:pt idx="51">
                  <c:v>0.21455550118865807</c:v>
                </c:pt>
                <c:pt idx="52">
                  <c:v>0.21455550118865807</c:v>
                </c:pt>
                <c:pt idx="53">
                  <c:v>0.21455550118865807</c:v>
                </c:pt>
                <c:pt idx="54">
                  <c:v>0.21455550118865807</c:v>
                </c:pt>
                <c:pt idx="55">
                  <c:v>0.21455550118865807</c:v>
                </c:pt>
                <c:pt idx="56">
                  <c:v>0.21455550118865807</c:v>
                </c:pt>
                <c:pt idx="57">
                  <c:v>0.21455550118865807</c:v>
                </c:pt>
                <c:pt idx="58">
                  <c:v>0.21455550118865807</c:v>
                </c:pt>
                <c:pt idx="59">
                  <c:v>0.21455550118865807</c:v>
                </c:pt>
                <c:pt idx="60">
                  <c:v>0.21455550118865807</c:v>
                </c:pt>
                <c:pt idx="61">
                  <c:v>0.21455550118865807</c:v>
                </c:pt>
                <c:pt idx="62">
                  <c:v>0.21455550118865807</c:v>
                </c:pt>
                <c:pt idx="63">
                  <c:v>0.21455550118865807</c:v>
                </c:pt>
                <c:pt idx="64">
                  <c:v>0.21455550118865807</c:v>
                </c:pt>
                <c:pt idx="65">
                  <c:v>0.21455550118865807</c:v>
                </c:pt>
                <c:pt idx="66">
                  <c:v>0.21455550118865807</c:v>
                </c:pt>
                <c:pt idx="67">
                  <c:v>0.21455550118865807</c:v>
                </c:pt>
                <c:pt idx="68">
                  <c:v>0.21455550118865807</c:v>
                </c:pt>
                <c:pt idx="69">
                  <c:v>0.21455550118865807</c:v>
                </c:pt>
                <c:pt idx="70">
                  <c:v>0.21455550118865807</c:v>
                </c:pt>
                <c:pt idx="71">
                  <c:v>0.21455550118865807</c:v>
                </c:pt>
                <c:pt idx="72">
                  <c:v>0.21455550118865807</c:v>
                </c:pt>
                <c:pt idx="73">
                  <c:v>0.21455550118865807</c:v>
                </c:pt>
              </c:numCache>
            </c:numRef>
          </c:xVal>
          <c:yVal>
            <c:numRef>
              <c:f>'市区町村別_健診受診率(資格通年)'!$AG$5:$AG$78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v>受診率</c:v>
          </c:tx>
          <c:spPr>
            <a:solidFill>
              <a:srgbClr val="FFC000"/>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37-4877-AB4F-DE2B9A5F5174}"/>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37-4877-AB4F-DE2B9A5F5174}"/>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37-4877-AB4F-DE2B9A5F5174}"/>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37-4877-AB4F-DE2B9A5F5174}"/>
                </c:ext>
              </c:extLst>
            </c:dLbl>
            <c:dLbl>
              <c:idx val="10"/>
              <c:layout>
                <c:manualLayout>
                  <c:x val="1.9844325749125653E-2"/>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37-4877-AB4F-DE2B9A5F5174}"/>
                </c:ext>
              </c:extLst>
            </c:dLbl>
            <c:dLbl>
              <c:idx val="11"/>
              <c:layout>
                <c:manualLayout>
                  <c:x val="1.9598390660754066E-2"/>
                  <c:y val="7.9365079328122119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37-4877-AB4F-DE2B9A5F5174}"/>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37-4877-AB4F-DE2B9A5F5174}"/>
                </c:ext>
              </c:extLst>
            </c:dLbl>
            <c:dLbl>
              <c:idx val="13"/>
              <c:layout>
                <c:manualLayout>
                  <c:x val="1.4041877884885692E-2"/>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37-4877-AB4F-DE2B9A5F5174}"/>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237-4877-AB4F-DE2B9A5F5174}"/>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37-4877-AB4F-DE2B9A5F5174}"/>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37-4877-AB4F-DE2B9A5F5174}"/>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237-4877-AB4F-DE2B9A5F5174}"/>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237-4877-AB4F-DE2B9A5F5174}"/>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237-4877-AB4F-DE2B9A5F5174}"/>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237-4877-AB4F-DE2B9A5F5174}"/>
                </c:ext>
              </c:extLst>
            </c:dLbl>
            <c:dLbl>
              <c:idx val="33"/>
              <c:layout>
                <c:manualLayout>
                  <c:x val="2.4581417633207282E-4"/>
                  <c:y val="7.9365079365079371E-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237-4877-AB4F-DE2B9A5F5174}"/>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237-4877-AB4F-DE2B9A5F5174}"/>
                </c:ext>
              </c:extLst>
            </c:dLbl>
            <c:dLbl>
              <c:idx val="38"/>
              <c:layout>
                <c:manualLayout>
                  <c:x val="-5.2802287655789014E-4"/>
                  <c:y val="-1.007857142857142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237-4877-AB4F-DE2B9A5F5174}"/>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237-4877-AB4F-DE2B9A5F5174}"/>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237-4877-AB4F-DE2B9A5F5174}"/>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237-4877-AB4F-DE2B9A5F5174}"/>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'年齢別受診率(年度末資格)'!$B$4:$B$44</c:f>
              <c:strCache>
                <c:ptCount val="41"/>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96歳</c:v>
                </c:pt>
                <c:pt idx="23">
                  <c:v>97歳</c:v>
                </c:pt>
                <c:pt idx="24">
                  <c:v>98歳</c:v>
                </c:pt>
                <c:pt idx="25">
                  <c:v>99歳</c:v>
                </c:pt>
                <c:pt idx="26">
                  <c:v>100歳</c:v>
                </c:pt>
                <c:pt idx="27">
                  <c:v>101歳</c:v>
                </c:pt>
                <c:pt idx="28">
                  <c:v>102歳</c:v>
                </c:pt>
                <c:pt idx="29">
                  <c:v>103歳</c:v>
                </c:pt>
                <c:pt idx="30">
                  <c:v>104歳</c:v>
                </c:pt>
                <c:pt idx="31">
                  <c:v>105歳</c:v>
                </c:pt>
                <c:pt idx="32">
                  <c:v>106歳</c:v>
                </c:pt>
                <c:pt idx="33">
                  <c:v>107歳</c:v>
                </c:pt>
                <c:pt idx="34">
                  <c:v>108歳</c:v>
                </c:pt>
                <c:pt idx="35">
                  <c:v>109歳</c:v>
                </c:pt>
                <c:pt idx="36">
                  <c:v>110歳</c:v>
                </c:pt>
                <c:pt idx="37">
                  <c:v>111歳</c:v>
                </c:pt>
                <c:pt idx="38">
                  <c:v>112歳</c:v>
                </c:pt>
                <c:pt idx="39">
                  <c:v>113歳</c:v>
                </c:pt>
                <c:pt idx="40">
                  <c:v>114歳</c:v>
                </c:pt>
              </c:strCache>
            </c:strRef>
          </c:cat>
          <c:val>
            <c:numRef>
              <c:f>'年齢別受診率(年度末資格)'!$E$4:$E$44</c:f>
              <c:numCache>
                <c:formatCode>0.0%</c:formatCode>
                <c:ptCount val="41"/>
                <c:pt idx="0">
                  <c:v>0.12102473498233215</c:v>
                </c:pt>
                <c:pt idx="1">
                  <c:v>0.17595695473639497</c:v>
                </c:pt>
                <c:pt idx="2">
                  <c:v>0.27161207386222086</c:v>
                </c:pt>
                <c:pt idx="3">
                  <c:v>0.26965026563291972</c:v>
                </c:pt>
                <c:pt idx="4">
                  <c:v>0.26265170842095148</c:v>
                </c:pt>
                <c:pt idx="5">
                  <c:v>0.25118744752045918</c:v>
                </c:pt>
                <c:pt idx="6">
                  <c:v>0.24855110831270302</c:v>
                </c:pt>
                <c:pt idx="7">
                  <c:v>0.23160429496289278</c:v>
                </c:pt>
                <c:pt idx="8">
                  <c:v>0.21507249715626844</c:v>
                </c:pt>
                <c:pt idx="9">
                  <c:v>0.20752782217932864</c:v>
                </c:pt>
                <c:pt idx="10">
                  <c:v>0.19156796888810323</c:v>
                </c:pt>
                <c:pt idx="11">
                  <c:v>0.18202323446045751</c:v>
                </c:pt>
                <c:pt idx="12">
                  <c:v>0.16527748245800553</c:v>
                </c:pt>
                <c:pt idx="13">
                  <c:v>0.15394138453764528</c:v>
                </c:pt>
                <c:pt idx="14">
                  <c:v>0.14045949355946127</c:v>
                </c:pt>
                <c:pt idx="15">
                  <c:v>0.1288324343135549</c:v>
                </c:pt>
                <c:pt idx="16">
                  <c:v>0.11869553215820813</c:v>
                </c:pt>
                <c:pt idx="17">
                  <c:v>0.10972766506275113</c:v>
                </c:pt>
                <c:pt idx="18">
                  <c:v>0.10129931212887296</c:v>
                </c:pt>
                <c:pt idx="19">
                  <c:v>9.6376596376596374E-2</c:v>
                </c:pt>
                <c:pt idx="20">
                  <c:v>8.5722731303576702E-2</c:v>
                </c:pt>
                <c:pt idx="21">
                  <c:v>8.771048002010555E-2</c:v>
                </c:pt>
                <c:pt idx="22">
                  <c:v>7.1949770914644495E-2</c:v>
                </c:pt>
                <c:pt idx="23">
                  <c:v>6.678741227077202E-2</c:v>
                </c:pt>
                <c:pt idx="24">
                  <c:v>6.2558648733187366E-2</c:v>
                </c:pt>
                <c:pt idx="25">
                  <c:v>5.7270693512304252E-2</c:v>
                </c:pt>
                <c:pt idx="26">
                  <c:v>4.7619047619047616E-2</c:v>
                </c:pt>
                <c:pt idx="27">
                  <c:v>4.3710021321961619E-2</c:v>
                </c:pt>
                <c:pt idx="28">
                  <c:v>3.4129692832764506E-2</c:v>
                </c:pt>
                <c:pt idx="29">
                  <c:v>3.309692671394799E-2</c:v>
                </c:pt>
                <c:pt idx="30">
                  <c:v>4.072398190045249E-2</c:v>
                </c:pt>
                <c:pt idx="31">
                  <c:v>1.2345679012345678E-2</c:v>
                </c:pt>
                <c:pt idx="32">
                  <c:v>2.4691358024691357E-2</c:v>
                </c:pt>
                <c:pt idx="33">
                  <c:v>0</c:v>
                </c:pt>
                <c:pt idx="34">
                  <c:v>4.1666666666666664E-2</c:v>
                </c:pt>
                <c:pt idx="35">
                  <c:v>0</c:v>
                </c:pt>
                <c:pt idx="36">
                  <c:v>0</c:v>
                </c:pt>
                <c:pt idx="37">
                  <c:v>0</c:v>
                </c:pt>
                <c:pt idx="38">
                  <c:v>0</c:v>
                </c:pt>
                <c:pt idx="39">
                  <c:v>0</c:v>
                </c:pt>
                <c:pt idx="40">
                  <c:v>0</c:v>
                </c:pt>
              </c:numCache>
            </c:numRef>
          </c:val>
          <c:extLst xmlns:c16r2="http://schemas.microsoft.com/office/drawing/2015/06/chart">
            <c:ext xmlns:c16="http://schemas.microsoft.com/office/drawing/2014/chart" uri="{C3380CC4-5D6E-409C-BE32-E72D297353CC}">
              <c16:uniqueId val="{00000016-4237-4877-AB4F-DE2B9A5F5174}"/>
            </c:ext>
          </c:extLst>
        </c:ser>
        <c:dLbls>
          <c:showLegendKey val="0"/>
          <c:showVal val="0"/>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'地区別_健診受診率(年度末資格)'!$AC$4:$AD$4</c:f>
              <c:strCache>
                <c:ptCount val="1"/>
                <c:pt idx="0">
                  <c:v>医科健診受診率</c:v>
                </c:pt>
              </c:strCache>
            </c:strRef>
          </c:tx>
          <c:spPr>
            <a:solidFill>
              <a:schemeClr val="accent3">
                <a:lumMod val="60000"/>
                <a:lumOff val="40000"/>
              </a:schemeClr>
            </a:solidFill>
            <a:ln>
              <a:noFill/>
            </a:ln>
          </c:spPr>
          <c:invertIfNegative val="0"/>
          <c:dLbls>
            <c:dLbl>
              <c:idx val="4"/>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438123929351999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'地区別_健診受診率(年度末資格)'!$AC$5:$AC$12</c:f>
              <c:strCache>
                <c:ptCount val="8"/>
                <c:pt idx="0">
                  <c:v>豊能医療圏</c:v>
                </c:pt>
                <c:pt idx="1">
                  <c:v>三島医療圏</c:v>
                </c:pt>
                <c:pt idx="2">
                  <c:v>南河内医療圏</c:v>
                </c:pt>
                <c:pt idx="3">
                  <c:v>北河内医療圏</c:v>
                </c:pt>
                <c:pt idx="4">
                  <c:v>中河内医療圏</c:v>
                </c:pt>
                <c:pt idx="5">
                  <c:v>泉州医療圏</c:v>
                </c:pt>
                <c:pt idx="6">
                  <c:v>堺市医療圏</c:v>
                </c:pt>
                <c:pt idx="7">
                  <c:v>大阪市医療圏</c:v>
                </c:pt>
              </c:strCache>
            </c:strRef>
          </c:cat>
          <c:val>
            <c:numRef>
              <c:f>'地区別_健診受診率(年度末資格)'!$AD$5:$AD$12</c:f>
              <c:numCache>
                <c:formatCode>0.0%</c:formatCode>
                <c:ptCount val="8"/>
                <c:pt idx="0">
                  <c:v>0.30112842396285666</c:v>
                </c:pt>
                <c:pt idx="1">
                  <c:v>0.27223515891976896</c:v>
                </c:pt>
                <c:pt idx="2">
                  <c:v>0.25847411444141688</c:v>
                </c:pt>
                <c:pt idx="3">
                  <c:v>0.22502994767038648</c:v>
                </c:pt>
                <c:pt idx="4">
                  <c:v>0.213397372411194</c:v>
                </c:pt>
                <c:pt idx="5">
                  <c:v>0.20006783110055962</c:v>
                </c:pt>
                <c:pt idx="6">
                  <c:v>0.17859302739238705</c:v>
                </c:pt>
                <c:pt idx="7">
                  <c:v>0.13390529503192128</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3019136"/>
        <c:axId val="4525464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3.3743961352657004E-2"/>
                  <c:y val="-0.89605555555555561"/>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C2-4654-A45A-F56035234485}"/>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'地区別_健診受診率(年度末資格)'!$AF$5:$AF$12</c:f>
              <c:numCache>
                <c:formatCode>0.0%</c:formatCode>
                <c:ptCount val="8"/>
                <c:pt idx="0">
                  <c:v>0.20673300142766968</c:v>
                </c:pt>
                <c:pt idx="1">
                  <c:v>0.20673300142766968</c:v>
                </c:pt>
                <c:pt idx="2">
                  <c:v>0.20673300142766968</c:v>
                </c:pt>
                <c:pt idx="3">
                  <c:v>0.20673300142766968</c:v>
                </c:pt>
                <c:pt idx="4">
                  <c:v>0.20673300142766968</c:v>
                </c:pt>
                <c:pt idx="5">
                  <c:v>0.20673300142766968</c:v>
                </c:pt>
                <c:pt idx="6">
                  <c:v>0.20673300142766968</c:v>
                </c:pt>
                <c:pt idx="7">
                  <c:v>0.20673300142766968</c:v>
                </c:pt>
              </c:numCache>
            </c:numRef>
          </c:xVal>
          <c:yVal>
            <c:numRef>
              <c:f>'地区別_健診受診率(年度末資格)'!$AG$5:$AG$12</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2547648"/>
        <c:axId val="452547072"/>
      </c:scatterChart>
      <c:catAx>
        <c:axId val="453019136"/>
        <c:scaling>
          <c:orientation val="maxMin"/>
        </c:scaling>
        <c:delete val="0"/>
        <c:axPos val="l"/>
        <c:numFmt formatCode="General" sourceLinked="0"/>
        <c:majorTickMark val="none"/>
        <c:minorTickMark val="none"/>
        <c:tickLblPos val="nextTo"/>
        <c:spPr>
          <a:ln>
            <a:solidFill>
              <a:srgbClr val="7F7F7F"/>
            </a:solidFill>
          </a:ln>
        </c:spPr>
        <c:crossAx val="452546496"/>
        <c:crossesAt val="0"/>
        <c:auto val="1"/>
        <c:lblAlgn val="ctr"/>
        <c:lblOffset val="100"/>
        <c:noMultiLvlLbl val="0"/>
      </c:catAx>
      <c:valAx>
        <c:axId val="4525464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3019136"/>
        <c:crosses val="autoZero"/>
        <c:crossBetween val="between"/>
      </c:valAx>
      <c:valAx>
        <c:axId val="452547072"/>
        <c:scaling>
          <c:orientation val="minMax"/>
          <c:max val="50"/>
          <c:min val="0"/>
        </c:scaling>
        <c:delete val="1"/>
        <c:axPos val="r"/>
        <c:numFmt formatCode="General" sourceLinked="1"/>
        <c:majorTickMark val="out"/>
        <c:minorTickMark val="none"/>
        <c:tickLblPos val="nextTo"/>
        <c:crossAx val="452547648"/>
        <c:crosses val="max"/>
        <c:crossBetween val="midCat"/>
      </c:valAx>
      <c:valAx>
        <c:axId val="452547648"/>
        <c:scaling>
          <c:orientation val="minMax"/>
        </c:scaling>
        <c:delete val="1"/>
        <c:axPos val="b"/>
        <c:numFmt formatCode="0.0%" sourceLinked="1"/>
        <c:majorTickMark val="out"/>
        <c:minorTickMark val="none"/>
        <c:tickLblPos val="nextTo"/>
        <c:crossAx val="4525470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2786609996886034E-2"/>
          <c:w val="0.79701340579710145"/>
          <c:h val="0.92166103060674787"/>
        </c:manualLayout>
      </c:layout>
      <c:barChart>
        <c:barDir val="bar"/>
        <c:grouping val="clustered"/>
        <c:varyColors val="0"/>
        <c:ser>
          <c:idx val="0"/>
          <c:order val="0"/>
          <c:tx>
            <c:strRef>
              <c:f>'市区町村別_健診受診率(年度末資格)'!$AC$4:$AD$4</c:f>
              <c:strCache>
                <c:ptCount val="1"/>
                <c:pt idx="0">
                  <c:v>医科健診受診率</c:v>
                </c:pt>
              </c:strCache>
            </c:strRef>
          </c:tx>
          <c:spPr>
            <a:solidFill>
              <a:schemeClr val="accent4">
                <a:lumMod val="60000"/>
                <a:lumOff val="40000"/>
              </a:schemeClr>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'市区町村別_健診受診率(年度末資格)'!$AC$5:$AC$78</c:f>
              <c:strCache>
                <c:ptCount val="74"/>
                <c:pt idx="0">
                  <c:v>豊能町</c:v>
                </c:pt>
                <c:pt idx="1">
                  <c:v>池田市</c:v>
                </c:pt>
                <c:pt idx="2">
                  <c:v>吹田市</c:v>
                </c:pt>
                <c:pt idx="3">
                  <c:v>河南町</c:v>
                </c:pt>
                <c:pt idx="4">
                  <c:v>藤井寺市</c:v>
                </c:pt>
                <c:pt idx="5">
                  <c:v>高槻市</c:v>
                </c:pt>
                <c:pt idx="6">
                  <c:v>和泉市</c:v>
                </c:pt>
                <c:pt idx="7">
                  <c:v>寝屋川市</c:v>
                </c:pt>
                <c:pt idx="8">
                  <c:v>羽曳野市</c:v>
                </c:pt>
                <c:pt idx="9">
                  <c:v>河内長野市</c:v>
                </c:pt>
                <c:pt idx="10">
                  <c:v>門真市</c:v>
                </c:pt>
                <c:pt idx="11">
                  <c:v>千早赤阪村</c:v>
                </c:pt>
                <c:pt idx="12">
                  <c:v>富田林市</c:v>
                </c:pt>
                <c:pt idx="13">
                  <c:v>大阪狭山市</c:v>
                </c:pt>
                <c:pt idx="14">
                  <c:v>箕面市</c:v>
                </c:pt>
                <c:pt idx="15">
                  <c:v>茨木市</c:v>
                </c:pt>
                <c:pt idx="16">
                  <c:v>八尾市</c:v>
                </c:pt>
                <c:pt idx="17">
                  <c:v>泉大津市</c:v>
                </c:pt>
                <c:pt idx="18">
                  <c:v>堺市美原区</c:v>
                </c:pt>
                <c:pt idx="19">
                  <c:v>田尻町</c:v>
                </c:pt>
                <c:pt idx="20">
                  <c:v>大東市</c:v>
                </c:pt>
                <c:pt idx="21">
                  <c:v>豊中市</c:v>
                </c:pt>
                <c:pt idx="22">
                  <c:v>柏原市</c:v>
                </c:pt>
                <c:pt idx="23">
                  <c:v>能勢町</c:v>
                </c:pt>
                <c:pt idx="24">
                  <c:v>太子町</c:v>
                </c:pt>
                <c:pt idx="25">
                  <c:v>四條畷市</c:v>
                </c:pt>
                <c:pt idx="26">
                  <c:v>枚方市</c:v>
                </c:pt>
                <c:pt idx="27">
                  <c:v>東大阪市</c:v>
                </c:pt>
                <c:pt idx="28">
                  <c:v>島本町</c:v>
                </c:pt>
                <c:pt idx="29">
                  <c:v>貝塚市</c:v>
                </c:pt>
                <c:pt idx="30">
                  <c:v>堺市東区</c:v>
                </c:pt>
                <c:pt idx="31">
                  <c:v>西淀川区</c:v>
                </c:pt>
                <c:pt idx="32">
                  <c:v>堺市南区</c:v>
                </c:pt>
                <c:pt idx="33">
                  <c:v>堺市北区</c:v>
                </c:pt>
                <c:pt idx="34">
                  <c:v>岸和田市</c:v>
                </c:pt>
                <c:pt idx="35">
                  <c:v>高石市</c:v>
                </c:pt>
                <c:pt idx="36">
                  <c:v>摂津市</c:v>
                </c:pt>
                <c:pt idx="37">
                  <c:v>泉佐野市</c:v>
                </c:pt>
                <c:pt idx="38">
                  <c:v>堺市</c:v>
                </c:pt>
                <c:pt idx="39">
                  <c:v>熊取町</c:v>
                </c:pt>
                <c:pt idx="40">
                  <c:v>此花区</c:v>
                </c:pt>
                <c:pt idx="41">
                  <c:v>堺市西区</c:v>
                </c:pt>
                <c:pt idx="42">
                  <c:v>守口市</c:v>
                </c:pt>
                <c:pt idx="43">
                  <c:v>交野市</c:v>
                </c:pt>
                <c:pt idx="44">
                  <c:v>堺市中区</c:v>
                </c:pt>
                <c:pt idx="45">
                  <c:v>忠岡町</c:v>
                </c:pt>
                <c:pt idx="46">
                  <c:v>堺市堺区</c:v>
                </c:pt>
                <c:pt idx="47">
                  <c:v>都島区</c:v>
                </c:pt>
                <c:pt idx="48">
                  <c:v>泉南市</c:v>
                </c:pt>
                <c:pt idx="49">
                  <c:v>松原市</c:v>
                </c:pt>
                <c:pt idx="50">
                  <c:v>福島区</c:v>
                </c:pt>
                <c:pt idx="51">
                  <c:v>東淀川区</c:v>
                </c:pt>
                <c:pt idx="52">
                  <c:v>鶴見区</c:v>
                </c:pt>
                <c:pt idx="53">
                  <c:v>城東区</c:v>
                </c:pt>
                <c:pt idx="54">
                  <c:v>大正区</c:v>
                </c:pt>
                <c:pt idx="55">
                  <c:v>住吉区</c:v>
                </c:pt>
                <c:pt idx="56">
                  <c:v>天王寺区</c:v>
                </c:pt>
                <c:pt idx="57">
                  <c:v>阪南市</c:v>
                </c:pt>
                <c:pt idx="58">
                  <c:v>大阪市</c:v>
                </c:pt>
                <c:pt idx="59">
                  <c:v>中央区</c:v>
                </c:pt>
                <c:pt idx="60">
                  <c:v>東成区</c:v>
                </c:pt>
                <c:pt idx="61">
                  <c:v>淀川区</c:v>
                </c:pt>
                <c:pt idx="62">
                  <c:v>東住吉区</c:v>
                </c:pt>
                <c:pt idx="63">
                  <c:v>阿倍野区</c:v>
                </c:pt>
                <c:pt idx="64">
                  <c:v>旭区</c:v>
                </c:pt>
                <c:pt idx="65">
                  <c:v>平野区</c:v>
                </c:pt>
                <c:pt idx="66">
                  <c:v>生野区</c:v>
                </c:pt>
                <c:pt idx="67">
                  <c:v>西成区</c:v>
                </c:pt>
                <c:pt idx="68">
                  <c:v>岬町</c:v>
                </c:pt>
                <c:pt idx="69">
                  <c:v>住之江区</c:v>
                </c:pt>
                <c:pt idx="70">
                  <c:v>港区</c:v>
                </c:pt>
                <c:pt idx="71">
                  <c:v>浪速区</c:v>
                </c:pt>
                <c:pt idx="72">
                  <c:v>北区</c:v>
                </c:pt>
                <c:pt idx="73">
                  <c:v>西区</c:v>
                </c:pt>
              </c:strCache>
            </c:strRef>
          </c:cat>
          <c:val>
            <c:numRef>
              <c:f>'市区町村別_健診受診率(年度末資格)'!$AD$5:$AD$78</c:f>
              <c:numCache>
                <c:formatCode>0.0%</c:formatCode>
                <c:ptCount val="74"/>
                <c:pt idx="0">
                  <c:v>0.45600000000000002</c:v>
                </c:pt>
                <c:pt idx="1">
                  <c:v>0.43359912015397306</c:v>
                </c:pt>
                <c:pt idx="2">
                  <c:v>0.35253014249177933</c:v>
                </c:pt>
                <c:pt idx="3">
                  <c:v>0.31163859111791731</c:v>
                </c:pt>
                <c:pt idx="4">
                  <c:v>0.31107262690767401</c:v>
                </c:pt>
                <c:pt idx="5">
                  <c:v>0.3081164153299395</c:v>
                </c:pt>
                <c:pt idx="6">
                  <c:v>0.29651855026908608</c:v>
                </c:pt>
                <c:pt idx="7">
                  <c:v>0.28989693229150831</c:v>
                </c:pt>
                <c:pt idx="8">
                  <c:v>0.28764887249863974</c:v>
                </c:pt>
                <c:pt idx="9">
                  <c:v>0.28597213604828248</c:v>
                </c:pt>
                <c:pt idx="10">
                  <c:v>0.28527249387326409</c:v>
                </c:pt>
                <c:pt idx="11">
                  <c:v>0.28350515463917525</c:v>
                </c:pt>
                <c:pt idx="12">
                  <c:v>0.28251449496490694</c:v>
                </c:pt>
                <c:pt idx="13">
                  <c:v>0.25754377250714022</c:v>
                </c:pt>
                <c:pt idx="14">
                  <c:v>0.25680439179427911</c:v>
                </c:pt>
                <c:pt idx="15">
                  <c:v>0.25506408877140135</c:v>
                </c:pt>
                <c:pt idx="16">
                  <c:v>0.25024038461538461</c:v>
                </c:pt>
                <c:pt idx="17">
                  <c:v>0.24306003873466753</c:v>
                </c:pt>
                <c:pt idx="18">
                  <c:v>0.2369868035190616</c:v>
                </c:pt>
                <c:pt idx="19">
                  <c:v>0.23048327137546468</c:v>
                </c:pt>
                <c:pt idx="20">
                  <c:v>0.22547850643238154</c:v>
                </c:pt>
                <c:pt idx="21">
                  <c:v>0.22539756600178856</c:v>
                </c:pt>
                <c:pt idx="22">
                  <c:v>0.22099054205227295</c:v>
                </c:pt>
                <c:pt idx="23">
                  <c:v>0.21970495258166492</c:v>
                </c:pt>
                <c:pt idx="24">
                  <c:v>0.21467098166127294</c:v>
                </c:pt>
                <c:pt idx="25">
                  <c:v>0.205261005860706</c:v>
                </c:pt>
                <c:pt idx="26">
                  <c:v>0.20255039849976558</c:v>
                </c:pt>
                <c:pt idx="27">
                  <c:v>0.19163773494552855</c:v>
                </c:pt>
                <c:pt idx="28">
                  <c:v>0.18843055894556993</c:v>
                </c:pt>
                <c:pt idx="29">
                  <c:v>0.18689872310652439</c:v>
                </c:pt>
                <c:pt idx="30">
                  <c:v>0.18510882016036656</c:v>
                </c:pt>
                <c:pt idx="31">
                  <c:v>0.18453212290502793</c:v>
                </c:pt>
                <c:pt idx="32">
                  <c:v>0.18394530035963239</c:v>
                </c:pt>
                <c:pt idx="33">
                  <c:v>0.18195007253989695</c:v>
                </c:pt>
                <c:pt idx="34">
                  <c:v>0.18095238095238095</c:v>
                </c:pt>
                <c:pt idx="35">
                  <c:v>0.18054522924411401</c:v>
                </c:pt>
                <c:pt idx="36">
                  <c:v>0.1803917839482693</c:v>
                </c:pt>
                <c:pt idx="37">
                  <c:v>0.17999537286959205</c:v>
                </c:pt>
                <c:pt idx="38">
                  <c:v>0.17859302739238705</c:v>
                </c:pt>
                <c:pt idx="39">
                  <c:v>0.17449784791965567</c:v>
                </c:pt>
                <c:pt idx="40">
                  <c:v>0.17339640055376096</c:v>
                </c:pt>
                <c:pt idx="41">
                  <c:v>0.17163968638953128</c:v>
                </c:pt>
                <c:pt idx="42">
                  <c:v>0.16797637757774919</c:v>
                </c:pt>
                <c:pt idx="43">
                  <c:v>0.16756166378447257</c:v>
                </c:pt>
                <c:pt idx="44">
                  <c:v>0.16711772665764546</c:v>
                </c:pt>
                <c:pt idx="45">
                  <c:v>0.16372021521906227</c:v>
                </c:pt>
                <c:pt idx="46">
                  <c:v>0.1627709757778131</c:v>
                </c:pt>
                <c:pt idx="47">
                  <c:v>0.15565050575514475</c:v>
                </c:pt>
                <c:pt idx="48">
                  <c:v>0.15560214302352668</c:v>
                </c:pt>
                <c:pt idx="49">
                  <c:v>0.15231387222803058</c:v>
                </c:pt>
                <c:pt idx="50">
                  <c:v>0.15154836941627844</c:v>
                </c:pt>
                <c:pt idx="51">
                  <c:v>0.15061313794331654</c:v>
                </c:pt>
                <c:pt idx="52">
                  <c:v>0.14441775780584179</c:v>
                </c:pt>
                <c:pt idx="53">
                  <c:v>0.14307706661690614</c:v>
                </c:pt>
                <c:pt idx="54">
                  <c:v>0.1429322675641565</c:v>
                </c:pt>
                <c:pt idx="55">
                  <c:v>0.14257145644327382</c:v>
                </c:pt>
                <c:pt idx="56">
                  <c:v>0.13816249475597819</c:v>
                </c:pt>
                <c:pt idx="57">
                  <c:v>0.13805351645749467</c:v>
                </c:pt>
                <c:pt idx="58">
                  <c:v>0.13390529503192128</c:v>
                </c:pt>
                <c:pt idx="59">
                  <c:v>0.1324149913129809</c:v>
                </c:pt>
                <c:pt idx="60">
                  <c:v>0.13214426487977926</c:v>
                </c:pt>
                <c:pt idx="61">
                  <c:v>0.13197812403260759</c:v>
                </c:pt>
                <c:pt idx="62">
                  <c:v>0.1291029616165936</c:v>
                </c:pt>
                <c:pt idx="63">
                  <c:v>0.12868293368961395</c:v>
                </c:pt>
                <c:pt idx="64">
                  <c:v>0.12858833974548683</c:v>
                </c:pt>
                <c:pt idx="65">
                  <c:v>0.12723975335509613</c:v>
                </c:pt>
                <c:pt idx="66">
                  <c:v>0.12711533091315275</c:v>
                </c:pt>
                <c:pt idx="67">
                  <c:v>0.11973083765179054</c:v>
                </c:pt>
                <c:pt idx="68">
                  <c:v>0.11967161351436691</c:v>
                </c:pt>
                <c:pt idx="69">
                  <c:v>0.11786427749863793</c:v>
                </c:pt>
                <c:pt idx="70">
                  <c:v>0.10986255572065379</c:v>
                </c:pt>
                <c:pt idx="71">
                  <c:v>9.696969696969697E-2</c:v>
                </c:pt>
                <c:pt idx="72">
                  <c:v>9.2770147706659756E-2</c:v>
                </c:pt>
                <c:pt idx="73">
                  <c:v>9.221778791334094E-2</c:v>
                </c:pt>
              </c:numCache>
            </c:numRef>
          </c:val>
          <c:extLst xmlns:c16r2="http://schemas.microsoft.com/office/drawing/2015/06/char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4462976"/>
        <c:axId val="45436985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9A68-4323-A765-A2795DD98EC5}"/>
              </c:ext>
            </c:extLst>
          </c:dPt>
          <c:dLbls>
            <c:dLbl>
              <c:idx val="0"/>
              <c:layout>
                <c:manualLayout>
                  <c:x val="3.834541062801932E-2"/>
                  <c:y val="-0.89303174603174607"/>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FB-4559-B4D6-B522492DA53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'市区町村別_健診受診率(年度末資格)'!$AF$5:$AF$78</c:f>
              <c:numCache>
                <c:formatCode>0.0%</c:formatCode>
                <c:ptCount val="74"/>
                <c:pt idx="0">
                  <c:v>0.20673300142766968</c:v>
                </c:pt>
                <c:pt idx="1">
                  <c:v>0.20673300142766968</c:v>
                </c:pt>
                <c:pt idx="2">
                  <c:v>0.20673300142766968</c:v>
                </c:pt>
                <c:pt idx="3">
                  <c:v>0.20673300142766968</c:v>
                </c:pt>
                <c:pt idx="4">
                  <c:v>0.20673300142766968</c:v>
                </c:pt>
                <c:pt idx="5">
                  <c:v>0.20673300142766968</c:v>
                </c:pt>
                <c:pt idx="6">
                  <c:v>0.20673300142766968</c:v>
                </c:pt>
                <c:pt idx="7">
                  <c:v>0.20673300142766968</c:v>
                </c:pt>
                <c:pt idx="8">
                  <c:v>0.20673300142766968</c:v>
                </c:pt>
                <c:pt idx="9">
                  <c:v>0.20673300142766968</c:v>
                </c:pt>
                <c:pt idx="10">
                  <c:v>0.20673300142766968</c:v>
                </c:pt>
                <c:pt idx="11">
                  <c:v>0.20673300142766968</c:v>
                </c:pt>
                <c:pt idx="12">
                  <c:v>0.20673300142766968</c:v>
                </c:pt>
                <c:pt idx="13">
                  <c:v>0.20673300142766968</c:v>
                </c:pt>
                <c:pt idx="14">
                  <c:v>0.20673300142766968</c:v>
                </c:pt>
                <c:pt idx="15">
                  <c:v>0.20673300142766968</c:v>
                </c:pt>
                <c:pt idx="16">
                  <c:v>0.20673300142766968</c:v>
                </c:pt>
                <c:pt idx="17">
                  <c:v>0.20673300142766968</c:v>
                </c:pt>
                <c:pt idx="18">
                  <c:v>0.20673300142766968</c:v>
                </c:pt>
                <c:pt idx="19">
                  <c:v>0.20673300142766968</c:v>
                </c:pt>
                <c:pt idx="20">
                  <c:v>0.20673300142766968</c:v>
                </c:pt>
                <c:pt idx="21">
                  <c:v>0.20673300142766968</c:v>
                </c:pt>
                <c:pt idx="22">
                  <c:v>0.20673300142766968</c:v>
                </c:pt>
                <c:pt idx="23">
                  <c:v>0.20673300142766968</c:v>
                </c:pt>
                <c:pt idx="24">
                  <c:v>0.20673300142766968</c:v>
                </c:pt>
                <c:pt idx="25">
                  <c:v>0.20673300142766968</c:v>
                </c:pt>
                <c:pt idx="26">
                  <c:v>0.20673300142766968</c:v>
                </c:pt>
                <c:pt idx="27">
                  <c:v>0.20673300142766968</c:v>
                </c:pt>
                <c:pt idx="28">
                  <c:v>0.20673300142766968</c:v>
                </c:pt>
                <c:pt idx="29">
                  <c:v>0.20673300142766968</c:v>
                </c:pt>
                <c:pt idx="30">
                  <c:v>0.20673300142766968</c:v>
                </c:pt>
                <c:pt idx="31">
                  <c:v>0.20673300142766968</c:v>
                </c:pt>
                <c:pt idx="32">
                  <c:v>0.20673300142766968</c:v>
                </c:pt>
                <c:pt idx="33">
                  <c:v>0.20673300142766968</c:v>
                </c:pt>
                <c:pt idx="34">
                  <c:v>0.20673300142766968</c:v>
                </c:pt>
                <c:pt idx="35">
                  <c:v>0.20673300142766968</c:v>
                </c:pt>
                <c:pt idx="36">
                  <c:v>0.20673300142766968</c:v>
                </c:pt>
                <c:pt idx="37">
                  <c:v>0.20673300142766968</c:v>
                </c:pt>
                <c:pt idx="38">
                  <c:v>0.20673300142766968</c:v>
                </c:pt>
                <c:pt idx="39">
                  <c:v>0.20673300142766968</c:v>
                </c:pt>
                <c:pt idx="40">
                  <c:v>0.20673300142766968</c:v>
                </c:pt>
                <c:pt idx="41">
                  <c:v>0.20673300142766968</c:v>
                </c:pt>
                <c:pt idx="42">
                  <c:v>0.20673300142766968</c:v>
                </c:pt>
                <c:pt idx="43">
                  <c:v>0.20673300142766968</c:v>
                </c:pt>
                <c:pt idx="44">
                  <c:v>0.20673300142766968</c:v>
                </c:pt>
                <c:pt idx="45">
                  <c:v>0.20673300142766968</c:v>
                </c:pt>
                <c:pt idx="46">
                  <c:v>0.20673300142766968</c:v>
                </c:pt>
                <c:pt idx="47">
                  <c:v>0.20673300142766968</c:v>
                </c:pt>
                <c:pt idx="48">
                  <c:v>0.20673300142766968</c:v>
                </c:pt>
                <c:pt idx="49">
                  <c:v>0.20673300142766968</c:v>
                </c:pt>
                <c:pt idx="50">
                  <c:v>0.20673300142766968</c:v>
                </c:pt>
                <c:pt idx="51">
                  <c:v>0.20673300142766968</c:v>
                </c:pt>
                <c:pt idx="52">
                  <c:v>0.20673300142766968</c:v>
                </c:pt>
                <c:pt idx="53">
                  <c:v>0.20673300142766968</c:v>
                </c:pt>
                <c:pt idx="54">
                  <c:v>0.20673300142766968</c:v>
                </c:pt>
                <c:pt idx="55">
                  <c:v>0.20673300142766968</c:v>
                </c:pt>
                <c:pt idx="56">
                  <c:v>0.20673300142766968</c:v>
                </c:pt>
                <c:pt idx="57">
                  <c:v>0.20673300142766968</c:v>
                </c:pt>
                <c:pt idx="58">
                  <c:v>0.20673300142766968</c:v>
                </c:pt>
                <c:pt idx="59">
                  <c:v>0.20673300142766968</c:v>
                </c:pt>
                <c:pt idx="60">
                  <c:v>0.20673300142766968</c:v>
                </c:pt>
                <c:pt idx="61">
                  <c:v>0.20673300142766968</c:v>
                </c:pt>
                <c:pt idx="62">
                  <c:v>0.20673300142766968</c:v>
                </c:pt>
                <c:pt idx="63">
                  <c:v>0.20673300142766968</c:v>
                </c:pt>
                <c:pt idx="64">
                  <c:v>0.20673300142766968</c:v>
                </c:pt>
                <c:pt idx="65">
                  <c:v>0.20673300142766968</c:v>
                </c:pt>
                <c:pt idx="66">
                  <c:v>0.20673300142766968</c:v>
                </c:pt>
                <c:pt idx="67">
                  <c:v>0.20673300142766968</c:v>
                </c:pt>
                <c:pt idx="68">
                  <c:v>0.20673300142766968</c:v>
                </c:pt>
                <c:pt idx="69">
                  <c:v>0.20673300142766968</c:v>
                </c:pt>
                <c:pt idx="70">
                  <c:v>0.20673300142766968</c:v>
                </c:pt>
                <c:pt idx="71">
                  <c:v>0.20673300142766968</c:v>
                </c:pt>
                <c:pt idx="72">
                  <c:v>0.20673300142766968</c:v>
                </c:pt>
                <c:pt idx="73">
                  <c:v>0.20673300142766968</c:v>
                </c:pt>
              </c:numCache>
            </c:numRef>
          </c:xVal>
          <c:yVal>
            <c:numRef>
              <c:f>'市区町村別_健診受診率(年度末資格)'!$AG$5:$AG$78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xmlns:c16r2="http://schemas.microsoft.com/office/drawing/2015/06/char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71008"/>
        <c:axId val="454370432"/>
      </c:scatterChart>
      <c:catAx>
        <c:axId val="454462976"/>
        <c:scaling>
          <c:orientation val="maxMin"/>
        </c:scaling>
        <c:delete val="0"/>
        <c:axPos val="l"/>
        <c:numFmt formatCode="General" sourceLinked="0"/>
        <c:majorTickMark val="none"/>
        <c:minorTickMark val="none"/>
        <c:tickLblPos val="nextTo"/>
        <c:spPr>
          <a:ln>
            <a:solidFill>
              <a:srgbClr val="7F7F7F"/>
            </a:solidFill>
          </a:ln>
        </c:spPr>
        <c:crossAx val="454369856"/>
        <c:crossesAt val="0"/>
        <c:auto val="1"/>
        <c:lblAlgn val="ctr"/>
        <c:lblOffset val="100"/>
        <c:noMultiLvlLbl val="0"/>
      </c:catAx>
      <c:valAx>
        <c:axId val="45436985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4462976"/>
        <c:crosses val="autoZero"/>
        <c:crossBetween val="between"/>
      </c:valAx>
      <c:valAx>
        <c:axId val="454370432"/>
        <c:scaling>
          <c:orientation val="minMax"/>
          <c:max val="50"/>
          <c:min val="0"/>
        </c:scaling>
        <c:delete val="1"/>
        <c:axPos val="r"/>
        <c:numFmt formatCode="General" sourceLinked="1"/>
        <c:majorTickMark val="out"/>
        <c:minorTickMark val="none"/>
        <c:tickLblPos val="nextTo"/>
        <c:crossAx val="454371008"/>
        <c:crosses val="max"/>
        <c:crossBetween val="midCat"/>
      </c:valAx>
      <c:valAx>
        <c:axId val="454371008"/>
        <c:scaling>
          <c:orientation val="minMax"/>
        </c:scaling>
        <c:delete val="1"/>
        <c:axPos val="b"/>
        <c:numFmt formatCode="0.0%" sourceLinked="1"/>
        <c:majorTickMark val="out"/>
        <c:minorTickMark val="none"/>
        <c:tickLblPos val="nextTo"/>
        <c:crossAx val="454370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地区別_指導対象者群分析!$AH$5</c:f>
              <c:strCache>
                <c:ptCount val="1"/>
                <c:pt idx="0">
                  <c:v>健診異常値放置割合</c:v>
                </c:pt>
              </c:strCache>
            </c:strRef>
          </c:tx>
          <c:spPr>
            <a:solidFill>
              <a:schemeClr val="accent3">
                <a:lumMod val="60000"/>
                <a:lumOff val="40000"/>
              </a:schemeClr>
            </a:solidFill>
            <a:ln>
              <a:noFill/>
            </a:ln>
          </c:spPr>
          <c:invertIfNegative val="0"/>
          <c:dLbls>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地区別_指導対象者群分析!$AH$6:$AH$13</c:f>
              <c:strCache>
                <c:ptCount val="8"/>
                <c:pt idx="0">
                  <c:v>豊能医療圏</c:v>
                </c:pt>
                <c:pt idx="1">
                  <c:v>三島医療圏</c:v>
                </c:pt>
                <c:pt idx="2">
                  <c:v>北河内医療圏</c:v>
                </c:pt>
                <c:pt idx="3">
                  <c:v>南河内医療圏</c:v>
                </c:pt>
                <c:pt idx="4">
                  <c:v>中河内医療圏</c:v>
                </c:pt>
                <c:pt idx="5">
                  <c:v>堺市医療圏</c:v>
                </c:pt>
                <c:pt idx="6">
                  <c:v>泉州医療圏</c:v>
                </c:pt>
                <c:pt idx="7">
                  <c:v>大阪市医療圏</c:v>
                </c:pt>
              </c:strCache>
            </c:strRef>
          </c:cat>
          <c:val>
            <c:numRef>
              <c:f>地区別_指導対象者群分析!$AI$6:$AI$13</c:f>
              <c:numCache>
                <c:formatCode>0.0%</c:formatCode>
                <c:ptCount val="8"/>
                <c:pt idx="0">
                  <c:v>1.5709284329782278E-2</c:v>
                </c:pt>
                <c:pt idx="1">
                  <c:v>1.4929284987046501E-2</c:v>
                </c:pt>
                <c:pt idx="2">
                  <c:v>1.4690120421158817E-2</c:v>
                </c:pt>
                <c:pt idx="3">
                  <c:v>1.2752043596730244E-2</c:v>
                </c:pt>
                <c:pt idx="4">
                  <c:v>1.1683041622479119E-2</c:v>
                </c:pt>
                <c:pt idx="5">
                  <c:v>1.1606189967982924E-2</c:v>
                </c:pt>
                <c:pt idx="6">
                  <c:v>1.0564693912158725E-2</c:v>
                </c:pt>
                <c:pt idx="7">
                  <c:v>6.7805636227405864E-3</c:v>
                </c:pt>
              </c:numCache>
            </c:numRef>
          </c:val>
          <c:extLst xmlns:c16r2="http://schemas.microsoft.com/office/drawing/2015/06/char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07B5-46BC-BDCC-58B874FB047F}"/>
              </c:ext>
            </c:extLst>
          </c:dPt>
          <c:dLbls>
            <c:dLbl>
              <c:idx val="0"/>
              <c:layout>
                <c:manualLayout>
                  <c:x val="1.5338164251207729E-3"/>
                  <c:y val="-0.89303174603174607"/>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4B-48DC-8BF6-6DB6D7F603C4}"/>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地区別_指導対象者群分析!$AL$6:$AL$13</c:f>
              <c:numCache>
                <c:formatCode>0.0%</c:formatCode>
                <c:ptCount val="8"/>
                <c:pt idx="0">
                  <c:v>1.1430052011692633E-2</c:v>
                </c:pt>
                <c:pt idx="1">
                  <c:v>1.1430052011692633E-2</c:v>
                </c:pt>
                <c:pt idx="2">
                  <c:v>1.1430052011692633E-2</c:v>
                </c:pt>
                <c:pt idx="3">
                  <c:v>1.1430052011692633E-2</c:v>
                </c:pt>
                <c:pt idx="4">
                  <c:v>1.1430052011692633E-2</c:v>
                </c:pt>
                <c:pt idx="5">
                  <c:v>1.1430052011692633E-2</c:v>
                </c:pt>
                <c:pt idx="6">
                  <c:v>1.1430052011692633E-2</c:v>
                </c:pt>
                <c:pt idx="7">
                  <c:v>1.1430052011692633E-2</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2110962824562184"/>
              <c:y val="1.1285604386639392E-2"/>
            </c:manualLayout>
          </c:layout>
          <c:overlay val="0"/>
        </c:title>
        <c:numFmt formatCode="0.0%" sourceLinked="0"/>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0.0%"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地区別_指導対象者群分析!$AJ$5</c:f>
              <c:strCache>
                <c:ptCount val="1"/>
                <c:pt idx="0">
                  <c:v>治療中断者割合</c:v>
                </c:pt>
              </c:strCache>
            </c:strRef>
          </c:tx>
          <c:spPr>
            <a:solidFill>
              <a:schemeClr val="accent3">
                <a:lumMod val="60000"/>
                <a:lumOff val="40000"/>
              </a:schemeClr>
            </a:solidFill>
            <a:ln>
              <a:noFill/>
            </a:ln>
          </c:spPr>
          <c:invertIfNegative val="0"/>
          <c:dLbls>
            <c:dLbl>
              <c:idx val="3"/>
              <c:layout>
                <c:manualLayout>
                  <c:x val="7.6690821256038648E-3"/>
                  <c:y val="7.3914490048847507E-17"/>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F95-414A-AF28-0BB0D497DFA5}"/>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地区別_指導対象者群分析!$AJ$6:$AJ$13</c:f>
              <c:strCache>
                <c:ptCount val="8"/>
                <c:pt idx="0">
                  <c:v>大阪市医療圏</c:v>
                </c:pt>
                <c:pt idx="1">
                  <c:v>堺市医療圏</c:v>
                </c:pt>
                <c:pt idx="2">
                  <c:v>中河内医療圏</c:v>
                </c:pt>
                <c:pt idx="3">
                  <c:v>泉州医療圏</c:v>
                </c:pt>
                <c:pt idx="4">
                  <c:v>豊能医療圏</c:v>
                </c:pt>
                <c:pt idx="5">
                  <c:v>北河内医療圏</c:v>
                </c:pt>
                <c:pt idx="6">
                  <c:v>三島医療圏</c:v>
                </c:pt>
                <c:pt idx="7">
                  <c:v>南河内医療圏</c:v>
                </c:pt>
              </c:strCache>
            </c:strRef>
          </c:cat>
          <c:val>
            <c:numRef>
              <c:f>地区別_指導対象者群分析!$AK$6:$AK$13</c:f>
              <c:numCache>
                <c:formatCode>0.0%</c:formatCode>
                <c:ptCount val="8"/>
                <c:pt idx="0">
                  <c:v>5.7990847787183185E-3</c:v>
                </c:pt>
                <c:pt idx="1">
                  <c:v>5.2383493418712204E-3</c:v>
                </c:pt>
                <c:pt idx="2">
                  <c:v>5.197332094621243E-3</c:v>
                </c:pt>
                <c:pt idx="3">
                  <c:v>5.0279803289808378E-3</c:v>
                </c:pt>
                <c:pt idx="4">
                  <c:v>4.9809925923699908E-3</c:v>
                </c:pt>
                <c:pt idx="5">
                  <c:v>4.7601033982724921E-3</c:v>
                </c:pt>
                <c:pt idx="6">
                  <c:v>4.5362445943085252E-3</c:v>
                </c:pt>
                <c:pt idx="7">
                  <c:v>4.4577656675749318E-3</c:v>
                </c:pt>
              </c:numCache>
            </c:numRef>
          </c:val>
          <c:extLst xmlns:c16r2="http://schemas.microsoft.com/office/drawing/2015/06/char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07B5-46BC-BDCC-58B874FB047F}"/>
              </c:ext>
            </c:extLst>
          </c:dPt>
          <c:dLbls>
            <c:dLbl>
              <c:idx val="0"/>
              <c:layout>
                <c:manualLayout>
                  <c:x val="1.1247857181346359E-16"/>
                  <c:y val="-0.89504761904761909"/>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95-414A-AF28-0BB0D497DFA5}"/>
                </c:ext>
              </c:extLst>
            </c:dLbl>
            <c:numFmt formatCode="0.00%" sourceLinked="0"/>
            <c:spPr>
              <a:noFill/>
              <a:ln>
                <a:noFill/>
              </a:ln>
              <a:effectLst/>
            </c:spPr>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howLeaderLines val="0"/>
              </c:ext>
            </c:extLst>
          </c:dLbls>
          <c:xVal>
            <c:numRef>
              <c:f>地区別_指導対象者群分析!$AM$6:$AM$13</c:f>
              <c:numCache>
                <c:formatCode>0.0%</c:formatCode>
                <c:ptCount val="8"/>
                <c:pt idx="0">
                  <c:v>5.1516094758313436E-3</c:v>
                </c:pt>
                <c:pt idx="1">
                  <c:v>5.1516094758313436E-3</c:v>
                </c:pt>
                <c:pt idx="2">
                  <c:v>5.1516094758313436E-3</c:v>
                </c:pt>
                <c:pt idx="3">
                  <c:v>5.1516094758313436E-3</c:v>
                </c:pt>
                <c:pt idx="4">
                  <c:v>5.1516094758313436E-3</c:v>
                </c:pt>
                <c:pt idx="5">
                  <c:v>5.1516094758313436E-3</c:v>
                </c:pt>
                <c:pt idx="6">
                  <c:v>5.1516094758313436E-3</c:v>
                </c:pt>
                <c:pt idx="7">
                  <c:v>5.1516094758313436E-3</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xmlns:c16r2="http://schemas.microsoft.com/office/drawing/2015/06/char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2110962824562184"/>
              <c:y val="1.1285604386639392E-2"/>
            </c:manualLayout>
          </c:layout>
          <c:overlay val="0"/>
        </c:title>
        <c:numFmt formatCode="0.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0.0%"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市区町村別_指導対象者群分析!$AH$5</c:f>
              <c:strCache>
                <c:ptCount val="1"/>
                <c:pt idx="0">
                  <c:v>健診異常値放置割合</c:v>
                </c:pt>
              </c:strCache>
            </c:strRef>
          </c:tx>
          <c:spPr>
            <a:solidFill>
              <a:srgbClr val="B3A2C7"/>
            </a:solidFill>
            <a:ln>
              <a:noFill/>
            </a:ln>
          </c:spPr>
          <c:invertIfNegative val="0"/>
          <c:dLbls>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市区町村別_指導対象者群分析!$AH$6:$AH$79</c:f>
              <c:strCache>
                <c:ptCount val="74"/>
                <c:pt idx="0">
                  <c:v>豊能町</c:v>
                </c:pt>
                <c:pt idx="1">
                  <c:v>大阪狭山市</c:v>
                </c:pt>
                <c:pt idx="2">
                  <c:v>池田市</c:v>
                </c:pt>
                <c:pt idx="3">
                  <c:v>守口市</c:v>
                </c:pt>
                <c:pt idx="4">
                  <c:v>吹田市</c:v>
                </c:pt>
                <c:pt idx="5">
                  <c:v>高槻市</c:v>
                </c:pt>
                <c:pt idx="6">
                  <c:v>河南町</c:v>
                </c:pt>
                <c:pt idx="7">
                  <c:v>寝屋川市</c:v>
                </c:pt>
                <c:pt idx="8">
                  <c:v>太子町</c:v>
                </c:pt>
                <c:pt idx="9">
                  <c:v>羽曳野市</c:v>
                </c:pt>
                <c:pt idx="10">
                  <c:v>門真市</c:v>
                </c:pt>
                <c:pt idx="11">
                  <c:v>和泉市</c:v>
                </c:pt>
                <c:pt idx="12">
                  <c:v>能勢町</c:v>
                </c:pt>
                <c:pt idx="13">
                  <c:v>河内長野市</c:v>
                </c:pt>
                <c:pt idx="14">
                  <c:v>枚方市</c:v>
                </c:pt>
                <c:pt idx="15">
                  <c:v>堺市北区</c:v>
                </c:pt>
                <c:pt idx="16">
                  <c:v>箕面市</c:v>
                </c:pt>
                <c:pt idx="17">
                  <c:v>堺市南区</c:v>
                </c:pt>
                <c:pt idx="18">
                  <c:v>四條畷市</c:v>
                </c:pt>
                <c:pt idx="19">
                  <c:v>茨木市</c:v>
                </c:pt>
                <c:pt idx="20">
                  <c:v>福島区</c:v>
                </c:pt>
                <c:pt idx="21">
                  <c:v>堺市中区</c:v>
                </c:pt>
                <c:pt idx="22">
                  <c:v>豊中市</c:v>
                </c:pt>
                <c:pt idx="23">
                  <c:v>藤井寺市</c:v>
                </c:pt>
                <c:pt idx="24">
                  <c:v>大東市</c:v>
                </c:pt>
                <c:pt idx="25">
                  <c:v>八尾市</c:v>
                </c:pt>
                <c:pt idx="26">
                  <c:v>島本町</c:v>
                </c:pt>
                <c:pt idx="27">
                  <c:v>交野市</c:v>
                </c:pt>
                <c:pt idx="28">
                  <c:v>堺市東区</c:v>
                </c:pt>
                <c:pt idx="29">
                  <c:v>堺市美原区</c:v>
                </c:pt>
                <c:pt idx="30">
                  <c:v>富田林市</c:v>
                </c:pt>
                <c:pt idx="31">
                  <c:v>堺市</c:v>
                </c:pt>
                <c:pt idx="32">
                  <c:v>東大阪市</c:v>
                </c:pt>
                <c:pt idx="33">
                  <c:v>泉南市</c:v>
                </c:pt>
                <c:pt idx="34">
                  <c:v>泉大津市</c:v>
                </c:pt>
                <c:pt idx="35">
                  <c:v>柏原市</c:v>
                </c:pt>
                <c:pt idx="36">
                  <c:v>熊取町</c:v>
                </c:pt>
                <c:pt idx="37">
                  <c:v>岸和田市</c:v>
                </c:pt>
                <c:pt idx="38">
                  <c:v>摂津市</c:v>
                </c:pt>
                <c:pt idx="39">
                  <c:v>堺市西区</c:v>
                </c:pt>
                <c:pt idx="40">
                  <c:v>千早赤阪村</c:v>
                </c:pt>
                <c:pt idx="41">
                  <c:v>高石市</c:v>
                </c:pt>
                <c:pt idx="42">
                  <c:v>貝塚市</c:v>
                </c:pt>
                <c:pt idx="43">
                  <c:v>忠岡町</c:v>
                </c:pt>
                <c:pt idx="44">
                  <c:v>阪南市</c:v>
                </c:pt>
                <c:pt idx="45">
                  <c:v>泉佐野市</c:v>
                </c:pt>
                <c:pt idx="46">
                  <c:v>鶴見区</c:v>
                </c:pt>
                <c:pt idx="47">
                  <c:v>堺市堺区</c:v>
                </c:pt>
                <c:pt idx="48">
                  <c:v>旭区</c:v>
                </c:pt>
                <c:pt idx="49">
                  <c:v>東淀川区</c:v>
                </c:pt>
                <c:pt idx="50">
                  <c:v>都島区</c:v>
                </c:pt>
                <c:pt idx="51">
                  <c:v>城東区</c:v>
                </c:pt>
                <c:pt idx="52">
                  <c:v>西淀川区</c:v>
                </c:pt>
                <c:pt idx="53">
                  <c:v>天王寺区</c:v>
                </c:pt>
                <c:pt idx="54">
                  <c:v>此花区</c:v>
                </c:pt>
                <c:pt idx="55">
                  <c:v>住之江区</c:v>
                </c:pt>
                <c:pt idx="56">
                  <c:v>住吉区</c:v>
                </c:pt>
                <c:pt idx="57">
                  <c:v>淀川区</c:v>
                </c:pt>
                <c:pt idx="58">
                  <c:v>西成区</c:v>
                </c:pt>
                <c:pt idx="59">
                  <c:v>大阪市</c:v>
                </c:pt>
                <c:pt idx="60">
                  <c:v>阿倍野区</c:v>
                </c:pt>
                <c:pt idx="61">
                  <c:v>平野区</c:v>
                </c:pt>
                <c:pt idx="62">
                  <c:v>松原市</c:v>
                </c:pt>
                <c:pt idx="63">
                  <c:v>東住吉区</c:v>
                </c:pt>
                <c:pt idx="64">
                  <c:v>大正区</c:v>
                </c:pt>
                <c:pt idx="65">
                  <c:v>北区</c:v>
                </c:pt>
                <c:pt idx="66">
                  <c:v>東成区</c:v>
                </c:pt>
                <c:pt idx="67">
                  <c:v>港区</c:v>
                </c:pt>
                <c:pt idx="68">
                  <c:v>岬町</c:v>
                </c:pt>
                <c:pt idx="69">
                  <c:v>中央区</c:v>
                </c:pt>
                <c:pt idx="70">
                  <c:v>生野区</c:v>
                </c:pt>
                <c:pt idx="71">
                  <c:v>田尻町</c:v>
                </c:pt>
                <c:pt idx="72">
                  <c:v>浪速区</c:v>
                </c:pt>
                <c:pt idx="73">
                  <c:v>西区</c:v>
                </c:pt>
              </c:strCache>
            </c:strRef>
          </c:cat>
          <c:val>
            <c:numRef>
              <c:f>市区町村別_指導対象者群分析!$AI$6:$AI$79</c:f>
              <c:numCache>
                <c:formatCode>0.0%</c:formatCode>
                <c:ptCount val="74"/>
                <c:pt idx="0">
                  <c:v>3.7575757575757575E-2</c:v>
                </c:pt>
                <c:pt idx="1">
                  <c:v>1.8750776108282626E-2</c:v>
                </c:pt>
                <c:pt idx="2">
                  <c:v>1.8353038218311794E-2</c:v>
                </c:pt>
                <c:pt idx="3">
                  <c:v>1.77168166880983E-2</c:v>
                </c:pt>
                <c:pt idx="4">
                  <c:v>1.7423273657289004E-2</c:v>
                </c:pt>
                <c:pt idx="5">
                  <c:v>1.7116511382191911E-2</c:v>
                </c:pt>
                <c:pt idx="6">
                  <c:v>1.6462480857580397E-2</c:v>
                </c:pt>
                <c:pt idx="7">
                  <c:v>1.6357058161807183E-2</c:v>
                </c:pt>
                <c:pt idx="8">
                  <c:v>1.6181229773462782E-2</c:v>
                </c:pt>
                <c:pt idx="9">
                  <c:v>1.5839429296898615E-2</c:v>
                </c:pt>
                <c:pt idx="10">
                  <c:v>1.4879215777803712E-2</c:v>
                </c:pt>
                <c:pt idx="11">
                  <c:v>1.4811639758060675E-2</c:v>
                </c:pt>
                <c:pt idx="12">
                  <c:v>1.422550052687039E-2</c:v>
                </c:pt>
                <c:pt idx="13">
                  <c:v>1.4157594901009644E-2</c:v>
                </c:pt>
                <c:pt idx="14">
                  <c:v>1.3802156586966714E-2</c:v>
                </c:pt>
                <c:pt idx="15">
                  <c:v>1.3757566661663915E-2</c:v>
                </c:pt>
                <c:pt idx="16">
                  <c:v>1.3637676971973418E-2</c:v>
                </c:pt>
                <c:pt idx="17">
                  <c:v>1.3497313856946233E-2</c:v>
                </c:pt>
                <c:pt idx="18">
                  <c:v>1.3493253373313344E-2</c:v>
                </c:pt>
                <c:pt idx="19">
                  <c:v>1.3371038637690959E-2</c:v>
                </c:pt>
                <c:pt idx="20">
                  <c:v>1.2606193477665114E-2</c:v>
                </c:pt>
                <c:pt idx="21">
                  <c:v>1.2516914749661705E-2</c:v>
                </c:pt>
                <c:pt idx="22">
                  <c:v>1.2500486022007077E-2</c:v>
                </c:pt>
                <c:pt idx="23">
                  <c:v>1.2338997727026735E-2</c:v>
                </c:pt>
                <c:pt idx="24">
                  <c:v>1.2299968622529025E-2</c:v>
                </c:pt>
                <c:pt idx="25">
                  <c:v>1.2206196581196581E-2</c:v>
                </c:pt>
                <c:pt idx="26">
                  <c:v>1.22040517451794E-2</c:v>
                </c:pt>
                <c:pt idx="27">
                  <c:v>1.2196231910439611E-2</c:v>
                </c:pt>
                <c:pt idx="28">
                  <c:v>1.1989308896525391E-2</c:v>
                </c:pt>
                <c:pt idx="29">
                  <c:v>1.1913489736070381E-2</c:v>
                </c:pt>
                <c:pt idx="30">
                  <c:v>1.1779066219102838E-2</c:v>
                </c:pt>
                <c:pt idx="31">
                  <c:v>1.1606189967982924E-2</c:v>
                </c:pt>
                <c:pt idx="32">
                  <c:v>1.1522806177421286E-2</c:v>
                </c:pt>
                <c:pt idx="33">
                  <c:v>1.1413929652923364E-2</c:v>
                </c:pt>
                <c:pt idx="34">
                  <c:v>1.0867226167419841E-2</c:v>
                </c:pt>
                <c:pt idx="35">
                  <c:v>1.0780026441574291E-2</c:v>
                </c:pt>
                <c:pt idx="36">
                  <c:v>1.0760401721664276E-2</c:v>
                </c:pt>
                <c:pt idx="37">
                  <c:v>1.0495626822157435E-2</c:v>
                </c:pt>
                <c:pt idx="38">
                  <c:v>9.9847850893875992E-3</c:v>
                </c:pt>
                <c:pt idx="39">
                  <c:v>9.4759997743809575E-3</c:v>
                </c:pt>
                <c:pt idx="40">
                  <c:v>9.4501718213058413E-3</c:v>
                </c:pt>
                <c:pt idx="41">
                  <c:v>9.4175960346964058E-3</c:v>
                </c:pt>
                <c:pt idx="42">
                  <c:v>9.2705964666783269E-3</c:v>
                </c:pt>
                <c:pt idx="43">
                  <c:v>8.8393543428132212E-3</c:v>
                </c:pt>
                <c:pt idx="44">
                  <c:v>8.7615439261188727E-3</c:v>
                </c:pt>
                <c:pt idx="45">
                  <c:v>8.097478213927662E-3</c:v>
                </c:pt>
                <c:pt idx="46">
                  <c:v>8.0576431393817316E-3</c:v>
                </c:pt>
                <c:pt idx="47">
                  <c:v>8.0033921662161448E-3</c:v>
                </c:pt>
                <c:pt idx="48">
                  <c:v>7.9165433560224926E-3</c:v>
                </c:pt>
                <c:pt idx="49">
                  <c:v>7.8359537984022797E-3</c:v>
                </c:pt>
                <c:pt idx="50">
                  <c:v>7.6735263341471925E-3</c:v>
                </c:pt>
                <c:pt idx="51">
                  <c:v>7.5107296137339056E-3</c:v>
                </c:pt>
                <c:pt idx="52">
                  <c:v>7.4196927374301676E-3</c:v>
                </c:pt>
                <c:pt idx="53">
                  <c:v>7.2717102503146412E-3</c:v>
                </c:pt>
                <c:pt idx="54">
                  <c:v>7.2681125980618363E-3</c:v>
                </c:pt>
                <c:pt idx="55">
                  <c:v>6.9616804891337244E-3</c:v>
                </c:pt>
                <c:pt idx="56">
                  <c:v>6.9261535459955127E-3</c:v>
                </c:pt>
                <c:pt idx="57">
                  <c:v>6.9136312042100915E-3</c:v>
                </c:pt>
                <c:pt idx="58">
                  <c:v>6.8064042075953284E-3</c:v>
                </c:pt>
                <c:pt idx="59">
                  <c:v>6.7805636227405864E-3</c:v>
                </c:pt>
                <c:pt idx="60">
                  <c:v>6.5396244989803813E-3</c:v>
                </c:pt>
                <c:pt idx="61">
                  <c:v>6.3474791439970986E-3</c:v>
                </c:pt>
                <c:pt idx="62">
                  <c:v>6.3280691135200575E-3</c:v>
                </c:pt>
                <c:pt idx="63">
                  <c:v>6.2012188602587406E-3</c:v>
                </c:pt>
                <c:pt idx="64">
                  <c:v>6.1001262095077826E-3</c:v>
                </c:pt>
                <c:pt idx="65">
                  <c:v>6.0464714520169303E-3</c:v>
                </c:pt>
                <c:pt idx="66">
                  <c:v>5.912495072920773E-3</c:v>
                </c:pt>
                <c:pt idx="67">
                  <c:v>5.664933135215453E-3</c:v>
                </c:pt>
                <c:pt idx="68">
                  <c:v>5.3678560151562997E-3</c:v>
                </c:pt>
                <c:pt idx="69">
                  <c:v>5.0881111938446263E-3</c:v>
                </c:pt>
                <c:pt idx="70">
                  <c:v>4.8031276179838038E-3</c:v>
                </c:pt>
                <c:pt idx="71">
                  <c:v>4.646840148698885E-3</c:v>
                </c:pt>
                <c:pt idx="72">
                  <c:v>3.8961038961038961E-3</c:v>
                </c:pt>
                <c:pt idx="73">
                  <c:v>3.8483466362599773E-3</c:v>
                </c:pt>
              </c:numCache>
            </c:numRef>
          </c:val>
          <c:extLst xmlns:c16r2="http://schemas.microsoft.com/office/drawing/2015/06/char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xmlns:c16r2="http://schemas.microsoft.com/office/drawing/2015/06/chart">
              <c:ext xmlns:c16="http://schemas.microsoft.com/office/drawing/2014/chart" uri="{C3380CC4-5D6E-409C-BE32-E72D297353CC}">
                <c16:uniqueId val="{00000016-07B5-46BC-BDCC-58B874FB047F}"/>
              </c:ext>
            </c:extLst>
          </c:dPt>
          <c:dLbls>
            <c:dLbl>
              <c:idx val="0"/>
              <c:layout>
                <c:manualLayout>
                  <c:x val="1.533816425120773E-2"/>
                  <c:y val="-0.88900000000000001"/>
                </c:manualLayout>
              </c:layout>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26-43C7-8323-B2219B7F1D9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市区町村別_指導対象者群分析!$AL$6:$AL$79</c:f>
              <c:numCache>
                <c:formatCode>0.0%</c:formatCode>
                <c:ptCount val="74"/>
                <c:pt idx="0">
                  <c:v>1.1430052011692633E-2</c:v>
                </c:pt>
                <c:pt idx="1">
                  <c:v>1.1430052011692633E-2</c:v>
                </c:pt>
                <c:pt idx="2">
                  <c:v>1.1430052011692633E-2</c:v>
                </c:pt>
                <c:pt idx="3">
                  <c:v>1.1430052011692633E-2</c:v>
                </c:pt>
                <c:pt idx="4">
                  <c:v>1.1430052011692633E-2</c:v>
                </c:pt>
                <c:pt idx="5">
                  <c:v>1.1430052011692633E-2</c:v>
                </c:pt>
                <c:pt idx="6">
                  <c:v>1.1430052011692633E-2</c:v>
                </c:pt>
                <c:pt idx="7">
                  <c:v>1.1430052011692633E-2</c:v>
                </c:pt>
                <c:pt idx="8">
                  <c:v>1.1430052011692633E-2</c:v>
                </c:pt>
                <c:pt idx="9">
                  <c:v>1.1430052011692633E-2</c:v>
                </c:pt>
                <c:pt idx="10">
                  <c:v>1.1430052011692633E-2</c:v>
                </c:pt>
                <c:pt idx="11">
                  <c:v>1.1430052011692633E-2</c:v>
                </c:pt>
                <c:pt idx="12">
                  <c:v>1.1430052011692633E-2</c:v>
                </c:pt>
                <c:pt idx="13">
                  <c:v>1.1430052011692633E-2</c:v>
                </c:pt>
                <c:pt idx="14">
                  <c:v>1.1430052011692633E-2</c:v>
                </c:pt>
                <c:pt idx="15">
                  <c:v>1.1430052011692633E-2</c:v>
                </c:pt>
                <c:pt idx="16">
                  <c:v>1.1430052011692633E-2</c:v>
                </c:pt>
                <c:pt idx="17">
                  <c:v>1.1430052011692633E-2</c:v>
                </c:pt>
                <c:pt idx="18">
                  <c:v>1.1430052011692633E-2</c:v>
                </c:pt>
                <c:pt idx="19">
                  <c:v>1.1430052011692633E-2</c:v>
                </c:pt>
                <c:pt idx="20">
                  <c:v>1.1430052011692633E-2</c:v>
                </c:pt>
                <c:pt idx="21">
                  <c:v>1.1430052011692633E-2</c:v>
                </c:pt>
                <c:pt idx="22">
                  <c:v>1.1430052011692633E-2</c:v>
                </c:pt>
                <c:pt idx="23">
                  <c:v>1.1430052011692633E-2</c:v>
                </c:pt>
                <c:pt idx="24">
                  <c:v>1.1430052011692633E-2</c:v>
                </c:pt>
                <c:pt idx="25">
                  <c:v>1.1430052011692633E-2</c:v>
                </c:pt>
                <c:pt idx="26">
                  <c:v>1.1430052011692633E-2</c:v>
                </c:pt>
                <c:pt idx="27">
                  <c:v>1.1430052011692633E-2</c:v>
                </c:pt>
                <c:pt idx="28">
                  <c:v>1.1430052011692633E-2</c:v>
                </c:pt>
                <c:pt idx="29">
                  <c:v>1.1430052011692633E-2</c:v>
                </c:pt>
                <c:pt idx="30">
                  <c:v>1.1430052011692633E-2</c:v>
                </c:pt>
                <c:pt idx="31">
                  <c:v>1.1430052011692633E-2</c:v>
                </c:pt>
                <c:pt idx="32">
                  <c:v>1.1430052011692633E-2</c:v>
                </c:pt>
                <c:pt idx="33">
                  <c:v>1.1430052011692633E-2</c:v>
                </c:pt>
                <c:pt idx="34">
                  <c:v>1.1430052011692633E-2</c:v>
                </c:pt>
                <c:pt idx="35">
                  <c:v>1.1430052011692633E-2</c:v>
                </c:pt>
                <c:pt idx="36">
                  <c:v>1.1430052011692633E-2</c:v>
                </c:pt>
                <c:pt idx="37">
                  <c:v>1.1430052011692633E-2</c:v>
                </c:pt>
                <c:pt idx="38">
                  <c:v>1.1430052011692633E-2</c:v>
                </c:pt>
                <c:pt idx="39">
                  <c:v>1.1430052011692633E-2</c:v>
                </c:pt>
                <c:pt idx="40">
                  <c:v>1.1430052011692633E-2</c:v>
                </c:pt>
                <c:pt idx="41">
                  <c:v>1.1430052011692633E-2</c:v>
                </c:pt>
                <c:pt idx="42">
                  <c:v>1.1430052011692633E-2</c:v>
                </c:pt>
                <c:pt idx="43">
                  <c:v>1.1430052011692633E-2</c:v>
                </c:pt>
                <c:pt idx="44">
                  <c:v>1.1430052011692633E-2</c:v>
                </c:pt>
                <c:pt idx="45">
                  <c:v>1.1430052011692633E-2</c:v>
                </c:pt>
                <c:pt idx="46">
                  <c:v>1.1430052011692633E-2</c:v>
                </c:pt>
                <c:pt idx="47">
                  <c:v>1.1430052011692633E-2</c:v>
                </c:pt>
                <c:pt idx="48">
                  <c:v>1.1430052011692633E-2</c:v>
                </c:pt>
                <c:pt idx="49">
                  <c:v>1.1430052011692633E-2</c:v>
                </c:pt>
                <c:pt idx="50">
                  <c:v>1.1430052011692633E-2</c:v>
                </c:pt>
                <c:pt idx="51">
                  <c:v>1.1430052011692633E-2</c:v>
                </c:pt>
                <c:pt idx="52">
                  <c:v>1.1430052011692633E-2</c:v>
                </c:pt>
                <c:pt idx="53">
                  <c:v>1.1430052011692633E-2</c:v>
                </c:pt>
                <c:pt idx="54">
                  <c:v>1.1430052011692633E-2</c:v>
                </c:pt>
                <c:pt idx="55">
                  <c:v>1.1430052011692633E-2</c:v>
                </c:pt>
                <c:pt idx="56">
                  <c:v>1.1430052011692633E-2</c:v>
                </c:pt>
                <c:pt idx="57">
                  <c:v>1.1430052011692633E-2</c:v>
                </c:pt>
                <c:pt idx="58">
                  <c:v>1.1430052011692633E-2</c:v>
                </c:pt>
                <c:pt idx="59">
                  <c:v>1.1430052011692633E-2</c:v>
                </c:pt>
                <c:pt idx="60">
                  <c:v>1.1430052011692633E-2</c:v>
                </c:pt>
                <c:pt idx="61">
                  <c:v>1.1430052011692633E-2</c:v>
                </c:pt>
                <c:pt idx="62">
                  <c:v>1.1430052011692633E-2</c:v>
                </c:pt>
                <c:pt idx="63">
                  <c:v>1.1430052011692633E-2</c:v>
                </c:pt>
                <c:pt idx="64">
                  <c:v>1.1430052011692633E-2</c:v>
                </c:pt>
                <c:pt idx="65">
                  <c:v>1.1430052011692633E-2</c:v>
                </c:pt>
                <c:pt idx="66">
                  <c:v>1.1430052011692633E-2</c:v>
                </c:pt>
                <c:pt idx="67">
                  <c:v>1.1430052011692633E-2</c:v>
                </c:pt>
                <c:pt idx="68">
                  <c:v>1.1430052011692633E-2</c:v>
                </c:pt>
                <c:pt idx="69">
                  <c:v>1.1430052011692633E-2</c:v>
                </c:pt>
                <c:pt idx="70">
                  <c:v>1.1430052011692633E-2</c:v>
                </c:pt>
                <c:pt idx="71">
                  <c:v>1.1430052011692633E-2</c:v>
                </c:pt>
                <c:pt idx="72">
                  <c:v>1.1430052011692633E-2</c:v>
                </c:pt>
                <c:pt idx="73">
                  <c:v>1.1430052011692633E-2</c:v>
                </c:pt>
              </c:numCache>
            </c:numRef>
          </c:xVal>
          <c:yVal>
            <c:numRef>
              <c:f>市区町村別_指導対象者群分析!$AN$6:$AN$79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xmlns:c16r2="http://schemas.microsoft.com/office/drawing/2015/06/char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2110962824562184"/>
              <c:y val="1.1285604386639392E-2"/>
            </c:manualLayout>
          </c:layout>
          <c:overlay val="0"/>
        </c:title>
        <c:numFmt formatCode="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D2E95827-7E2E-4988-9239-9EF05A901E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569874</xdr:colOff>
      <xdr:row>14</xdr:row>
      <xdr:rowOff>0</xdr:rowOff>
    </xdr:from>
    <xdr:to>
      <xdr:col>6</xdr:col>
      <xdr:colOff>317577</xdr:colOff>
      <xdr:row>18</xdr:row>
      <xdr:rowOff>1</xdr:rowOff>
    </xdr:to>
    <xdr:sp macro="" textlink="">
      <xdr:nvSpPr>
        <xdr:cNvPr id="2" name="フローチャート : 判断 1">
          <a:extLst>
            <a:ext uri="{FF2B5EF4-FFF2-40B4-BE49-F238E27FC236}">
              <a16:creationId xmlns="" xmlns:a16="http://schemas.microsoft.com/office/drawing/2014/main" id="{00000000-0008-0000-0F00-000002000000}"/>
            </a:ext>
          </a:extLst>
        </xdr:cNvPr>
        <xdr:cNvSpPr/>
      </xdr:nvSpPr>
      <xdr:spPr>
        <a:xfrm>
          <a:off x="1227099" y="2076450"/>
          <a:ext cx="1652703"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0</xdr:colOff>
      <xdr:row>24</xdr:row>
      <xdr:rowOff>0</xdr:rowOff>
    </xdr:from>
    <xdr:to>
      <xdr:col>3</xdr:col>
      <xdr:colOff>0</xdr:colOff>
      <xdr:row>26</xdr:row>
      <xdr:rowOff>171449</xdr:rowOff>
    </xdr:to>
    <xdr:sp macro="" textlink="">
      <xdr:nvSpPr>
        <xdr:cNvPr id="3" name="正方形/長方形 2">
          <a:extLst>
            <a:ext uri="{FF2B5EF4-FFF2-40B4-BE49-F238E27FC236}">
              <a16:creationId xmlns="" xmlns:a16="http://schemas.microsoft.com/office/drawing/2014/main" id="{00000000-0008-0000-0F00-000003000000}"/>
            </a:ext>
          </a:extLst>
        </xdr:cNvPr>
        <xdr:cNvSpPr/>
      </xdr:nvSpPr>
      <xdr:spPr>
        <a:xfrm>
          <a:off x="65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24</xdr:row>
      <xdr:rowOff>0</xdr:rowOff>
    </xdr:from>
    <xdr:to>
      <xdr:col>5</xdr:col>
      <xdr:colOff>0</xdr:colOff>
      <xdr:row>26</xdr:row>
      <xdr:rowOff>171449</xdr:rowOff>
    </xdr:to>
    <xdr:sp macro="" textlink="">
      <xdr:nvSpPr>
        <xdr:cNvPr id="4" name="正方形/長方形 3">
          <a:extLst>
            <a:ext uri="{FF2B5EF4-FFF2-40B4-BE49-F238E27FC236}">
              <a16:creationId xmlns="" xmlns:a16="http://schemas.microsoft.com/office/drawing/2014/main" id="{00000000-0008-0000-0F00-000004000000}"/>
            </a:ext>
          </a:extLst>
        </xdr:cNvPr>
        <xdr:cNvSpPr/>
      </xdr:nvSpPr>
      <xdr:spPr>
        <a:xfrm>
          <a:off x="160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6</xdr:col>
      <xdr:colOff>0</xdr:colOff>
      <xdr:row>24</xdr:row>
      <xdr:rowOff>0</xdr:rowOff>
    </xdr:from>
    <xdr:to>
      <xdr:col>7</xdr:col>
      <xdr:colOff>0</xdr:colOff>
      <xdr:row>26</xdr:row>
      <xdr:rowOff>171449</xdr:rowOff>
    </xdr:to>
    <xdr:sp macro="" textlink="">
      <xdr:nvSpPr>
        <xdr:cNvPr id="5" name="正方形/長方形 4">
          <a:extLst>
            <a:ext uri="{FF2B5EF4-FFF2-40B4-BE49-F238E27FC236}">
              <a16:creationId xmlns="" xmlns:a16="http://schemas.microsoft.com/office/drawing/2014/main" id="{00000000-0008-0000-0F00-000005000000}"/>
            </a:ext>
          </a:extLst>
        </xdr:cNvPr>
        <xdr:cNvSpPr/>
      </xdr:nvSpPr>
      <xdr:spPr>
        <a:xfrm>
          <a:off x="256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24</xdr:row>
      <xdr:rowOff>0</xdr:rowOff>
    </xdr:from>
    <xdr:to>
      <xdr:col>9</xdr:col>
      <xdr:colOff>0</xdr:colOff>
      <xdr:row>26</xdr:row>
      <xdr:rowOff>171449</xdr:rowOff>
    </xdr:to>
    <xdr:sp macro="" textlink="">
      <xdr:nvSpPr>
        <xdr:cNvPr id="6" name="正方形/長方形 5">
          <a:extLst>
            <a:ext uri="{FF2B5EF4-FFF2-40B4-BE49-F238E27FC236}">
              <a16:creationId xmlns="" xmlns:a16="http://schemas.microsoft.com/office/drawing/2014/main" id="{00000000-0008-0000-0F00-000006000000}"/>
            </a:ext>
          </a:extLst>
        </xdr:cNvPr>
        <xdr:cNvSpPr/>
      </xdr:nvSpPr>
      <xdr:spPr>
        <a:xfrm>
          <a:off x="3514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xdr:row>
      <xdr:rowOff>0</xdr:rowOff>
    </xdr:from>
    <xdr:to>
      <xdr:col>11</xdr:col>
      <xdr:colOff>0</xdr:colOff>
      <xdr:row>26</xdr:row>
      <xdr:rowOff>171449</xdr:rowOff>
    </xdr:to>
    <xdr:sp macro="" textlink="">
      <xdr:nvSpPr>
        <xdr:cNvPr id="7" name="正方形/長方形 6">
          <a:extLst>
            <a:ext uri="{FF2B5EF4-FFF2-40B4-BE49-F238E27FC236}">
              <a16:creationId xmlns="" xmlns:a16="http://schemas.microsoft.com/office/drawing/2014/main" id="{00000000-0008-0000-0F00-000007000000}"/>
            </a:ext>
          </a:extLst>
        </xdr:cNvPr>
        <xdr:cNvSpPr/>
      </xdr:nvSpPr>
      <xdr:spPr>
        <a:xfrm>
          <a:off x="446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24</xdr:row>
      <xdr:rowOff>0</xdr:rowOff>
    </xdr:from>
    <xdr:to>
      <xdr:col>13</xdr:col>
      <xdr:colOff>0</xdr:colOff>
      <xdr:row>26</xdr:row>
      <xdr:rowOff>171449</xdr:rowOff>
    </xdr:to>
    <xdr:sp macro="" textlink="">
      <xdr:nvSpPr>
        <xdr:cNvPr id="8" name="正方形/長方形 7">
          <a:extLst>
            <a:ext uri="{FF2B5EF4-FFF2-40B4-BE49-F238E27FC236}">
              <a16:creationId xmlns="" xmlns:a16="http://schemas.microsoft.com/office/drawing/2014/main" id="{00000000-0008-0000-0F00-000008000000}"/>
            </a:ext>
          </a:extLst>
        </xdr:cNvPr>
        <xdr:cNvSpPr/>
      </xdr:nvSpPr>
      <xdr:spPr>
        <a:xfrm>
          <a:off x="541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24</xdr:row>
      <xdr:rowOff>0</xdr:rowOff>
    </xdr:from>
    <xdr:to>
      <xdr:col>15</xdr:col>
      <xdr:colOff>0</xdr:colOff>
      <xdr:row>26</xdr:row>
      <xdr:rowOff>171449</xdr:rowOff>
    </xdr:to>
    <xdr:sp macro="" textlink="">
      <xdr:nvSpPr>
        <xdr:cNvPr id="9" name="正方形/長方形 8">
          <a:extLst>
            <a:ext uri="{FF2B5EF4-FFF2-40B4-BE49-F238E27FC236}">
              <a16:creationId xmlns="" xmlns:a16="http://schemas.microsoft.com/office/drawing/2014/main" id="{00000000-0008-0000-0F00-000009000000}"/>
            </a:ext>
          </a:extLst>
        </xdr:cNvPr>
        <xdr:cNvSpPr/>
      </xdr:nvSpPr>
      <xdr:spPr>
        <a:xfrm>
          <a:off x="637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567412</xdr:colOff>
      <xdr:row>6</xdr:row>
      <xdr:rowOff>0</xdr:rowOff>
    </xdr:from>
    <xdr:to>
      <xdr:col>10</xdr:col>
      <xdr:colOff>318412</xdr:colOff>
      <xdr:row>10</xdr:row>
      <xdr:rowOff>0</xdr:rowOff>
    </xdr:to>
    <xdr:sp macro="" textlink="">
      <xdr:nvSpPr>
        <xdr:cNvPr id="10" name="フローチャート : 判断 9">
          <a:extLst>
            <a:ext uri="{FF2B5EF4-FFF2-40B4-BE49-F238E27FC236}">
              <a16:creationId xmlns="" xmlns:a16="http://schemas.microsoft.com/office/drawing/2014/main" id="{00000000-0008-0000-0F00-00000A000000}"/>
            </a:ext>
          </a:extLst>
        </xdr:cNvPr>
        <xdr:cNvSpPr/>
      </xdr:nvSpPr>
      <xdr:spPr>
        <a:xfrm>
          <a:off x="3129637" y="857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567412</xdr:colOff>
      <xdr:row>11</xdr:row>
      <xdr:rowOff>0</xdr:rowOff>
    </xdr:from>
    <xdr:to>
      <xdr:col>14</xdr:col>
      <xdr:colOff>318412</xdr:colOff>
      <xdr:row>15</xdr:row>
      <xdr:rowOff>0</xdr:rowOff>
    </xdr:to>
    <xdr:sp macro="" textlink="">
      <xdr:nvSpPr>
        <xdr:cNvPr id="11" name="フローチャート : 判断 10">
          <a:extLst>
            <a:ext uri="{FF2B5EF4-FFF2-40B4-BE49-F238E27FC236}">
              <a16:creationId xmlns="" xmlns:a16="http://schemas.microsoft.com/office/drawing/2014/main" id="{00000000-0008-0000-0F00-00000B000000}"/>
            </a:ext>
          </a:extLst>
        </xdr:cNvPr>
        <xdr:cNvSpPr/>
      </xdr:nvSpPr>
      <xdr:spPr>
        <a:xfrm>
          <a:off x="5034637" y="1619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Ⅴ</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投薬レセプト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8</xdr:col>
      <xdr:colOff>567412</xdr:colOff>
      <xdr:row>17</xdr:row>
      <xdr:rowOff>0</xdr:rowOff>
    </xdr:from>
    <xdr:to>
      <xdr:col>12</xdr:col>
      <xdr:colOff>318412</xdr:colOff>
      <xdr:row>21</xdr:row>
      <xdr:rowOff>1</xdr:rowOff>
    </xdr:to>
    <xdr:sp macro="" textlink="">
      <xdr:nvSpPr>
        <xdr:cNvPr id="12" name="フローチャート : 判断 11">
          <a:extLst>
            <a:ext uri="{FF2B5EF4-FFF2-40B4-BE49-F238E27FC236}">
              <a16:creationId xmlns="" xmlns:a16="http://schemas.microsoft.com/office/drawing/2014/main" id="{00000000-0008-0000-0F00-00000C000000}"/>
            </a:ext>
          </a:extLst>
        </xdr:cNvPr>
        <xdr:cNvSpPr/>
      </xdr:nvSpPr>
      <xdr:spPr>
        <a:xfrm>
          <a:off x="4082137" y="2533650"/>
          <a:ext cx="1656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Ⅵ</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放置</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4</xdr:col>
      <xdr:colOff>567905</xdr:colOff>
      <xdr:row>9</xdr:row>
      <xdr:rowOff>171914</xdr:rowOff>
    </xdr:from>
    <xdr:to>
      <xdr:col>8</xdr:col>
      <xdr:colOff>318905</xdr:colOff>
      <xdr:row>13</xdr:row>
      <xdr:rowOff>171913</xdr:rowOff>
    </xdr:to>
    <xdr:sp macro="" textlink="">
      <xdr:nvSpPr>
        <xdr:cNvPr id="13" name="フローチャート : 判断 12">
          <a:extLst>
            <a:ext uri="{FF2B5EF4-FFF2-40B4-BE49-F238E27FC236}">
              <a16:creationId xmlns="" xmlns:a16="http://schemas.microsoft.com/office/drawing/2014/main" id="{00000000-0008-0000-0F00-00000D000000}"/>
            </a:ext>
          </a:extLst>
        </xdr:cNvPr>
        <xdr:cNvSpPr/>
      </xdr:nvSpPr>
      <xdr:spPr>
        <a:xfrm>
          <a:off x="2177630" y="1467314"/>
          <a:ext cx="1656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医療機関受診勧奨</a:t>
          </a:r>
          <a:endParaRPr lang="en-US" altLang="ja-JP" sz="800">
            <a:solidFill>
              <a:sysClr val="windowText" lastClr="000000"/>
            </a:solidFill>
            <a:latin typeface="ＭＳ Ｐ明朝" pitchFamily="18" charset="-128"/>
            <a:ea typeface="ＭＳ Ｐ明朝"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6</xdr:col>
      <xdr:colOff>819412</xdr:colOff>
      <xdr:row>2</xdr:row>
      <xdr:rowOff>85725</xdr:rowOff>
    </xdr:from>
    <xdr:to>
      <xdr:col>10</xdr:col>
      <xdr:colOff>66412</xdr:colOff>
      <xdr:row>4</xdr:row>
      <xdr:rowOff>85725</xdr:rowOff>
    </xdr:to>
    <xdr:sp macro="" textlink="">
      <xdr:nvSpPr>
        <xdr:cNvPr id="14" name="フローチャート : 端子 13">
          <a:extLst>
            <a:ext uri="{FF2B5EF4-FFF2-40B4-BE49-F238E27FC236}">
              <a16:creationId xmlns="" xmlns:a16="http://schemas.microsoft.com/office/drawing/2014/main" id="{00000000-0008-0000-0F00-00000E000000}"/>
            </a:ext>
          </a:extLst>
        </xdr:cNvPr>
        <xdr:cNvSpPr/>
      </xdr:nvSpPr>
      <xdr:spPr>
        <a:xfrm>
          <a:off x="3381637" y="333375"/>
          <a:ext cx="1152000"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318412</xdr:colOff>
      <xdr:row>8</xdr:row>
      <xdr:rowOff>0</xdr:rowOff>
    </xdr:from>
    <xdr:to>
      <xdr:col>12</xdr:col>
      <xdr:colOff>442912</xdr:colOff>
      <xdr:row>11</xdr:row>
      <xdr:rowOff>0</xdr:rowOff>
    </xdr:to>
    <xdr:cxnSp macro="">
      <xdr:nvCxnSpPr>
        <xdr:cNvPr id="15" name="カギ線コネクタ 14">
          <a:extLst>
            <a:ext uri="{FF2B5EF4-FFF2-40B4-BE49-F238E27FC236}">
              <a16:creationId xmlns="" xmlns:a16="http://schemas.microsoft.com/office/drawing/2014/main" id="{00000000-0008-0000-0F00-00000F000000}"/>
            </a:ext>
          </a:extLst>
        </xdr:cNvPr>
        <xdr:cNvCxnSpPr>
          <a:stCxn id="10" idx="3"/>
          <a:endCxn id="11" idx="0"/>
        </xdr:cNvCxnSpPr>
      </xdr:nvCxnSpPr>
      <xdr:spPr>
        <a:xfrm>
          <a:off x="4785637" y="1162050"/>
          <a:ext cx="1077000" cy="4572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443406</xdr:colOff>
      <xdr:row>7</xdr:row>
      <xdr:rowOff>171914</xdr:rowOff>
    </xdr:from>
    <xdr:to>
      <xdr:col>6</xdr:col>
      <xdr:colOff>567413</xdr:colOff>
      <xdr:row>9</xdr:row>
      <xdr:rowOff>171913</xdr:rowOff>
    </xdr:to>
    <xdr:cxnSp macro="">
      <xdr:nvCxnSpPr>
        <xdr:cNvPr id="16" name="カギ線コネクタ 15">
          <a:extLst>
            <a:ext uri="{FF2B5EF4-FFF2-40B4-BE49-F238E27FC236}">
              <a16:creationId xmlns="" xmlns:a16="http://schemas.microsoft.com/office/drawing/2014/main" id="{00000000-0008-0000-0F00-000010000000}"/>
            </a:ext>
          </a:extLst>
        </xdr:cNvPr>
        <xdr:cNvCxnSpPr>
          <a:stCxn id="10" idx="1"/>
          <a:endCxn id="13" idx="0"/>
        </xdr:cNvCxnSpPr>
      </xdr:nvCxnSpPr>
      <xdr:spPr>
        <a:xfrm rot="10800000" flipV="1">
          <a:off x="3005631" y="1162514"/>
          <a:ext cx="124007"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443727</xdr:colOff>
      <xdr:row>12</xdr:row>
      <xdr:rowOff>464</xdr:rowOff>
    </xdr:from>
    <xdr:to>
      <xdr:col>4</xdr:col>
      <xdr:colOff>567906</xdr:colOff>
      <xdr:row>14</xdr:row>
      <xdr:rowOff>0</xdr:rowOff>
    </xdr:to>
    <xdr:cxnSp macro="">
      <xdr:nvCxnSpPr>
        <xdr:cNvPr id="17" name="カギ線コネクタ 16">
          <a:extLst>
            <a:ext uri="{FF2B5EF4-FFF2-40B4-BE49-F238E27FC236}">
              <a16:creationId xmlns="" xmlns:a16="http://schemas.microsoft.com/office/drawing/2014/main" id="{00000000-0008-0000-0F00-000011000000}"/>
            </a:ext>
          </a:extLst>
        </xdr:cNvPr>
        <xdr:cNvCxnSpPr>
          <a:stCxn id="13" idx="1"/>
          <a:endCxn id="2" idx="0"/>
        </xdr:cNvCxnSpPr>
      </xdr:nvCxnSpPr>
      <xdr:spPr>
        <a:xfrm rot="10800000" flipV="1">
          <a:off x="2053452" y="1772114"/>
          <a:ext cx="124179" cy="304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322196</xdr:colOff>
      <xdr:row>19</xdr:row>
      <xdr:rowOff>152072</xdr:rowOff>
    </xdr:from>
    <xdr:to>
      <xdr:col>4</xdr:col>
      <xdr:colOff>442913</xdr:colOff>
      <xdr:row>24</xdr:row>
      <xdr:rowOff>0</xdr:rowOff>
    </xdr:to>
    <xdr:cxnSp macro="">
      <xdr:nvCxnSpPr>
        <xdr:cNvPr id="18" name="カギ線コネクタ 17">
          <a:extLst>
            <a:ext uri="{FF2B5EF4-FFF2-40B4-BE49-F238E27FC236}">
              <a16:creationId xmlns="" xmlns:a16="http://schemas.microsoft.com/office/drawing/2014/main" id="{00000000-0008-0000-0F00-000012000000}"/>
            </a:ext>
          </a:extLst>
        </xdr:cNvPr>
        <xdr:cNvCxnSpPr>
          <a:stCxn id="36" idx="3"/>
          <a:endCxn id="4" idx="0"/>
        </xdr:cNvCxnSpPr>
      </xdr:nvCxnSpPr>
      <xdr:spPr>
        <a:xfrm>
          <a:off x="1931921" y="2990522"/>
          <a:ext cx="120717" cy="60992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13</xdr:row>
      <xdr:rowOff>0</xdr:rowOff>
    </xdr:from>
    <xdr:to>
      <xdr:col>14</xdr:col>
      <xdr:colOff>442913</xdr:colOff>
      <xdr:row>24</xdr:row>
      <xdr:rowOff>0</xdr:rowOff>
    </xdr:to>
    <xdr:cxnSp macro="">
      <xdr:nvCxnSpPr>
        <xdr:cNvPr id="19" name="カギ線コネクタ 18">
          <a:extLst>
            <a:ext uri="{FF2B5EF4-FFF2-40B4-BE49-F238E27FC236}">
              <a16:creationId xmlns="" xmlns:a16="http://schemas.microsoft.com/office/drawing/2014/main" id="{00000000-0008-0000-0F00-000013000000}"/>
            </a:ext>
          </a:extLst>
        </xdr:cNvPr>
        <xdr:cNvCxnSpPr>
          <a:stCxn id="11" idx="3"/>
          <a:endCxn id="9" idx="0"/>
        </xdr:cNvCxnSpPr>
      </xdr:nvCxnSpPr>
      <xdr:spPr>
        <a:xfrm>
          <a:off x="6690637" y="1924050"/>
          <a:ext cx="124501" cy="16764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12</xdr:row>
      <xdr:rowOff>172639</xdr:rowOff>
    </xdr:from>
    <xdr:to>
      <xdr:col>10</xdr:col>
      <xdr:colOff>567412</xdr:colOff>
      <xdr:row>16</xdr:row>
      <xdr:rowOff>172640</xdr:rowOff>
    </xdr:to>
    <xdr:cxnSp macro="">
      <xdr:nvCxnSpPr>
        <xdr:cNvPr id="20" name="カギ線コネクタ 19">
          <a:extLst>
            <a:ext uri="{FF2B5EF4-FFF2-40B4-BE49-F238E27FC236}">
              <a16:creationId xmlns="" xmlns:a16="http://schemas.microsoft.com/office/drawing/2014/main" id="{00000000-0008-0000-0F00-000014000000}"/>
            </a:ext>
          </a:extLst>
        </xdr:cNvPr>
        <xdr:cNvCxnSpPr>
          <a:stCxn id="11" idx="1"/>
          <a:endCxn id="12" idx="0"/>
        </xdr:cNvCxnSpPr>
      </xdr:nvCxnSpPr>
      <xdr:spPr>
        <a:xfrm rot="10800000" flipV="1">
          <a:off x="4910137" y="1925239"/>
          <a:ext cx="124500" cy="609601"/>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318412</xdr:colOff>
      <xdr:row>19</xdr:row>
      <xdr:rowOff>1</xdr:rowOff>
    </xdr:from>
    <xdr:to>
      <xdr:col>12</xdr:col>
      <xdr:colOff>443508</xdr:colOff>
      <xdr:row>24</xdr:row>
      <xdr:rowOff>0</xdr:rowOff>
    </xdr:to>
    <xdr:cxnSp macro="">
      <xdr:nvCxnSpPr>
        <xdr:cNvPr id="21" name="カギ線コネクタ 20">
          <a:extLst>
            <a:ext uri="{FF2B5EF4-FFF2-40B4-BE49-F238E27FC236}">
              <a16:creationId xmlns="" xmlns:a16="http://schemas.microsoft.com/office/drawing/2014/main" id="{00000000-0008-0000-0F00-000015000000}"/>
            </a:ext>
          </a:extLst>
        </xdr:cNvPr>
        <xdr:cNvCxnSpPr>
          <a:stCxn id="12" idx="3"/>
          <a:endCxn id="8" idx="0"/>
        </xdr:cNvCxnSpPr>
      </xdr:nvCxnSpPr>
      <xdr:spPr>
        <a:xfrm>
          <a:off x="5738137" y="2838451"/>
          <a:ext cx="125096" cy="7619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21</xdr:row>
      <xdr:rowOff>1</xdr:rowOff>
    </xdr:from>
    <xdr:to>
      <xdr:col>10</xdr:col>
      <xdr:colOff>443508</xdr:colOff>
      <xdr:row>24</xdr:row>
      <xdr:rowOff>0</xdr:rowOff>
    </xdr:to>
    <xdr:cxnSp macro="">
      <xdr:nvCxnSpPr>
        <xdr:cNvPr id="22" name="直線矢印コネクタ 21">
          <a:extLst>
            <a:ext uri="{FF2B5EF4-FFF2-40B4-BE49-F238E27FC236}">
              <a16:creationId xmlns="" xmlns:a16="http://schemas.microsoft.com/office/drawing/2014/main" id="{00000000-0008-0000-0F00-000016000000}"/>
            </a:ext>
          </a:extLst>
        </xdr:cNvPr>
        <xdr:cNvCxnSpPr>
          <a:stCxn id="12" idx="2"/>
          <a:endCxn id="7" idx="0"/>
        </xdr:cNvCxnSpPr>
      </xdr:nvCxnSpPr>
      <xdr:spPr>
        <a:xfrm>
          <a:off x="4910137" y="3143251"/>
          <a:ext cx="596" cy="457199"/>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308887</xdr:colOff>
      <xdr:row>6</xdr:row>
      <xdr:rowOff>54900</xdr:rowOff>
    </xdr:from>
    <xdr:to>
      <xdr:col>10</xdr:col>
      <xdr:colOff>596887</xdr:colOff>
      <xdr:row>8</xdr:row>
      <xdr:rowOff>0</xdr:rowOff>
    </xdr:to>
    <xdr:sp macro="" textlink="">
      <xdr:nvSpPr>
        <xdr:cNvPr id="23" name="テキスト ボックス 22">
          <a:extLst>
            <a:ext uri="{FF2B5EF4-FFF2-40B4-BE49-F238E27FC236}">
              <a16:creationId xmlns="" xmlns:a16="http://schemas.microsoft.com/office/drawing/2014/main" id="{00000000-0008-0000-0F00-000017000000}"/>
            </a:ext>
          </a:extLst>
        </xdr:cNvPr>
        <xdr:cNvSpPr txBox="1"/>
      </xdr:nvSpPr>
      <xdr:spPr>
        <a:xfrm>
          <a:off x="4776112"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269888</xdr:colOff>
      <xdr:row>6</xdr:row>
      <xdr:rowOff>54900</xdr:rowOff>
    </xdr:from>
    <xdr:to>
      <xdr:col>6</xdr:col>
      <xdr:colOff>557888</xdr:colOff>
      <xdr:row>8</xdr:row>
      <xdr:rowOff>0</xdr:rowOff>
    </xdr:to>
    <xdr:sp macro="" textlink="">
      <xdr:nvSpPr>
        <xdr:cNvPr id="24" name="テキスト ボックス 23">
          <a:extLst>
            <a:ext uri="{FF2B5EF4-FFF2-40B4-BE49-F238E27FC236}">
              <a16:creationId xmlns="" xmlns:a16="http://schemas.microsoft.com/office/drawing/2014/main" id="{00000000-0008-0000-0F00-000018000000}"/>
            </a:ext>
          </a:extLst>
        </xdr:cNvPr>
        <xdr:cNvSpPr txBox="1"/>
      </xdr:nvSpPr>
      <xdr:spPr>
        <a:xfrm>
          <a:off x="2832113"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442912</xdr:colOff>
      <xdr:row>4</xdr:row>
      <xdr:rowOff>85725</xdr:rowOff>
    </xdr:from>
    <xdr:to>
      <xdr:col>8</xdr:col>
      <xdr:colOff>442912</xdr:colOff>
      <xdr:row>6</xdr:row>
      <xdr:rowOff>0</xdr:rowOff>
    </xdr:to>
    <xdr:cxnSp macro="">
      <xdr:nvCxnSpPr>
        <xdr:cNvPr id="25" name="直線矢印コネクタ 24">
          <a:extLst>
            <a:ext uri="{FF2B5EF4-FFF2-40B4-BE49-F238E27FC236}">
              <a16:creationId xmlns="" xmlns:a16="http://schemas.microsoft.com/office/drawing/2014/main" id="{00000000-0008-0000-0F00-000019000000}"/>
            </a:ext>
          </a:extLst>
        </xdr:cNvPr>
        <xdr:cNvCxnSpPr>
          <a:stCxn id="14" idx="2"/>
          <a:endCxn id="10" idx="0"/>
        </xdr:cNvCxnSpPr>
      </xdr:nvCxnSpPr>
      <xdr:spPr>
        <a:xfrm>
          <a:off x="3957637" y="638175"/>
          <a:ext cx="0" cy="21907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11</xdr:row>
      <xdr:rowOff>54900</xdr:rowOff>
    </xdr:from>
    <xdr:to>
      <xdr:col>14</xdr:col>
      <xdr:colOff>606412</xdr:colOff>
      <xdr:row>13</xdr:row>
      <xdr:rowOff>0</xdr:rowOff>
    </xdr:to>
    <xdr:sp macro="" textlink="">
      <xdr:nvSpPr>
        <xdr:cNvPr id="26" name="テキスト ボックス 25">
          <a:extLst>
            <a:ext uri="{FF2B5EF4-FFF2-40B4-BE49-F238E27FC236}">
              <a16:creationId xmlns="" xmlns:a16="http://schemas.microsoft.com/office/drawing/2014/main" id="{00000000-0008-0000-0F00-00001A000000}"/>
            </a:ext>
          </a:extLst>
        </xdr:cNvPr>
        <xdr:cNvSpPr txBox="1"/>
      </xdr:nvSpPr>
      <xdr:spPr>
        <a:xfrm>
          <a:off x="6690637"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10</xdr:col>
      <xdr:colOff>269888</xdr:colOff>
      <xdr:row>11</xdr:row>
      <xdr:rowOff>54900</xdr:rowOff>
    </xdr:from>
    <xdr:to>
      <xdr:col>10</xdr:col>
      <xdr:colOff>557888</xdr:colOff>
      <xdr:row>13</xdr:row>
      <xdr:rowOff>0</xdr:rowOff>
    </xdr:to>
    <xdr:sp macro="" textlink="">
      <xdr:nvSpPr>
        <xdr:cNvPr id="27" name="テキスト ボックス 26">
          <a:extLst>
            <a:ext uri="{FF2B5EF4-FFF2-40B4-BE49-F238E27FC236}">
              <a16:creationId xmlns="" xmlns:a16="http://schemas.microsoft.com/office/drawing/2014/main" id="{00000000-0008-0000-0F00-00001B000000}"/>
            </a:ext>
          </a:extLst>
        </xdr:cNvPr>
        <xdr:cNvSpPr txBox="1"/>
      </xdr:nvSpPr>
      <xdr:spPr>
        <a:xfrm>
          <a:off x="4737113"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313340</xdr:colOff>
      <xdr:row>10</xdr:row>
      <xdr:rowOff>58059</xdr:rowOff>
    </xdr:from>
    <xdr:to>
      <xdr:col>8</xdr:col>
      <xdr:colOff>601340</xdr:colOff>
      <xdr:row>12</xdr:row>
      <xdr:rowOff>3159</xdr:rowOff>
    </xdr:to>
    <xdr:sp macro="" textlink="">
      <xdr:nvSpPr>
        <xdr:cNvPr id="28" name="テキスト ボックス 27">
          <a:extLst>
            <a:ext uri="{FF2B5EF4-FFF2-40B4-BE49-F238E27FC236}">
              <a16:creationId xmlns="" xmlns:a16="http://schemas.microsoft.com/office/drawing/2014/main" id="{00000000-0008-0000-0F00-00001C000000}"/>
            </a:ext>
          </a:extLst>
        </xdr:cNvPr>
        <xdr:cNvSpPr txBox="1"/>
      </xdr:nvSpPr>
      <xdr:spPr>
        <a:xfrm>
          <a:off x="3828065" y="1524909"/>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2</xdr:col>
      <xdr:colOff>281800</xdr:colOff>
      <xdr:row>14</xdr:row>
      <xdr:rowOff>51288</xdr:rowOff>
    </xdr:from>
    <xdr:to>
      <xdr:col>2</xdr:col>
      <xdr:colOff>569800</xdr:colOff>
      <xdr:row>15</xdr:row>
      <xdr:rowOff>148788</xdr:rowOff>
    </xdr:to>
    <xdr:sp macro="" textlink="">
      <xdr:nvSpPr>
        <xdr:cNvPr id="29" name="テキスト ボックス 28">
          <a:extLst>
            <a:ext uri="{FF2B5EF4-FFF2-40B4-BE49-F238E27FC236}">
              <a16:creationId xmlns="" xmlns:a16="http://schemas.microsoft.com/office/drawing/2014/main" id="{00000000-0008-0000-0F00-00001D000000}"/>
            </a:ext>
          </a:extLst>
        </xdr:cNvPr>
        <xdr:cNvSpPr txBox="1"/>
      </xdr:nvSpPr>
      <xdr:spPr>
        <a:xfrm>
          <a:off x="939025" y="2127738"/>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10</xdr:col>
      <xdr:colOff>154912</xdr:colOff>
      <xdr:row>21</xdr:row>
      <xdr:rowOff>1</xdr:rowOff>
    </xdr:from>
    <xdr:to>
      <xdr:col>10</xdr:col>
      <xdr:colOff>442912</xdr:colOff>
      <xdr:row>22</xdr:row>
      <xdr:rowOff>116551</xdr:rowOff>
    </xdr:to>
    <xdr:sp macro="" textlink="">
      <xdr:nvSpPr>
        <xdr:cNvPr id="30" name="テキスト ボックス 29">
          <a:extLst>
            <a:ext uri="{FF2B5EF4-FFF2-40B4-BE49-F238E27FC236}">
              <a16:creationId xmlns="" xmlns:a16="http://schemas.microsoft.com/office/drawing/2014/main" id="{00000000-0008-0000-0F00-00001E000000}"/>
            </a:ext>
          </a:extLst>
        </xdr:cNvPr>
        <xdr:cNvSpPr txBox="1"/>
      </xdr:nvSpPr>
      <xdr:spPr>
        <a:xfrm>
          <a:off x="4622137" y="3143251"/>
          <a:ext cx="288000" cy="268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12</xdr:col>
      <xdr:colOff>311137</xdr:colOff>
      <xdr:row>17</xdr:row>
      <xdr:rowOff>57281</xdr:rowOff>
    </xdr:from>
    <xdr:to>
      <xdr:col>12</xdr:col>
      <xdr:colOff>599137</xdr:colOff>
      <xdr:row>19</xdr:row>
      <xdr:rowOff>2381</xdr:rowOff>
    </xdr:to>
    <xdr:sp macro="" textlink="">
      <xdr:nvSpPr>
        <xdr:cNvPr id="31" name="テキスト ボックス 30">
          <a:extLst>
            <a:ext uri="{FF2B5EF4-FFF2-40B4-BE49-F238E27FC236}">
              <a16:creationId xmlns="" xmlns:a16="http://schemas.microsoft.com/office/drawing/2014/main" id="{00000000-0008-0000-0F00-00001F000000}"/>
            </a:ext>
          </a:extLst>
        </xdr:cNvPr>
        <xdr:cNvSpPr txBox="1"/>
      </xdr:nvSpPr>
      <xdr:spPr>
        <a:xfrm>
          <a:off x="5730862" y="259093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6</xdr:col>
      <xdr:colOff>313070</xdr:colOff>
      <xdr:row>14</xdr:row>
      <xdr:rowOff>50701</xdr:rowOff>
    </xdr:from>
    <xdr:to>
      <xdr:col>6</xdr:col>
      <xdr:colOff>601070</xdr:colOff>
      <xdr:row>15</xdr:row>
      <xdr:rowOff>148201</xdr:rowOff>
    </xdr:to>
    <xdr:sp macro="" textlink="">
      <xdr:nvSpPr>
        <xdr:cNvPr id="32" name="テキスト ボックス 31">
          <a:extLst>
            <a:ext uri="{FF2B5EF4-FFF2-40B4-BE49-F238E27FC236}">
              <a16:creationId xmlns="" xmlns:a16="http://schemas.microsoft.com/office/drawing/2014/main" id="{00000000-0008-0000-0F00-000020000000}"/>
            </a:ext>
          </a:extLst>
        </xdr:cNvPr>
        <xdr:cNvSpPr txBox="1"/>
      </xdr:nvSpPr>
      <xdr:spPr>
        <a:xfrm>
          <a:off x="2875295" y="212715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4</xdr:col>
      <xdr:colOff>322196</xdr:colOff>
      <xdr:row>18</xdr:row>
      <xdr:rowOff>53586</xdr:rowOff>
    </xdr:from>
    <xdr:to>
      <xdr:col>4</xdr:col>
      <xdr:colOff>610196</xdr:colOff>
      <xdr:row>19</xdr:row>
      <xdr:rowOff>151086</xdr:rowOff>
    </xdr:to>
    <xdr:sp macro="" textlink="">
      <xdr:nvSpPr>
        <xdr:cNvPr id="33" name="テキスト ボックス 32">
          <a:extLst>
            <a:ext uri="{FF2B5EF4-FFF2-40B4-BE49-F238E27FC236}">
              <a16:creationId xmlns="" xmlns:a16="http://schemas.microsoft.com/office/drawing/2014/main" id="{00000000-0008-0000-0F00-000021000000}"/>
            </a:ext>
          </a:extLst>
        </xdr:cNvPr>
        <xdr:cNvSpPr txBox="1"/>
      </xdr:nvSpPr>
      <xdr:spPr>
        <a:xfrm>
          <a:off x="1931921" y="2739636"/>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4</xdr:col>
      <xdr:colOff>279905</xdr:colOff>
      <xdr:row>10</xdr:row>
      <xdr:rowOff>51511</xdr:rowOff>
    </xdr:from>
    <xdr:to>
      <xdr:col>4</xdr:col>
      <xdr:colOff>567905</xdr:colOff>
      <xdr:row>11</xdr:row>
      <xdr:rowOff>168061</xdr:rowOff>
    </xdr:to>
    <xdr:sp macro="" textlink="">
      <xdr:nvSpPr>
        <xdr:cNvPr id="34" name="テキスト ボックス 33">
          <a:extLst>
            <a:ext uri="{FF2B5EF4-FFF2-40B4-BE49-F238E27FC236}">
              <a16:creationId xmlns="" xmlns:a16="http://schemas.microsoft.com/office/drawing/2014/main" id="{00000000-0008-0000-0F00-000022000000}"/>
            </a:ext>
          </a:extLst>
        </xdr:cNvPr>
        <xdr:cNvSpPr txBox="1"/>
      </xdr:nvSpPr>
      <xdr:spPr>
        <a:xfrm>
          <a:off x="1889630" y="151836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2</xdr:col>
      <xdr:colOff>442913</xdr:colOff>
      <xdr:row>21</xdr:row>
      <xdr:rowOff>151743</xdr:rowOff>
    </xdr:from>
    <xdr:to>
      <xdr:col>2</xdr:col>
      <xdr:colOff>448010</xdr:colOff>
      <xdr:row>24</xdr:row>
      <xdr:rowOff>0</xdr:rowOff>
    </xdr:to>
    <xdr:cxnSp macro="">
      <xdr:nvCxnSpPr>
        <xdr:cNvPr id="35" name="直線矢印コネクタ 34">
          <a:extLst>
            <a:ext uri="{FF2B5EF4-FFF2-40B4-BE49-F238E27FC236}">
              <a16:creationId xmlns="" xmlns:a16="http://schemas.microsoft.com/office/drawing/2014/main" id="{00000000-0008-0000-0F00-000023000000}"/>
            </a:ext>
          </a:extLst>
        </xdr:cNvPr>
        <xdr:cNvCxnSpPr>
          <a:stCxn id="36" idx="2"/>
          <a:endCxn id="3" idx="0"/>
        </xdr:cNvCxnSpPr>
      </xdr:nvCxnSpPr>
      <xdr:spPr>
        <a:xfrm flipH="1">
          <a:off x="1100138" y="3294993"/>
          <a:ext cx="5097" cy="305457"/>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78524</xdr:colOff>
      <xdr:row>18</xdr:row>
      <xdr:rowOff>0</xdr:rowOff>
    </xdr:from>
    <xdr:to>
      <xdr:col>4</xdr:col>
      <xdr:colOff>322196</xdr:colOff>
      <xdr:row>21</xdr:row>
      <xdr:rowOff>151743</xdr:rowOff>
    </xdr:to>
    <xdr:sp macro="" textlink="">
      <xdr:nvSpPr>
        <xdr:cNvPr id="36" name="フローチャート : 判断 35">
          <a:extLst>
            <a:ext uri="{FF2B5EF4-FFF2-40B4-BE49-F238E27FC236}">
              <a16:creationId xmlns="" xmlns:a16="http://schemas.microsoft.com/office/drawing/2014/main" id="{00000000-0008-0000-0F00-000024000000}"/>
            </a:ext>
          </a:extLst>
        </xdr:cNvPr>
        <xdr:cNvSpPr/>
      </xdr:nvSpPr>
      <xdr:spPr>
        <a:xfrm>
          <a:off x="278549" y="2686050"/>
          <a:ext cx="1653372" cy="608943"/>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健診値リスク</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448010</xdr:colOff>
      <xdr:row>16</xdr:row>
      <xdr:rowOff>0</xdr:rowOff>
    </xdr:from>
    <xdr:to>
      <xdr:col>2</xdr:col>
      <xdr:colOff>569874</xdr:colOff>
      <xdr:row>17</xdr:row>
      <xdr:rowOff>152399</xdr:rowOff>
    </xdr:to>
    <xdr:cxnSp macro="">
      <xdr:nvCxnSpPr>
        <xdr:cNvPr id="37" name="カギ線コネクタ 36">
          <a:extLst>
            <a:ext uri="{FF2B5EF4-FFF2-40B4-BE49-F238E27FC236}">
              <a16:creationId xmlns="" xmlns:a16="http://schemas.microsoft.com/office/drawing/2014/main" id="{00000000-0008-0000-0F00-000025000000}"/>
            </a:ext>
          </a:extLst>
        </xdr:cNvPr>
        <xdr:cNvCxnSpPr>
          <a:stCxn id="2" idx="1"/>
          <a:endCxn id="36" idx="0"/>
        </xdr:cNvCxnSpPr>
      </xdr:nvCxnSpPr>
      <xdr:spPr>
        <a:xfrm rot="10800000" flipV="1">
          <a:off x="1105235" y="2381250"/>
          <a:ext cx="121864"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318905</xdr:colOff>
      <xdr:row>12</xdr:row>
      <xdr:rowOff>464</xdr:rowOff>
    </xdr:from>
    <xdr:to>
      <xdr:col>8</xdr:col>
      <xdr:colOff>443120</xdr:colOff>
      <xdr:row>24</xdr:row>
      <xdr:rowOff>0</xdr:rowOff>
    </xdr:to>
    <xdr:cxnSp macro="">
      <xdr:nvCxnSpPr>
        <xdr:cNvPr id="38" name="カギ線コネクタ 37">
          <a:extLst>
            <a:ext uri="{FF2B5EF4-FFF2-40B4-BE49-F238E27FC236}">
              <a16:creationId xmlns="" xmlns:a16="http://schemas.microsoft.com/office/drawing/2014/main" id="{00000000-0008-0000-0F00-000026000000}"/>
            </a:ext>
          </a:extLst>
        </xdr:cNvPr>
        <xdr:cNvCxnSpPr>
          <a:stCxn id="13" idx="3"/>
          <a:endCxn id="6" idx="0"/>
        </xdr:cNvCxnSpPr>
      </xdr:nvCxnSpPr>
      <xdr:spPr>
        <a:xfrm>
          <a:off x="3833630" y="1772114"/>
          <a:ext cx="124215" cy="1828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317577</xdr:colOff>
      <xdr:row>16</xdr:row>
      <xdr:rowOff>1</xdr:rowOff>
    </xdr:from>
    <xdr:to>
      <xdr:col>6</xdr:col>
      <xdr:colOff>442913</xdr:colOff>
      <xdr:row>24</xdr:row>
      <xdr:rowOff>0</xdr:rowOff>
    </xdr:to>
    <xdr:cxnSp macro="">
      <xdr:nvCxnSpPr>
        <xdr:cNvPr id="39" name="カギ線コネクタ 38">
          <a:extLst>
            <a:ext uri="{FF2B5EF4-FFF2-40B4-BE49-F238E27FC236}">
              <a16:creationId xmlns="" xmlns:a16="http://schemas.microsoft.com/office/drawing/2014/main" id="{00000000-0008-0000-0F00-000027000000}"/>
            </a:ext>
          </a:extLst>
        </xdr:cNvPr>
        <xdr:cNvCxnSpPr>
          <a:stCxn id="2" idx="3"/>
          <a:endCxn id="5" idx="0"/>
        </xdr:cNvCxnSpPr>
      </xdr:nvCxnSpPr>
      <xdr:spPr>
        <a:xfrm>
          <a:off x="2879802" y="2381251"/>
          <a:ext cx="125336" cy="12191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0</xdr:rowOff>
    </xdr:from>
    <xdr:to>
      <xdr:col>4</xdr:col>
      <xdr:colOff>231913</xdr:colOff>
      <xdr:row>32</xdr:row>
      <xdr:rowOff>1</xdr:rowOff>
    </xdr:to>
    <xdr:sp macro="" textlink="">
      <xdr:nvSpPr>
        <xdr:cNvPr id="40" name="テキスト ボックス 39">
          <a:extLst>
            <a:ext uri="{FF2B5EF4-FFF2-40B4-BE49-F238E27FC236}">
              <a16:creationId xmlns="" xmlns:a16="http://schemas.microsoft.com/office/drawing/2014/main" id="{00000000-0008-0000-0F00-000028000000}"/>
            </a:ext>
          </a:extLst>
        </xdr:cNvPr>
        <xdr:cNvSpPr txBox="1"/>
      </xdr:nvSpPr>
      <xdr:spPr>
        <a:xfrm>
          <a:off x="1609725" y="4552950"/>
          <a:ext cx="231913" cy="15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4</xdr:col>
      <xdr:colOff>0</xdr:colOff>
      <xdr:row>35</xdr:row>
      <xdr:rowOff>0</xdr:rowOff>
    </xdr:from>
    <xdr:to>
      <xdr:col>4</xdr:col>
      <xdr:colOff>231913</xdr:colOff>
      <xdr:row>36</xdr:row>
      <xdr:rowOff>0</xdr:rowOff>
    </xdr:to>
    <xdr:sp macro="" textlink="">
      <xdr:nvSpPr>
        <xdr:cNvPr id="41" name="テキスト ボックス 40">
          <a:extLst>
            <a:ext uri="{FF2B5EF4-FFF2-40B4-BE49-F238E27FC236}">
              <a16:creationId xmlns="" xmlns:a16="http://schemas.microsoft.com/office/drawing/2014/main" id="{00000000-0008-0000-0F00-000029000000}"/>
            </a:ext>
          </a:extLst>
        </xdr:cNvPr>
        <xdr:cNvSpPr txBox="1"/>
      </xdr:nvSpPr>
      <xdr:spPr>
        <a:xfrm>
          <a:off x="1609725" y="4933950"/>
          <a:ext cx="2319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2</xdr:col>
      <xdr:colOff>161925</xdr:colOff>
      <xdr:row>22</xdr:row>
      <xdr:rowOff>0</xdr:rowOff>
    </xdr:from>
    <xdr:to>
      <xdr:col>2</xdr:col>
      <xdr:colOff>449925</xdr:colOff>
      <xdr:row>23</xdr:row>
      <xdr:rowOff>0</xdr:rowOff>
    </xdr:to>
    <xdr:sp macro="" textlink="">
      <xdr:nvSpPr>
        <xdr:cNvPr id="42" name="テキスト ボックス 41">
          <a:extLst>
            <a:ext uri="{FF2B5EF4-FFF2-40B4-BE49-F238E27FC236}">
              <a16:creationId xmlns="" xmlns:a16="http://schemas.microsoft.com/office/drawing/2014/main" id="{00000000-0008-0000-0F00-00002A000000}"/>
            </a:ext>
          </a:extLst>
        </xdr:cNvPr>
        <xdr:cNvSpPr txBox="1"/>
      </xdr:nvSpPr>
      <xdr:spPr>
        <a:xfrm>
          <a:off x="819150" y="3295650"/>
          <a:ext cx="288000" cy="1524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2</xdr:col>
      <xdr:colOff>2932</xdr:colOff>
      <xdr:row>38</xdr:row>
      <xdr:rowOff>38061</xdr:rowOff>
    </xdr:from>
    <xdr:to>
      <xdr:col>9</xdr:col>
      <xdr:colOff>4292</xdr:colOff>
      <xdr:row>41</xdr:row>
      <xdr:rowOff>19049</xdr:rowOff>
    </xdr:to>
    <xdr:sp macro="" textlink="">
      <xdr:nvSpPr>
        <xdr:cNvPr id="43" name="左右矢印 42">
          <a:extLst>
            <a:ext uri="{FF2B5EF4-FFF2-40B4-BE49-F238E27FC236}">
              <a16:creationId xmlns="" xmlns:a16="http://schemas.microsoft.com/office/drawing/2014/main" id="{00000000-0008-0000-0F00-00002B000000}"/>
            </a:ext>
          </a:extLst>
        </xdr:cNvPr>
        <xdr:cNvSpPr/>
      </xdr:nvSpPr>
      <xdr:spPr>
        <a:xfrm>
          <a:off x="814628" y="5231257"/>
          <a:ext cx="3745099" cy="312292"/>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twoCellAnchor>
    <xdr:from>
      <xdr:col>10</xdr:col>
      <xdr:colOff>2932</xdr:colOff>
      <xdr:row>38</xdr:row>
      <xdr:rowOff>36634</xdr:rowOff>
    </xdr:from>
    <xdr:to>
      <xdr:col>15</xdr:col>
      <xdr:colOff>4292</xdr:colOff>
      <xdr:row>41</xdr:row>
      <xdr:rowOff>22754</xdr:rowOff>
    </xdr:to>
    <xdr:sp macro="" textlink="">
      <xdr:nvSpPr>
        <xdr:cNvPr id="44" name="左右矢印 43">
          <a:extLst>
            <a:ext uri="{FF2B5EF4-FFF2-40B4-BE49-F238E27FC236}">
              <a16:creationId xmlns="" xmlns:a16="http://schemas.microsoft.com/office/drawing/2014/main" id="{00000000-0008-0000-0F00-00002C000000}"/>
            </a:ext>
          </a:extLst>
        </xdr:cNvPr>
        <xdr:cNvSpPr/>
      </xdr:nvSpPr>
      <xdr:spPr>
        <a:xfrm>
          <a:off x="4470157" y="5199184"/>
          <a:ext cx="279218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314325</xdr:colOff>
      <xdr:row>17</xdr:row>
      <xdr:rowOff>219075</xdr:rowOff>
    </xdr:from>
    <xdr:to>
      <xdr:col>9</xdr:col>
      <xdr:colOff>628725</xdr:colOff>
      <xdr:row>49</xdr:row>
      <xdr:rowOff>161925</xdr:rowOff>
    </xdr:to>
    <xdr:graphicFrame macro="">
      <xdr:nvGraphicFramePr>
        <xdr:cNvPr id="2" name="生活習慣病疾病別 患者一人当たりの医療費と有病率">
          <a:extLst>
            <a:ext uri="{FF2B5EF4-FFF2-40B4-BE49-F238E27FC236}">
              <a16:creationId xmlns=""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162181</xdr:rowOff>
    </xdr:to>
    <xdr:pic>
      <xdr:nvPicPr>
        <xdr:cNvPr id="2" name="図 1">
          <a:extLst>
            <a:ext uri="{FF2B5EF4-FFF2-40B4-BE49-F238E27FC236}">
              <a16:creationId xmlns="" xmlns:a16="http://schemas.microsoft.com/office/drawing/2014/main" id="{DD5C791A-DDB0-475D-A421-AFCDF97AE0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 b="71371"/>
        <a:stretch/>
      </xdr:blipFill>
      <xdr:spPr>
        <a:xfrm>
          <a:off x="1152525" y="3086100"/>
          <a:ext cx="7216471" cy="109635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44BFDAAF-2396-4324-AAE7-A115BC6E0D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4DB134B8-FF1B-4F30-9020-DE4C1AD6F9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8E14C747-10EC-40F1-9A99-6850085731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D28BC497-81D9-4042-8BD3-AEDB8F7B97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162181</xdr:rowOff>
    </xdr:to>
    <xdr:pic>
      <xdr:nvPicPr>
        <xdr:cNvPr id="2" name="図 1">
          <a:extLst>
            <a:ext uri="{FF2B5EF4-FFF2-40B4-BE49-F238E27FC236}">
              <a16:creationId xmlns="" xmlns:a16="http://schemas.microsoft.com/office/drawing/2014/main" id="{8F6BE0DD-334C-43AD-8CB4-C486F99225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71368"/>
        <a:stretch/>
      </xdr:blipFill>
      <xdr:spPr>
        <a:xfrm>
          <a:off x="1152525" y="3086100"/>
          <a:ext cx="7216471" cy="109635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162933</xdr:rowOff>
    </xdr:to>
    <xdr:pic>
      <xdr:nvPicPr>
        <xdr:cNvPr id="2" name="図 1">
          <a:extLst>
            <a:ext uri="{FF2B5EF4-FFF2-40B4-BE49-F238E27FC236}">
              <a16:creationId xmlns="" xmlns:a16="http://schemas.microsoft.com/office/drawing/2014/main" id="{D175EF48-7129-45ED-AC57-CA18986A84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7"/>
        <a:stretch/>
      </xdr:blipFill>
      <xdr:spPr>
        <a:xfrm>
          <a:off x="1152525" y="3086100"/>
          <a:ext cx="7216471" cy="1096428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A464C279-E9EA-486E-BC15-29E7864B45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FF58729F-7C45-467F-91E5-306479BC9E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71369"/>
        <a:stretch/>
      </xdr:blipFill>
      <xdr:spPr>
        <a:xfrm>
          <a:off x="1152525" y="3086100"/>
          <a:ext cx="7216471" cy="1096390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162181</xdr:rowOff>
    </xdr:to>
    <xdr:pic>
      <xdr:nvPicPr>
        <xdr:cNvPr id="2" name="図 1">
          <a:extLst>
            <a:ext uri="{FF2B5EF4-FFF2-40B4-BE49-F238E27FC236}">
              <a16:creationId xmlns="" xmlns:a16="http://schemas.microsoft.com/office/drawing/2014/main" id="{5F954698-8A6E-4A0F-92A2-73F024DB9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9"/>
        <a:stretch/>
      </xdr:blipFill>
      <xdr:spPr>
        <a:xfrm>
          <a:off x="1152525" y="3086100"/>
          <a:ext cx="7216471" cy="109635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162181</xdr:rowOff>
    </xdr:to>
    <xdr:pic>
      <xdr:nvPicPr>
        <xdr:cNvPr id="2" name="図 1">
          <a:extLst>
            <a:ext uri="{FF2B5EF4-FFF2-40B4-BE49-F238E27FC236}">
              <a16:creationId xmlns="" xmlns:a16="http://schemas.microsoft.com/office/drawing/2014/main" id="{3429A996-2395-4B02-878F-414A816FA1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71368"/>
        <a:stretch/>
      </xdr:blipFill>
      <xdr:spPr>
        <a:xfrm>
          <a:off x="1152525" y="3086100"/>
          <a:ext cx="7216471" cy="109635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162933</xdr:rowOff>
    </xdr:to>
    <xdr:pic>
      <xdr:nvPicPr>
        <xdr:cNvPr id="2" name="図 1">
          <a:extLst>
            <a:ext uri="{FF2B5EF4-FFF2-40B4-BE49-F238E27FC236}">
              <a16:creationId xmlns="" xmlns:a16="http://schemas.microsoft.com/office/drawing/2014/main" id="{3259A14C-246D-48FA-A07C-9EA500AB55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7"/>
        <a:stretch/>
      </xdr:blipFill>
      <xdr:spPr>
        <a:xfrm>
          <a:off x="1152525" y="3086100"/>
          <a:ext cx="7216471" cy="1096428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5" name="グラフ 4">
          <a:extLst>
            <a:ext uri="{FF2B5EF4-FFF2-40B4-BE49-F238E27FC236}">
              <a16:creationId xmlns=""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BE67C728-01D4-43AB-92D2-29CF8F83F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162181</xdr:rowOff>
    </xdr:to>
    <xdr:pic>
      <xdr:nvPicPr>
        <xdr:cNvPr id="2" name="図 1">
          <a:extLst>
            <a:ext uri="{FF2B5EF4-FFF2-40B4-BE49-F238E27FC236}">
              <a16:creationId xmlns="" xmlns:a16="http://schemas.microsoft.com/office/drawing/2014/main" id="{CEA1828B-5D04-41A9-8DAF-EE1BDF81A33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 b="71367"/>
        <a:stretch/>
      </xdr:blipFill>
      <xdr:spPr>
        <a:xfrm>
          <a:off x="1152525" y="3086100"/>
          <a:ext cx="7216471" cy="109635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161806</xdr:rowOff>
    </xdr:to>
    <xdr:pic>
      <xdr:nvPicPr>
        <xdr:cNvPr id="2" name="図 1">
          <a:extLst>
            <a:ext uri="{FF2B5EF4-FFF2-40B4-BE49-F238E27FC236}">
              <a16:creationId xmlns="" xmlns:a16="http://schemas.microsoft.com/office/drawing/2014/main" id="{17A47527-E503-445A-8409-75949EE456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 b="71367"/>
        <a:stretch/>
      </xdr:blipFill>
      <xdr:spPr>
        <a:xfrm>
          <a:off x="1152525" y="3086100"/>
          <a:ext cx="7216471" cy="10963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162181</xdr:rowOff>
    </xdr:to>
    <xdr:pic>
      <xdr:nvPicPr>
        <xdr:cNvPr id="2" name="図 1">
          <a:extLst>
            <a:ext uri="{FF2B5EF4-FFF2-40B4-BE49-F238E27FC236}">
              <a16:creationId xmlns="" xmlns:a16="http://schemas.microsoft.com/office/drawing/2014/main" id="{116DC598-49FB-458F-8B04-34A4694A67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71368"/>
        <a:stretch/>
      </xdr:blipFill>
      <xdr:spPr>
        <a:xfrm>
          <a:off x="1152525" y="3086100"/>
          <a:ext cx="7216471" cy="109635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163308</xdr:rowOff>
    </xdr:to>
    <xdr:pic>
      <xdr:nvPicPr>
        <xdr:cNvPr id="2" name="図 1">
          <a:extLst>
            <a:ext uri="{FF2B5EF4-FFF2-40B4-BE49-F238E27FC236}">
              <a16:creationId xmlns="" xmlns:a16="http://schemas.microsoft.com/office/drawing/2014/main" id="{DE94BE61-300C-4EA6-BA56-56945828BC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71367"/>
        <a:stretch/>
      </xdr:blipFill>
      <xdr:spPr>
        <a:xfrm>
          <a:off x="1152525" y="3086100"/>
          <a:ext cx="7216471" cy="1096465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54DB45D2-977F-461D-82CD-7559F634AE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71367"/>
        <a:stretch/>
      </xdr:blipFill>
      <xdr:spPr>
        <a:xfrm>
          <a:off x="1152525" y="3086100"/>
          <a:ext cx="7216471" cy="1096390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162933</xdr:rowOff>
    </xdr:to>
    <xdr:pic>
      <xdr:nvPicPr>
        <xdr:cNvPr id="2" name="図 1">
          <a:extLst>
            <a:ext uri="{FF2B5EF4-FFF2-40B4-BE49-F238E27FC236}">
              <a16:creationId xmlns="" xmlns:a16="http://schemas.microsoft.com/office/drawing/2014/main" id="{395BCCCA-09AC-4EFF-A65A-8214BB6F96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7"/>
        <a:stretch/>
      </xdr:blipFill>
      <xdr:spPr>
        <a:xfrm>
          <a:off x="1152525" y="3086100"/>
          <a:ext cx="7216471" cy="1096428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161806</xdr:rowOff>
    </xdr:to>
    <xdr:pic>
      <xdr:nvPicPr>
        <xdr:cNvPr id="2" name="図 1">
          <a:extLst>
            <a:ext uri="{FF2B5EF4-FFF2-40B4-BE49-F238E27FC236}">
              <a16:creationId xmlns="" xmlns:a16="http://schemas.microsoft.com/office/drawing/2014/main" id="{ED756BC8-D426-4A76-9B15-FA1368EECC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70"/>
        <a:stretch/>
      </xdr:blipFill>
      <xdr:spPr>
        <a:xfrm>
          <a:off x="1152525" y="3086100"/>
          <a:ext cx="7216471" cy="10963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548971</xdr:colOff>
      <xdr:row>81</xdr:row>
      <xdr:rowOff>162557</xdr:rowOff>
    </xdr:to>
    <xdr:pic>
      <xdr:nvPicPr>
        <xdr:cNvPr id="2" name="図 1">
          <a:extLst>
            <a:ext uri="{FF2B5EF4-FFF2-40B4-BE49-F238E27FC236}">
              <a16:creationId xmlns="" xmlns:a16="http://schemas.microsoft.com/office/drawing/2014/main" id="{C08F65D8-C572-4B60-AA57-31F407850A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1368"/>
        <a:stretch/>
      </xdr:blipFill>
      <xdr:spPr>
        <a:xfrm>
          <a:off x="1152525" y="3086100"/>
          <a:ext cx="7216471" cy="109639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8"/>
  <sheetViews>
    <sheetView showGridLines="0" tabSelected="1" zoomScaleNormal="100" zoomScaleSheetLayoutView="50" workbookViewId="0"/>
  </sheetViews>
  <sheetFormatPr defaultRowHeight="13.5"/>
  <cols>
    <col min="1" max="1" width="4.625" style="90" customWidth="1"/>
    <col min="2" max="5" width="14.875" style="90" customWidth="1"/>
    <col min="6" max="7" width="9" style="90"/>
    <col min="8" max="10" width="14.875" style="90" customWidth="1"/>
    <col min="11" max="16384" width="9" style="90"/>
  </cols>
  <sheetData>
    <row r="1" spans="1:11" s="6" customFormat="1" ht="16.5" customHeight="1">
      <c r="A1" s="6" t="s">
        <v>237</v>
      </c>
    </row>
    <row r="2" spans="1:11" s="6" customFormat="1" ht="16.5" customHeight="1">
      <c r="A2" s="6" t="s">
        <v>197</v>
      </c>
      <c r="C2" s="56" t="s">
        <v>194</v>
      </c>
    </row>
    <row r="3" spans="1:11" s="6" customFormat="1">
      <c r="B3" s="7"/>
      <c r="C3" s="8" t="s">
        <v>81</v>
      </c>
      <c r="D3" s="9" t="s">
        <v>72</v>
      </c>
      <c r="E3" s="54" t="s">
        <v>297</v>
      </c>
      <c r="H3" s="6" t="s">
        <v>196</v>
      </c>
    </row>
    <row r="4" spans="1:11">
      <c r="B4" s="5" t="s">
        <v>195</v>
      </c>
      <c r="C4" s="93">
        <f>SUM(I4:I13)</f>
        <v>10960</v>
      </c>
      <c r="D4" s="94">
        <f>SUM(J4:J13)</f>
        <v>1382</v>
      </c>
      <c r="E4" s="10">
        <f>IFERROR(D4/C4,"-")</f>
        <v>0.12609489051094891</v>
      </c>
      <c r="H4" s="5" t="s">
        <v>94</v>
      </c>
      <c r="I4" s="93">
        <v>0</v>
      </c>
      <c r="J4" s="94">
        <v>0</v>
      </c>
      <c r="K4" s="10" t="str">
        <f>IFERROR(J4/I4,"-")</f>
        <v>-</v>
      </c>
    </row>
    <row r="5" spans="1:11">
      <c r="B5" s="5" t="s">
        <v>104</v>
      </c>
      <c r="C5" s="95">
        <v>2171</v>
      </c>
      <c r="D5" s="96">
        <v>367</v>
      </c>
      <c r="E5" s="10">
        <f t="shared" ref="E5:E44" si="0">IFERROR(D5/C5,"-")</f>
        <v>0.1690465223399355</v>
      </c>
      <c r="H5" s="5" t="s">
        <v>95</v>
      </c>
      <c r="I5" s="95">
        <v>625</v>
      </c>
      <c r="J5" s="96">
        <v>90</v>
      </c>
      <c r="K5" s="10">
        <f>IFERROR(J5/I5,"-")</f>
        <v>0.14399999999999999</v>
      </c>
    </row>
    <row r="6" spans="1:11">
      <c r="B6" s="5" t="s">
        <v>105</v>
      </c>
      <c r="C6" s="95">
        <v>100290</v>
      </c>
      <c r="D6" s="96">
        <v>27292</v>
      </c>
      <c r="E6" s="10">
        <f t="shared" si="0"/>
        <v>0.27213082062020144</v>
      </c>
      <c r="H6" s="5" t="s">
        <v>96</v>
      </c>
      <c r="I6" s="95">
        <v>877</v>
      </c>
      <c r="J6" s="96">
        <v>92</v>
      </c>
      <c r="K6" s="10">
        <f t="shared" ref="K6:K13" si="1">IFERROR(J6/I6,"-")</f>
        <v>0.10490307867730901</v>
      </c>
    </row>
    <row r="7" spans="1:11">
      <c r="B7" s="5" t="s">
        <v>106</v>
      </c>
      <c r="C7" s="95">
        <v>106491</v>
      </c>
      <c r="D7" s="96">
        <v>28763</v>
      </c>
      <c r="E7" s="10">
        <f t="shared" si="0"/>
        <v>0.27009794254913561</v>
      </c>
      <c r="H7" s="5" t="s">
        <v>97</v>
      </c>
      <c r="I7" s="95">
        <v>1109</v>
      </c>
      <c r="J7" s="96">
        <v>130</v>
      </c>
      <c r="K7" s="10">
        <f t="shared" si="1"/>
        <v>0.11722272317403065</v>
      </c>
    </row>
    <row r="8" spans="1:11">
      <c r="B8" s="5" t="s">
        <v>107</v>
      </c>
      <c r="C8" s="95">
        <v>93688</v>
      </c>
      <c r="D8" s="96">
        <v>24642</v>
      </c>
      <c r="E8" s="10">
        <f t="shared" si="0"/>
        <v>0.26302194517974553</v>
      </c>
      <c r="H8" s="5" t="s">
        <v>98</v>
      </c>
      <c r="I8" s="95">
        <v>1284</v>
      </c>
      <c r="J8" s="96">
        <v>141</v>
      </c>
      <c r="K8" s="10">
        <f t="shared" si="1"/>
        <v>0.10981308411214953</v>
      </c>
    </row>
    <row r="9" spans="1:11">
      <c r="B9" s="5" t="s">
        <v>108</v>
      </c>
      <c r="C9" s="95">
        <v>79801</v>
      </c>
      <c r="D9" s="96">
        <v>20063</v>
      </c>
      <c r="E9" s="10">
        <f t="shared" si="0"/>
        <v>0.25141288956278746</v>
      </c>
      <c r="H9" s="5" t="s">
        <v>99</v>
      </c>
      <c r="I9" s="95">
        <v>1537</v>
      </c>
      <c r="J9" s="96">
        <v>197</v>
      </c>
      <c r="K9" s="10">
        <f t="shared" si="1"/>
        <v>0.12817176317501627</v>
      </c>
    </row>
    <row r="10" spans="1:11">
      <c r="B10" s="5" t="s">
        <v>109</v>
      </c>
      <c r="C10" s="95">
        <v>69832</v>
      </c>
      <c r="D10" s="96">
        <v>17397</v>
      </c>
      <c r="E10" s="10">
        <f t="shared" si="0"/>
        <v>0.24912647496849583</v>
      </c>
      <c r="H10" s="5" t="s">
        <v>100</v>
      </c>
      <c r="I10" s="95">
        <v>1612</v>
      </c>
      <c r="J10" s="96">
        <v>215</v>
      </c>
      <c r="K10" s="10">
        <f t="shared" si="1"/>
        <v>0.13337468982630274</v>
      </c>
    </row>
    <row r="11" spans="1:11">
      <c r="B11" s="5" t="s">
        <v>110</v>
      </c>
      <c r="C11" s="95">
        <v>75996</v>
      </c>
      <c r="D11" s="96">
        <v>17620</v>
      </c>
      <c r="E11" s="10">
        <f t="shared" si="0"/>
        <v>0.23185430812148008</v>
      </c>
      <c r="H11" s="5" t="s">
        <v>101</v>
      </c>
      <c r="I11" s="95">
        <v>1285</v>
      </c>
      <c r="J11" s="96">
        <v>180</v>
      </c>
      <c r="K11" s="10">
        <f t="shared" si="1"/>
        <v>0.14007782101167315</v>
      </c>
    </row>
    <row r="12" spans="1:11">
      <c r="B12" s="5" t="s">
        <v>111</v>
      </c>
      <c r="C12" s="95">
        <v>69450</v>
      </c>
      <c r="D12" s="96">
        <v>14954</v>
      </c>
      <c r="E12" s="10">
        <f t="shared" si="0"/>
        <v>0.21532037437005039</v>
      </c>
      <c r="H12" s="5" t="s">
        <v>102</v>
      </c>
      <c r="I12" s="95">
        <v>1085</v>
      </c>
      <c r="J12" s="96">
        <v>157</v>
      </c>
      <c r="K12" s="10">
        <f t="shared" si="1"/>
        <v>0.14470046082949309</v>
      </c>
    </row>
    <row r="13" spans="1:11">
      <c r="B13" s="5" t="s">
        <v>112</v>
      </c>
      <c r="C13" s="95">
        <v>66294</v>
      </c>
      <c r="D13" s="96">
        <v>13788</v>
      </c>
      <c r="E13" s="10">
        <f t="shared" si="0"/>
        <v>0.20798262286179744</v>
      </c>
      <c r="H13" s="5" t="s">
        <v>103</v>
      </c>
      <c r="I13" s="95">
        <v>1546</v>
      </c>
      <c r="J13" s="96">
        <v>180</v>
      </c>
      <c r="K13" s="10">
        <f t="shared" si="1"/>
        <v>0.11642949547218628</v>
      </c>
    </row>
    <row r="14" spans="1:11">
      <c r="B14" s="5" t="s">
        <v>113</v>
      </c>
      <c r="C14" s="95">
        <v>56522</v>
      </c>
      <c r="D14" s="96">
        <v>10851</v>
      </c>
      <c r="E14" s="10">
        <f t="shared" si="0"/>
        <v>0.19197834471533209</v>
      </c>
    </row>
    <row r="15" spans="1:11">
      <c r="B15" s="5" t="s">
        <v>114</v>
      </c>
      <c r="C15" s="95">
        <v>50048</v>
      </c>
      <c r="D15" s="96">
        <v>9126</v>
      </c>
      <c r="E15" s="10">
        <f t="shared" si="0"/>
        <v>0.18234494884910485</v>
      </c>
    </row>
    <row r="16" spans="1:11">
      <c r="B16" s="5" t="s">
        <v>115</v>
      </c>
      <c r="C16" s="95">
        <v>47009</v>
      </c>
      <c r="D16" s="96">
        <v>7765</v>
      </c>
      <c r="E16" s="10">
        <f t="shared" si="0"/>
        <v>0.16518113552723945</v>
      </c>
    </row>
    <row r="17" spans="2:5">
      <c r="B17" s="5" t="s">
        <v>116</v>
      </c>
      <c r="C17" s="95">
        <v>39536</v>
      </c>
      <c r="D17" s="96">
        <v>6094</v>
      </c>
      <c r="E17" s="10">
        <f t="shared" si="0"/>
        <v>0.15413800080938891</v>
      </c>
    </row>
    <row r="18" spans="2:5">
      <c r="B18" s="5" t="s">
        <v>117</v>
      </c>
      <c r="C18" s="95">
        <v>34027</v>
      </c>
      <c r="D18" s="96">
        <v>4782</v>
      </c>
      <c r="E18" s="10">
        <f t="shared" si="0"/>
        <v>0.14053545713697946</v>
      </c>
    </row>
    <row r="19" spans="2:5">
      <c r="B19" s="5" t="s">
        <v>118</v>
      </c>
      <c r="C19" s="95">
        <v>28647</v>
      </c>
      <c r="D19" s="96">
        <v>3686</v>
      </c>
      <c r="E19" s="10">
        <f t="shared" si="0"/>
        <v>0.12866966872621916</v>
      </c>
    </row>
    <row r="20" spans="2:5">
      <c r="B20" s="5" t="s">
        <v>119</v>
      </c>
      <c r="C20" s="95">
        <v>25313</v>
      </c>
      <c r="D20" s="96">
        <v>3009</v>
      </c>
      <c r="E20" s="10">
        <f t="shared" si="0"/>
        <v>0.11887172599059771</v>
      </c>
    </row>
    <row r="21" spans="2:5">
      <c r="B21" s="5" t="s">
        <v>120</v>
      </c>
      <c r="C21" s="95">
        <v>20110</v>
      </c>
      <c r="D21" s="96">
        <v>2209</v>
      </c>
      <c r="E21" s="10">
        <f t="shared" si="0"/>
        <v>0.10984584783689706</v>
      </c>
    </row>
    <row r="22" spans="2:5">
      <c r="B22" s="5" t="s">
        <v>121</v>
      </c>
      <c r="C22" s="95">
        <v>17002</v>
      </c>
      <c r="D22" s="96">
        <v>1725</v>
      </c>
      <c r="E22" s="10">
        <f t="shared" si="0"/>
        <v>0.10145865192330314</v>
      </c>
    </row>
    <row r="23" spans="2:5">
      <c r="B23" s="5" t="s">
        <v>122</v>
      </c>
      <c r="C23" s="95">
        <v>13449</v>
      </c>
      <c r="D23" s="96">
        <v>1304</v>
      </c>
      <c r="E23" s="10">
        <f t="shared" si="0"/>
        <v>9.6958881701241728E-2</v>
      </c>
    </row>
    <row r="24" spans="2:5">
      <c r="B24" s="5" t="s">
        <v>123</v>
      </c>
      <c r="C24" s="95">
        <v>10116</v>
      </c>
      <c r="D24" s="96">
        <v>871</v>
      </c>
      <c r="E24" s="10">
        <f t="shared" si="0"/>
        <v>8.6101225780941079E-2</v>
      </c>
    </row>
    <row r="25" spans="2:5">
      <c r="B25" s="5" t="s">
        <v>124</v>
      </c>
      <c r="C25" s="95">
        <v>7937</v>
      </c>
      <c r="D25" s="96">
        <v>698</v>
      </c>
      <c r="E25" s="10">
        <f t="shared" si="0"/>
        <v>8.7942547562051152E-2</v>
      </c>
    </row>
    <row r="26" spans="2:5">
      <c r="B26" s="5" t="s">
        <v>125</v>
      </c>
      <c r="C26" s="95">
        <v>5880</v>
      </c>
      <c r="D26" s="96">
        <v>427</v>
      </c>
      <c r="E26" s="10">
        <f t="shared" si="0"/>
        <v>7.2619047619047625E-2</v>
      </c>
    </row>
    <row r="27" spans="2:5">
      <c r="B27" s="5" t="s">
        <v>126</v>
      </c>
      <c r="C27" s="95">
        <v>4408</v>
      </c>
      <c r="D27" s="96">
        <v>294</v>
      </c>
      <c r="E27" s="10">
        <f t="shared" si="0"/>
        <v>6.6696914700544466E-2</v>
      </c>
    </row>
    <row r="28" spans="2:5">
      <c r="B28" s="5" t="s">
        <v>127</v>
      </c>
      <c r="C28" s="95">
        <v>3194</v>
      </c>
      <c r="D28" s="96">
        <v>201</v>
      </c>
      <c r="E28" s="10">
        <f t="shared" si="0"/>
        <v>6.2930494677520349E-2</v>
      </c>
    </row>
    <row r="29" spans="2:5">
      <c r="B29" s="5" t="s">
        <v>128</v>
      </c>
      <c r="C29" s="95">
        <v>2234</v>
      </c>
      <c r="D29" s="96">
        <v>128</v>
      </c>
      <c r="E29" s="10">
        <f t="shared" si="0"/>
        <v>5.729632945389436E-2</v>
      </c>
    </row>
    <row r="30" spans="2:5">
      <c r="B30" s="5" t="s">
        <v>129</v>
      </c>
      <c r="C30" s="95">
        <v>1304</v>
      </c>
      <c r="D30" s="96">
        <v>63</v>
      </c>
      <c r="E30" s="10">
        <f t="shared" si="0"/>
        <v>4.8312883435582821E-2</v>
      </c>
    </row>
    <row r="31" spans="2:5">
      <c r="B31" s="5" t="s">
        <v>130</v>
      </c>
      <c r="C31" s="95">
        <v>939</v>
      </c>
      <c r="D31" s="96">
        <v>41</v>
      </c>
      <c r="E31" s="10">
        <f t="shared" si="0"/>
        <v>4.3663471778487756E-2</v>
      </c>
    </row>
    <row r="32" spans="2:5">
      <c r="B32" s="5" t="s">
        <v>131</v>
      </c>
      <c r="C32" s="95">
        <v>588</v>
      </c>
      <c r="D32" s="96">
        <v>20</v>
      </c>
      <c r="E32" s="10">
        <f t="shared" si="0"/>
        <v>3.4013605442176874E-2</v>
      </c>
    </row>
    <row r="33" spans="2:5">
      <c r="B33" s="5" t="s">
        <v>172</v>
      </c>
      <c r="C33" s="95">
        <v>424</v>
      </c>
      <c r="D33" s="96">
        <v>14</v>
      </c>
      <c r="E33" s="10">
        <f t="shared" si="0"/>
        <v>3.3018867924528301E-2</v>
      </c>
    </row>
    <row r="34" spans="2:5">
      <c r="B34" s="5" t="s">
        <v>173</v>
      </c>
      <c r="C34" s="95">
        <v>224</v>
      </c>
      <c r="D34" s="96">
        <v>9</v>
      </c>
      <c r="E34" s="10">
        <f t="shared" si="0"/>
        <v>4.0178571428571432E-2</v>
      </c>
    </row>
    <row r="35" spans="2:5">
      <c r="B35" s="5" t="s">
        <v>174</v>
      </c>
      <c r="C35" s="95">
        <v>161</v>
      </c>
      <c r="D35" s="96">
        <v>2</v>
      </c>
      <c r="E35" s="10">
        <f t="shared" si="0"/>
        <v>1.2422360248447204E-2</v>
      </c>
    </row>
    <row r="36" spans="2:5">
      <c r="B36" s="5" t="s">
        <v>175</v>
      </c>
      <c r="C36" s="95">
        <v>80</v>
      </c>
      <c r="D36" s="96">
        <v>2</v>
      </c>
      <c r="E36" s="10">
        <f t="shared" si="0"/>
        <v>2.5000000000000001E-2</v>
      </c>
    </row>
    <row r="37" spans="2:5">
      <c r="B37" s="5" t="s">
        <v>176</v>
      </c>
      <c r="C37" s="95">
        <v>39</v>
      </c>
      <c r="D37" s="96">
        <v>0</v>
      </c>
      <c r="E37" s="10">
        <f t="shared" si="0"/>
        <v>0</v>
      </c>
    </row>
    <row r="38" spans="2:5">
      <c r="B38" s="5" t="s">
        <v>177</v>
      </c>
      <c r="C38" s="95">
        <v>24</v>
      </c>
      <c r="D38" s="96">
        <v>1</v>
      </c>
      <c r="E38" s="10">
        <f t="shared" si="0"/>
        <v>4.1666666666666664E-2</v>
      </c>
    </row>
    <row r="39" spans="2:5">
      <c r="B39" s="5" t="s">
        <v>178</v>
      </c>
      <c r="C39" s="95">
        <v>9</v>
      </c>
      <c r="D39" s="96">
        <v>0</v>
      </c>
      <c r="E39" s="10">
        <f t="shared" si="0"/>
        <v>0</v>
      </c>
    </row>
    <row r="40" spans="2:5">
      <c r="B40" s="5" t="s">
        <v>179</v>
      </c>
      <c r="C40" s="95">
        <v>8</v>
      </c>
      <c r="D40" s="96">
        <v>0</v>
      </c>
      <c r="E40" s="10">
        <f t="shared" si="0"/>
        <v>0</v>
      </c>
    </row>
    <row r="41" spans="2:5">
      <c r="B41" s="5" t="s">
        <v>180</v>
      </c>
      <c r="C41" s="95">
        <v>2</v>
      </c>
      <c r="D41" s="96">
        <v>0</v>
      </c>
      <c r="E41" s="10">
        <f t="shared" si="0"/>
        <v>0</v>
      </c>
    </row>
    <row r="42" spans="2:5">
      <c r="B42" s="5" t="s">
        <v>181</v>
      </c>
      <c r="C42" s="95">
        <v>0</v>
      </c>
      <c r="D42" s="96">
        <v>0</v>
      </c>
      <c r="E42" s="10" t="str">
        <f t="shared" si="0"/>
        <v>-</v>
      </c>
    </row>
    <row r="43" spans="2:5">
      <c r="B43" s="5" t="s">
        <v>182</v>
      </c>
      <c r="C43" s="95">
        <v>0</v>
      </c>
      <c r="D43" s="96">
        <v>0</v>
      </c>
      <c r="E43" s="10" t="str">
        <f t="shared" si="0"/>
        <v>-</v>
      </c>
    </row>
    <row r="44" spans="2:5" ht="14.25" thickBot="1">
      <c r="B44" s="5" t="s">
        <v>183</v>
      </c>
      <c r="C44" s="95">
        <v>1</v>
      </c>
      <c r="D44" s="96">
        <v>0</v>
      </c>
      <c r="E44" s="10">
        <f t="shared" si="0"/>
        <v>0</v>
      </c>
    </row>
    <row r="45" spans="2:5" ht="14.25" thickTop="1">
      <c r="B45" s="11" t="s">
        <v>93</v>
      </c>
      <c r="C45" s="57">
        <f>SUM(C4:C44)</f>
        <v>1044208</v>
      </c>
      <c r="D45" s="58">
        <f>SUM(D4:D44)</f>
        <v>219590</v>
      </c>
      <c r="E45" s="59"/>
    </row>
    <row r="46" spans="2:5">
      <c r="B46" s="60" t="s">
        <v>204</v>
      </c>
    </row>
    <row r="47" spans="2:5">
      <c r="B47" s="61" t="s">
        <v>230</v>
      </c>
    </row>
    <row r="48" spans="2:5">
      <c r="B48" s="61" t="s">
        <v>234</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rowBreaks count="1" manualBreakCount="1">
    <brk id="55"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22"/>
  <sheetViews>
    <sheetView showGridLines="0" zoomScaleNormal="100" zoomScaleSheetLayoutView="100" workbookViewId="0"/>
  </sheetViews>
  <sheetFormatPr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1:4" ht="16.5" customHeight="1">
      <c r="A1" s="6" t="s">
        <v>238</v>
      </c>
    </row>
    <row r="2" spans="1:4" ht="16.5" customHeight="1">
      <c r="A2" s="6" t="s">
        <v>197</v>
      </c>
    </row>
    <row r="4" spans="1:4">
      <c r="B4" s="62"/>
      <c r="C4" s="62"/>
      <c r="D4" s="62"/>
    </row>
    <row r="5" spans="1:4">
      <c r="B5" s="62"/>
      <c r="C5" s="62"/>
      <c r="D5" s="62"/>
    </row>
    <row r="6" spans="1:4">
      <c r="B6" s="62"/>
      <c r="C6" s="62"/>
      <c r="D6" s="62"/>
    </row>
    <row r="7" spans="1:4">
      <c r="B7" s="62"/>
      <c r="C7" s="62"/>
      <c r="D7" s="62"/>
    </row>
    <row r="8" spans="1:4">
      <c r="B8" s="62"/>
      <c r="C8" s="62"/>
      <c r="D8" s="62"/>
    </row>
    <row r="9" spans="1:4">
      <c r="B9" s="62"/>
      <c r="C9" s="62"/>
      <c r="D9" s="62"/>
    </row>
    <row r="10" spans="1:4">
      <c r="B10" s="62"/>
      <c r="C10" s="62"/>
      <c r="D10" s="62"/>
    </row>
    <row r="11" spans="1:4">
      <c r="B11" s="62"/>
      <c r="C11" s="62"/>
      <c r="D11" s="62"/>
    </row>
    <row r="12" spans="1:4">
      <c r="B12" s="62"/>
      <c r="C12" s="62"/>
      <c r="D12" s="62"/>
    </row>
    <row r="13" spans="1:4">
      <c r="B13" s="62"/>
      <c r="C13" s="62"/>
      <c r="D13" s="62"/>
    </row>
    <row r="14" spans="1:4">
      <c r="B14" s="62"/>
      <c r="C14" s="62"/>
      <c r="D14" s="62"/>
    </row>
    <row r="15" spans="1:4">
      <c r="B15" s="62"/>
      <c r="C15" s="62"/>
      <c r="D15" s="62"/>
    </row>
    <row r="16" spans="1:4">
      <c r="B16" s="62"/>
      <c r="C16" s="62"/>
      <c r="D16" s="62"/>
    </row>
    <row r="17" spans="2:4">
      <c r="B17" s="62"/>
      <c r="C17" s="62"/>
      <c r="D17" s="62"/>
    </row>
    <row r="18" spans="2:4">
      <c r="B18" s="62"/>
      <c r="C18" s="62"/>
      <c r="D18" s="62"/>
    </row>
    <row r="19" spans="2:4">
      <c r="B19" s="62"/>
      <c r="C19" s="62"/>
      <c r="D19" s="62"/>
    </row>
    <row r="20" spans="2:4">
      <c r="B20" s="62"/>
      <c r="C20" s="62"/>
      <c r="D20" s="62"/>
    </row>
    <row r="21" spans="2:4">
      <c r="B21" s="62"/>
      <c r="C21" s="62"/>
      <c r="D21" s="62"/>
    </row>
    <row r="22" spans="2:4">
      <c r="B22" s="62"/>
      <c r="C22" s="62"/>
      <c r="D22" s="62"/>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G18"/>
  <sheetViews>
    <sheetView showGridLines="0" zoomScaleNormal="100" zoomScaleSheetLayoutView="100" workbookViewId="0"/>
  </sheetViews>
  <sheetFormatPr defaultRowHeight="13.5"/>
  <cols>
    <col min="1" max="1" width="4.625" style="1" customWidth="1"/>
    <col min="2" max="2" width="3.625" style="1" customWidth="1"/>
    <col min="3" max="3" width="11.375" style="1" bestFit="1" customWidth="1"/>
    <col min="4" max="27" width="9.625" style="1" customWidth="1"/>
    <col min="28" max="28" width="9" style="1"/>
    <col min="29" max="29" width="12.25" style="1" bestFit="1" customWidth="1"/>
    <col min="30" max="30" width="11.125" style="1" customWidth="1"/>
    <col min="31" max="16384" width="9" style="1"/>
  </cols>
  <sheetData>
    <row r="1" spans="1:33" ht="16.5" customHeight="1">
      <c r="A1" s="6" t="s">
        <v>238</v>
      </c>
    </row>
    <row r="2" spans="1:33" ht="16.5" customHeight="1">
      <c r="A2" s="6" t="s">
        <v>198</v>
      </c>
      <c r="D2" s="3" t="s">
        <v>202</v>
      </c>
    </row>
    <row r="3" spans="1:33" ht="16.5" customHeight="1">
      <c r="B3" s="166"/>
      <c r="C3" s="168" t="s">
        <v>132</v>
      </c>
      <c r="D3" s="161" t="s">
        <v>65</v>
      </c>
      <c r="E3" s="162"/>
      <c r="F3" s="163"/>
      <c r="G3" s="161" t="s">
        <v>66</v>
      </c>
      <c r="H3" s="162"/>
      <c r="I3" s="163"/>
      <c r="J3" s="161" t="s">
        <v>67</v>
      </c>
      <c r="K3" s="162"/>
      <c r="L3" s="163"/>
      <c r="M3" s="161" t="s">
        <v>68</v>
      </c>
      <c r="N3" s="162"/>
      <c r="O3" s="163"/>
      <c r="P3" s="161" t="s">
        <v>69</v>
      </c>
      <c r="Q3" s="162"/>
      <c r="R3" s="163"/>
      <c r="S3" s="161" t="s">
        <v>70</v>
      </c>
      <c r="T3" s="162"/>
      <c r="U3" s="163"/>
      <c r="V3" s="161" t="s">
        <v>71</v>
      </c>
      <c r="W3" s="162"/>
      <c r="X3" s="163"/>
      <c r="Y3" s="161" t="s">
        <v>64</v>
      </c>
      <c r="Z3" s="162"/>
      <c r="AA3" s="163"/>
      <c r="AC3" s="34" t="s">
        <v>260</v>
      </c>
      <c r="AD3" s="34"/>
    </row>
    <row r="4" spans="1:33" ht="27" customHeight="1">
      <c r="B4" s="167"/>
      <c r="C4" s="168"/>
      <c r="D4" s="39" t="s">
        <v>133</v>
      </c>
      <c r="E4" s="40" t="s">
        <v>72</v>
      </c>
      <c r="F4" s="41" t="s">
        <v>297</v>
      </c>
      <c r="G4" s="39" t="s">
        <v>133</v>
      </c>
      <c r="H4" s="40" t="s">
        <v>72</v>
      </c>
      <c r="I4" s="41" t="s">
        <v>297</v>
      </c>
      <c r="J4" s="39" t="s">
        <v>133</v>
      </c>
      <c r="K4" s="40" t="s">
        <v>72</v>
      </c>
      <c r="L4" s="41" t="s">
        <v>297</v>
      </c>
      <c r="M4" s="39" t="s">
        <v>133</v>
      </c>
      <c r="N4" s="40" t="s">
        <v>72</v>
      </c>
      <c r="O4" s="41" t="s">
        <v>297</v>
      </c>
      <c r="P4" s="39" t="s">
        <v>133</v>
      </c>
      <c r="Q4" s="40" t="s">
        <v>72</v>
      </c>
      <c r="R4" s="41" t="s">
        <v>297</v>
      </c>
      <c r="S4" s="39" t="s">
        <v>133</v>
      </c>
      <c r="T4" s="40" t="s">
        <v>72</v>
      </c>
      <c r="U4" s="41" t="s">
        <v>297</v>
      </c>
      <c r="V4" s="39" t="s">
        <v>133</v>
      </c>
      <c r="W4" s="40" t="s">
        <v>72</v>
      </c>
      <c r="X4" s="41" t="s">
        <v>297</v>
      </c>
      <c r="Y4" s="39" t="s">
        <v>133</v>
      </c>
      <c r="Z4" s="40" t="s">
        <v>72</v>
      </c>
      <c r="AA4" s="41" t="s">
        <v>297</v>
      </c>
      <c r="AC4" s="159" t="s">
        <v>199</v>
      </c>
      <c r="AD4" s="160"/>
      <c r="AF4" s="157" t="s">
        <v>200</v>
      </c>
      <c r="AG4" s="158"/>
    </row>
    <row r="5" spans="1:33" s="108" customFormat="1">
      <c r="B5" s="97">
        <v>1</v>
      </c>
      <c r="C5" s="52" t="s">
        <v>190</v>
      </c>
      <c r="D5" s="98">
        <v>153</v>
      </c>
      <c r="E5" s="99">
        <v>35</v>
      </c>
      <c r="F5" s="100">
        <f t="shared" ref="F5:F12" si="0">IFERROR(E5/D5,"-")</f>
        <v>0.22875816993464052</v>
      </c>
      <c r="G5" s="98">
        <v>313</v>
      </c>
      <c r="H5" s="99">
        <v>74</v>
      </c>
      <c r="I5" s="100">
        <f t="shared" ref="I5:I13" si="1">IFERROR(H5/G5,"-")</f>
        <v>0.2364217252396166</v>
      </c>
      <c r="J5" s="98">
        <v>54760</v>
      </c>
      <c r="K5" s="99">
        <v>18724</v>
      </c>
      <c r="L5" s="100">
        <f t="shared" ref="L5:L13" si="2">IFERROR(K5/J5,"-")</f>
        <v>0.34192841490138787</v>
      </c>
      <c r="M5" s="98">
        <v>39659</v>
      </c>
      <c r="N5" s="99">
        <v>12988</v>
      </c>
      <c r="O5" s="100">
        <f t="shared" ref="O5:O13" si="3">IFERROR(N5/M5,"-")</f>
        <v>0.32749186817620213</v>
      </c>
      <c r="P5" s="98">
        <v>24024</v>
      </c>
      <c r="Q5" s="99">
        <v>6074</v>
      </c>
      <c r="R5" s="100">
        <f t="shared" ref="R5:R13" si="4">IFERROR(Q5/P5,"-")</f>
        <v>0.25283050283050285</v>
      </c>
      <c r="S5" s="98">
        <v>10672</v>
      </c>
      <c r="T5" s="99">
        <v>1805</v>
      </c>
      <c r="U5" s="100">
        <f t="shared" ref="U5:U13" si="5">IFERROR(T5/S5,"-")</f>
        <v>0.16913418290854573</v>
      </c>
      <c r="V5" s="98">
        <v>3525</v>
      </c>
      <c r="W5" s="99">
        <v>382</v>
      </c>
      <c r="X5" s="100">
        <f t="shared" ref="X5:X13" si="6">IFERROR(W5/V5,"-")</f>
        <v>0.10836879432624114</v>
      </c>
      <c r="Y5" s="98">
        <f>SUM(D5,G5,J5,M5,P5,S5,V5)</f>
        <v>133106</v>
      </c>
      <c r="Z5" s="99">
        <f>SUM(E5,H5,K5,N5,Q5,T5,W5)</f>
        <v>40082</v>
      </c>
      <c r="AA5" s="100">
        <f t="shared" ref="AA5:AA13" si="7">IFERROR(Z5/Y5,"-")</f>
        <v>0.30112842396285666</v>
      </c>
      <c r="AC5" s="35" t="str">
        <f t="shared" ref="AC5:AC12" si="8">INDEX($C$5:$C$12,MATCH(AD5,AA$5:AA$12,0))</f>
        <v>豊能医療圏</v>
      </c>
      <c r="AD5" s="36">
        <f t="shared" ref="AD5:AD12" si="9">LARGE(AA$5:AA$12,ROW(A1))</f>
        <v>0.30112842396285666</v>
      </c>
      <c r="AF5" s="109">
        <f>$AA$13</f>
        <v>0.20673300142766968</v>
      </c>
      <c r="AG5" s="110">
        <v>0</v>
      </c>
    </row>
    <row r="6" spans="1:33" s="108" customFormat="1">
      <c r="B6" s="97">
        <v>2</v>
      </c>
      <c r="C6" s="52" t="s">
        <v>7</v>
      </c>
      <c r="D6" s="98">
        <v>326</v>
      </c>
      <c r="E6" s="99">
        <v>37</v>
      </c>
      <c r="F6" s="100">
        <f t="shared" si="0"/>
        <v>0.11349693251533742</v>
      </c>
      <c r="G6" s="98">
        <v>431</v>
      </c>
      <c r="H6" s="99">
        <v>66</v>
      </c>
      <c r="I6" s="100">
        <f t="shared" si="1"/>
        <v>0.1531322505800464</v>
      </c>
      <c r="J6" s="98">
        <v>43878</v>
      </c>
      <c r="K6" s="99">
        <v>13664</v>
      </c>
      <c r="L6" s="100">
        <f t="shared" si="2"/>
        <v>0.31140890651351477</v>
      </c>
      <c r="M6" s="98">
        <v>28733</v>
      </c>
      <c r="N6" s="99">
        <v>8628</v>
      </c>
      <c r="O6" s="100">
        <f t="shared" si="3"/>
        <v>0.30028190582257336</v>
      </c>
      <c r="P6" s="98">
        <v>16580</v>
      </c>
      <c r="Q6" s="99">
        <v>3513</v>
      </c>
      <c r="R6" s="100">
        <f t="shared" si="4"/>
        <v>0.21188178528347407</v>
      </c>
      <c r="S6" s="98">
        <v>7038</v>
      </c>
      <c r="T6" s="99">
        <v>938</v>
      </c>
      <c r="U6" s="100">
        <f t="shared" si="5"/>
        <v>0.13327649900539926</v>
      </c>
      <c r="V6" s="98">
        <v>2215</v>
      </c>
      <c r="W6" s="99">
        <v>160</v>
      </c>
      <c r="X6" s="100">
        <f t="shared" si="6"/>
        <v>7.2234762979683967E-2</v>
      </c>
      <c r="Y6" s="98">
        <f t="shared" ref="Y6" si="10">SUM(D6,G6,J6,M6,P6,S6,V6)</f>
        <v>99201</v>
      </c>
      <c r="Z6" s="99">
        <f t="shared" ref="Z6" si="11">SUM(E6,H6,K6,N6,Q6,T6,W6)</f>
        <v>27006</v>
      </c>
      <c r="AA6" s="100">
        <f t="shared" si="7"/>
        <v>0.27223515891976896</v>
      </c>
      <c r="AC6" s="35" t="str">
        <f t="shared" si="8"/>
        <v>三島医療圏</v>
      </c>
      <c r="AD6" s="36">
        <f t="shared" si="9"/>
        <v>0.27223515891976896</v>
      </c>
      <c r="AF6" s="109">
        <f>$AA$13</f>
        <v>0.20673300142766968</v>
      </c>
      <c r="AG6" s="110">
        <v>0</v>
      </c>
    </row>
    <row r="7" spans="1:33" s="108" customFormat="1">
      <c r="B7" s="97">
        <v>3</v>
      </c>
      <c r="C7" s="52" t="s">
        <v>12</v>
      </c>
      <c r="D7" s="98">
        <v>531</v>
      </c>
      <c r="E7" s="99">
        <v>95</v>
      </c>
      <c r="F7" s="100">
        <f t="shared" si="0"/>
        <v>0.17890772128060264</v>
      </c>
      <c r="G7" s="98">
        <v>1094</v>
      </c>
      <c r="H7" s="99">
        <v>191</v>
      </c>
      <c r="I7" s="100">
        <f t="shared" si="1"/>
        <v>0.17458866544789761</v>
      </c>
      <c r="J7" s="98">
        <v>72495</v>
      </c>
      <c r="K7" s="99">
        <v>19156</v>
      </c>
      <c r="L7" s="100">
        <f t="shared" si="2"/>
        <v>0.26423891302848473</v>
      </c>
      <c r="M7" s="98">
        <v>46456</v>
      </c>
      <c r="N7" s="99">
        <v>10899</v>
      </c>
      <c r="O7" s="100">
        <f t="shared" si="3"/>
        <v>0.23460909247459963</v>
      </c>
      <c r="P7" s="98">
        <v>24805</v>
      </c>
      <c r="Q7" s="99">
        <v>4130</v>
      </c>
      <c r="R7" s="100">
        <f t="shared" si="4"/>
        <v>0.16649868978028623</v>
      </c>
      <c r="S7" s="98">
        <v>10092</v>
      </c>
      <c r="T7" s="99">
        <v>1014</v>
      </c>
      <c r="U7" s="100">
        <f t="shared" si="5"/>
        <v>0.10047562425683709</v>
      </c>
      <c r="V7" s="98">
        <v>3137</v>
      </c>
      <c r="W7" s="99">
        <v>207</v>
      </c>
      <c r="X7" s="100">
        <f t="shared" si="6"/>
        <v>6.5986611412177237E-2</v>
      </c>
      <c r="Y7" s="98">
        <f t="shared" ref="Y7:Y12" si="12">SUM(D7,G7,J7,M7,P7,S7,V7)</f>
        <v>158610</v>
      </c>
      <c r="Z7" s="99">
        <f>SUM(E7,H7,K7,N7,Q7,T7,W7)</f>
        <v>35692</v>
      </c>
      <c r="AA7" s="100">
        <f t="shared" si="7"/>
        <v>0.22502994767038648</v>
      </c>
      <c r="AC7" s="35" t="str">
        <f t="shared" si="8"/>
        <v>南河内医療圏</v>
      </c>
      <c r="AD7" s="36">
        <f t="shared" si="9"/>
        <v>0.25847411444141688</v>
      </c>
      <c r="AF7" s="109">
        <f>$AA$13</f>
        <v>0.20673300142766968</v>
      </c>
      <c r="AG7" s="110">
        <v>0</v>
      </c>
    </row>
    <row r="8" spans="1:33" s="108" customFormat="1">
      <c r="B8" s="97">
        <v>4</v>
      </c>
      <c r="C8" s="52" t="s">
        <v>20</v>
      </c>
      <c r="D8" s="98">
        <v>170</v>
      </c>
      <c r="E8" s="99">
        <v>25</v>
      </c>
      <c r="F8" s="100">
        <f t="shared" si="0"/>
        <v>0.14705882352941177</v>
      </c>
      <c r="G8" s="98">
        <v>299</v>
      </c>
      <c r="H8" s="99">
        <v>42</v>
      </c>
      <c r="I8" s="100">
        <f t="shared" si="1"/>
        <v>0.14046822742474915</v>
      </c>
      <c r="J8" s="98">
        <v>50387</v>
      </c>
      <c r="K8" s="99">
        <v>12739</v>
      </c>
      <c r="L8" s="100">
        <f t="shared" si="2"/>
        <v>0.25282314882807072</v>
      </c>
      <c r="M8" s="98">
        <v>34254</v>
      </c>
      <c r="N8" s="99">
        <v>7688</v>
      </c>
      <c r="O8" s="100">
        <f t="shared" si="3"/>
        <v>0.22444094120394698</v>
      </c>
      <c r="P8" s="98">
        <v>18891</v>
      </c>
      <c r="Q8" s="99">
        <v>2919</v>
      </c>
      <c r="R8" s="100">
        <f t="shared" si="4"/>
        <v>0.1545180244560902</v>
      </c>
      <c r="S8" s="98">
        <v>7629</v>
      </c>
      <c r="T8" s="99">
        <v>778</v>
      </c>
      <c r="U8" s="100">
        <f t="shared" si="5"/>
        <v>0.10197928955302137</v>
      </c>
      <c r="V8" s="98">
        <v>2467</v>
      </c>
      <c r="W8" s="99">
        <v>157</v>
      </c>
      <c r="X8" s="100">
        <f t="shared" si="6"/>
        <v>6.3640048642075397E-2</v>
      </c>
      <c r="Y8" s="98">
        <f t="shared" si="12"/>
        <v>114097</v>
      </c>
      <c r="Z8" s="99">
        <f t="shared" ref="Z8:Z12" si="13">SUM(E8,H8,K8,N8,Q8,T8,W8)</f>
        <v>24348</v>
      </c>
      <c r="AA8" s="100">
        <f t="shared" si="7"/>
        <v>0.213397372411194</v>
      </c>
      <c r="AC8" s="35" t="str">
        <f t="shared" si="8"/>
        <v>北河内医療圏</v>
      </c>
      <c r="AD8" s="36">
        <f t="shared" si="9"/>
        <v>0.22502994767038648</v>
      </c>
      <c r="AF8" s="109">
        <f>$AA$13</f>
        <v>0.20673300142766968</v>
      </c>
      <c r="AG8" s="110">
        <v>0</v>
      </c>
    </row>
    <row r="9" spans="1:33" s="108" customFormat="1">
      <c r="B9" s="97">
        <v>5</v>
      </c>
      <c r="C9" s="52" t="s">
        <v>24</v>
      </c>
      <c r="D9" s="98">
        <v>346</v>
      </c>
      <c r="E9" s="99">
        <v>49</v>
      </c>
      <c r="F9" s="100">
        <f t="shared" si="0"/>
        <v>0.1416184971098266</v>
      </c>
      <c r="G9" s="98">
        <v>521</v>
      </c>
      <c r="H9" s="99">
        <v>92</v>
      </c>
      <c r="I9" s="100">
        <f t="shared" si="1"/>
        <v>0.1765834932821497</v>
      </c>
      <c r="J9" s="98">
        <v>39429</v>
      </c>
      <c r="K9" s="99">
        <v>11958</v>
      </c>
      <c r="L9" s="100">
        <f t="shared" si="2"/>
        <v>0.30327931218138932</v>
      </c>
      <c r="M9" s="98">
        <v>26460</v>
      </c>
      <c r="N9" s="99">
        <v>7305</v>
      </c>
      <c r="O9" s="100">
        <f t="shared" si="3"/>
        <v>0.27607709750566894</v>
      </c>
      <c r="P9" s="98">
        <v>15730</v>
      </c>
      <c r="Q9" s="99">
        <v>3185</v>
      </c>
      <c r="R9" s="100">
        <f t="shared" si="4"/>
        <v>0.2024793388429752</v>
      </c>
      <c r="S9" s="98">
        <v>7034</v>
      </c>
      <c r="T9" s="99">
        <v>957</v>
      </c>
      <c r="U9" s="100">
        <f t="shared" si="5"/>
        <v>0.13605345464884844</v>
      </c>
      <c r="V9" s="98">
        <v>2230</v>
      </c>
      <c r="W9" s="99">
        <v>169</v>
      </c>
      <c r="X9" s="100">
        <f t="shared" si="6"/>
        <v>7.5784753363228693E-2</v>
      </c>
      <c r="Y9" s="98">
        <f t="shared" si="12"/>
        <v>91750</v>
      </c>
      <c r="Z9" s="99">
        <f t="shared" si="13"/>
        <v>23715</v>
      </c>
      <c r="AA9" s="100">
        <f t="shared" si="7"/>
        <v>0.25847411444141688</v>
      </c>
      <c r="AC9" s="35" t="str">
        <f t="shared" si="8"/>
        <v>中河内医療圏</v>
      </c>
      <c r="AD9" s="36">
        <f t="shared" si="9"/>
        <v>0.213397372411194</v>
      </c>
      <c r="AF9" s="109">
        <f>$AA$13</f>
        <v>0.20673300142766968</v>
      </c>
      <c r="AG9" s="110">
        <v>0</v>
      </c>
    </row>
    <row r="10" spans="1:33" s="108" customFormat="1">
      <c r="B10" s="97">
        <v>6</v>
      </c>
      <c r="C10" s="52" t="s">
        <v>34</v>
      </c>
      <c r="D10" s="98">
        <v>709</v>
      </c>
      <c r="E10" s="99">
        <v>62</v>
      </c>
      <c r="F10" s="100">
        <f t="shared" si="0"/>
        <v>8.744710860366714E-2</v>
      </c>
      <c r="G10" s="98">
        <v>1100</v>
      </c>
      <c r="H10" s="99">
        <v>118</v>
      </c>
      <c r="I10" s="100">
        <f t="shared" si="1"/>
        <v>0.10727272727272727</v>
      </c>
      <c r="J10" s="98">
        <v>48927</v>
      </c>
      <c r="K10" s="99">
        <v>10309</v>
      </c>
      <c r="L10" s="100">
        <f t="shared" si="2"/>
        <v>0.21070165757148404</v>
      </c>
      <c r="M10" s="98">
        <v>32436</v>
      </c>
      <c r="N10" s="99">
        <v>6195</v>
      </c>
      <c r="O10" s="100">
        <f t="shared" si="3"/>
        <v>0.19099149093599704</v>
      </c>
      <c r="P10" s="98">
        <v>18520</v>
      </c>
      <c r="Q10" s="99">
        <v>2474</v>
      </c>
      <c r="R10" s="100">
        <f t="shared" si="4"/>
        <v>0.13358531317494601</v>
      </c>
      <c r="S10" s="98">
        <v>8117</v>
      </c>
      <c r="T10" s="99">
        <v>746</v>
      </c>
      <c r="U10" s="100">
        <f t="shared" si="5"/>
        <v>9.1905876555377602E-2</v>
      </c>
      <c r="V10" s="98">
        <v>2631</v>
      </c>
      <c r="W10" s="99">
        <v>177</v>
      </c>
      <c r="X10" s="100">
        <f t="shared" si="6"/>
        <v>6.7274800456100348E-2</v>
      </c>
      <c r="Y10" s="98">
        <f t="shared" si="12"/>
        <v>112440</v>
      </c>
      <c r="Z10" s="99">
        <f t="shared" si="13"/>
        <v>20081</v>
      </c>
      <c r="AA10" s="100">
        <f t="shared" si="7"/>
        <v>0.17859302739238705</v>
      </c>
      <c r="AC10" s="35" t="str">
        <f t="shared" si="8"/>
        <v>泉州医療圏</v>
      </c>
      <c r="AD10" s="36">
        <f t="shared" si="9"/>
        <v>0.20006783110055962</v>
      </c>
      <c r="AF10" s="109">
        <f t="shared" ref="AF10:AF12" si="14">$AA$13</f>
        <v>0.20673300142766968</v>
      </c>
      <c r="AG10" s="110">
        <v>0</v>
      </c>
    </row>
    <row r="11" spans="1:33" s="108" customFormat="1">
      <c r="B11" s="97">
        <v>7</v>
      </c>
      <c r="C11" s="52" t="s">
        <v>43</v>
      </c>
      <c r="D11" s="98">
        <v>726</v>
      </c>
      <c r="E11" s="99">
        <v>87</v>
      </c>
      <c r="F11" s="100">
        <f t="shared" si="0"/>
        <v>0.11983471074380166</v>
      </c>
      <c r="G11" s="98">
        <v>1200</v>
      </c>
      <c r="H11" s="99">
        <v>152</v>
      </c>
      <c r="I11" s="100">
        <f t="shared" si="1"/>
        <v>0.12666666666666668</v>
      </c>
      <c r="J11" s="98">
        <v>49943</v>
      </c>
      <c r="K11" s="99">
        <v>11839</v>
      </c>
      <c r="L11" s="100">
        <f t="shared" si="2"/>
        <v>0.23705023727048835</v>
      </c>
      <c r="M11" s="98">
        <v>34107</v>
      </c>
      <c r="N11" s="99">
        <v>7406</v>
      </c>
      <c r="O11" s="100">
        <f t="shared" si="3"/>
        <v>0.21714017650335707</v>
      </c>
      <c r="P11" s="98">
        <v>20349</v>
      </c>
      <c r="Q11" s="99">
        <v>3016</v>
      </c>
      <c r="R11" s="100">
        <f t="shared" si="4"/>
        <v>0.14821367143348568</v>
      </c>
      <c r="S11" s="98">
        <v>8851</v>
      </c>
      <c r="T11" s="99">
        <v>897</v>
      </c>
      <c r="U11" s="100">
        <f t="shared" si="5"/>
        <v>0.10134448084962151</v>
      </c>
      <c r="V11" s="98">
        <v>2764</v>
      </c>
      <c r="W11" s="99">
        <v>199</v>
      </c>
      <c r="X11" s="100">
        <f t="shared" si="6"/>
        <v>7.1997105643994211E-2</v>
      </c>
      <c r="Y11" s="98">
        <f t="shared" si="12"/>
        <v>117940</v>
      </c>
      <c r="Z11" s="99">
        <f t="shared" si="13"/>
        <v>23596</v>
      </c>
      <c r="AA11" s="100">
        <f t="shared" si="7"/>
        <v>0.20006783110055962</v>
      </c>
      <c r="AC11" s="35" t="str">
        <f t="shared" si="8"/>
        <v>堺市医療圏</v>
      </c>
      <c r="AD11" s="36">
        <f t="shared" si="9"/>
        <v>0.17859302739238705</v>
      </c>
      <c r="AF11" s="109">
        <f t="shared" si="14"/>
        <v>0.20673300142766968</v>
      </c>
      <c r="AG11" s="110">
        <v>0</v>
      </c>
    </row>
    <row r="12" spans="1:33" s="108" customFormat="1" ht="14.25" thickBot="1">
      <c r="B12" s="97">
        <v>8</v>
      </c>
      <c r="C12" s="52" t="s">
        <v>56</v>
      </c>
      <c r="D12" s="98">
        <v>1747</v>
      </c>
      <c r="E12" s="99">
        <v>142</v>
      </c>
      <c r="F12" s="100">
        <f t="shared" si="0"/>
        <v>8.1282198053806529E-2</v>
      </c>
      <c r="G12" s="98">
        <v>2786</v>
      </c>
      <c r="H12" s="99">
        <v>240</v>
      </c>
      <c r="I12" s="100">
        <f t="shared" si="1"/>
        <v>8.6145010768126348E-2</v>
      </c>
      <c r="J12" s="98">
        <v>126479</v>
      </c>
      <c r="K12" s="99">
        <v>20884</v>
      </c>
      <c r="L12" s="100">
        <f t="shared" si="2"/>
        <v>0.16511832003731844</v>
      </c>
      <c r="M12" s="98">
        <v>96107</v>
      </c>
      <c r="N12" s="99">
        <v>13397</v>
      </c>
      <c r="O12" s="100">
        <f t="shared" si="3"/>
        <v>0.13939671407909934</v>
      </c>
      <c r="P12" s="98">
        <v>60625</v>
      </c>
      <c r="Q12" s="99">
        <v>6163</v>
      </c>
      <c r="R12" s="100">
        <f t="shared" si="4"/>
        <v>0.10165773195876289</v>
      </c>
      <c r="S12" s="98">
        <v>26711</v>
      </c>
      <c r="T12" s="99">
        <v>1978</v>
      </c>
      <c r="U12" s="100">
        <f t="shared" si="5"/>
        <v>7.4051888734978102E-2</v>
      </c>
      <c r="V12" s="98">
        <v>8527</v>
      </c>
      <c r="W12" s="99">
        <v>445</v>
      </c>
      <c r="X12" s="100">
        <f t="shared" si="6"/>
        <v>5.2187170165357101E-2</v>
      </c>
      <c r="Y12" s="98">
        <f t="shared" si="12"/>
        <v>322982</v>
      </c>
      <c r="Z12" s="99">
        <f t="shared" si="13"/>
        <v>43249</v>
      </c>
      <c r="AA12" s="100">
        <f t="shared" si="7"/>
        <v>0.13390529503192128</v>
      </c>
      <c r="AC12" s="35" t="str">
        <f t="shared" si="8"/>
        <v>大阪市医療圏</v>
      </c>
      <c r="AD12" s="36">
        <f t="shared" si="9"/>
        <v>0.13390529503192128</v>
      </c>
      <c r="AF12" s="109">
        <f t="shared" si="14"/>
        <v>0.20673300142766968</v>
      </c>
      <c r="AG12" s="110">
        <v>999</v>
      </c>
    </row>
    <row r="13" spans="1:33" s="108" customFormat="1" ht="14.25" thickTop="1">
      <c r="B13" s="164" t="s">
        <v>0</v>
      </c>
      <c r="C13" s="165"/>
      <c r="D13" s="14">
        <f>SUM(D5:D12)</f>
        <v>4708</v>
      </c>
      <c r="E13" s="15">
        <f>SUM(E5:E12)</f>
        <v>532</v>
      </c>
      <c r="F13" s="16">
        <f>IFERROR(E13/D13,"-")</f>
        <v>0.11299915038232795</v>
      </c>
      <c r="G13" s="14">
        <f>SUM(G5:G12)</f>
        <v>7744</v>
      </c>
      <c r="H13" s="15">
        <f>SUM(H5:H12)</f>
        <v>975</v>
      </c>
      <c r="I13" s="16">
        <f t="shared" si="1"/>
        <v>0.12590392561983471</v>
      </c>
      <c r="J13" s="14">
        <f>SUM(J5:J12)</f>
        <v>486298</v>
      </c>
      <c r="K13" s="15">
        <f>SUM(K5:K12)</f>
        <v>119273</v>
      </c>
      <c r="L13" s="16">
        <f t="shared" si="2"/>
        <v>0.24526730523259402</v>
      </c>
      <c r="M13" s="14">
        <f>SUM(M5:M12)</f>
        <v>338212</v>
      </c>
      <c r="N13" s="15">
        <f>SUM(N5:N12)</f>
        <v>74506</v>
      </c>
      <c r="O13" s="16">
        <f t="shared" si="3"/>
        <v>0.22029378023251689</v>
      </c>
      <c r="P13" s="14">
        <f>SUM(P5:P12)</f>
        <v>199524</v>
      </c>
      <c r="Q13" s="15">
        <f>SUM(Q5:Q12)</f>
        <v>31474</v>
      </c>
      <c r="R13" s="16">
        <f t="shared" si="4"/>
        <v>0.15774543413323711</v>
      </c>
      <c r="S13" s="14">
        <f>SUM(S5:S12)</f>
        <v>86144</v>
      </c>
      <c r="T13" s="15">
        <f>SUM(T5:T12)</f>
        <v>9113</v>
      </c>
      <c r="U13" s="16">
        <f t="shared" si="5"/>
        <v>0.10578798291233284</v>
      </c>
      <c r="V13" s="14">
        <f>SUM(V5:V12)</f>
        <v>27496</v>
      </c>
      <c r="W13" s="15">
        <f>SUM(W5:W12)</f>
        <v>1896</v>
      </c>
      <c r="X13" s="16">
        <f t="shared" si="6"/>
        <v>6.8955484434099504E-2</v>
      </c>
      <c r="Y13" s="14">
        <f>SUM(D13,G13,J13,M13,P13,S13,V13)</f>
        <v>1150126</v>
      </c>
      <c r="Z13" s="15">
        <f>SUM(E13,H13,K13,N13,Q13,T13,W13)</f>
        <v>237769</v>
      </c>
      <c r="AA13" s="16">
        <f t="shared" si="7"/>
        <v>0.20673300142766968</v>
      </c>
    </row>
    <row r="14" spans="1:33" s="108" customFormat="1">
      <c r="B14" s="111"/>
      <c r="I14" s="112"/>
      <c r="J14" s="112"/>
      <c r="K14" s="112"/>
      <c r="L14" s="112"/>
    </row>
    <row r="15" spans="1:33" s="108" customFormat="1">
      <c r="I15" s="112"/>
      <c r="J15" s="112"/>
      <c r="K15" s="112"/>
      <c r="L15" s="112"/>
    </row>
    <row r="16" spans="1:33" s="108" customFormat="1">
      <c r="I16" s="112"/>
      <c r="J16" s="112"/>
      <c r="K16" s="112"/>
      <c r="L16" s="112"/>
    </row>
    <row r="17" spans="9:12" s="108" customFormat="1">
      <c r="I17" s="112"/>
      <c r="J17" s="112"/>
      <c r="K17" s="112"/>
      <c r="L17" s="112"/>
    </row>
    <row r="18" spans="9:12">
      <c r="I18"/>
      <c r="J18"/>
      <c r="K18"/>
      <c r="L18"/>
    </row>
  </sheetData>
  <mergeCells count="13">
    <mergeCell ref="B13:C13"/>
    <mergeCell ref="Y3:AA3"/>
    <mergeCell ref="B3:B4"/>
    <mergeCell ref="C3:C4"/>
    <mergeCell ref="D3:F3"/>
    <mergeCell ref="G3:I3"/>
    <mergeCell ref="J3:L3"/>
    <mergeCell ref="M3:O3"/>
    <mergeCell ref="AF4:AG4"/>
    <mergeCell ref="AC4:AD4"/>
    <mergeCell ref="P3:R3"/>
    <mergeCell ref="S3:U3"/>
    <mergeCell ref="V3:X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2-5.医科健診分析</oddHeader>
  </headerFooter>
  <ignoredErrors>
    <ignoredError sqref="F13:I13 K13:Y13 AA13" formula="1"/>
    <ignoredError sqref="AD7:AD12"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238</v>
      </c>
    </row>
    <row r="2" spans="1:1" ht="16.5" customHeight="1">
      <c r="A2" s="6" t="s">
        <v>198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266</v>
      </c>
    </row>
    <row r="2" spans="1:16">
      <c r="A2" s="120" t="s">
        <v>262</v>
      </c>
    </row>
    <row r="4" spans="1:16" ht="13.5" customHeight="1">
      <c r="B4" s="121"/>
      <c r="C4" s="122"/>
      <c r="D4" s="122"/>
      <c r="E4" s="122"/>
      <c r="F4" s="122"/>
      <c r="G4" s="123"/>
    </row>
    <row r="5" spans="1:16" ht="13.5" customHeight="1">
      <c r="B5" s="124"/>
      <c r="C5" s="125"/>
      <c r="D5" s="126">
        <v>0.27400000000000002</v>
      </c>
      <c r="E5" s="72" t="s">
        <v>263</v>
      </c>
      <c r="F5" s="127">
        <v>0.31</v>
      </c>
      <c r="G5" s="128" t="s">
        <v>286</v>
      </c>
    </row>
    <row r="6" spans="1:16">
      <c r="B6" s="124"/>
      <c r="D6" s="126"/>
      <c r="E6" s="72"/>
      <c r="F6" s="127"/>
      <c r="G6" s="128"/>
    </row>
    <row r="7" spans="1:16">
      <c r="B7" s="124"/>
      <c r="C7" s="129"/>
      <c r="D7" s="126">
        <v>0.23800000000000002</v>
      </c>
      <c r="E7" s="72" t="s">
        <v>263</v>
      </c>
      <c r="F7" s="127">
        <v>0.27400000000000002</v>
      </c>
      <c r="G7" s="128" t="s">
        <v>264</v>
      </c>
    </row>
    <row r="8" spans="1:16">
      <c r="B8" s="124"/>
      <c r="D8" s="126"/>
      <c r="E8" s="72"/>
      <c r="F8" s="127"/>
      <c r="G8" s="128"/>
    </row>
    <row r="9" spans="1:16">
      <c r="B9" s="124"/>
      <c r="C9" s="130"/>
      <c r="D9" s="126">
        <v>0.20200000000000001</v>
      </c>
      <c r="E9" s="72" t="s">
        <v>263</v>
      </c>
      <c r="F9" s="127">
        <v>0.23800000000000002</v>
      </c>
      <c r="G9" s="128" t="s">
        <v>264</v>
      </c>
    </row>
    <row r="10" spans="1:16">
      <c r="B10" s="124"/>
      <c r="D10" s="126"/>
      <c r="E10" s="72"/>
      <c r="F10" s="127"/>
      <c r="G10" s="128"/>
    </row>
    <row r="11" spans="1:16">
      <c r="B11" s="124"/>
      <c r="C11" s="131"/>
      <c r="D11" s="126">
        <v>0.16600000000000001</v>
      </c>
      <c r="E11" s="72" t="s">
        <v>263</v>
      </c>
      <c r="F11" s="127">
        <v>0.20200000000000001</v>
      </c>
      <c r="G11" s="128" t="s">
        <v>264</v>
      </c>
    </row>
    <row r="12" spans="1:16">
      <c r="B12" s="124"/>
      <c r="D12" s="126"/>
      <c r="E12" s="72"/>
      <c r="F12" s="127"/>
      <c r="G12" s="128"/>
    </row>
    <row r="13" spans="1:16">
      <c r="B13" s="124"/>
      <c r="C13" s="132"/>
      <c r="D13" s="126">
        <v>0.13</v>
      </c>
      <c r="E13" s="72" t="s">
        <v>263</v>
      </c>
      <c r="F13" s="127">
        <v>0.16600000000000001</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0"/>
  <sheetViews>
    <sheetView showGridLines="0" zoomScaleNormal="100" zoomScaleSheetLayoutView="100" workbookViewId="0"/>
  </sheetViews>
  <sheetFormatPr defaultRowHeight="13.5"/>
  <cols>
    <col min="1" max="1" width="4.625" style="6" customWidth="1"/>
    <col min="2" max="2" width="3.625" style="6" customWidth="1"/>
    <col min="3" max="27" width="9.625" style="6" customWidth="1"/>
    <col min="28" max="33" width="9" style="6"/>
    <col min="36" max="16384" width="9" style="6"/>
  </cols>
  <sheetData>
    <row r="1" spans="1:35" ht="16.5" customHeight="1">
      <c r="A1" s="6" t="s">
        <v>238</v>
      </c>
    </row>
    <row r="2" spans="1:35" ht="16.5" customHeight="1">
      <c r="A2" s="6" t="s">
        <v>205</v>
      </c>
      <c r="D2" s="56" t="s">
        <v>202</v>
      </c>
    </row>
    <row r="3" spans="1:35" ht="16.5" customHeight="1">
      <c r="B3" s="166"/>
      <c r="C3" s="168" t="s">
        <v>169</v>
      </c>
      <c r="D3" s="161" t="s">
        <v>65</v>
      </c>
      <c r="E3" s="162"/>
      <c r="F3" s="163"/>
      <c r="G3" s="161" t="s">
        <v>66</v>
      </c>
      <c r="H3" s="162"/>
      <c r="I3" s="163"/>
      <c r="J3" s="161" t="s">
        <v>67</v>
      </c>
      <c r="K3" s="162"/>
      <c r="L3" s="163"/>
      <c r="M3" s="161" t="s">
        <v>68</v>
      </c>
      <c r="N3" s="162"/>
      <c r="O3" s="163"/>
      <c r="P3" s="161" t="s">
        <v>69</v>
      </c>
      <c r="Q3" s="162"/>
      <c r="R3" s="163"/>
      <c r="S3" s="161" t="s">
        <v>70</v>
      </c>
      <c r="T3" s="162"/>
      <c r="U3" s="163"/>
      <c r="V3" s="161" t="s">
        <v>71</v>
      </c>
      <c r="W3" s="162"/>
      <c r="X3" s="163"/>
      <c r="Y3" s="161" t="s">
        <v>64</v>
      </c>
      <c r="Z3" s="162"/>
      <c r="AA3" s="163"/>
      <c r="AC3" s="90" t="s">
        <v>260</v>
      </c>
      <c r="AD3" s="2"/>
      <c r="AE3" s="2"/>
      <c r="AF3" s="90"/>
      <c r="AG3" s="90"/>
    </row>
    <row r="4" spans="1:35">
      <c r="B4" s="167"/>
      <c r="C4" s="168"/>
      <c r="D4" s="39" t="s">
        <v>133</v>
      </c>
      <c r="E4" s="40" t="s">
        <v>72</v>
      </c>
      <c r="F4" s="41" t="s">
        <v>297</v>
      </c>
      <c r="G4" s="39" t="s">
        <v>133</v>
      </c>
      <c r="H4" s="40" t="s">
        <v>72</v>
      </c>
      <c r="I4" s="41" t="s">
        <v>297</v>
      </c>
      <c r="J4" s="39" t="s">
        <v>133</v>
      </c>
      <c r="K4" s="40" t="s">
        <v>72</v>
      </c>
      <c r="L4" s="41" t="s">
        <v>297</v>
      </c>
      <c r="M4" s="39" t="s">
        <v>133</v>
      </c>
      <c r="N4" s="40" t="s">
        <v>72</v>
      </c>
      <c r="O4" s="41" t="s">
        <v>297</v>
      </c>
      <c r="P4" s="39" t="s">
        <v>133</v>
      </c>
      <c r="Q4" s="40" t="s">
        <v>72</v>
      </c>
      <c r="R4" s="41" t="s">
        <v>297</v>
      </c>
      <c r="S4" s="39" t="s">
        <v>133</v>
      </c>
      <c r="T4" s="40" t="s">
        <v>72</v>
      </c>
      <c r="U4" s="41" t="s">
        <v>297</v>
      </c>
      <c r="V4" s="39" t="s">
        <v>133</v>
      </c>
      <c r="W4" s="40" t="s">
        <v>72</v>
      </c>
      <c r="X4" s="41" t="s">
        <v>297</v>
      </c>
      <c r="Y4" s="39" t="s">
        <v>133</v>
      </c>
      <c r="Z4" s="40" t="s">
        <v>72</v>
      </c>
      <c r="AA4" s="41" t="s">
        <v>297</v>
      </c>
      <c r="AC4" s="159" t="s">
        <v>199</v>
      </c>
      <c r="AD4" s="160"/>
      <c r="AE4" s="2"/>
      <c r="AF4" s="159" t="s">
        <v>199</v>
      </c>
      <c r="AG4" s="160"/>
    </row>
    <row r="5" spans="1:35" s="90" customFormat="1">
      <c r="B5" s="97">
        <v>1</v>
      </c>
      <c r="C5" s="51" t="s">
        <v>57</v>
      </c>
      <c r="D5" s="98">
        <v>1747</v>
      </c>
      <c r="E5" s="99">
        <v>142</v>
      </c>
      <c r="F5" s="100">
        <f>IFERROR(E5/D5,"-")</f>
        <v>8.1282198053806529E-2</v>
      </c>
      <c r="G5" s="98">
        <v>2786</v>
      </c>
      <c r="H5" s="99">
        <v>240</v>
      </c>
      <c r="I5" s="100">
        <f>IFERROR(H5/G5,"-")</f>
        <v>8.6145010768126348E-2</v>
      </c>
      <c r="J5" s="98">
        <v>126479</v>
      </c>
      <c r="K5" s="99">
        <v>20884</v>
      </c>
      <c r="L5" s="100">
        <f>IFERROR(K5/J5,"-")</f>
        <v>0.16511832003731844</v>
      </c>
      <c r="M5" s="98">
        <v>96107</v>
      </c>
      <c r="N5" s="99">
        <v>13397</v>
      </c>
      <c r="O5" s="100">
        <f>IFERROR(N5/M5,"-")</f>
        <v>0.13939671407909934</v>
      </c>
      <c r="P5" s="98">
        <v>60625</v>
      </c>
      <c r="Q5" s="99">
        <v>6163</v>
      </c>
      <c r="R5" s="100">
        <f>IFERROR(Q5/P5,"-")</f>
        <v>0.10165773195876289</v>
      </c>
      <c r="S5" s="98">
        <v>26711</v>
      </c>
      <c r="T5" s="99">
        <v>1978</v>
      </c>
      <c r="U5" s="100">
        <f>IFERROR(T5/S5,"-")</f>
        <v>7.4051888734978102E-2</v>
      </c>
      <c r="V5" s="98">
        <v>8527</v>
      </c>
      <c r="W5" s="99">
        <v>445</v>
      </c>
      <c r="X5" s="100">
        <f>IFERROR(W5/V5,"-")</f>
        <v>5.2187170165357101E-2</v>
      </c>
      <c r="Y5" s="98">
        <f>SUM(D5,G5,J5,M5,P5,S5,V5)</f>
        <v>322982</v>
      </c>
      <c r="Z5" s="99">
        <f>SUM(E5,H5,K5,N5,Q5,T5,W5)</f>
        <v>43249</v>
      </c>
      <c r="AA5" s="100">
        <f>IFERROR(Z5/Y5,"-")</f>
        <v>0.13390529503192128</v>
      </c>
      <c r="AC5" s="64" t="str">
        <f>INDEX($C$5:$C$78,MATCH(AD5,AA$5:AA$78,0))</f>
        <v>豊能町</v>
      </c>
      <c r="AD5" s="65">
        <f>LARGE(AA$5:AA$78,ROW(A1))</f>
        <v>0.45600000000000002</v>
      </c>
      <c r="AE5" s="104"/>
      <c r="AF5" s="101">
        <f>$AA$79</f>
        <v>0.20673300142766968</v>
      </c>
      <c r="AG5" s="102">
        <v>0</v>
      </c>
      <c r="AH5"/>
      <c r="AI5"/>
    </row>
    <row r="6" spans="1:35" s="90" customFormat="1">
      <c r="B6" s="97">
        <v>2</v>
      </c>
      <c r="C6" s="51" t="s">
        <v>134</v>
      </c>
      <c r="D6" s="98">
        <v>49</v>
      </c>
      <c r="E6" s="99">
        <v>5</v>
      </c>
      <c r="F6" s="100">
        <f t="shared" ref="F6:F69" si="0">IFERROR(E6/D6,"-")</f>
        <v>0.10204081632653061</v>
      </c>
      <c r="G6" s="98">
        <v>92</v>
      </c>
      <c r="H6" s="99">
        <v>9</v>
      </c>
      <c r="I6" s="100">
        <f t="shared" ref="I6:I69" si="1">IFERROR(H6/G6,"-")</f>
        <v>9.7826086956521743E-2</v>
      </c>
      <c r="J6" s="98">
        <v>4441</v>
      </c>
      <c r="K6" s="99">
        <v>831</v>
      </c>
      <c r="L6" s="100">
        <f t="shared" ref="L6:L69" si="2">IFERROR(K6/J6,"-")</f>
        <v>0.18712001801396083</v>
      </c>
      <c r="M6" s="98">
        <v>3400</v>
      </c>
      <c r="N6" s="99">
        <v>540</v>
      </c>
      <c r="O6" s="100">
        <f t="shared" ref="O6:O69" si="3">IFERROR(N6/M6,"-")</f>
        <v>0.1588235294117647</v>
      </c>
      <c r="P6" s="98">
        <v>2245</v>
      </c>
      <c r="Q6" s="99">
        <v>284</v>
      </c>
      <c r="R6" s="100">
        <f t="shared" ref="R6:R69" si="4">IFERROR(Q6/P6,"-")</f>
        <v>0.12650334075723832</v>
      </c>
      <c r="S6" s="98">
        <v>970</v>
      </c>
      <c r="T6" s="99">
        <v>94</v>
      </c>
      <c r="U6" s="100">
        <f t="shared" ref="U6:U69" si="5">IFERROR(T6/S6,"-")</f>
        <v>9.6907216494845363E-2</v>
      </c>
      <c r="V6" s="98">
        <v>271</v>
      </c>
      <c r="W6" s="99">
        <v>22</v>
      </c>
      <c r="X6" s="100">
        <f t="shared" ref="X6:X69" si="6">IFERROR(W6/V6,"-")</f>
        <v>8.1180811808118078E-2</v>
      </c>
      <c r="Y6" s="98">
        <f t="shared" ref="Y6:Z69" si="7">SUM(D6,G6,J6,M6,P6,S6,V6)</f>
        <v>11468</v>
      </c>
      <c r="Z6" s="99">
        <f t="shared" si="7"/>
        <v>1785</v>
      </c>
      <c r="AA6" s="100">
        <f t="shared" ref="AA6:AA69" si="8">IFERROR(Z6/Y6,"-")</f>
        <v>0.15565050575514475</v>
      </c>
      <c r="AC6" s="64" t="str">
        <f t="shared" ref="AC6:AC69" si="9">INDEX($C$5:$C$78,MATCH(AD6,AA$5:AA$78,0))</f>
        <v>池田市</v>
      </c>
      <c r="AD6" s="65">
        <f t="shared" ref="AD6:AD69" si="10">LARGE(AA$5:AA$78,ROW(A2))</f>
        <v>0.43359912015397306</v>
      </c>
      <c r="AE6" s="104"/>
      <c r="AF6" s="101">
        <f t="shared" ref="AF6:AF69" si="11">$AA$79</f>
        <v>0.20673300142766968</v>
      </c>
      <c r="AG6" s="102">
        <v>0</v>
      </c>
      <c r="AH6"/>
      <c r="AI6"/>
    </row>
    <row r="7" spans="1:35" s="90" customFormat="1">
      <c r="B7" s="97">
        <v>3</v>
      </c>
      <c r="C7" s="51" t="s">
        <v>135</v>
      </c>
      <c r="D7" s="98">
        <v>39</v>
      </c>
      <c r="E7" s="99">
        <v>5</v>
      </c>
      <c r="F7" s="100">
        <f t="shared" si="0"/>
        <v>0.12820512820512819</v>
      </c>
      <c r="G7" s="98">
        <v>74</v>
      </c>
      <c r="H7" s="99">
        <v>3</v>
      </c>
      <c r="I7" s="100">
        <f t="shared" si="1"/>
        <v>4.0540540540540543E-2</v>
      </c>
      <c r="J7" s="98">
        <v>2777</v>
      </c>
      <c r="K7" s="99">
        <v>466</v>
      </c>
      <c r="L7" s="100">
        <f t="shared" si="2"/>
        <v>0.16780698595606769</v>
      </c>
      <c r="M7" s="98">
        <v>2121</v>
      </c>
      <c r="N7" s="99">
        <v>355</v>
      </c>
      <c r="O7" s="100">
        <f t="shared" si="3"/>
        <v>0.16737388024516736</v>
      </c>
      <c r="P7" s="98">
        <v>1465</v>
      </c>
      <c r="Q7" s="99">
        <v>192</v>
      </c>
      <c r="R7" s="100">
        <f t="shared" si="4"/>
        <v>0.1310580204778157</v>
      </c>
      <c r="S7" s="98">
        <v>614</v>
      </c>
      <c r="T7" s="99">
        <v>69</v>
      </c>
      <c r="U7" s="100">
        <f t="shared" si="5"/>
        <v>0.11237785016286644</v>
      </c>
      <c r="V7" s="98">
        <v>208</v>
      </c>
      <c r="W7" s="99">
        <v>16</v>
      </c>
      <c r="X7" s="100">
        <f t="shared" si="6"/>
        <v>7.6923076923076927E-2</v>
      </c>
      <c r="Y7" s="98">
        <f t="shared" si="7"/>
        <v>7298</v>
      </c>
      <c r="Z7" s="99">
        <f t="shared" si="7"/>
        <v>1106</v>
      </c>
      <c r="AA7" s="100">
        <f t="shared" si="8"/>
        <v>0.15154836941627844</v>
      </c>
      <c r="AC7" s="64" t="str">
        <f t="shared" si="9"/>
        <v>吹田市</v>
      </c>
      <c r="AD7" s="65">
        <f t="shared" si="10"/>
        <v>0.35253014249177933</v>
      </c>
      <c r="AE7" s="104"/>
      <c r="AF7" s="101">
        <f t="shared" si="11"/>
        <v>0.20673300142766968</v>
      </c>
      <c r="AG7" s="102">
        <v>0</v>
      </c>
      <c r="AH7"/>
      <c r="AI7"/>
    </row>
    <row r="8" spans="1:35" s="90" customFormat="1">
      <c r="B8" s="97">
        <v>4</v>
      </c>
      <c r="C8" s="51" t="s">
        <v>136</v>
      </c>
      <c r="D8" s="98">
        <v>43</v>
      </c>
      <c r="E8" s="99">
        <v>5</v>
      </c>
      <c r="F8" s="100">
        <f t="shared" si="0"/>
        <v>0.11627906976744186</v>
      </c>
      <c r="G8" s="98">
        <v>73</v>
      </c>
      <c r="H8" s="99">
        <v>6</v>
      </c>
      <c r="I8" s="100">
        <f t="shared" si="1"/>
        <v>8.2191780821917804E-2</v>
      </c>
      <c r="J8" s="98">
        <v>3431</v>
      </c>
      <c r="K8" s="99">
        <v>695</v>
      </c>
      <c r="L8" s="100">
        <f t="shared" si="2"/>
        <v>0.20256484989798892</v>
      </c>
      <c r="M8" s="98">
        <v>2710</v>
      </c>
      <c r="N8" s="99">
        <v>460</v>
      </c>
      <c r="O8" s="100">
        <f t="shared" si="3"/>
        <v>0.16974169741697417</v>
      </c>
      <c r="P8" s="98">
        <v>1532</v>
      </c>
      <c r="Q8" s="99">
        <v>226</v>
      </c>
      <c r="R8" s="100">
        <f t="shared" si="4"/>
        <v>0.1475195822454308</v>
      </c>
      <c r="S8" s="98">
        <v>680</v>
      </c>
      <c r="T8" s="99">
        <v>88</v>
      </c>
      <c r="U8" s="100">
        <f t="shared" si="5"/>
        <v>0.12941176470588237</v>
      </c>
      <c r="V8" s="98">
        <v>199</v>
      </c>
      <c r="W8" s="99">
        <v>23</v>
      </c>
      <c r="X8" s="100">
        <f t="shared" si="6"/>
        <v>0.11557788944723618</v>
      </c>
      <c r="Y8" s="98">
        <f t="shared" si="7"/>
        <v>8668</v>
      </c>
      <c r="Z8" s="99">
        <f t="shared" si="7"/>
        <v>1503</v>
      </c>
      <c r="AA8" s="100">
        <f t="shared" si="8"/>
        <v>0.17339640055376096</v>
      </c>
      <c r="AC8" s="64" t="str">
        <f t="shared" si="9"/>
        <v>河南町</v>
      </c>
      <c r="AD8" s="65">
        <f t="shared" si="10"/>
        <v>0.31163859111791731</v>
      </c>
      <c r="AE8" s="104"/>
      <c r="AF8" s="101">
        <f t="shared" si="11"/>
        <v>0.20673300142766968</v>
      </c>
      <c r="AG8" s="102">
        <v>0</v>
      </c>
      <c r="AH8"/>
      <c r="AI8"/>
    </row>
    <row r="9" spans="1:35" s="90" customFormat="1">
      <c r="B9" s="97">
        <v>5</v>
      </c>
      <c r="C9" s="51" t="s">
        <v>137</v>
      </c>
      <c r="D9" s="98">
        <v>35</v>
      </c>
      <c r="E9" s="99">
        <v>4</v>
      </c>
      <c r="F9" s="100">
        <f t="shared" si="0"/>
        <v>0.11428571428571428</v>
      </c>
      <c r="G9" s="98">
        <v>52</v>
      </c>
      <c r="H9" s="99">
        <v>6</v>
      </c>
      <c r="I9" s="100">
        <f t="shared" si="1"/>
        <v>0.11538461538461539</v>
      </c>
      <c r="J9" s="98">
        <v>2789</v>
      </c>
      <c r="K9" s="99">
        <v>339</v>
      </c>
      <c r="L9" s="100">
        <f t="shared" si="2"/>
        <v>0.12154894227321621</v>
      </c>
      <c r="M9" s="98">
        <v>2021</v>
      </c>
      <c r="N9" s="99">
        <v>182</v>
      </c>
      <c r="O9" s="100">
        <f t="shared" si="3"/>
        <v>9.0054428500742204E-2</v>
      </c>
      <c r="P9" s="98">
        <v>1294</v>
      </c>
      <c r="Q9" s="99">
        <v>87</v>
      </c>
      <c r="R9" s="100">
        <f t="shared" si="4"/>
        <v>6.7233384853168474E-2</v>
      </c>
      <c r="S9" s="98">
        <v>625</v>
      </c>
      <c r="T9" s="99">
        <v>24</v>
      </c>
      <c r="U9" s="100">
        <f t="shared" si="5"/>
        <v>3.8399999999999997E-2</v>
      </c>
      <c r="V9" s="98">
        <v>200</v>
      </c>
      <c r="W9" s="99">
        <v>5</v>
      </c>
      <c r="X9" s="100">
        <f t="shared" si="6"/>
        <v>2.5000000000000001E-2</v>
      </c>
      <c r="Y9" s="98">
        <f t="shared" si="7"/>
        <v>7016</v>
      </c>
      <c r="Z9" s="99">
        <f t="shared" si="7"/>
        <v>647</v>
      </c>
      <c r="AA9" s="100">
        <f t="shared" si="8"/>
        <v>9.221778791334094E-2</v>
      </c>
      <c r="AC9" s="64" t="str">
        <f t="shared" si="9"/>
        <v>藤井寺市</v>
      </c>
      <c r="AD9" s="65">
        <f t="shared" si="10"/>
        <v>0.31107262690767401</v>
      </c>
      <c r="AE9" s="104"/>
      <c r="AF9" s="101">
        <f t="shared" si="11"/>
        <v>0.20673300142766968</v>
      </c>
      <c r="AG9" s="102">
        <v>0</v>
      </c>
      <c r="AH9"/>
      <c r="AI9"/>
    </row>
    <row r="10" spans="1:35" s="90" customFormat="1">
      <c r="B10" s="97">
        <v>6</v>
      </c>
      <c r="C10" s="51" t="s">
        <v>138</v>
      </c>
      <c r="D10" s="98">
        <v>76</v>
      </c>
      <c r="E10" s="99">
        <v>6</v>
      </c>
      <c r="F10" s="100">
        <f t="shared" si="0"/>
        <v>7.8947368421052627E-2</v>
      </c>
      <c r="G10" s="98">
        <v>114</v>
      </c>
      <c r="H10" s="99">
        <v>10</v>
      </c>
      <c r="I10" s="100">
        <f t="shared" si="1"/>
        <v>8.771929824561403E-2</v>
      </c>
      <c r="J10" s="98">
        <v>4361</v>
      </c>
      <c r="K10" s="99">
        <v>600</v>
      </c>
      <c r="L10" s="100">
        <f t="shared" si="2"/>
        <v>0.13758312313689522</v>
      </c>
      <c r="M10" s="98">
        <v>3194</v>
      </c>
      <c r="N10" s="99">
        <v>356</v>
      </c>
      <c r="O10" s="100">
        <f t="shared" si="3"/>
        <v>0.11145898559799625</v>
      </c>
      <c r="P10" s="98">
        <v>1968</v>
      </c>
      <c r="Q10" s="99">
        <v>153</v>
      </c>
      <c r="R10" s="100">
        <f t="shared" si="4"/>
        <v>7.774390243902439E-2</v>
      </c>
      <c r="S10" s="98">
        <v>829</v>
      </c>
      <c r="T10" s="99">
        <v>49</v>
      </c>
      <c r="U10" s="100">
        <f t="shared" si="5"/>
        <v>5.9107358262967431E-2</v>
      </c>
      <c r="V10" s="98">
        <v>226</v>
      </c>
      <c r="W10" s="99">
        <v>9</v>
      </c>
      <c r="X10" s="100">
        <f t="shared" si="6"/>
        <v>3.9823008849557522E-2</v>
      </c>
      <c r="Y10" s="98">
        <f t="shared" si="7"/>
        <v>10768</v>
      </c>
      <c r="Z10" s="99">
        <f t="shared" si="7"/>
        <v>1183</v>
      </c>
      <c r="AA10" s="100">
        <f t="shared" si="8"/>
        <v>0.10986255572065379</v>
      </c>
      <c r="AC10" s="64" t="str">
        <f t="shared" si="9"/>
        <v>高槻市</v>
      </c>
      <c r="AD10" s="65">
        <f t="shared" si="10"/>
        <v>0.3081164153299395</v>
      </c>
      <c r="AE10" s="104"/>
      <c r="AF10" s="101">
        <f t="shared" si="11"/>
        <v>0.20673300142766968</v>
      </c>
      <c r="AG10" s="102">
        <v>0</v>
      </c>
      <c r="AH10"/>
      <c r="AI10"/>
    </row>
    <row r="11" spans="1:35" s="90" customFormat="1">
      <c r="B11" s="97">
        <v>7</v>
      </c>
      <c r="C11" s="51" t="s">
        <v>139</v>
      </c>
      <c r="D11" s="98">
        <v>68</v>
      </c>
      <c r="E11" s="99">
        <v>7</v>
      </c>
      <c r="F11" s="100">
        <f t="shared" si="0"/>
        <v>0.10294117647058823</v>
      </c>
      <c r="G11" s="98">
        <v>92</v>
      </c>
      <c r="H11" s="99">
        <v>8</v>
      </c>
      <c r="I11" s="100">
        <f t="shared" si="1"/>
        <v>8.6956521739130432E-2</v>
      </c>
      <c r="J11" s="98">
        <v>3903</v>
      </c>
      <c r="K11" s="99">
        <v>674</v>
      </c>
      <c r="L11" s="100">
        <f t="shared" si="2"/>
        <v>0.17268767614655392</v>
      </c>
      <c r="M11" s="98">
        <v>2852</v>
      </c>
      <c r="N11" s="99">
        <v>424</v>
      </c>
      <c r="O11" s="100">
        <f t="shared" si="3"/>
        <v>0.14866760168302945</v>
      </c>
      <c r="P11" s="98">
        <v>1643</v>
      </c>
      <c r="Q11" s="99">
        <v>178</v>
      </c>
      <c r="R11" s="100">
        <f t="shared" si="4"/>
        <v>0.10833840535605599</v>
      </c>
      <c r="S11" s="98">
        <v>713</v>
      </c>
      <c r="T11" s="99">
        <v>57</v>
      </c>
      <c r="U11" s="100">
        <f t="shared" si="5"/>
        <v>7.9943899018232817E-2</v>
      </c>
      <c r="V11" s="98">
        <v>237</v>
      </c>
      <c r="W11" s="99">
        <v>11</v>
      </c>
      <c r="X11" s="100">
        <f t="shared" si="6"/>
        <v>4.6413502109704644E-2</v>
      </c>
      <c r="Y11" s="98">
        <f t="shared" si="7"/>
        <v>9508</v>
      </c>
      <c r="Z11" s="99">
        <f t="shared" si="7"/>
        <v>1359</v>
      </c>
      <c r="AA11" s="100">
        <f t="shared" si="8"/>
        <v>0.1429322675641565</v>
      </c>
      <c r="AC11" s="64" t="str">
        <f t="shared" si="9"/>
        <v>和泉市</v>
      </c>
      <c r="AD11" s="65">
        <f t="shared" si="10"/>
        <v>0.29651855026908608</v>
      </c>
      <c r="AE11" s="104"/>
      <c r="AF11" s="101">
        <f t="shared" si="11"/>
        <v>0.20673300142766968</v>
      </c>
      <c r="AG11" s="102">
        <v>0</v>
      </c>
      <c r="AH11"/>
      <c r="AI11"/>
    </row>
    <row r="12" spans="1:35" s="90" customFormat="1">
      <c r="B12" s="97">
        <v>8</v>
      </c>
      <c r="C12" s="51" t="s">
        <v>58</v>
      </c>
      <c r="D12" s="98">
        <v>45</v>
      </c>
      <c r="E12" s="99">
        <v>3</v>
      </c>
      <c r="F12" s="100">
        <f t="shared" si="0"/>
        <v>6.6666666666666666E-2</v>
      </c>
      <c r="G12" s="98">
        <v>64</v>
      </c>
      <c r="H12" s="99">
        <v>6</v>
      </c>
      <c r="I12" s="100">
        <f t="shared" si="1"/>
        <v>9.375E-2</v>
      </c>
      <c r="J12" s="98">
        <v>2557</v>
      </c>
      <c r="K12" s="99">
        <v>443</v>
      </c>
      <c r="L12" s="100">
        <f t="shared" si="2"/>
        <v>0.1732499022291748</v>
      </c>
      <c r="M12" s="98">
        <v>2118</v>
      </c>
      <c r="N12" s="99">
        <v>289</v>
      </c>
      <c r="O12" s="100">
        <f t="shared" si="3"/>
        <v>0.13644948064211521</v>
      </c>
      <c r="P12" s="98">
        <v>1448</v>
      </c>
      <c r="Q12" s="99">
        <v>175</v>
      </c>
      <c r="R12" s="100">
        <f t="shared" si="4"/>
        <v>0.12085635359116022</v>
      </c>
      <c r="S12" s="98">
        <v>714</v>
      </c>
      <c r="T12" s="99">
        <v>60</v>
      </c>
      <c r="U12" s="100">
        <f t="shared" si="5"/>
        <v>8.4033613445378158E-2</v>
      </c>
      <c r="V12" s="98">
        <v>205</v>
      </c>
      <c r="W12" s="99">
        <v>12</v>
      </c>
      <c r="X12" s="100">
        <f t="shared" si="6"/>
        <v>5.8536585365853662E-2</v>
      </c>
      <c r="Y12" s="98">
        <f t="shared" si="7"/>
        <v>7151</v>
      </c>
      <c r="Z12" s="99">
        <f t="shared" si="7"/>
        <v>988</v>
      </c>
      <c r="AA12" s="100">
        <f t="shared" si="8"/>
        <v>0.13816249475597819</v>
      </c>
      <c r="AC12" s="64" t="str">
        <f t="shared" si="9"/>
        <v>寝屋川市</v>
      </c>
      <c r="AD12" s="65">
        <f t="shared" si="10"/>
        <v>0.28989693229150831</v>
      </c>
      <c r="AE12" s="104"/>
      <c r="AF12" s="101">
        <f t="shared" si="11"/>
        <v>0.20673300142766968</v>
      </c>
      <c r="AG12" s="102">
        <v>0</v>
      </c>
      <c r="AH12"/>
      <c r="AI12"/>
    </row>
    <row r="13" spans="1:35" s="90" customFormat="1">
      <c r="B13" s="97">
        <v>9</v>
      </c>
      <c r="C13" s="51" t="s">
        <v>140</v>
      </c>
      <c r="D13" s="98">
        <v>30</v>
      </c>
      <c r="E13" s="99">
        <v>0</v>
      </c>
      <c r="F13" s="100">
        <f t="shared" si="0"/>
        <v>0</v>
      </c>
      <c r="G13" s="98">
        <v>48</v>
      </c>
      <c r="H13" s="99">
        <v>3</v>
      </c>
      <c r="I13" s="100">
        <f t="shared" si="1"/>
        <v>6.25E-2</v>
      </c>
      <c r="J13" s="98">
        <v>1830</v>
      </c>
      <c r="K13" s="99">
        <v>220</v>
      </c>
      <c r="L13" s="100">
        <f t="shared" si="2"/>
        <v>0.12021857923497267</v>
      </c>
      <c r="M13" s="98">
        <v>1358</v>
      </c>
      <c r="N13" s="99">
        <v>129</v>
      </c>
      <c r="O13" s="100">
        <f t="shared" si="3"/>
        <v>9.4992636229749627E-2</v>
      </c>
      <c r="P13" s="98">
        <v>837</v>
      </c>
      <c r="Q13" s="99">
        <v>66</v>
      </c>
      <c r="R13" s="100">
        <f t="shared" si="4"/>
        <v>7.8853046594982074E-2</v>
      </c>
      <c r="S13" s="98">
        <v>390</v>
      </c>
      <c r="T13" s="99">
        <v>27</v>
      </c>
      <c r="U13" s="100">
        <f t="shared" si="5"/>
        <v>6.9230769230769235E-2</v>
      </c>
      <c r="V13" s="98">
        <v>127</v>
      </c>
      <c r="W13" s="99">
        <v>3</v>
      </c>
      <c r="X13" s="100">
        <f t="shared" si="6"/>
        <v>2.3622047244094488E-2</v>
      </c>
      <c r="Y13" s="98">
        <f t="shared" si="7"/>
        <v>4620</v>
      </c>
      <c r="Z13" s="99">
        <f t="shared" si="7"/>
        <v>448</v>
      </c>
      <c r="AA13" s="100">
        <f t="shared" si="8"/>
        <v>9.696969696969697E-2</v>
      </c>
      <c r="AC13" s="64" t="str">
        <f t="shared" si="9"/>
        <v>羽曳野市</v>
      </c>
      <c r="AD13" s="65">
        <f t="shared" si="10"/>
        <v>0.28764887249863974</v>
      </c>
      <c r="AE13" s="104"/>
      <c r="AF13" s="101">
        <f t="shared" si="11"/>
        <v>0.20673300142766968</v>
      </c>
      <c r="AG13" s="102">
        <v>0</v>
      </c>
      <c r="AH13"/>
      <c r="AI13"/>
    </row>
    <row r="14" spans="1:35" s="90" customFormat="1">
      <c r="B14" s="97">
        <v>10</v>
      </c>
      <c r="C14" s="51" t="s">
        <v>59</v>
      </c>
      <c r="D14" s="98">
        <v>57</v>
      </c>
      <c r="E14" s="99">
        <v>6</v>
      </c>
      <c r="F14" s="100">
        <f t="shared" si="0"/>
        <v>0.10526315789473684</v>
      </c>
      <c r="G14" s="98">
        <v>87</v>
      </c>
      <c r="H14" s="99">
        <v>9</v>
      </c>
      <c r="I14" s="100">
        <f t="shared" si="1"/>
        <v>0.10344827586206896</v>
      </c>
      <c r="J14" s="98">
        <v>4650</v>
      </c>
      <c r="K14" s="99">
        <v>1055</v>
      </c>
      <c r="L14" s="100">
        <f t="shared" si="2"/>
        <v>0.22688172043010751</v>
      </c>
      <c r="M14" s="98">
        <v>3430</v>
      </c>
      <c r="N14" s="99">
        <v>667</v>
      </c>
      <c r="O14" s="100">
        <f t="shared" si="3"/>
        <v>0.19446064139941691</v>
      </c>
      <c r="P14" s="98">
        <v>2010</v>
      </c>
      <c r="Q14" s="99">
        <v>265</v>
      </c>
      <c r="R14" s="100">
        <f t="shared" si="4"/>
        <v>0.13184079601990051</v>
      </c>
      <c r="S14" s="98">
        <v>934</v>
      </c>
      <c r="T14" s="99">
        <v>90</v>
      </c>
      <c r="U14" s="100">
        <f t="shared" si="5"/>
        <v>9.6359743040685231E-2</v>
      </c>
      <c r="V14" s="98">
        <v>288</v>
      </c>
      <c r="W14" s="99">
        <v>22</v>
      </c>
      <c r="X14" s="100">
        <f t="shared" si="6"/>
        <v>7.6388888888888895E-2</v>
      </c>
      <c r="Y14" s="98">
        <f t="shared" si="7"/>
        <v>11456</v>
      </c>
      <c r="Z14" s="99">
        <f t="shared" si="7"/>
        <v>2114</v>
      </c>
      <c r="AA14" s="100">
        <f t="shared" si="8"/>
        <v>0.18453212290502793</v>
      </c>
      <c r="AC14" s="64" t="str">
        <f t="shared" si="9"/>
        <v>河内長野市</v>
      </c>
      <c r="AD14" s="65">
        <f t="shared" si="10"/>
        <v>0.28597213604828248</v>
      </c>
      <c r="AE14" s="104"/>
      <c r="AF14" s="101">
        <f t="shared" si="11"/>
        <v>0.20673300142766968</v>
      </c>
      <c r="AG14" s="102">
        <v>0</v>
      </c>
      <c r="AH14"/>
      <c r="AI14"/>
    </row>
    <row r="15" spans="1:35" s="90" customFormat="1">
      <c r="B15" s="97">
        <v>11</v>
      </c>
      <c r="C15" s="51" t="s">
        <v>60</v>
      </c>
      <c r="D15" s="98">
        <v>106</v>
      </c>
      <c r="E15" s="99">
        <v>7</v>
      </c>
      <c r="F15" s="100">
        <f t="shared" si="0"/>
        <v>6.6037735849056603E-2</v>
      </c>
      <c r="G15" s="98">
        <v>140</v>
      </c>
      <c r="H15" s="99">
        <v>19</v>
      </c>
      <c r="I15" s="100">
        <f t="shared" si="1"/>
        <v>0.1357142857142857</v>
      </c>
      <c r="J15" s="98">
        <v>8088</v>
      </c>
      <c r="K15" s="99">
        <v>1511</v>
      </c>
      <c r="L15" s="100">
        <f t="shared" si="2"/>
        <v>0.18681998021760632</v>
      </c>
      <c r="M15" s="98">
        <v>5811</v>
      </c>
      <c r="N15" s="99">
        <v>899</v>
      </c>
      <c r="O15" s="100">
        <f t="shared" si="3"/>
        <v>0.15470659094820169</v>
      </c>
      <c r="P15" s="98">
        <v>3581</v>
      </c>
      <c r="Q15" s="99">
        <v>389</v>
      </c>
      <c r="R15" s="100">
        <f t="shared" si="4"/>
        <v>0.10862887461602905</v>
      </c>
      <c r="S15" s="98">
        <v>1471</v>
      </c>
      <c r="T15" s="99">
        <v>105</v>
      </c>
      <c r="U15" s="100">
        <f t="shared" si="5"/>
        <v>7.1380013596193059E-2</v>
      </c>
      <c r="V15" s="98">
        <v>456</v>
      </c>
      <c r="W15" s="99">
        <v>30</v>
      </c>
      <c r="X15" s="100">
        <f t="shared" si="6"/>
        <v>6.5789473684210523E-2</v>
      </c>
      <c r="Y15" s="98">
        <f t="shared" si="7"/>
        <v>19653</v>
      </c>
      <c r="Z15" s="99">
        <f t="shared" si="7"/>
        <v>2960</v>
      </c>
      <c r="AA15" s="100">
        <f t="shared" si="8"/>
        <v>0.15061313794331654</v>
      </c>
      <c r="AC15" s="64" t="str">
        <f t="shared" si="9"/>
        <v>門真市</v>
      </c>
      <c r="AD15" s="65">
        <f t="shared" si="10"/>
        <v>0.28527249387326409</v>
      </c>
      <c r="AE15" s="104"/>
      <c r="AF15" s="101">
        <f t="shared" si="11"/>
        <v>0.20673300142766968</v>
      </c>
      <c r="AG15" s="102">
        <v>0</v>
      </c>
      <c r="AH15"/>
      <c r="AI15"/>
    </row>
    <row r="16" spans="1:35" s="90" customFormat="1">
      <c r="B16" s="97">
        <v>12</v>
      </c>
      <c r="C16" s="51" t="s">
        <v>141</v>
      </c>
      <c r="D16" s="98">
        <v>52</v>
      </c>
      <c r="E16" s="99">
        <v>7</v>
      </c>
      <c r="F16" s="100">
        <f t="shared" si="0"/>
        <v>0.13461538461538461</v>
      </c>
      <c r="G16" s="98">
        <v>74</v>
      </c>
      <c r="H16" s="99">
        <v>4</v>
      </c>
      <c r="I16" s="100">
        <f t="shared" si="1"/>
        <v>5.4054054054054057E-2</v>
      </c>
      <c r="J16" s="98">
        <v>3787</v>
      </c>
      <c r="K16" s="99">
        <v>584</v>
      </c>
      <c r="L16" s="100">
        <f t="shared" si="2"/>
        <v>0.1542117771322947</v>
      </c>
      <c r="M16" s="98">
        <v>3024</v>
      </c>
      <c r="N16" s="99">
        <v>435</v>
      </c>
      <c r="O16" s="100">
        <f t="shared" si="3"/>
        <v>0.14384920634920634</v>
      </c>
      <c r="P16" s="98">
        <v>1957</v>
      </c>
      <c r="Q16" s="99">
        <v>217</v>
      </c>
      <c r="R16" s="100">
        <f t="shared" si="4"/>
        <v>0.11088400613183444</v>
      </c>
      <c r="S16" s="98">
        <v>931</v>
      </c>
      <c r="T16" s="99">
        <v>76</v>
      </c>
      <c r="U16" s="100">
        <f t="shared" si="5"/>
        <v>8.1632653061224483E-2</v>
      </c>
      <c r="V16" s="98">
        <v>323</v>
      </c>
      <c r="W16" s="99">
        <v>18</v>
      </c>
      <c r="X16" s="100">
        <f t="shared" si="6"/>
        <v>5.5727554179566562E-2</v>
      </c>
      <c r="Y16" s="98">
        <f t="shared" si="7"/>
        <v>10148</v>
      </c>
      <c r="Z16" s="99">
        <f t="shared" si="7"/>
        <v>1341</v>
      </c>
      <c r="AA16" s="100">
        <f t="shared" si="8"/>
        <v>0.13214426487977926</v>
      </c>
      <c r="AC16" s="64" t="str">
        <f t="shared" si="9"/>
        <v>千早赤阪村</v>
      </c>
      <c r="AD16" s="65">
        <f t="shared" si="10"/>
        <v>0.28350515463917525</v>
      </c>
      <c r="AE16" s="104"/>
      <c r="AF16" s="101">
        <f t="shared" si="11"/>
        <v>0.20673300142766968</v>
      </c>
      <c r="AG16" s="102">
        <v>0</v>
      </c>
      <c r="AH16"/>
      <c r="AI16"/>
    </row>
    <row r="17" spans="2:35" s="90" customFormat="1">
      <c r="B17" s="97">
        <v>13</v>
      </c>
      <c r="C17" s="51" t="s">
        <v>142</v>
      </c>
      <c r="D17" s="98">
        <v>123</v>
      </c>
      <c r="E17" s="99">
        <v>12</v>
      </c>
      <c r="F17" s="100">
        <f t="shared" si="0"/>
        <v>9.7560975609756101E-2</v>
      </c>
      <c r="G17" s="98">
        <v>163</v>
      </c>
      <c r="H17" s="99">
        <v>20</v>
      </c>
      <c r="I17" s="100">
        <f t="shared" si="1"/>
        <v>0.12269938650306748</v>
      </c>
      <c r="J17" s="98">
        <v>7002</v>
      </c>
      <c r="K17" s="99">
        <v>1029</v>
      </c>
      <c r="L17" s="100">
        <f t="shared" si="2"/>
        <v>0.14695801199657241</v>
      </c>
      <c r="M17" s="98">
        <v>5249</v>
      </c>
      <c r="N17" s="99">
        <v>731</v>
      </c>
      <c r="O17" s="100">
        <f t="shared" si="3"/>
        <v>0.13926462183273006</v>
      </c>
      <c r="P17" s="98">
        <v>3303</v>
      </c>
      <c r="Q17" s="99">
        <v>325</v>
      </c>
      <c r="R17" s="100">
        <f t="shared" si="4"/>
        <v>9.8395398122918559E-2</v>
      </c>
      <c r="S17" s="98">
        <v>1478</v>
      </c>
      <c r="T17" s="99">
        <v>129</v>
      </c>
      <c r="U17" s="100">
        <f t="shared" si="5"/>
        <v>8.7280108254397831E-2</v>
      </c>
      <c r="V17" s="98">
        <v>587</v>
      </c>
      <c r="W17" s="99">
        <v>30</v>
      </c>
      <c r="X17" s="100">
        <f t="shared" si="6"/>
        <v>5.1107325383304938E-2</v>
      </c>
      <c r="Y17" s="98">
        <f t="shared" si="7"/>
        <v>17905</v>
      </c>
      <c r="Z17" s="99">
        <f t="shared" si="7"/>
        <v>2276</v>
      </c>
      <c r="AA17" s="100">
        <f t="shared" si="8"/>
        <v>0.12711533091315275</v>
      </c>
      <c r="AC17" s="64" t="str">
        <f t="shared" si="9"/>
        <v>富田林市</v>
      </c>
      <c r="AD17" s="65">
        <f t="shared" si="10"/>
        <v>0.28251449496490694</v>
      </c>
      <c r="AE17" s="104"/>
      <c r="AF17" s="101">
        <f t="shared" si="11"/>
        <v>0.20673300142766968</v>
      </c>
      <c r="AG17" s="102">
        <v>0</v>
      </c>
      <c r="AH17"/>
      <c r="AI17"/>
    </row>
    <row r="18" spans="2:35" s="90" customFormat="1">
      <c r="B18" s="97">
        <v>14</v>
      </c>
      <c r="C18" s="51" t="s">
        <v>143</v>
      </c>
      <c r="D18" s="98">
        <v>56</v>
      </c>
      <c r="E18" s="99">
        <v>3</v>
      </c>
      <c r="F18" s="100">
        <f t="shared" si="0"/>
        <v>5.3571428571428568E-2</v>
      </c>
      <c r="G18" s="98">
        <v>100</v>
      </c>
      <c r="H18" s="99">
        <v>12</v>
      </c>
      <c r="I18" s="100">
        <f t="shared" si="1"/>
        <v>0.12</v>
      </c>
      <c r="J18" s="98">
        <v>4988</v>
      </c>
      <c r="K18" s="99">
        <v>837</v>
      </c>
      <c r="L18" s="100">
        <f t="shared" si="2"/>
        <v>0.1678027265437049</v>
      </c>
      <c r="M18" s="98">
        <v>3961</v>
      </c>
      <c r="N18" s="99">
        <v>527</v>
      </c>
      <c r="O18" s="100">
        <f t="shared" si="3"/>
        <v>0.13304721030042918</v>
      </c>
      <c r="P18" s="98">
        <v>2748</v>
      </c>
      <c r="Q18" s="99">
        <v>239</v>
      </c>
      <c r="R18" s="100">
        <f t="shared" si="4"/>
        <v>8.6972343522561862E-2</v>
      </c>
      <c r="S18" s="98">
        <v>1257</v>
      </c>
      <c r="T18" s="99">
        <v>96</v>
      </c>
      <c r="U18" s="100">
        <f t="shared" si="5"/>
        <v>7.6372315035799526E-2</v>
      </c>
      <c r="V18" s="98">
        <v>406</v>
      </c>
      <c r="W18" s="99">
        <v>24</v>
      </c>
      <c r="X18" s="100">
        <f t="shared" si="6"/>
        <v>5.9113300492610835E-2</v>
      </c>
      <c r="Y18" s="98">
        <f t="shared" si="7"/>
        <v>13516</v>
      </c>
      <c r="Z18" s="99">
        <f t="shared" si="7"/>
        <v>1738</v>
      </c>
      <c r="AA18" s="100">
        <f t="shared" si="8"/>
        <v>0.12858833974548683</v>
      </c>
      <c r="AC18" s="64" t="str">
        <f t="shared" si="9"/>
        <v>大阪狭山市</v>
      </c>
      <c r="AD18" s="65">
        <f t="shared" si="10"/>
        <v>0.25754377250714022</v>
      </c>
      <c r="AE18" s="104"/>
      <c r="AF18" s="101">
        <f t="shared" si="11"/>
        <v>0.20673300142766968</v>
      </c>
      <c r="AG18" s="102">
        <v>0</v>
      </c>
      <c r="AH18"/>
      <c r="AI18"/>
    </row>
    <row r="19" spans="2:35" s="90" customFormat="1">
      <c r="B19" s="97">
        <v>15</v>
      </c>
      <c r="C19" s="51" t="s">
        <v>144</v>
      </c>
      <c r="D19" s="98">
        <v>125</v>
      </c>
      <c r="E19" s="99">
        <v>6</v>
      </c>
      <c r="F19" s="100">
        <f t="shared" si="0"/>
        <v>4.8000000000000001E-2</v>
      </c>
      <c r="G19" s="98">
        <v>202</v>
      </c>
      <c r="H19" s="99">
        <v>16</v>
      </c>
      <c r="I19" s="100">
        <f t="shared" si="1"/>
        <v>7.9207920792079209E-2</v>
      </c>
      <c r="J19" s="98">
        <v>8524</v>
      </c>
      <c r="K19" s="99">
        <v>1533</v>
      </c>
      <c r="L19" s="100">
        <f t="shared" si="2"/>
        <v>0.17984514312529329</v>
      </c>
      <c r="M19" s="98">
        <v>6408</v>
      </c>
      <c r="N19" s="99">
        <v>933</v>
      </c>
      <c r="O19" s="100">
        <f t="shared" si="3"/>
        <v>0.14559925093632958</v>
      </c>
      <c r="P19" s="98">
        <v>3957</v>
      </c>
      <c r="Q19" s="99">
        <v>432</v>
      </c>
      <c r="R19" s="100">
        <f t="shared" si="4"/>
        <v>0.10917361637604246</v>
      </c>
      <c r="S19" s="98">
        <v>1695</v>
      </c>
      <c r="T19" s="99">
        <v>126</v>
      </c>
      <c r="U19" s="100">
        <f t="shared" si="5"/>
        <v>7.4336283185840707E-2</v>
      </c>
      <c r="V19" s="98">
        <v>525</v>
      </c>
      <c r="W19" s="99">
        <v>21</v>
      </c>
      <c r="X19" s="100">
        <f t="shared" si="6"/>
        <v>0.04</v>
      </c>
      <c r="Y19" s="98">
        <f t="shared" si="7"/>
        <v>21436</v>
      </c>
      <c r="Z19" s="99">
        <f t="shared" si="7"/>
        <v>3067</v>
      </c>
      <c r="AA19" s="100">
        <f t="shared" si="8"/>
        <v>0.14307706661690614</v>
      </c>
      <c r="AC19" s="64" t="str">
        <f t="shared" si="9"/>
        <v>箕面市</v>
      </c>
      <c r="AD19" s="65">
        <f t="shared" si="10"/>
        <v>0.25680439179427911</v>
      </c>
      <c r="AE19" s="104"/>
      <c r="AF19" s="101">
        <f t="shared" si="11"/>
        <v>0.20673300142766968</v>
      </c>
      <c r="AG19" s="102">
        <v>0</v>
      </c>
      <c r="AH19"/>
      <c r="AI19"/>
    </row>
    <row r="20" spans="2:35" s="90" customFormat="1">
      <c r="B20" s="97">
        <v>16</v>
      </c>
      <c r="C20" s="51" t="s">
        <v>61</v>
      </c>
      <c r="D20" s="98">
        <v>61</v>
      </c>
      <c r="E20" s="99">
        <v>4</v>
      </c>
      <c r="F20" s="100">
        <f t="shared" si="0"/>
        <v>6.5573770491803282E-2</v>
      </c>
      <c r="G20" s="98">
        <v>106</v>
      </c>
      <c r="H20" s="99">
        <v>9</v>
      </c>
      <c r="I20" s="100">
        <f t="shared" si="1"/>
        <v>8.4905660377358486E-2</v>
      </c>
      <c r="J20" s="98">
        <v>5092</v>
      </c>
      <c r="K20" s="99">
        <v>825</v>
      </c>
      <c r="L20" s="100">
        <f t="shared" si="2"/>
        <v>0.16201885310290651</v>
      </c>
      <c r="M20" s="98">
        <v>4131</v>
      </c>
      <c r="N20" s="99">
        <v>545</v>
      </c>
      <c r="O20" s="100">
        <f t="shared" si="3"/>
        <v>0.13192931493585089</v>
      </c>
      <c r="P20" s="98">
        <v>2970</v>
      </c>
      <c r="Q20" s="99">
        <v>324</v>
      </c>
      <c r="R20" s="100">
        <f t="shared" si="4"/>
        <v>0.10909090909090909</v>
      </c>
      <c r="S20" s="98">
        <v>1406</v>
      </c>
      <c r="T20" s="99">
        <v>99</v>
      </c>
      <c r="U20" s="100">
        <f t="shared" si="5"/>
        <v>7.0412517780938835E-2</v>
      </c>
      <c r="V20" s="98">
        <v>455</v>
      </c>
      <c r="W20" s="99">
        <v>24</v>
      </c>
      <c r="X20" s="100">
        <f t="shared" si="6"/>
        <v>5.2747252747252747E-2</v>
      </c>
      <c r="Y20" s="98">
        <f t="shared" si="7"/>
        <v>14221</v>
      </c>
      <c r="Z20" s="99">
        <f t="shared" si="7"/>
        <v>1830</v>
      </c>
      <c r="AA20" s="100">
        <f t="shared" si="8"/>
        <v>0.12868293368961395</v>
      </c>
      <c r="AC20" s="64" t="str">
        <f t="shared" si="9"/>
        <v>茨木市</v>
      </c>
      <c r="AD20" s="65">
        <f t="shared" si="10"/>
        <v>0.25506408877140135</v>
      </c>
      <c r="AE20" s="104"/>
      <c r="AF20" s="101">
        <f t="shared" si="11"/>
        <v>0.20673300142766968</v>
      </c>
      <c r="AG20" s="102">
        <v>0</v>
      </c>
      <c r="AH20"/>
      <c r="AI20"/>
    </row>
    <row r="21" spans="2:35" s="90" customFormat="1">
      <c r="B21" s="97">
        <v>17</v>
      </c>
      <c r="C21" s="51" t="s">
        <v>145</v>
      </c>
      <c r="D21" s="98">
        <v>109</v>
      </c>
      <c r="E21" s="99">
        <v>12</v>
      </c>
      <c r="F21" s="100">
        <f t="shared" si="0"/>
        <v>0.11009174311926606</v>
      </c>
      <c r="G21" s="98">
        <v>181</v>
      </c>
      <c r="H21" s="99">
        <v>16</v>
      </c>
      <c r="I21" s="100">
        <f t="shared" si="1"/>
        <v>8.8397790055248615E-2</v>
      </c>
      <c r="J21" s="98">
        <v>7597</v>
      </c>
      <c r="K21" s="99">
        <v>1405</v>
      </c>
      <c r="L21" s="100">
        <f t="shared" si="2"/>
        <v>0.18494142424641305</v>
      </c>
      <c r="M21" s="98">
        <v>6048</v>
      </c>
      <c r="N21" s="99">
        <v>890</v>
      </c>
      <c r="O21" s="100">
        <f t="shared" si="3"/>
        <v>0.14715608465608465</v>
      </c>
      <c r="P21" s="98">
        <v>4125</v>
      </c>
      <c r="Q21" s="99">
        <v>453</v>
      </c>
      <c r="R21" s="100">
        <f t="shared" si="4"/>
        <v>0.10981818181818181</v>
      </c>
      <c r="S21" s="98">
        <v>1871</v>
      </c>
      <c r="T21" s="99">
        <v>125</v>
      </c>
      <c r="U21" s="100">
        <f t="shared" si="5"/>
        <v>6.6809192944949219E-2</v>
      </c>
      <c r="V21" s="98">
        <v>571</v>
      </c>
      <c r="W21" s="99">
        <v>22</v>
      </c>
      <c r="X21" s="100">
        <f t="shared" si="6"/>
        <v>3.8528896672504379E-2</v>
      </c>
      <c r="Y21" s="98">
        <f t="shared" si="7"/>
        <v>20502</v>
      </c>
      <c r="Z21" s="99">
        <f t="shared" si="7"/>
        <v>2923</v>
      </c>
      <c r="AA21" s="100">
        <f t="shared" si="8"/>
        <v>0.14257145644327382</v>
      </c>
      <c r="AC21" s="64" t="str">
        <f t="shared" si="9"/>
        <v>八尾市</v>
      </c>
      <c r="AD21" s="65">
        <f t="shared" si="10"/>
        <v>0.25024038461538461</v>
      </c>
      <c r="AE21" s="104"/>
      <c r="AF21" s="101">
        <f t="shared" si="11"/>
        <v>0.20673300142766968</v>
      </c>
      <c r="AG21" s="102">
        <v>0</v>
      </c>
      <c r="AH21"/>
      <c r="AI21"/>
    </row>
    <row r="22" spans="2:35" s="90" customFormat="1">
      <c r="B22" s="97">
        <v>18</v>
      </c>
      <c r="C22" s="51" t="s">
        <v>62</v>
      </c>
      <c r="D22" s="98">
        <v>83</v>
      </c>
      <c r="E22" s="99">
        <v>9</v>
      </c>
      <c r="F22" s="100">
        <f t="shared" si="0"/>
        <v>0.10843373493975904</v>
      </c>
      <c r="G22" s="98">
        <v>130</v>
      </c>
      <c r="H22" s="99">
        <v>5</v>
      </c>
      <c r="I22" s="100">
        <f t="shared" si="1"/>
        <v>3.8461538461538464E-2</v>
      </c>
      <c r="J22" s="98">
        <v>6925</v>
      </c>
      <c r="K22" s="99">
        <v>1171</v>
      </c>
      <c r="L22" s="100">
        <f t="shared" si="2"/>
        <v>0.16909747292418773</v>
      </c>
      <c r="M22" s="98">
        <v>5497</v>
      </c>
      <c r="N22" s="99">
        <v>724</v>
      </c>
      <c r="O22" s="100">
        <f t="shared" si="3"/>
        <v>0.13170820447516826</v>
      </c>
      <c r="P22" s="98">
        <v>3732</v>
      </c>
      <c r="Q22" s="99">
        <v>356</v>
      </c>
      <c r="R22" s="100">
        <f t="shared" si="4"/>
        <v>9.5391211146838156E-2</v>
      </c>
      <c r="S22" s="98">
        <v>1754</v>
      </c>
      <c r="T22" s="99">
        <v>120</v>
      </c>
      <c r="U22" s="100">
        <f t="shared" si="5"/>
        <v>6.8415051311288486E-2</v>
      </c>
      <c r="V22" s="98">
        <v>585</v>
      </c>
      <c r="W22" s="99">
        <v>30</v>
      </c>
      <c r="X22" s="100">
        <f t="shared" si="6"/>
        <v>5.128205128205128E-2</v>
      </c>
      <c r="Y22" s="98">
        <f t="shared" si="7"/>
        <v>18706</v>
      </c>
      <c r="Z22" s="99">
        <f t="shared" si="7"/>
        <v>2415</v>
      </c>
      <c r="AA22" s="100">
        <f t="shared" si="8"/>
        <v>0.1291029616165936</v>
      </c>
      <c r="AC22" s="64" t="str">
        <f t="shared" si="9"/>
        <v>泉大津市</v>
      </c>
      <c r="AD22" s="65">
        <f t="shared" si="10"/>
        <v>0.24306003873466753</v>
      </c>
      <c r="AE22" s="104"/>
      <c r="AF22" s="101">
        <f t="shared" si="11"/>
        <v>0.20673300142766968</v>
      </c>
      <c r="AG22" s="102">
        <v>0</v>
      </c>
      <c r="AH22"/>
      <c r="AI22"/>
    </row>
    <row r="23" spans="2:35" s="90" customFormat="1">
      <c r="B23" s="97">
        <v>19</v>
      </c>
      <c r="C23" s="51" t="s">
        <v>146</v>
      </c>
      <c r="D23" s="98">
        <v>104</v>
      </c>
      <c r="E23" s="99">
        <v>5</v>
      </c>
      <c r="F23" s="100">
        <f t="shared" si="0"/>
        <v>4.807692307692308E-2</v>
      </c>
      <c r="G23" s="98">
        <v>131</v>
      </c>
      <c r="H23" s="99">
        <v>10</v>
      </c>
      <c r="I23" s="100">
        <f t="shared" si="1"/>
        <v>7.6335877862595422E-2</v>
      </c>
      <c r="J23" s="98">
        <v>5043</v>
      </c>
      <c r="K23" s="99">
        <v>703</v>
      </c>
      <c r="L23" s="100">
        <f t="shared" si="2"/>
        <v>0.13940115010906207</v>
      </c>
      <c r="M23" s="98">
        <v>3827</v>
      </c>
      <c r="N23" s="99">
        <v>523</v>
      </c>
      <c r="O23" s="100">
        <f t="shared" si="3"/>
        <v>0.13666056963679121</v>
      </c>
      <c r="P23" s="98">
        <v>2404</v>
      </c>
      <c r="Q23" s="99">
        <v>219</v>
      </c>
      <c r="R23" s="100">
        <f t="shared" si="4"/>
        <v>9.1098169717138106E-2</v>
      </c>
      <c r="S23" s="98">
        <v>1054</v>
      </c>
      <c r="T23" s="99">
        <v>75</v>
      </c>
      <c r="U23" s="100">
        <f t="shared" si="5"/>
        <v>7.1157495256166978E-2</v>
      </c>
      <c r="V23" s="98">
        <v>366</v>
      </c>
      <c r="W23" s="99">
        <v>13</v>
      </c>
      <c r="X23" s="100">
        <f t="shared" si="6"/>
        <v>3.5519125683060107E-2</v>
      </c>
      <c r="Y23" s="98">
        <f t="shared" si="7"/>
        <v>12929</v>
      </c>
      <c r="Z23" s="99">
        <f t="shared" si="7"/>
        <v>1548</v>
      </c>
      <c r="AA23" s="100">
        <f t="shared" si="8"/>
        <v>0.11973083765179054</v>
      </c>
      <c r="AC23" s="64" t="str">
        <f t="shared" si="9"/>
        <v>堺市美原区</v>
      </c>
      <c r="AD23" s="65">
        <f t="shared" si="10"/>
        <v>0.2369868035190616</v>
      </c>
      <c r="AE23" s="104"/>
      <c r="AF23" s="101">
        <f t="shared" si="11"/>
        <v>0.20673300142766968</v>
      </c>
      <c r="AG23" s="102">
        <v>0</v>
      </c>
      <c r="AH23"/>
      <c r="AI23"/>
    </row>
    <row r="24" spans="2:35" s="90" customFormat="1">
      <c r="B24" s="97">
        <v>20</v>
      </c>
      <c r="C24" s="51" t="s">
        <v>147</v>
      </c>
      <c r="D24" s="98">
        <v>80</v>
      </c>
      <c r="E24" s="99">
        <v>5</v>
      </c>
      <c r="F24" s="100">
        <f t="shared" si="0"/>
        <v>6.25E-2</v>
      </c>
      <c r="G24" s="98">
        <v>172</v>
      </c>
      <c r="H24" s="99">
        <v>9</v>
      </c>
      <c r="I24" s="100">
        <f t="shared" si="1"/>
        <v>5.232558139534884E-2</v>
      </c>
      <c r="J24" s="98">
        <v>7745</v>
      </c>
      <c r="K24" s="99">
        <v>1270</v>
      </c>
      <c r="L24" s="100">
        <f t="shared" si="2"/>
        <v>0.16397675919948354</v>
      </c>
      <c r="M24" s="98">
        <v>5695</v>
      </c>
      <c r="N24" s="99">
        <v>793</v>
      </c>
      <c r="O24" s="100">
        <f t="shared" si="3"/>
        <v>0.13924495171202808</v>
      </c>
      <c r="P24" s="98">
        <v>3561</v>
      </c>
      <c r="Q24" s="99">
        <v>323</v>
      </c>
      <c r="R24" s="100">
        <f t="shared" si="4"/>
        <v>9.0704858185902834E-2</v>
      </c>
      <c r="S24" s="98">
        <v>1589</v>
      </c>
      <c r="T24" s="99">
        <v>127</v>
      </c>
      <c r="U24" s="100">
        <f t="shared" si="5"/>
        <v>7.9924480805538073E-2</v>
      </c>
      <c r="V24" s="98">
        <v>540</v>
      </c>
      <c r="W24" s="99">
        <v>31</v>
      </c>
      <c r="X24" s="100">
        <f t="shared" si="6"/>
        <v>5.7407407407407407E-2</v>
      </c>
      <c r="Y24" s="98">
        <f t="shared" si="7"/>
        <v>19382</v>
      </c>
      <c r="Z24" s="99">
        <f t="shared" si="7"/>
        <v>2558</v>
      </c>
      <c r="AA24" s="100">
        <f t="shared" si="8"/>
        <v>0.13197812403260759</v>
      </c>
      <c r="AC24" s="64" t="str">
        <f t="shared" si="9"/>
        <v>田尻町</v>
      </c>
      <c r="AD24" s="65">
        <f t="shared" si="10"/>
        <v>0.23048327137546468</v>
      </c>
      <c r="AE24" s="104"/>
      <c r="AF24" s="101">
        <f t="shared" si="11"/>
        <v>0.20673300142766968</v>
      </c>
      <c r="AG24" s="102">
        <v>0</v>
      </c>
      <c r="AH24"/>
      <c r="AI24"/>
    </row>
    <row r="25" spans="2:35" s="90" customFormat="1">
      <c r="B25" s="97">
        <v>21</v>
      </c>
      <c r="C25" s="51" t="s">
        <v>148</v>
      </c>
      <c r="D25" s="98">
        <v>73</v>
      </c>
      <c r="E25" s="99">
        <v>4</v>
      </c>
      <c r="F25" s="100">
        <f t="shared" si="0"/>
        <v>5.4794520547945202E-2</v>
      </c>
      <c r="G25" s="98">
        <v>94</v>
      </c>
      <c r="H25" s="99">
        <v>8</v>
      </c>
      <c r="I25" s="100">
        <f t="shared" si="1"/>
        <v>8.5106382978723402E-2</v>
      </c>
      <c r="J25" s="98">
        <v>5279</v>
      </c>
      <c r="K25" s="99">
        <v>978</v>
      </c>
      <c r="L25" s="100">
        <f t="shared" si="2"/>
        <v>0.18526236029551052</v>
      </c>
      <c r="M25" s="98">
        <v>4003</v>
      </c>
      <c r="N25" s="99">
        <v>556</v>
      </c>
      <c r="O25" s="100">
        <f t="shared" si="3"/>
        <v>0.13889582812890333</v>
      </c>
      <c r="P25" s="98">
        <v>2327</v>
      </c>
      <c r="Q25" s="99">
        <v>229</v>
      </c>
      <c r="R25" s="100">
        <f t="shared" si="4"/>
        <v>9.8409969918349813E-2</v>
      </c>
      <c r="S25" s="98">
        <v>881</v>
      </c>
      <c r="T25" s="99">
        <v>71</v>
      </c>
      <c r="U25" s="100">
        <f t="shared" si="5"/>
        <v>8.0590238365493755E-2</v>
      </c>
      <c r="V25" s="98">
        <v>250</v>
      </c>
      <c r="W25" s="99">
        <v>18</v>
      </c>
      <c r="X25" s="100">
        <f t="shared" si="6"/>
        <v>7.1999999999999995E-2</v>
      </c>
      <c r="Y25" s="98">
        <f t="shared" si="7"/>
        <v>12907</v>
      </c>
      <c r="Z25" s="99">
        <f t="shared" si="7"/>
        <v>1864</v>
      </c>
      <c r="AA25" s="100">
        <f t="shared" si="8"/>
        <v>0.14441775780584179</v>
      </c>
      <c r="AC25" s="64" t="str">
        <f t="shared" si="9"/>
        <v>大東市</v>
      </c>
      <c r="AD25" s="65">
        <f t="shared" si="10"/>
        <v>0.22547850643238154</v>
      </c>
      <c r="AE25" s="104"/>
      <c r="AF25" s="101">
        <f t="shared" si="11"/>
        <v>0.20673300142766968</v>
      </c>
      <c r="AG25" s="102">
        <v>0</v>
      </c>
      <c r="AH25"/>
      <c r="AI25"/>
    </row>
    <row r="26" spans="2:35" s="90" customFormat="1">
      <c r="B26" s="97">
        <v>22</v>
      </c>
      <c r="C26" s="51" t="s">
        <v>63</v>
      </c>
      <c r="D26" s="98">
        <v>99</v>
      </c>
      <c r="E26" s="99">
        <v>3</v>
      </c>
      <c r="F26" s="100">
        <f t="shared" si="0"/>
        <v>3.0303030303030304E-2</v>
      </c>
      <c r="G26" s="98">
        <v>171</v>
      </c>
      <c r="H26" s="99">
        <v>20</v>
      </c>
      <c r="I26" s="100">
        <f t="shared" si="1"/>
        <v>0.11695906432748537</v>
      </c>
      <c r="J26" s="98">
        <v>6816</v>
      </c>
      <c r="K26" s="99">
        <v>997</v>
      </c>
      <c r="L26" s="100">
        <f t="shared" si="2"/>
        <v>0.14627347417840375</v>
      </c>
      <c r="M26" s="98">
        <v>4874</v>
      </c>
      <c r="N26" s="99">
        <v>609</v>
      </c>
      <c r="O26" s="100">
        <f t="shared" si="3"/>
        <v>0.12494870742716455</v>
      </c>
      <c r="P26" s="98">
        <v>2913</v>
      </c>
      <c r="Q26" s="99">
        <v>240</v>
      </c>
      <c r="R26" s="100">
        <f t="shared" si="4"/>
        <v>8.2389289392378995E-2</v>
      </c>
      <c r="S26" s="98">
        <v>1220</v>
      </c>
      <c r="T26" s="99">
        <v>62</v>
      </c>
      <c r="U26" s="100">
        <f t="shared" si="5"/>
        <v>5.0819672131147541E-2</v>
      </c>
      <c r="V26" s="98">
        <v>426</v>
      </c>
      <c r="W26" s="99">
        <v>16</v>
      </c>
      <c r="X26" s="100">
        <f t="shared" si="6"/>
        <v>3.7558685446009391E-2</v>
      </c>
      <c r="Y26" s="98">
        <f t="shared" si="7"/>
        <v>16519</v>
      </c>
      <c r="Z26" s="99">
        <f t="shared" si="7"/>
        <v>1947</v>
      </c>
      <c r="AA26" s="100">
        <f t="shared" si="8"/>
        <v>0.11786427749863793</v>
      </c>
      <c r="AC26" s="64" t="str">
        <f t="shared" si="9"/>
        <v>豊中市</v>
      </c>
      <c r="AD26" s="65">
        <f t="shared" si="10"/>
        <v>0.22539756600178856</v>
      </c>
      <c r="AE26" s="104"/>
      <c r="AF26" s="101">
        <f t="shared" si="11"/>
        <v>0.20673300142766968</v>
      </c>
      <c r="AG26" s="102">
        <v>0</v>
      </c>
      <c r="AH26"/>
      <c r="AI26"/>
    </row>
    <row r="27" spans="2:35" s="90" customFormat="1">
      <c r="B27" s="97">
        <v>23</v>
      </c>
      <c r="C27" s="51" t="s">
        <v>149</v>
      </c>
      <c r="D27" s="98">
        <v>152</v>
      </c>
      <c r="E27" s="99">
        <v>16</v>
      </c>
      <c r="F27" s="100">
        <f t="shared" si="0"/>
        <v>0.10526315789473684</v>
      </c>
      <c r="G27" s="98">
        <v>281</v>
      </c>
      <c r="H27" s="99">
        <v>22</v>
      </c>
      <c r="I27" s="100">
        <f t="shared" si="1"/>
        <v>7.8291814946619215E-2</v>
      </c>
      <c r="J27" s="98">
        <v>11387</v>
      </c>
      <c r="K27" s="99">
        <v>1714</v>
      </c>
      <c r="L27" s="100">
        <f t="shared" si="2"/>
        <v>0.15052252568718713</v>
      </c>
      <c r="M27" s="98">
        <v>8654</v>
      </c>
      <c r="N27" s="99">
        <v>1164</v>
      </c>
      <c r="O27" s="100">
        <f t="shared" si="3"/>
        <v>0.13450427547954702</v>
      </c>
      <c r="P27" s="98">
        <v>4801</v>
      </c>
      <c r="Q27" s="99">
        <v>469</v>
      </c>
      <c r="R27" s="100">
        <f t="shared" si="4"/>
        <v>9.7687981670485313E-2</v>
      </c>
      <c r="S27" s="98">
        <v>1820</v>
      </c>
      <c r="T27" s="99">
        <v>103</v>
      </c>
      <c r="U27" s="100">
        <f t="shared" si="5"/>
        <v>5.6593406593406594E-2</v>
      </c>
      <c r="V27" s="98">
        <v>475</v>
      </c>
      <c r="W27" s="99">
        <v>20</v>
      </c>
      <c r="X27" s="100">
        <f t="shared" si="6"/>
        <v>4.2105263157894736E-2</v>
      </c>
      <c r="Y27" s="98">
        <f t="shared" si="7"/>
        <v>27570</v>
      </c>
      <c r="Z27" s="99">
        <f t="shared" si="7"/>
        <v>3508</v>
      </c>
      <c r="AA27" s="100">
        <f t="shared" si="8"/>
        <v>0.12723975335509613</v>
      </c>
      <c r="AC27" s="64" t="str">
        <f t="shared" si="9"/>
        <v>柏原市</v>
      </c>
      <c r="AD27" s="65">
        <f t="shared" si="10"/>
        <v>0.22099054205227295</v>
      </c>
      <c r="AE27" s="104"/>
      <c r="AF27" s="101">
        <f t="shared" si="11"/>
        <v>0.20673300142766968</v>
      </c>
      <c r="AG27" s="102">
        <v>0</v>
      </c>
      <c r="AH27"/>
      <c r="AI27"/>
    </row>
    <row r="28" spans="2:35" s="90" customFormat="1">
      <c r="B28" s="97">
        <v>24</v>
      </c>
      <c r="C28" s="51" t="s">
        <v>150</v>
      </c>
      <c r="D28" s="98">
        <v>63</v>
      </c>
      <c r="E28" s="99">
        <v>4</v>
      </c>
      <c r="F28" s="100">
        <f t="shared" si="0"/>
        <v>6.3492063492063489E-2</v>
      </c>
      <c r="G28" s="98">
        <v>94</v>
      </c>
      <c r="H28" s="99">
        <v>5</v>
      </c>
      <c r="I28" s="100">
        <f t="shared" si="1"/>
        <v>5.3191489361702128E-2</v>
      </c>
      <c r="J28" s="98">
        <v>4378</v>
      </c>
      <c r="K28" s="99">
        <v>538</v>
      </c>
      <c r="L28" s="100">
        <f t="shared" si="2"/>
        <v>0.12288716308816812</v>
      </c>
      <c r="M28" s="98">
        <v>3433</v>
      </c>
      <c r="N28" s="99">
        <v>327</v>
      </c>
      <c r="O28" s="100">
        <f t="shared" si="3"/>
        <v>9.5251966210311678E-2</v>
      </c>
      <c r="P28" s="98">
        <v>2228</v>
      </c>
      <c r="Q28" s="99">
        <v>155</v>
      </c>
      <c r="R28" s="100">
        <f t="shared" si="4"/>
        <v>6.9569120287253136E-2</v>
      </c>
      <c r="S28" s="98">
        <v>1041</v>
      </c>
      <c r="T28" s="99">
        <v>37</v>
      </c>
      <c r="U28" s="100">
        <f t="shared" si="5"/>
        <v>3.5542747358309319E-2</v>
      </c>
      <c r="V28" s="98">
        <v>340</v>
      </c>
      <c r="W28" s="99">
        <v>8</v>
      </c>
      <c r="X28" s="100">
        <f t="shared" si="6"/>
        <v>2.3529411764705882E-2</v>
      </c>
      <c r="Y28" s="98">
        <f t="shared" si="7"/>
        <v>11577</v>
      </c>
      <c r="Z28" s="99">
        <f t="shared" si="7"/>
        <v>1074</v>
      </c>
      <c r="AA28" s="100">
        <f t="shared" si="8"/>
        <v>9.2770147706659756E-2</v>
      </c>
      <c r="AC28" s="64" t="str">
        <f t="shared" si="9"/>
        <v>能勢町</v>
      </c>
      <c r="AD28" s="65">
        <f t="shared" si="10"/>
        <v>0.21970495258166492</v>
      </c>
      <c r="AE28" s="104"/>
      <c r="AF28" s="101">
        <f t="shared" si="11"/>
        <v>0.20673300142766968</v>
      </c>
      <c r="AG28" s="102">
        <v>0</v>
      </c>
      <c r="AH28"/>
      <c r="AI28"/>
    </row>
    <row r="29" spans="2:35" s="90" customFormat="1">
      <c r="B29" s="97">
        <v>25</v>
      </c>
      <c r="C29" s="51" t="s">
        <v>151</v>
      </c>
      <c r="D29" s="98">
        <v>19</v>
      </c>
      <c r="E29" s="99">
        <v>4</v>
      </c>
      <c r="F29" s="100">
        <f t="shared" si="0"/>
        <v>0.21052631578947367</v>
      </c>
      <c r="G29" s="98">
        <v>51</v>
      </c>
      <c r="H29" s="99">
        <v>5</v>
      </c>
      <c r="I29" s="100">
        <f t="shared" si="1"/>
        <v>9.8039215686274508E-2</v>
      </c>
      <c r="J29" s="98">
        <v>3089</v>
      </c>
      <c r="K29" s="99">
        <v>466</v>
      </c>
      <c r="L29" s="100">
        <f t="shared" si="2"/>
        <v>0.15085788280997087</v>
      </c>
      <c r="M29" s="98">
        <v>2288</v>
      </c>
      <c r="N29" s="99">
        <v>339</v>
      </c>
      <c r="O29" s="100">
        <f t="shared" si="3"/>
        <v>0.14816433566433568</v>
      </c>
      <c r="P29" s="98">
        <v>1576</v>
      </c>
      <c r="Q29" s="99">
        <v>167</v>
      </c>
      <c r="R29" s="100">
        <f t="shared" si="4"/>
        <v>0.10596446700507614</v>
      </c>
      <c r="S29" s="98">
        <v>774</v>
      </c>
      <c r="T29" s="99">
        <v>69</v>
      </c>
      <c r="U29" s="100">
        <f t="shared" si="5"/>
        <v>8.9147286821705432E-2</v>
      </c>
      <c r="V29" s="98">
        <v>261</v>
      </c>
      <c r="W29" s="99">
        <v>17</v>
      </c>
      <c r="X29" s="100">
        <f t="shared" si="6"/>
        <v>6.5134099616858232E-2</v>
      </c>
      <c r="Y29" s="98">
        <f t="shared" si="7"/>
        <v>8058</v>
      </c>
      <c r="Z29" s="99">
        <f t="shared" si="7"/>
        <v>1067</v>
      </c>
      <c r="AA29" s="100">
        <f t="shared" si="8"/>
        <v>0.1324149913129809</v>
      </c>
      <c r="AC29" s="64" t="str">
        <f t="shared" si="9"/>
        <v>太子町</v>
      </c>
      <c r="AD29" s="65">
        <f t="shared" si="10"/>
        <v>0.21467098166127294</v>
      </c>
      <c r="AE29" s="104"/>
      <c r="AF29" s="101">
        <f t="shared" si="11"/>
        <v>0.20673300142766968</v>
      </c>
      <c r="AG29" s="102">
        <v>0</v>
      </c>
      <c r="AH29"/>
      <c r="AI29"/>
    </row>
    <row r="30" spans="2:35" s="90" customFormat="1">
      <c r="B30" s="97">
        <v>26</v>
      </c>
      <c r="C30" s="51" t="s">
        <v>35</v>
      </c>
      <c r="D30" s="98">
        <v>709</v>
      </c>
      <c r="E30" s="99">
        <v>62</v>
      </c>
      <c r="F30" s="100">
        <f t="shared" si="0"/>
        <v>8.744710860366714E-2</v>
      </c>
      <c r="G30" s="98">
        <v>1100</v>
      </c>
      <c r="H30" s="99">
        <v>118</v>
      </c>
      <c r="I30" s="100">
        <f t="shared" si="1"/>
        <v>0.10727272727272727</v>
      </c>
      <c r="J30" s="98">
        <v>48927</v>
      </c>
      <c r="K30" s="99">
        <v>10309</v>
      </c>
      <c r="L30" s="100">
        <f t="shared" si="2"/>
        <v>0.21070165757148404</v>
      </c>
      <c r="M30" s="98">
        <v>32436</v>
      </c>
      <c r="N30" s="99">
        <v>6195</v>
      </c>
      <c r="O30" s="100">
        <f t="shared" si="3"/>
        <v>0.19099149093599704</v>
      </c>
      <c r="P30" s="98">
        <v>18520</v>
      </c>
      <c r="Q30" s="99">
        <v>2474</v>
      </c>
      <c r="R30" s="100">
        <f t="shared" si="4"/>
        <v>0.13358531317494601</v>
      </c>
      <c r="S30" s="98">
        <v>8117</v>
      </c>
      <c r="T30" s="99">
        <v>746</v>
      </c>
      <c r="U30" s="100">
        <f t="shared" si="5"/>
        <v>9.1905876555377602E-2</v>
      </c>
      <c r="V30" s="98">
        <v>2631</v>
      </c>
      <c r="W30" s="99">
        <v>177</v>
      </c>
      <c r="X30" s="100">
        <f t="shared" si="6"/>
        <v>6.7274800456100348E-2</v>
      </c>
      <c r="Y30" s="98">
        <f t="shared" si="7"/>
        <v>112440</v>
      </c>
      <c r="Z30" s="99">
        <f t="shared" si="7"/>
        <v>20081</v>
      </c>
      <c r="AA30" s="100">
        <f t="shared" si="8"/>
        <v>0.17859302739238705</v>
      </c>
      <c r="AC30" s="64" t="str">
        <f t="shared" si="9"/>
        <v>四條畷市</v>
      </c>
      <c r="AD30" s="65">
        <f t="shared" si="10"/>
        <v>0.205261005860706</v>
      </c>
      <c r="AE30" s="104"/>
      <c r="AF30" s="101">
        <f t="shared" si="11"/>
        <v>0.20673300142766968</v>
      </c>
      <c r="AG30" s="102">
        <v>0</v>
      </c>
      <c r="AH30"/>
      <c r="AI30"/>
    </row>
    <row r="31" spans="2:35" s="90" customFormat="1">
      <c r="B31" s="97">
        <v>27</v>
      </c>
      <c r="C31" s="51" t="s">
        <v>36</v>
      </c>
      <c r="D31" s="98">
        <v>131</v>
      </c>
      <c r="E31" s="99">
        <v>10</v>
      </c>
      <c r="F31" s="100">
        <f t="shared" si="0"/>
        <v>7.6335877862595422E-2</v>
      </c>
      <c r="G31" s="98">
        <v>136</v>
      </c>
      <c r="H31" s="99">
        <v>11</v>
      </c>
      <c r="I31" s="100">
        <f t="shared" si="1"/>
        <v>8.0882352941176475E-2</v>
      </c>
      <c r="J31" s="98">
        <v>7539</v>
      </c>
      <c r="K31" s="99">
        <v>1446</v>
      </c>
      <c r="L31" s="100">
        <f t="shared" si="2"/>
        <v>0.19180262634301631</v>
      </c>
      <c r="M31" s="98">
        <v>5351</v>
      </c>
      <c r="N31" s="99">
        <v>956</v>
      </c>
      <c r="O31" s="100">
        <f t="shared" si="3"/>
        <v>0.178658194729957</v>
      </c>
      <c r="P31" s="98">
        <v>3523</v>
      </c>
      <c r="Q31" s="99">
        <v>464</v>
      </c>
      <c r="R31" s="100">
        <f t="shared" si="4"/>
        <v>0.13170593244393983</v>
      </c>
      <c r="S31" s="98">
        <v>1646</v>
      </c>
      <c r="T31" s="99">
        <v>147</v>
      </c>
      <c r="U31" s="100">
        <f t="shared" si="5"/>
        <v>8.9307411907654927E-2</v>
      </c>
      <c r="V31" s="98">
        <v>541</v>
      </c>
      <c r="W31" s="99">
        <v>37</v>
      </c>
      <c r="X31" s="100">
        <f t="shared" si="6"/>
        <v>6.839186691312385E-2</v>
      </c>
      <c r="Y31" s="98">
        <f t="shared" si="7"/>
        <v>18867</v>
      </c>
      <c r="Z31" s="99">
        <f t="shared" si="7"/>
        <v>3071</v>
      </c>
      <c r="AA31" s="100">
        <f t="shared" si="8"/>
        <v>0.1627709757778131</v>
      </c>
      <c r="AC31" s="64" t="str">
        <f t="shared" si="9"/>
        <v>枚方市</v>
      </c>
      <c r="AD31" s="65">
        <f t="shared" si="10"/>
        <v>0.20255039849976558</v>
      </c>
      <c r="AE31" s="104"/>
      <c r="AF31" s="101">
        <f t="shared" si="11"/>
        <v>0.20673300142766968</v>
      </c>
      <c r="AG31" s="102">
        <v>0</v>
      </c>
      <c r="AH31"/>
      <c r="AI31"/>
    </row>
    <row r="32" spans="2:35" s="90" customFormat="1">
      <c r="B32" s="97">
        <v>28</v>
      </c>
      <c r="C32" s="51" t="s">
        <v>37</v>
      </c>
      <c r="D32" s="98">
        <v>124</v>
      </c>
      <c r="E32" s="99">
        <v>15</v>
      </c>
      <c r="F32" s="100">
        <f t="shared" si="0"/>
        <v>0.12096774193548387</v>
      </c>
      <c r="G32" s="98">
        <v>160</v>
      </c>
      <c r="H32" s="99">
        <v>10</v>
      </c>
      <c r="I32" s="100">
        <f t="shared" si="1"/>
        <v>6.25E-2</v>
      </c>
      <c r="J32" s="98">
        <v>7008</v>
      </c>
      <c r="K32" s="99">
        <v>1422</v>
      </c>
      <c r="L32" s="100">
        <f t="shared" si="2"/>
        <v>0.2029109589041096</v>
      </c>
      <c r="M32" s="98">
        <v>4098</v>
      </c>
      <c r="N32" s="99">
        <v>682</v>
      </c>
      <c r="O32" s="100">
        <f t="shared" si="3"/>
        <v>0.16642264519277697</v>
      </c>
      <c r="P32" s="98">
        <v>2161</v>
      </c>
      <c r="Q32" s="99">
        <v>253</v>
      </c>
      <c r="R32" s="100">
        <f t="shared" si="4"/>
        <v>0.11707542804257288</v>
      </c>
      <c r="S32" s="98">
        <v>901</v>
      </c>
      <c r="T32" s="99">
        <v>72</v>
      </c>
      <c r="U32" s="100">
        <f t="shared" si="5"/>
        <v>7.9911209766925645E-2</v>
      </c>
      <c r="V32" s="98">
        <v>328</v>
      </c>
      <c r="W32" s="99">
        <v>16</v>
      </c>
      <c r="X32" s="100">
        <f t="shared" si="6"/>
        <v>4.878048780487805E-2</v>
      </c>
      <c r="Y32" s="98">
        <f t="shared" si="7"/>
        <v>14780</v>
      </c>
      <c r="Z32" s="99">
        <f t="shared" si="7"/>
        <v>2470</v>
      </c>
      <c r="AA32" s="100">
        <f t="shared" si="8"/>
        <v>0.16711772665764546</v>
      </c>
      <c r="AC32" s="64" t="str">
        <f t="shared" si="9"/>
        <v>東大阪市</v>
      </c>
      <c r="AD32" s="65">
        <f t="shared" si="10"/>
        <v>0.19163773494552855</v>
      </c>
      <c r="AE32" s="104"/>
      <c r="AF32" s="101">
        <f t="shared" si="11"/>
        <v>0.20673300142766968</v>
      </c>
      <c r="AG32" s="102">
        <v>0</v>
      </c>
      <c r="AH32"/>
      <c r="AI32"/>
    </row>
    <row r="33" spans="2:35" s="90" customFormat="1">
      <c r="B33" s="97">
        <v>29</v>
      </c>
      <c r="C33" s="51" t="s">
        <v>38</v>
      </c>
      <c r="D33" s="98">
        <v>75</v>
      </c>
      <c r="E33" s="99">
        <v>6</v>
      </c>
      <c r="F33" s="100">
        <f t="shared" si="0"/>
        <v>0.08</v>
      </c>
      <c r="G33" s="98">
        <v>106</v>
      </c>
      <c r="H33" s="99">
        <v>15</v>
      </c>
      <c r="I33" s="100">
        <f t="shared" si="1"/>
        <v>0.14150943396226415</v>
      </c>
      <c r="J33" s="98">
        <v>5612</v>
      </c>
      <c r="K33" s="99">
        <v>1251</v>
      </c>
      <c r="L33" s="100">
        <f t="shared" si="2"/>
        <v>0.22291518175338559</v>
      </c>
      <c r="M33" s="98">
        <v>3815</v>
      </c>
      <c r="N33" s="99">
        <v>768</v>
      </c>
      <c r="O33" s="100">
        <f t="shared" si="3"/>
        <v>0.20131061598951508</v>
      </c>
      <c r="P33" s="98">
        <v>2212</v>
      </c>
      <c r="Q33" s="99">
        <v>285</v>
      </c>
      <c r="R33" s="100">
        <f t="shared" si="4"/>
        <v>0.12884267631103075</v>
      </c>
      <c r="S33" s="98">
        <v>953</v>
      </c>
      <c r="T33" s="99">
        <v>83</v>
      </c>
      <c r="U33" s="100">
        <f t="shared" si="5"/>
        <v>8.709338929695698E-2</v>
      </c>
      <c r="V33" s="98">
        <v>322</v>
      </c>
      <c r="W33" s="99">
        <v>16</v>
      </c>
      <c r="X33" s="100">
        <f t="shared" si="6"/>
        <v>4.9689440993788817E-2</v>
      </c>
      <c r="Y33" s="98">
        <f t="shared" si="7"/>
        <v>13095</v>
      </c>
      <c r="Z33" s="99">
        <f t="shared" si="7"/>
        <v>2424</v>
      </c>
      <c r="AA33" s="100">
        <f t="shared" si="8"/>
        <v>0.18510882016036656</v>
      </c>
      <c r="AC33" s="64" t="str">
        <f t="shared" si="9"/>
        <v>島本町</v>
      </c>
      <c r="AD33" s="65">
        <f t="shared" si="10"/>
        <v>0.18843055894556993</v>
      </c>
      <c r="AE33" s="104"/>
      <c r="AF33" s="101">
        <f t="shared" si="11"/>
        <v>0.20673300142766968</v>
      </c>
      <c r="AG33" s="102">
        <v>0</v>
      </c>
      <c r="AH33"/>
      <c r="AI33"/>
    </row>
    <row r="34" spans="2:35" s="90" customFormat="1">
      <c r="B34" s="97">
        <v>30</v>
      </c>
      <c r="C34" s="51" t="s">
        <v>39</v>
      </c>
      <c r="D34" s="98">
        <v>78</v>
      </c>
      <c r="E34" s="99">
        <v>4</v>
      </c>
      <c r="F34" s="100">
        <f t="shared" si="0"/>
        <v>5.128205128205128E-2</v>
      </c>
      <c r="G34" s="98">
        <v>132</v>
      </c>
      <c r="H34" s="99">
        <v>20</v>
      </c>
      <c r="I34" s="100">
        <f t="shared" si="1"/>
        <v>0.15151515151515152</v>
      </c>
      <c r="J34" s="98">
        <v>7395</v>
      </c>
      <c r="K34" s="99">
        <v>1513</v>
      </c>
      <c r="L34" s="100">
        <f t="shared" si="2"/>
        <v>0.2045977011494253</v>
      </c>
      <c r="M34" s="98">
        <v>5153</v>
      </c>
      <c r="N34" s="99">
        <v>952</v>
      </c>
      <c r="O34" s="100">
        <f t="shared" si="3"/>
        <v>0.1847467494663303</v>
      </c>
      <c r="P34" s="98">
        <v>3117</v>
      </c>
      <c r="Q34" s="99">
        <v>398</v>
      </c>
      <c r="R34" s="100">
        <f t="shared" si="4"/>
        <v>0.12768687840872633</v>
      </c>
      <c r="S34" s="98">
        <v>1419</v>
      </c>
      <c r="T34" s="99">
        <v>123</v>
      </c>
      <c r="U34" s="100">
        <f t="shared" si="5"/>
        <v>8.6680761099365747E-2</v>
      </c>
      <c r="V34" s="98">
        <v>435</v>
      </c>
      <c r="W34" s="99">
        <v>33</v>
      </c>
      <c r="X34" s="100">
        <f t="shared" si="6"/>
        <v>7.586206896551724E-2</v>
      </c>
      <c r="Y34" s="98">
        <f t="shared" si="7"/>
        <v>17729</v>
      </c>
      <c r="Z34" s="99">
        <f t="shared" si="7"/>
        <v>3043</v>
      </c>
      <c r="AA34" s="100">
        <f t="shared" si="8"/>
        <v>0.17163968638953128</v>
      </c>
      <c r="AC34" s="64" t="str">
        <f t="shared" si="9"/>
        <v>貝塚市</v>
      </c>
      <c r="AD34" s="65">
        <f t="shared" si="10"/>
        <v>0.18689872310652439</v>
      </c>
      <c r="AE34" s="104"/>
      <c r="AF34" s="101">
        <f t="shared" si="11"/>
        <v>0.20673300142766968</v>
      </c>
      <c r="AG34" s="102">
        <v>0</v>
      </c>
      <c r="AH34"/>
      <c r="AI34"/>
    </row>
    <row r="35" spans="2:35" s="90" customFormat="1">
      <c r="B35" s="97">
        <v>31</v>
      </c>
      <c r="C35" s="51" t="s">
        <v>40</v>
      </c>
      <c r="D35" s="98">
        <v>156</v>
      </c>
      <c r="E35" s="99">
        <v>14</v>
      </c>
      <c r="F35" s="100">
        <f t="shared" si="0"/>
        <v>8.9743589743589744E-2</v>
      </c>
      <c r="G35" s="98">
        <v>290</v>
      </c>
      <c r="H35" s="99">
        <v>26</v>
      </c>
      <c r="I35" s="100">
        <f t="shared" si="1"/>
        <v>8.9655172413793102E-2</v>
      </c>
      <c r="J35" s="98">
        <v>10373</v>
      </c>
      <c r="K35" s="99">
        <v>2188</v>
      </c>
      <c r="L35" s="100">
        <f t="shared" si="2"/>
        <v>0.21093222789935409</v>
      </c>
      <c r="M35" s="98">
        <v>6488</v>
      </c>
      <c r="N35" s="99">
        <v>1258</v>
      </c>
      <c r="O35" s="100">
        <f t="shared" si="3"/>
        <v>0.1938964241676942</v>
      </c>
      <c r="P35" s="98">
        <v>3353</v>
      </c>
      <c r="Q35" s="99">
        <v>482</v>
      </c>
      <c r="R35" s="100">
        <f t="shared" si="4"/>
        <v>0.14375186400238593</v>
      </c>
      <c r="S35" s="98">
        <v>1402</v>
      </c>
      <c r="T35" s="99">
        <v>132</v>
      </c>
      <c r="U35" s="100">
        <f t="shared" si="5"/>
        <v>9.4151212553495012E-2</v>
      </c>
      <c r="V35" s="98">
        <v>461</v>
      </c>
      <c r="W35" s="99">
        <v>43</v>
      </c>
      <c r="X35" s="100">
        <f t="shared" si="6"/>
        <v>9.3275488069414311E-2</v>
      </c>
      <c r="Y35" s="98">
        <f t="shared" si="7"/>
        <v>22523</v>
      </c>
      <c r="Z35" s="99">
        <f t="shared" si="7"/>
        <v>4143</v>
      </c>
      <c r="AA35" s="100">
        <f t="shared" si="8"/>
        <v>0.18394530035963239</v>
      </c>
      <c r="AC35" s="64" t="str">
        <f t="shared" si="9"/>
        <v>堺市東区</v>
      </c>
      <c r="AD35" s="65">
        <f t="shared" si="10"/>
        <v>0.18510882016036656</v>
      </c>
      <c r="AE35" s="104"/>
      <c r="AF35" s="101">
        <f t="shared" si="11"/>
        <v>0.20673300142766968</v>
      </c>
      <c r="AG35" s="102">
        <v>0</v>
      </c>
      <c r="AH35"/>
      <c r="AI35"/>
    </row>
    <row r="36" spans="2:35" s="90" customFormat="1">
      <c r="B36" s="97">
        <v>32</v>
      </c>
      <c r="C36" s="51" t="s">
        <v>41</v>
      </c>
      <c r="D36" s="98">
        <v>102</v>
      </c>
      <c r="E36" s="99">
        <v>10</v>
      </c>
      <c r="F36" s="100">
        <f t="shared" si="0"/>
        <v>9.8039215686274508E-2</v>
      </c>
      <c r="G36" s="98">
        <v>208</v>
      </c>
      <c r="H36" s="99">
        <v>25</v>
      </c>
      <c r="I36" s="100">
        <f t="shared" si="1"/>
        <v>0.1201923076923077</v>
      </c>
      <c r="J36" s="98">
        <v>8524</v>
      </c>
      <c r="K36" s="99">
        <v>1794</v>
      </c>
      <c r="L36" s="100">
        <f t="shared" si="2"/>
        <v>0.21046457062412013</v>
      </c>
      <c r="M36" s="98">
        <v>6050</v>
      </c>
      <c r="N36" s="99">
        <v>1216</v>
      </c>
      <c r="O36" s="100">
        <f t="shared" si="3"/>
        <v>0.20099173553719007</v>
      </c>
      <c r="P36" s="98">
        <v>3286</v>
      </c>
      <c r="Q36" s="99">
        <v>439</v>
      </c>
      <c r="R36" s="100">
        <f t="shared" si="4"/>
        <v>0.13359707851491176</v>
      </c>
      <c r="S36" s="98">
        <v>1402</v>
      </c>
      <c r="T36" s="99">
        <v>133</v>
      </c>
      <c r="U36" s="100">
        <f t="shared" si="5"/>
        <v>9.4864479315263914E-2</v>
      </c>
      <c r="V36" s="98">
        <v>417</v>
      </c>
      <c r="W36" s="99">
        <v>20</v>
      </c>
      <c r="X36" s="100">
        <f t="shared" si="6"/>
        <v>4.7961630695443645E-2</v>
      </c>
      <c r="Y36" s="98">
        <f t="shared" si="7"/>
        <v>19989</v>
      </c>
      <c r="Z36" s="99">
        <f t="shared" si="7"/>
        <v>3637</v>
      </c>
      <c r="AA36" s="100">
        <f t="shared" si="8"/>
        <v>0.18195007253989695</v>
      </c>
      <c r="AC36" s="64" t="str">
        <f t="shared" si="9"/>
        <v>西淀川区</v>
      </c>
      <c r="AD36" s="65">
        <f t="shared" si="10"/>
        <v>0.18453212290502793</v>
      </c>
      <c r="AE36" s="104"/>
      <c r="AF36" s="101">
        <f t="shared" si="11"/>
        <v>0.20673300142766968</v>
      </c>
      <c r="AG36" s="102">
        <v>0</v>
      </c>
      <c r="AH36"/>
      <c r="AI36"/>
    </row>
    <row r="37" spans="2:35" s="90" customFormat="1">
      <c r="B37" s="97">
        <v>33</v>
      </c>
      <c r="C37" s="51" t="s">
        <v>42</v>
      </c>
      <c r="D37" s="98">
        <v>43</v>
      </c>
      <c r="E37" s="99">
        <v>3</v>
      </c>
      <c r="F37" s="100">
        <f t="shared" si="0"/>
        <v>6.9767441860465115E-2</v>
      </c>
      <c r="G37" s="98">
        <v>68</v>
      </c>
      <c r="H37" s="99">
        <v>11</v>
      </c>
      <c r="I37" s="100">
        <f t="shared" si="1"/>
        <v>0.16176470588235295</v>
      </c>
      <c r="J37" s="98">
        <v>2476</v>
      </c>
      <c r="K37" s="99">
        <v>695</v>
      </c>
      <c r="L37" s="100">
        <f t="shared" si="2"/>
        <v>0.28069466882067851</v>
      </c>
      <c r="M37" s="98">
        <v>1481</v>
      </c>
      <c r="N37" s="99">
        <v>363</v>
      </c>
      <c r="O37" s="100">
        <f t="shared" si="3"/>
        <v>0.2451046590141796</v>
      </c>
      <c r="P37" s="98">
        <v>868</v>
      </c>
      <c r="Q37" s="99">
        <v>153</v>
      </c>
      <c r="R37" s="100">
        <f t="shared" si="4"/>
        <v>0.17626728110599077</v>
      </c>
      <c r="S37" s="98">
        <v>394</v>
      </c>
      <c r="T37" s="99">
        <v>56</v>
      </c>
      <c r="U37" s="100">
        <f t="shared" si="5"/>
        <v>0.14213197969543148</v>
      </c>
      <c r="V37" s="98">
        <v>126</v>
      </c>
      <c r="W37" s="99">
        <v>12</v>
      </c>
      <c r="X37" s="100">
        <f t="shared" si="6"/>
        <v>9.5238095238095233E-2</v>
      </c>
      <c r="Y37" s="98">
        <f t="shared" si="7"/>
        <v>5456</v>
      </c>
      <c r="Z37" s="99">
        <f t="shared" si="7"/>
        <v>1293</v>
      </c>
      <c r="AA37" s="100">
        <f t="shared" si="8"/>
        <v>0.2369868035190616</v>
      </c>
      <c r="AC37" s="64" t="str">
        <f t="shared" si="9"/>
        <v>堺市南区</v>
      </c>
      <c r="AD37" s="65">
        <f t="shared" si="10"/>
        <v>0.18394530035963239</v>
      </c>
      <c r="AE37" s="104"/>
      <c r="AF37" s="101">
        <f t="shared" si="11"/>
        <v>0.20673300142766968</v>
      </c>
      <c r="AG37" s="102">
        <v>0</v>
      </c>
      <c r="AH37"/>
      <c r="AI37"/>
    </row>
    <row r="38" spans="2:35" s="90" customFormat="1">
      <c r="B38" s="97">
        <v>34</v>
      </c>
      <c r="C38" s="51" t="s">
        <v>44</v>
      </c>
      <c r="D38" s="98">
        <v>158</v>
      </c>
      <c r="E38" s="99">
        <v>19</v>
      </c>
      <c r="F38" s="100">
        <f t="shared" si="0"/>
        <v>0.12025316455696203</v>
      </c>
      <c r="G38" s="98">
        <v>268</v>
      </c>
      <c r="H38" s="99">
        <v>33</v>
      </c>
      <c r="I38" s="100">
        <f t="shared" si="1"/>
        <v>0.12313432835820895</v>
      </c>
      <c r="J38" s="98">
        <v>10651</v>
      </c>
      <c r="K38" s="99">
        <v>2329</v>
      </c>
      <c r="L38" s="100">
        <f t="shared" si="2"/>
        <v>0.21866491409257346</v>
      </c>
      <c r="M38" s="98">
        <v>7564</v>
      </c>
      <c r="N38" s="99">
        <v>1507</v>
      </c>
      <c r="O38" s="100">
        <f t="shared" si="3"/>
        <v>0.19923320994182972</v>
      </c>
      <c r="P38" s="98">
        <v>4512</v>
      </c>
      <c r="Q38" s="99">
        <v>571</v>
      </c>
      <c r="R38" s="100">
        <f t="shared" si="4"/>
        <v>0.12655141843971632</v>
      </c>
      <c r="S38" s="98">
        <v>1985</v>
      </c>
      <c r="T38" s="99">
        <v>169</v>
      </c>
      <c r="U38" s="100">
        <f t="shared" si="5"/>
        <v>8.5138539042821162E-2</v>
      </c>
      <c r="V38" s="98">
        <v>587</v>
      </c>
      <c r="W38" s="99">
        <v>27</v>
      </c>
      <c r="X38" s="100">
        <f t="shared" si="6"/>
        <v>4.5996592844974447E-2</v>
      </c>
      <c r="Y38" s="98">
        <f t="shared" si="7"/>
        <v>25725</v>
      </c>
      <c r="Z38" s="99">
        <f t="shared" si="7"/>
        <v>4655</v>
      </c>
      <c r="AA38" s="100">
        <f t="shared" si="8"/>
        <v>0.18095238095238095</v>
      </c>
      <c r="AC38" s="64" t="str">
        <f t="shared" si="9"/>
        <v>堺市北区</v>
      </c>
      <c r="AD38" s="65">
        <f t="shared" si="10"/>
        <v>0.18195007253989695</v>
      </c>
      <c r="AE38" s="104"/>
      <c r="AF38" s="101">
        <f t="shared" si="11"/>
        <v>0.20673300142766968</v>
      </c>
      <c r="AG38" s="102">
        <v>0</v>
      </c>
      <c r="AH38"/>
      <c r="AI38"/>
    </row>
    <row r="39" spans="2:35" s="90" customFormat="1">
      <c r="B39" s="97">
        <v>35</v>
      </c>
      <c r="C39" s="51" t="s">
        <v>1</v>
      </c>
      <c r="D39" s="98">
        <v>27</v>
      </c>
      <c r="E39" s="99">
        <v>4</v>
      </c>
      <c r="F39" s="100">
        <f t="shared" si="0"/>
        <v>0.14814814814814814</v>
      </c>
      <c r="G39" s="98">
        <v>55</v>
      </c>
      <c r="H39" s="99">
        <v>8</v>
      </c>
      <c r="I39" s="100">
        <f t="shared" si="1"/>
        <v>0.14545454545454545</v>
      </c>
      <c r="J39" s="98">
        <v>21322</v>
      </c>
      <c r="K39" s="99">
        <v>5465</v>
      </c>
      <c r="L39" s="100">
        <f t="shared" si="2"/>
        <v>0.25630803864553042</v>
      </c>
      <c r="M39" s="98">
        <v>15650</v>
      </c>
      <c r="N39" s="99">
        <v>3919</v>
      </c>
      <c r="O39" s="100">
        <f t="shared" si="3"/>
        <v>0.25041533546325878</v>
      </c>
      <c r="P39" s="98">
        <v>9253</v>
      </c>
      <c r="Q39" s="99">
        <v>1673</v>
      </c>
      <c r="R39" s="100">
        <f t="shared" si="4"/>
        <v>0.18080622500810548</v>
      </c>
      <c r="S39" s="98">
        <v>3926</v>
      </c>
      <c r="T39" s="99">
        <v>445</v>
      </c>
      <c r="U39" s="100">
        <f t="shared" si="5"/>
        <v>0.11334691798267957</v>
      </c>
      <c r="V39" s="98">
        <v>1205</v>
      </c>
      <c r="W39" s="99">
        <v>80</v>
      </c>
      <c r="X39" s="100">
        <f t="shared" si="6"/>
        <v>6.6390041493775934E-2</v>
      </c>
      <c r="Y39" s="98">
        <f t="shared" si="7"/>
        <v>51438</v>
      </c>
      <c r="Z39" s="99">
        <f t="shared" si="7"/>
        <v>11594</v>
      </c>
      <c r="AA39" s="100">
        <f t="shared" si="8"/>
        <v>0.22539756600178856</v>
      </c>
      <c r="AC39" s="64" t="str">
        <f t="shared" si="9"/>
        <v>岸和田市</v>
      </c>
      <c r="AD39" s="65">
        <f t="shared" si="10"/>
        <v>0.18095238095238095</v>
      </c>
      <c r="AE39" s="104"/>
      <c r="AF39" s="101">
        <f t="shared" si="11"/>
        <v>0.20673300142766968</v>
      </c>
      <c r="AG39" s="102">
        <v>0</v>
      </c>
      <c r="AH39"/>
      <c r="AI39"/>
    </row>
    <row r="40" spans="2:35" s="90" customFormat="1">
      <c r="B40" s="97">
        <v>36</v>
      </c>
      <c r="C40" s="51" t="s">
        <v>2</v>
      </c>
      <c r="D40" s="98">
        <v>35</v>
      </c>
      <c r="E40" s="99">
        <v>5</v>
      </c>
      <c r="F40" s="100">
        <f t="shared" si="0"/>
        <v>0.14285714285714285</v>
      </c>
      <c r="G40" s="98">
        <v>42</v>
      </c>
      <c r="H40" s="99">
        <v>14</v>
      </c>
      <c r="I40" s="100">
        <f t="shared" si="1"/>
        <v>0.33333333333333331</v>
      </c>
      <c r="J40" s="98">
        <v>5669</v>
      </c>
      <c r="K40" s="99">
        <v>2555</v>
      </c>
      <c r="L40" s="100">
        <f t="shared" si="2"/>
        <v>0.45069677191744578</v>
      </c>
      <c r="M40" s="98">
        <v>4281</v>
      </c>
      <c r="N40" s="99">
        <v>2141</v>
      </c>
      <c r="O40" s="100">
        <f t="shared" si="3"/>
        <v>0.50011679514132212</v>
      </c>
      <c r="P40" s="98">
        <v>2766</v>
      </c>
      <c r="Q40" s="99">
        <v>1147</v>
      </c>
      <c r="R40" s="100">
        <f t="shared" si="4"/>
        <v>0.41467823571945045</v>
      </c>
      <c r="S40" s="98">
        <v>1304</v>
      </c>
      <c r="T40" s="99">
        <v>380</v>
      </c>
      <c r="U40" s="100">
        <f t="shared" si="5"/>
        <v>0.29141104294478526</v>
      </c>
      <c r="V40" s="98">
        <v>451</v>
      </c>
      <c r="W40" s="99">
        <v>66</v>
      </c>
      <c r="X40" s="100">
        <f t="shared" si="6"/>
        <v>0.14634146341463414</v>
      </c>
      <c r="Y40" s="98">
        <f t="shared" si="7"/>
        <v>14548</v>
      </c>
      <c r="Z40" s="99">
        <f t="shared" si="7"/>
        <v>6308</v>
      </c>
      <c r="AA40" s="100">
        <f t="shared" si="8"/>
        <v>0.43359912015397306</v>
      </c>
      <c r="AC40" s="64" t="str">
        <f t="shared" si="9"/>
        <v>高石市</v>
      </c>
      <c r="AD40" s="65">
        <f t="shared" si="10"/>
        <v>0.18054522924411401</v>
      </c>
      <c r="AE40" s="104"/>
      <c r="AF40" s="101">
        <f t="shared" si="11"/>
        <v>0.20673300142766968</v>
      </c>
      <c r="AG40" s="102">
        <v>0</v>
      </c>
      <c r="AH40"/>
      <c r="AI40"/>
    </row>
    <row r="41" spans="2:35" s="90" customFormat="1">
      <c r="B41" s="97">
        <v>37</v>
      </c>
      <c r="C41" s="51" t="s">
        <v>3</v>
      </c>
      <c r="D41" s="98">
        <v>46</v>
      </c>
      <c r="E41" s="99">
        <v>12</v>
      </c>
      <c r="F41" s="100">
        <f t="shared" si="0"/>
        <v>0.2608695652173913</v>
      </c>
      <c r="G41" s="98">
        <v>135</v>
      </c>
      <c r="H41" s="99">
        <v>32</v>
      </c>
      <c r="I41" s="100">
        <f t="shared" si="1"/>
        <v>0.23703703703703705</v>
      </c>
      <c r="J41" s="98">
        <v>17818</v>
      </c>
      <c r="K41" s="99">
        <v>7437</v>
      </c>
      <c r="L41" s="100">
        <f t="shared" si="2"/>
        <v>0.4173869121113481</v>
      </c>
      <c r="M41" s="98">
        <v>13201</v>
      </c>
      <c r="N41" s="99">
        <v>4901</v>
      </c>
      <c r="O41" s="100">
        <f t="shared" si="3"/>
        <v>0.37125975304901143</v>
      </c>
      <c r="P41" s="98">
        <v>8013</v>
      </c>
      <c r="Q41" s="99">
        <v>2274</v>
      </c>
      <c r="R41" s="100">
        <f t="shared" si="4"/>
        <v>0.28378884312991387</v>
      </c>
      <c r="S41" s="98">
        <v>3428</v>
      </c>
      <c r="T41" s="99">
        <v>636</v>
      </c>
      <c r="U41" s="100">
        <f t="shared" si="5"/>
        <v>0.1855309218203034</v>
      </c>
      <c r="V41" s="98">
        <v>1151</v>
      </c>
      <c r="W41" s="99">
        <v>146</v>
      </c>
      <c r="X41" s="100">
        <f t="shared" si="6"/>
        <v>0.1268462206776716</v>
      </c>
      <c r="Y41" s="98">
        <f t="shared" si="7"/>
        <v>43792</v>
      </c>
      <c r="Z41" s="99">
        <f t="shared" si="7"/>
        <v>15438</v>
      </c>
      <c r="AA41" s="100">
        <f t="shared" si="8"/>
        <v>0.35253014249177933</v>
      </c>
      <c r="AC41" s="64" t="str">
        <f t="shared" si="9"/>
        <v>摂津市</v>
      </c>
      <c r="AD41" s="65">
        <f t="shared" si="10"/>
        <v>0.1803917839482693</v>
      </c>
      <c r="AE41" s="104"/>
      <c r="AF41" s="101">
        <f t="shared" si="11"/>
        <v>0.20673300142766968</v>
      </c>
      <c r="AG41" s="102">
        <v>0</v>
      </c>
      <c r="AH41"/>
      <c r="AI41"/>
    </row>
    <row r="42" spans="2:35" s="90" customFormat="1">
      <c r="B42" s="97">
        <v>38</v>
      </c>
      <c r="C42" s="105" t="s">
        <v>45</v>
      </c>
      <c r="D42" s="98">
        <v>25</v>
      </c>
      <c r="E42" s="99">
        <v>4</v>
      </c>
      <c r="F42" s="100">
        <f t="shared" si="0"/>
        <v>0.16</v>
      </c>
      <c r="G42" s="98">
        <v>58</v>
      </c>
      <c r="H42" s="99">
        <v>8</v>
      </c>
      <c r="I42" s="100">
        <f t="shared" si="1"/>
        <v>0.13793103448275862</v>
      </c>
      <c r="J42" s="98">
        <v>3878</v>
      </c>
      <c r="K42" s="99">
        <v>1034</v>
      </c>
      <c r="L42" s="100">
        <f t="shared" si="2"/>
        <v>0.26663228468282618</v>
      </c>
      <c r="M42" s="98">
        <v>2750</v>
      </c>
      <c r="N42" s="99">
        <v>735</v>
      </c>
      <c r="O42" s="100">
        <f t="shared" si="3"/>
        <v>0.26727272727272727</v>
      </c>
      <c r="P42" s="98">
        <v>1661</v>
      </c>
      <c r="Q42" s="99">
        <v>351</v>
      </c>
      <c r="R42" s="100">
        <f t="shared" si="4"/>
        <v>0.21131848284166166</v>
      </c>
      <c r="S42" s="98">
        <v>687</v>
      </c>
      <c r="T42" s="99">
        <v>104</v>
      </c>
      <c r="U42" s="100">
        <f t="shared" si="5"/>
        <v>0.15138282387190685</v>
      </c>
      <c r="V42" s="98">
        <v>235</v>
      </c>
      <c r="W42" s="99">
        <v>23</v>
      </c>
      <c r="X42" s="100">
        <f t="shared" si="6"/>
        <v>9.7872340425531917E-2</v>
      </c>
      <c r="Y42" s="98">
        <f t="shared" si="7"/>
        <v>9294</v>
      </c>
      <c r="Z42" s="99">
        <f t="shared" si="7"/>
        <v>2259</v>
      </c>
      <c r="AA42" s="100">
        <f t="shared" si="8"/>
        <v>0.24306003873466753</v>
      </c>
      <c r="AC42" s="64" t="str">
        <f t="shared" si="9"/>
        <v>泉佐野市</v>
      </c>
      <c r="AD42" s="65">
        <f t="shared" si="10"/>
        <v>0.17999537286959205</v>
      </c>
      <c r="AE42" s="104"/>
      <c r="AF42" s="101">
        <f t="shared" si="11"/>
        <v>0.20673300142766968</v>
      </c>
      <c r="AG42" s="102">
        <v>0</v>
      </c>
      <c r="AH42"/>
      <c r="AI42"/>
    </row>
    <row r="43" spans="2:35" s="90" customFormat="1">
      <c r="B43" s="97">
        <v>39</v>
      </c>
      <c r="C43" s="105" t="s">
        <v>8</v>
      </c>
      <c r="D43" s="98">
        <v>96</v>
      </c>
      <c r="E43" s="99">
        <v>12</v>
      </c>
      <c r="F43" s="100">
        <f t="shared" si="0"/>
        <v>0.125</v>
      </c>
      <c r="G43" s="98">
        <v>132</v>
      </c>
      <c r="H43" s="99">
        <v>31</v>
      </c>
      <c r="I43" s="100">
        <f t="shared" si="1"/>
        <v>0.23484848484848486</v>
      </c>
      <c r="J43" s="98">
        <v>22907</v>
      </c>
      <c r="K43" s="99">
        <v>7908</v>
      </c>
      <c r="L43" s="100">
        <f t="shared" si="2"/>
        <v>0.34522198454620856</v>
      </c>
      <c r="M43" s="98">
        <v>15284</v>
      </c>
      <c r="N43" s="99">
        <v>5188</v>
      </c>
      <c r="O43" s="100">
        <f t="shared" si="3"/>
        <v>0.3394399371892175</v>
      </c>
      <c r="P43" s="98">
        <v>8837</v>
      </c>
      <c r="Q43" s="99">
        <v>2193</v>
      </c>
      <c r="R43" s="100">
        <f t="shared" si="4"/>
        <v>0.24816114065859454</v>
      </c>
      <c r="S43" s="98">
        <v>3684</v>
      </c>
      <c r="T43" s="99">
        <v>615</v>
      </c>
      <c r="U43" s="100">
        <f t="shared" si="5"/>
        <v>0.16693811074918566</v>
      </c>
      <c r="V43" s="98">
        <v>1115</v>
      </c>
      <c r="W43" s="99">
        <v>92</v>
      </c>
      <c r="X43" s="100">
        <f t="shared" si="6"/>
        <v>8.2511210762331838E-2</v>
      </c>
      <c r="Y43" s="98">
        <f t="shared" si="7"/>
        <v>52055</v>
      </c>
      <c r="Z43" s="99">
        <f t="shared" si="7"/>
        <v>16039</v>
      </c>
      <c r="AA43" s="100">
        <f t="shared" si="8"/>
        <v>0.3081164153299395</v>
      </c>
      <c r="AC43" s="64" t="str">
        <f t="shared" si="9"/>
        <v>堺市</v>
      </c>
      <c r="AD43" s="65">
        <f t="shared" si="10"/>
        <v>0.17859302739238705</v>
      </c>
      <c r="AE43" s="104"/>
      <c r="AF43" s="101">
        <f t="shared" si="11"/>
        <v>0.20673300142766968</v>
      </c>
      <c r="AG43" s="102">
        <v>0</v>
      </c>
      <c r="AH43"/>
      <c r="AI43"/>
    </row>
    <row r="44" spans="2:35" s="90" customFormat="1">
      <c r="B44" s="97">
        <v>40</v>
      </c>
      <c r="C44" s="105" t="s">
        <v>46</v>
      </c>
      <c r="D44" s="98">
        <v>103</v>
      </c>
      <c r="E44" s="99">
        <v>12</v>
      </c>
      <c r="F44" s="100">
        <f t="shared" si="0"/>
        <v>0.11650485436893204</v>
      </c>
      <c r="G44" s="98">
        <v>155</v>
      </c>
      <c r="H44" s="99">
        <v>22</v>
      </c>
      <c r="I44" s="100">
        <f t="shared" si="1"/>
        <v>0.14193548387096774</v>
      </c>
      <c r="J44" s="98">
        <v>4697</v>
      </c>
      <c r="K44" s="99">
        <v>1054</v>
      </c>
      <c r="L44" s="100">
        <f t="shared" si="2"/>
        <v>0.22439855226740474</v>
      </c>
      <c r="M44" s="98">
        <v>3361</v>
      </c>
      <c r="N44" s="99">
        <v>681</v>
      </c>
      <c r="O44" s="100">
        <f t="shared" si="3"/>
        <v>0.20261826837250818</v>
      </c>
      <c r="P44" s="98">
        <v>2015</v>
      </c>
      <c r="Q44" s="99">
        <v>268</v>
      </c>
      <c r="R44" s="100">
        <f t="shared" si="4"/>
        <v>0.13300248138957815</v>
      </c>
      <c r="S44" s="98">
        <v>847</v>
      </c>
      <c r="T44" s="99">
        <v>80</v>
      </c>
      <c r="U44" s="100">
        <f t="shared" si="5"/>
        <v>9.4451003541912631E-2</v>
      </c>
      <c r="V44" s="98">
        <v>256</v>
      </c>
      <c r="W44" s="99">
        <v>20</v>
      </c>
      <c r="X44" s="100">
        <f t="shared" si="6"/>
        <v>7.8125E-2</v>
      </c>
      <c r="Y44" s="98">
        <f t="shared" si="7"/>
        <v>11434</v>
      </c>
      <c r="Z44" s="99">
        <f t="shared" si="7"/>
        <v>2137</v>
      </c>
      <c r="AA44" s="100">
        <f t="shared" si="8"/>
        <v>0.18689872310652439</v>
      </c>
      <c r="AC44" s="64" t="str">
        <f t="shared" si="9"/>
        <v>熊取町</v>
      </c>
      <c r="AD44" s="65">
        <f t="shared" si="10"/>
        <v>0.17449784791965567</v>
      </c>
      <c r="AE44" s="104"/>
      <c r="AF44" s="101">
        <f t="shared" si="11"/>
        <v>0.20673300142766968</v>
      </c>
      <c r="AG44" s="102">
        <v>0</v>
      </c>
      <c r="AH44"/>
      <c r="AI44"/>
    </row>
    <row r="45" spans="2:35" s="90" customFormat="1">
      <c r="B45" s="97">
        <v>41</v>
      </c>
      <c r="C45" s="105" t="s">
        <v>13</v>
      </c>
      <c r="D45" s="98">
        <v>45</v>
      </c>
      <c r="E45" s="99">
        <v>5</v>
      </c>
      <c r="F45" s="100">
        <f t="shared" si="0"/>
        <v>0.1111111111111111</v>
      </c>
      <c r="G45" s="98">
        <v>143</v>
      </c>
      <c r="H45" s="99">
        <v>18</v>
      </c>
      <c r="I45" s="100">
        <f t="shared" si="1"/>
        <v>0.12587412587412589</v>
      </c>
      <c r="J45" s="98">
        <v>9206</v>
      </c>
      <c r="K45" s="99">
        <v>1906</v>
      </c>
      <c r="L45" s="100">
        <f t="shared" si="2"/>
        <v>0.20703888768194656</v>
      </c>
      <c r="M45" s="98">
        <v>6369</v>
      </c>
      <c r="N45" s="99">
        <v>1099</v>
      </c>
      <c r="O45" s="100">
        <f t="shared" si="3"/>
        <v>0.17255456115559742</v>
      </c>
      <c r="P45" s="98">
        <v>3425</v>
      </c>
      <c r="Q45" s="99">
        <v>380</v>
      </c>
      <c r="R45" s="100">
        <f t="shared" si="4"/>
        <v>0.11094890510948906</v>
      </c>
      <c r="S45" s="98">
        <v>1392</v>
      </c>
      <c r="T45" s="99">
        <v>100</v>
      </c>
      <c r="U45" s="100">
        <f t="shared" si="5"/>
        <v>7.183908045977011E-2</v>
      </c>
      <c r="V45" s="98">
        <v>417</v>
      </c>
      <c r="W45" s="99">
        <v>19</v>
      </c>
      <c r="X45" s="100">
        <f t="shared" si="6"/>
        <v>4.5563549160671464E-2</v>
      </c>
      <c r="Y45" s="98">
        <f t="shared" si="7"/>
        <v>20997</v>
      </c>
      <c r="Z45" s="99">
        <f t="shared" si="7"/>
        <v>3527</v>
      </c>
      <c r="AA45" s="100">
        <f t="shared" si="8"/>
        <v>0.16797637757774919</v>
      </c>
      <c r="AC45" s="64" t="str">
        <f t="shared" si="9"/>
        <v>此花区</v>
      </c>
      <c r="AD45" s="65">
        <f t="shared" si="10"/>
        <v>0.17339640055376096</v>
      </c>
      <c r="AE45" s="104"/>
      <c r="AF45" s="101">
        <f t="shared" si="11"/>
        <v>0.20673300142766968</v>
      </c>
      <c r="AG45" s="102">
        <v>0</v>
      </c>
      <c r="AH45"/>
      <c r="AI45"/>
    </row>
    <row r="46" spans="2:35" s="90" customFormat="1">
      <c r="B46" s="97">
        <v>42</v>
      </c>
      <c r="C46" s="105" t="s">
        <v>14</v>
      </c>
      <c r="D46" s="98">
        <v>225</v>
      </c>
      <c r="E46" s="99">
        <v>36</v>
      </c>
      <c r="F46" s="100">
        <f t="shared" si="0"/>
        <v>0.16</v>
      </c>
      <c r="G46" s="98">
        <v>363</v>
      </c>
      <c r="H46" s="99">
        <v>66</v>
      </c>
      <c r="I46" s="100">
        <f t="shared" si="1"/>
        <v>0.18181818181818182</v>
      </c>
      <c r="J46" s="98">
        <v>23859</v>
      </c>
      <c r="K46" s="99">
        <v>5963</v>
      </c>
      <c r="L46" s="100">
        <f t="shared" si="2"/>
        <v>0.24992665241627898</v>
      </c>
      <c r="M46" s="98">
        <v>15220</v>
      </c>
      <c r="N46" s="99">
        <v>3217</v>
      </c>
      <c r="O46" s="100">
        <f t="shared" si="3"/>
        <v>0.21136662286465177</v>
      </c>
      <c r="P46" s="98">
        <v>8665</v>
      </c>
      <c r="Q46" s="99">
        <v>1186</v>
      </c>
      <c r="R46" s="100">
        <f t="shared" si="4"/>
        <v>0.13687247547605308</v>
      </c>
      <c r="S46" s="98">
        <v>3833</v>
      </c>
      <c r="T46" s="99">
        <v>280</v>
      </c>
      <c r="U46" s="100">
        <f t="shared" si="5"/>
        <v>7.3049830420036529E-2</v>
      </c>
      <c r="V46" s="98">
        <v>1160</v>
      </c>
      <c r="W46" s="99">
        <v>53</v>
      </c>
      <c r="X46" s="100">
        <f t="shared" si="6"/>
        <v>4.5689655172413794E-2</v>
      </c>
      <c r="Y46" s="98">
        <f t="shared" si="7"/>
        <v>53325</v>
      </c>
      <c r="Z46" s="99">
        <f t="shared" si="7"/>
        <v>10801</v>
      </c>
      <c r="AA46" s="100">
        <f t="shared" si="8"/>
        <v>0.20255039849976558</v>
      </c>
      <c r="AC46" s="64" t="str">
        <f t="shared" si="9"/>
        <v>堺市西区</v>
      </c>
      <c r="AD46" s="65">
        <f t="shared" si="10"/>
        <v>0.17163968638953128</v>
      </c>
      <c r="AE46" s="104"/>
      <c r="AF46" s="101">
        <f t="shared" si="11"/>
        <v>0.20673300142766968</v>
      </c>
      <c r="AG46" s="102">
        <v>0</v>
      </c>
      <c r="AH46"/>
      <c r="AI46"/>
    </row>
    <row r="47" spans="2:35" s="90" customFormat="1">
      <c r="B47" s="97">
        <v>43</v>
      </c>
      <c r="C47" s="105" t="s">
        <v>9</v>
      </c>
      <c r="D47" s="98">
        <v>186</v>
      </c>
      <c r="E47" s="99">
        <v>18</v>
      </c>
      <c r="F47" s="100">
        <f t="shared" si="0"/>
        <v>9.6774193548387094E-2</v>
      </c>
      <c r="G47" s="98">
        <v>213</v>
      </c>
      <c r="H47" s="99">
        <v>26</v>
      </c>
      <c r="I47" s="100">
        <f t="shared" si="1"/>
        <v>0.12206572769953052</v>
      </c>
      <c r="J47" s="98">
        <v>14206</v>
      </c>
      <c r="K47" s="99">
        <v>4245</v>
      </c>
      <c r="L47" s="100">
        <f t="shared" si="2"/>
        <v>0.29881740109812754</v>
      </c>
      <c r="M47" s="98">
        <v>9280</v>
      </c>
      <c r="N47" s="99">
        <v>2632</v>
      </c>
      <c r="O47" s="100">
        <f t="shared" si="3"/>
        <v>0.2836206896551724</v>
      </c>
      <c r="P47" s="98">
        <v>5497</v>
      </c>
      <c r="Q47" s="99">
        <v>1051</v>
      </c>
      <c r="R47" s="100">
        <f t="shared" si="4"/>
        <v>0.19119519738038931</v>
      </c>
      <c r="S47" s="98">
        <v>2371</v>
      </c>
      <c r="T47" s="99">
        <v>271</v>
      </c>
      <c r="U47" s="100">
        <f t="shared" si="5"/>
        <v>0.11429776465626318</v>
      </c>
      <c r="V47" s="98">
        <v>780</v>
      </c>
      <c r="W47" s="99">
        <v>55</v>
      </c>
      <c r="X47" s="100">
        <f t="shared" si="6"/>
        <v>7.0512820512820512E-2</v>
      </c>
      <c r="Y47" s="98">
        <f t="shared" si="7"/>
        <v>32533</v>
      </c>
      <c r="Z47" s="99">
        <f t="shared" si="7"/>
        <v>8298</v>
      </c>
      <c r="AA47" s="100">
        <f t="shared" si="8"/>
        <v>0.25506408877140135</v>
      </c>
      <c r="AC47" s="64" t="str">
        <f t="shared" si="9"/>
        <v>守口市</v>
      </c>
      <c r="AD47" s="65">
        <f t="shared" si="10"/>
        <v>0.16797637757774919</v>
      </c>
      <c r="AE47" s="104"/>
      <c r="AF47" s="101">
        <f t="shared" si="11"/>
        <v>0.20673300142766968</v>
      </c>
      <c r="AG47" s="102">
        <v>0</v>
      </c>
      <c r="AH47"/>
      <c r="AI47"/>
    </row>
    <row r="48" spans="2:35" s="90" customFormat="1">
      <c r="B48" s="97">
        <v>44</v>
      </c>
      <c r="C48" s="105" t="s">
        <v>21</v>
      </c>
      <c r="D48" s="98">
        <v>59</v>
      </c>
      <c r="E48" s="99">
        <v>1</v>
      </c>
      <c r="F48" s="100">
        <f t="shared" si="0"/>
        <v>1.6949152542372881E-2</v>
      </c>
      <c r="G48" s="98">
        <v>111</v>
      </c>
      <c r="H48" s="99">
        <v>20</v>
      </c>
      <c r="I48" s="100">
        <f t="shared" si="1"/>
        <v>0.18018018018018017</v>
      </c>
      <c r="J48" s="98">
        <v>16589</v>
      </c>
      <c r="K48" s="99">
        <v>4901</v>
      </c>
      <c r="L48" s="100">
        <f t="shared" si="2"/>
        <v>0.29543673518596658</v>
      </c>
      <c r="M48" s="98">
        <v>11041</v>
      </c>
      <c r="N48" s="99">
        <v>2883</v>
      </c>
      <c r="O48" s="100">
        <f t="shared" si="3"/>
        <v>0.26111765238655921</v>
      </c>
      <c r="P48" s="98">
        <v>6288</v>
      </c>
      <c r="Q48" s="99">
        <v>1170</v>
      </c>
      <c r="R48" s="100">
        <f t="shared" si="4"/>
        <v>0.18606870229007633</v>
      </c>
      <c r="S48" s="98">
        <v>2513</v>
      </c>
      <c r="T48" s="99">
        <v>314</v>
      </c>
      <c r="U48" s="100">
        <f t="shared" si="5"/>
        <v>0.12495025865499403</v>
      </c>
      <c r="V48" s="98">
        <v>839</v>
      </c>
      <c r="W48" s="99">
        <v>80</v>
      </c>
      <c r="X48" s="100">
        <f t="shared" si="6"/>
        <v>9.5351609058402856E-2</v>
      </c>
      <c r="Y48" s="98">
        <f t="shared" si="7"/>
        <v>37440</v>
      </c>
      <c r="Z48" s="99">
        <f t="shared" si="7"/>
        <v>9369</v>
      </c>
      <c r="AA48" s="100">
        <f t="shared" si="8"/>
        <v>0.25024038461538461</v>
      </c>
      <c r="AC48" s="64" t="str">
        <f t="shared" si="9"/>
        <v>交野市</v>
      </c>
      <c r="AD48" s="65">
        <f t="shared" si="10"/>
        <v>0.16756166378447257</v>
      </c>
      <c r="AE48" s="104"/>
      <c r="AF48" s="101">
        <f t="shared" si="11"/>
        <v>0.20673300142766968</v>
      </c>
      <c r="AG48" s="102">
        <v>0</v>
      </c>
      <c r="AH48"/>
      <c r="AI48"/>
    </row>
    <row r="49" spans="2:35" s="90" customFormat="1">
      <c r="B49" s="97">
        <v>45</v>
      </c>
      <c r="C49" s="105" t="s">
        <v>47</v>
      </c>
      <c r="D49" s="98">
        <v>106</v>
      </c>
      <c r="E49" s="99">
        <v>10</v>
      </c>
      <c r="F49" s="100">
        <f t="shared" si="0"/>
        <v>9.4339622641509441E-2</v>
      </c>
      <c r="G49" s="98">
        <v>181</v>
      </c>
      <c r="H49" s="99">
        <v>20</v>
      </c>
      <c r="I49" s="100">
        <f t="shared" si="1"/>
        <v>0.11049723756906077</v>
      </c>
      <c r="J49" s="98">
        <v>5311</v>
      </c>
      <c r="K49" s="99">
        <v>1247</v>
      </c>
      <c r="L49" s="100">
        <f t="shared" si="2"/>
        <v>0.23479570702315947</v>
      </c>
      <c r="M49" s="98">
        <v>3884</v>
      </c>
      <c r="N49" s="99">
        <v>718</v>
      </c>
      <c r="O49" s="100">
        <f t="shared" si="3"/>
        <v>0.18486096807415037</v>
      </c>
      <c r="P49" s="98">
        <v>2237</v>
      </c>
      <c r="Q49" s="99">
        <v>253</v>
      </c>
      <c r="R49" s="100">
        <f t="shared" si="4"/>
        <v>0.11309789897183728</v>
      </c>
      <c r="S49" s="98">
        <v>969</v>
      </c>
      <c r="T49" s="99">
        <v>71</v>
      </c>
      <c r="U49" s="100">
        <f t="shared" si="5"/>
        <v>7.3271413828689375E-2</v>
      </c>
      <c r="V49" s="98">
        <v>279</v>
      </c>
      <c r="W49" s="99">
        <v>15</v>
      </c>
      <c r="X49" s="100">
        <f t="shared" si="6"/>
        <v>5.3763440860215055E-2</v>
      </c>
      <c r="Y49" s="98">
        <f t="shared" si="7"/>
        <v>12967</v>
      </c>
      <c r="Z49" s="99">
        <f t="shared" si="7"/>
        <v>2334</v>
      </c>
      <c r="AA49" s="100">
        <f t="shared" si="8"/>
        <v>0.17999537286959205</v>
      </c>
      <c r="AC49" s="64" t="str">
        <f t="shared" si="9"/>
        <v>堺市中区</v>
      </c>
      <c r="AD49" s="65">
        <f t="shared" si="10"/>
        <v>0.16711772665764546</v>
      </c>
      <c r="AE49" s="104"/>
      <c r="AF49" s="101">
        <f t="shared" si="11"/>
        <v>0.20673300142766968</v>
      </c>
      <c r="AG49" s="102">
        <v>0</v>
      </c>
      <c r="AH49"/>
      <c r="AI49"/>
    </row>
    <row r="50" spans="2:35" s="90" customFormat="1">
      <c r="B50" s="97">
        <v>46</v>
      </c>
      <c r="C50" s="105" t="s">
        <v>25</v>
      </c>
      <c r="D50" s="98">
        <v>129</v>
      </c>
      <c r="E50" s="99">
        <v>21</v>
      </c>
      <c r="F50" s="100">
        <f t="shared" si="0"/>
        <v>0.16279069767441862</v>
      </c>
      <c r="G50" s="98">
        <v>141</v>
      </c>
      <c r="H50" s="99">
        <v>23</v>
      </c>
      <c r="I50" s="100">
        <f t="shared" si="1"/>
        <v>0.16312056737588654</v>
      </c>
      <c r="J50" s="98">
        <v>6758</v>
      </c>
      <c r="K50" s="99">
        <v>2190</v>
      </c>
      <c r="L50" s="100">
        <f t="shared" si="2"/>
        <v>0.324060372891388</v>
      </c>
      <c r="M50" s="98">
        <v>4757</v>
      </c>
      <c r="N50" s="99">
        <v>1439</v>
      </c>
      <c r="O50" s="100">
        <f t="shared" si="3"/>
        <v>0.30250157662392263</v>
      </c>
      <c r="P50" s="98">
        <v>2874</v>
      </c>
      <c r="Q50" s="99">
        <v>697</v>
      </c>
      <c r="R50" s="100">
        <f t="shared" si="4"/>
        <v>0.24251913709116216</v>
      </c>
      <c r="S50" s="98">
        <v>1307</v>
      </c>
      <c r="T50" s="99">
        <v>220</v>
      </c>
      <c r="U50" s="100">
        <f t="shared" si="5"/>
        <v>0.16832440703902066</v>
      </c>
      <c r="V50" s="98">
        <v>419</v>
      </c>
      <c r="W50" s="99">
        <v>39</v>
      </c>
      <c r="X50" s="100">
        <f t="shared" si="6"/>
        <v>9.3078758949880672E-2</v>
      </c>
      <c r="Y50" s="98">
        <f t="shared" si="7"/>
        <v>16385</v>
      </c>
      <c r="Z50" s="99">
        <f t="shared" si="7"/>
        <v>4629</v>
      </c>
      <c r="AA50" s="100">
        <f t="shared" si="8"/>
        <v>0.28251449496490694</v>
      </c>
      <c r="AC50" s="64" t="str">
        <f t="shared" si="9"/>
        <v>忠岡町</v>
      </c>
      <c r="AD50" s="65">
        <f t="shared" si="10"/>
        <v>0.16372021521906227</v>
      </c>
      <c r="AE50" s="104"/>
      <c r="AF50" s="101">
        <f t="shared" si="11"/>
        <v>0.20673300142766968</v>
      </c>
      <c r="AG50" s="102">
        <v>0</v>
      </c>
      <c r="AH50"/>
      <c r="AI50"/>
    </row>
    <row r="51" spans="2:35" s="90" customFormat="1">
      <c r="B51" s="97">
        <v>47</v>
      </c>
      <c r="C51" s="105" t="s">
        <v>15</v>
      </c>
      <c r="D51" s="98">
        <v>120</v>
      </c>
      <c r="E51" s="99">
        <v>34</v>
      </c>
      <c r="F51" s="100">
        <f t="shared" si="0"/>
        <v>0.28333333333333333</v>
      </c>
      <c r="G51" s="98">
        <v>214</v>
      </c>
      <c r="H51" s="99">
        <v>52</v>
      </c>
      <c r="I51" s="100">
        <f t="shared" si="1"/>
        <v>0.24299065420560748</v>
      </c>
      <c r="J51" s="98">
        <v>15363</v>
      </c>
      <c r="K51" s="99">
        <v>4940</v>
      </c>
      <c r="L51" s="100">
        <f t="shared" si="2"/>
        <v>0.32155178025125303</v>
      </c>
      <c r="M51" s="98">
        <v>9562</v>
      </c>
      <c r="N51" s="99">
        <v>2951</v>
      </c>
      <c r="O51" s="100">
        <f t="shared" si="3"/>
        <v>0.30861744404936203</v>
      </c>
      <c r="P51" s="98">
        <v>5045</v>
      </c>
      <c r="Q51" s="99">
        <v>1185</v>
      </c>
      <c r="R51" s="100">
        <f t="shared" si="4"/>
        <v>0.2348860257680872</v>
      </c>
      <c r="S51" s="98">
        <v>1958</v>
      </c>
      <c r="T51" s="99">
        <v>302</v>
      </c>
      <c r="U51" s="100">
        <f t="shared" si="5"/>
        <v>0.15423901940755874</v>
      </c>
      <c r="V51" s="98">
        <v>629</v>
      </c>
      <c r="W51" s="99">
        <v>71</v>
      </c>
      <c r="X51" s="100">
        <f t="shared" si="6"/>
        <v>0.11287758346581876</v>
      </c>
      <c r="Y51" s="98">
        <f t="shared" si="7"/>
        <v>32891</v>
      </c>
      <c r="Z51" s="99">
        <f t="shared" si="7"/>
        <v>9535</v>
      </c>
      <c r="AA51" s="100">
        <f t="shared" si="8"/>
        <v>0.28989693229150831</v>
      </c>
      <c r="AC51" s="64" t="str">
        <f t="shared" si="9"/>
        <v>堺市堺区</v>
      </c>
      <c r="AD51" s="65">
        <f t="shared" si="10"/>
        <v>0.1627709757778131</v>
      </c>
      <c r="AE51" s="104"/>
      <c r="AF51" s="101">
        <f t="shared" si="11"/>
        <v>0.20673300142766968</v>
      </c>
      <c r="AG51" s="102">
        <v>0</v>
      </c>
      <c r="AH51"/>
      <c r="AI51"/>
    </row>
    <row r="52" spans="2:35" s="90" customFormat="1">
      <c r="B52" s="97">
        <v>48</v>
      </c>
      <c r="C52" s="105" t="s">
        <v>26</v>
      </c>
      <c r="D52" s="98">
        <v>44</v>
      </c>
      <c r="E52" s="99">
        <v>5</v>
      </c>
      <c r="F52" s="100">
        <f t="shared" si="0"/>
        <v>0.11363636363636363</v>
      </c>
      <c r="G52" s="98">
        <v>113</v>
      </c>
      <c r="H52" s="99">
        <v>24</v>
      </c>
      <c r="I52" s="100">
        <f t="shared" si="1"/>
        <v>0.21238938053097345</v>
      </c>
      <c r="J52" s="98">
        <v>7543</v>
      </c>
      <c r="K52" s="99">
        <v>2627</v>
      </c>
      <c r="L52" s="100">
        <f t="shared" si="2"/>
        <v>0.34826991913031952</v>
      </c>
      <c r="M52" s="98">
        <v>4986</v>
      </c>
      <c r="N52" s="99">
        <v>1568</v>
      </c>
      <c r="O52" s="100">
        <f t="shared" si="3"/>
        <v>0.31448054552747695</v>
      </c>
      <c r="P52" s="98">
        <v>3153</v>
      </c>
      <c r="Q52" s="99">
        <v>638</v>
      </c>
      <c r="R52" s="100">
        <f t="shared" si="4"/>
        <v>0.20234697113859815</v>
      </c>
      <c r="S52" s="98">
        <v>1445</v>
      </c>
      <c r="T52" s="99">
        <v>172</v>
      </c>
      <c r="U52" s="100">
        <f t="shared" si="5"/>
        <v>0.11903114186851212</v>
      </c>
      <c r="V52" s="98">
        <v>445</v>
      </c>
      <c r="W52" s="99">
        <v>36</v>
      </c>
      <c r="X52" s="100">
        <f t="shared" si="6"/>
        <v>8.0898876404494377E-2</v>
      </c>
      <c r="Y52" s="98">
        <f t="shared" si="7"/>
        <v>17729</v>
      </c>
      <c r="Z52" s="99">
        <f t="shared" si="7"/>
        <v>5070</v>
      </c>
      <c r="AA52" s="100">
        <f t="shared" si="8"/>
        <v>0.28597213604828248</v>
      </c>
      <c r="AC52" s="64" t="str">
        <f t="shared" si="9"/>
        <v>都島区</v>
      </c>
      <c r="AD52" s="65">
        <f t="shared" si="10"/>
        <v>0.15565050575514475</v>
      </c>
      <c r="AE52" s="104"/>
      <c r="AF52" s="101">
        <f t="shared" si="11"/>
        <v>0.20673300142766968</v>
      </c>
      <c r="AG52" s="102">
        <v>0</v>
      </c>
      <c r="AH52"/>
      <c r="AI52"/>
    </row>
    <row r="53" spans="2:35" s="90" customFormat="1">
      <c r="B53" s="97">
        <v>49</v>
      </c>
      <c r="C53" s="105" t="s">
        <v>27</v>
      </c>
      <c r="D53" s="98">
        <v>19</v>
      </c>
      <c r="E53" s="99">
        <v>1</v>
      </c>
      <c r="F53" s="100">
        <f t="shared" si="0"/>
        <v>5.2631578947368418E-2</v>
      </c>
      <c r="G53" s="98">
        <v>31</v>
      </c>
      <c r="H53" s="99">
        <v>3</v>
      </c>
      <c r="I53" s="100">
        <f t="shared" si="1"/>
        <v>9.6774193548387094E-2</v>
      </c>
      <c r="J53" s="98">
        <v>8286</v>
      </c>
      <c r="K53" s="99">
        <v>1514</v>
      </c>
      <c r="L53" s="100">
        <f t="shared" si="2"/>
        <v>0.18271783731595462</v>
      </c>
      <c r="M53" s="98">
        <v>5450</v>
      </c>
      <c r="N53" s="99">
        <v>846</v>
      </c>
      <c r="O53" s="100">
        <f t="shared" si="3"/>
        <v>0.15522935779816513</v>
      </c>
      <c r="P53" s="98">
        <v>2837</v>
      </c>
      <c r="Q53" s="99">
        <v>299</v>
      </c>
      <c r="R53" s="100">
        <f t="shared" si="4"/>
        <v>0.10539302079661614</v>
      </c>
      <c r="S53" s="98">
        <v>1176</v>
      </c>
      <c r="T53" s="99">
        <v>87</v>
      </c>
      <c r="U53" s="100">
        <f t="shared" si="5"/>
        <v>7.3979591836734693E-2</v>
      </c>
      <c r="V53" s="98">
        <v>374</v>
      </c>
      <c r="W53" s="99">
        <v>18</v>
      </c>
      <c r="X53" s="100">
        <f t="shared" si="6"/>
        <v>4.8128342245989303E-2</v>
      </c>
      <c r="Y53" s="98">
        <f t="shared" si="7"/>
        <v>18173</v>
      </c>
      <c r="Z53" s="99">
        <f t="shared" si="7"/>
        <v>2768</v>
      </c>
      <c r="AA53" s="100">
        <f t="shared" si="8"/>
        <v>0.15231387222803058</v>
      </c>
      <c r="AC53" s="64" t="str">
        <f t="shared" si="9"/>
        <v>泉南市</v>
      </c>
      <c r="AD53" s="65">
        <f t="shared" si="10"/>
        <v>0.15560214302352668</v>
      </c>
      <c r="AE53" s="104"/>
      <c r="AF53" s="101">
        <f t="shared" si="11"/>
        <v>0.20673300142766968</v>
      </c>
      <c r="AG53" s="102">
        <v>0</v>
      </c>
      <c r="AH53"/>
      <c r="AI53"/>
    </row>
    <row r="54" spans="2:35" s="90" customFormat="1">
      <c r="B54" s="97">
        <v>50</v>
      </c>
      <c r="C54" s="105" t="s">
        <v>16</v>
      </c>
      <c r="D54" s="98">
        <v>67</v>
      </c>
      <c r="E54" s="99">
        <v>10</v>
      </c>
      <c r="F54" s="100">
        <f t="shared" si="0"/>
        <v>0.14925373134328357</v>
      </c>
      <c r="G54" s="98">
        <v>160</v>
      </c>
      <c r="H54" s="99">
        <v>26</v>
      </c>
      <c r="I54" s="100">
        <f t="shared" si="1"/>
        <v>0.16250000000000001</v>
      </c>
      <c r="J54" s="98">
        <v>7492</v>
      </c>
      <c r="K54" s="99">
        <v>1933</v>
      </c>
      <c r="L54" s="100">
        <f t="shared" si="2"/>
        <v>0.25800854244527494</v>
      </c>
      <c r="M54" s="98">
        <v>4647</v>
      </c>
      <c r="N54" s="99">
        <v>1056</v>
      </c>
      <c r="O54" s="100">
        <f t="shared" si="3"/>
        <v>0.22724338282763074</v>
      </c>
      <c r="P54" s="98">
        <v>2409</v>
      </c>
      <c r="Q54" s="99">
        <v>436</v>
      </c>
      <c r="R54" s="100">
        <f t="shared" si="4"/>
        <v>0.18098796180987961</v>
      </c>
      <c r="S54" s="98">
        <v>888</v>
      </c>
      <c r="T54" s="99">
        <v>110</v>
      </c>
      <c r="U54" s="100">
        <f t="shared" si="5"/>
        <v>0.12387387387387387</v>
      </c>
      <c r="V54" s="98">
        <v>272</v>
      </c>
      <c r="W54" s="99">
        <v>22</v>
      </c>
      <c r="X54" s="100">
        <f t="shared" si="6"/>
        <v>8.0882352941176475E-2</v>
      </c>
      <c r="Y54" s="98">
        <f t="shared" si="7"/>
        <v>15935</v>
      </c>
      <c r="Z54" s="99">
        <f t="shared" si="7"/>
        <v>3593</v>
      </c>
      <c r="AA54" s="100">
        <f t="shared" si="8"/>
        <v>0.22547850643238154</v>
      </c>
      <c r="AC54" s="64" t="str">
        <f t="shared" si="9"/>
        <v>松原市</v>
      </c>
      <c r="AD54" s="65">
        <f t="shared" si="10"/>
        <v>0.15231387222803058</v>
      </c>
      <c r="AE54" s="104"/>
      <c r="AF54" s="101">
        <f t="shared" si="11"/>
        <v>0.20673300142766968</v>
      </c>
      <c r="AG54" s="102">
        <v>0</v>
      </c>
      <c r="AH54"/>
      <c r="AI54"/>
    </row>
    <row r="55" spans="2:35" s="90" customFormat="1">
      <c r="B55" s="97">
        <v>51</v>
      </c>
      <c r="C55" s="105" t="s">
        <v>48</v>
      </c>
      <c r="D55" s="98">
        <v>95</v>
      </c>
      <c r="E55" s="99">
        <v>16</v>
      </c>
      <c r="F55" s="100">
        <f t="shared" si="0"/>
        <v>0.16842105263157894</v>
      </c>
      <c r="G55" s="98">
        <v>154</v>
      </c>
      <c r="H55" s="99">
        <v>25</v>
      </c>
      <c r="I55" s="100">
        <f t="shared" si="1"/>
        <v>0.16233766233766234</v>
      </c>
      <c r="J55" s="98">
        <v>9184</v>
      </c>
      <c r="K55" s="99">
        <v>2977</v>
      </c>
      <c r="L55" s="100">
        <f t="shared" si="2"/>
        <v>0.32415069686411152</v>
      </c>
      <c r="M55" s="98">
        <v>6069</v>
      </c>
      <c r="N55" s="99">
        <v>2039</v>
      </c>
      <c r="O55" s="100">
        <f t="shared" si="3"/>
        <v>0.33596968199044325</v>
      </c>
      <c r="P55" s="98">
        <v>3501</v>
      </c>
      <c r="Q55" s="99">
        <v>858</v>
      </c>
      <c r="R55" s="100">
        <f t="shared" si="4"/>
        <v>0.24507283633247642</v>
      </c>
      <c r="S55" s="98">
        <v>1487</v>
      </c>
      <c r="T55" s="99">
        <v>246</v>
      </c>
      <c r="U55" s="100">
        <f t="shared" si="5"/>
        <v>0.16543375924680565</v>
      </c>
      <c r="V55" s="98">
        <v>507</v>
      </c>
      <c r="W55" s="99">
        <v>65</v>
      </c>
      <c r="X55" s="100">
        <f t="shared" si="6"/>
        <v>0.12820512820512819</v>
      </c>
      <c r="Y55" s="98">
        <f t="shared" si="7"/>
        <v>20997</v>
      </c>
      <c r="Z55" s="99">
        <f t="shared" si="7"/>
        <v>6226</v>
      </c>
      <c r="AA55" s="100">
        <f t="shared" si="8"/>
        <v>0.29651855026908608</v>
      </c>
      <c r="AC55" s="64" t="str">
        <f t="shared" si="9"/>
        <v>福島区</v>
      </c>
      <c r="AD55" s="65">
        <f t="shared" si="10"/>
        <v>0.15154836941627844</v>
      </c>
      <c r="AE55" s="104"/>
      <c r="AF55" s="101">
        <f t="shared" si="11"/>
        <v>0.20673300142766968</v>
      </c>
      <c r="AG55" s="102">
        <v>0</v>
      </c>
      <c r="AH55"/>
      <c r="AI55"/>
    </row>
    <row r="56" spans="2:35" s="90" customFormat="1">
      <c r="B56" s="97">
        <v>52</v>
      </c>
      <c r="C56" s="105" t="s">
        <v>4</v>
      </c>
      <c r="D56" s="98">
        <v>7</v>
      </c>
      <c r="E56" s="99">
        <v>1</v>
      </c>
      <c r="F56" s="100">
        <f t="shared" si="0"/>
        <v>0.14285714285714285</v>
      </c>
      <c r="G56" s="98">
        <v>36</v>
      </c>
      <c r="H56" s="99">
        <v>6</v>
      </c>
      <c r="I56" s="100">
        <f t="shared" si="1"/>
        <v>0.16666666666666666</v>
      </c>
      <c r="J56" s="98">
        <v>7412</v>
      </c>
      <c r="K56" s="99">
        <v>2177</v>
      </c>
      <c r="L56" s="100">
        <f t="shared" si="2"/>
        <v>0.29371289800323797</v>
      </c>
      <c r="M56" s="98">
        <v>4887</v>
      </c>
      <c r="N56" s="99">
        <v>1330</v>
      </c>
      <c r="O56" s="100">
        <f t="shared" si="3"/>
        <v>0.27215060364231636</v>
      </c>
      <c r="P56" s="98">
        <v>2985</v>
      </c>
      <c r="Q56" s="99">
        <v>656</v>
      </c>
      <c r="R56" s="100">
        <f t="shared" si="4"/>
        <v>0.21976549413735344</v>
      </c>
      <c r="S56" s="98">
        <v>1459</v>
      </c>
      <c r="T56" s="99">
        <v>211</v>
      </c>
      <c r="U56" s="100">
        <f t="shared" si="5"/>
        <v>0.14461960246744346</v>
      </c>
      <c r="V56" s="98">
        <v>519</v>
      </c>
      <c r="W56" s="99">
        <v>63</v>
      </c>
      <c r="X56" s="100">
        <f t="shared" si="6"/>
        <v>0.12138728323699421</v>
      </c>
      <c r="Y56" s="98">
        <f t="shared" si="7"/>
        <v>17305</v>
      </c>
      <c r="Z56" s="99">
        <f t="shared" si="7"/>
        <v>4444</v>
      </c>
      <c r="AA56" s="100">
        <f t="shared" si="8"/>
        <v>0.25680439179427911</v>
      </c>
      <c r="AC56" s="64" t="str">
        <f t="shared" si="9"/>
        <v>東淀川区</v>
      </c>
      <c r="AD56" s="65">
        <f t="shared" si="10"/>
        <v>0.15061313794331654</v>
      </c>
      <c r="AE56" s="104"/>
      <c r="AF56" s="101">
        <f t="shared" si="11"/>
        <v>0.20673300142766968</v>
      </c>
      <c r="AG56" s="102">
        <v>0</v>
      </c>
      <c r="AH56"/>
      <c r="AI56"/>
    </row>
    <row r="57" spans="2:35" s="90" customFormat="1">
      <c r="B57" s="97">
        <v>53</v>
      </c>
      <c r="C57" s="105" t="s">
        <v>22</v>
      </c>
      <c r="D57" s="98">
        <v>50</v>
      </c>
      <c r="E57" s="99">
        <v>8</v>
      </c>
      <c r="F57" s="100">
        <f t="shared" si="0"/>
        <v>0.16</v>
      </c>
      <c r="G57" s="98">
        <v>55</v>
      </c>
      <c r="H57" s="99">
        <v>4</v>
      </c>
      <c r="I57" s="100">
        <f t="shared" si="1"/>
        <v>7.2727272727272724E-2</v>
      </c>
      <c r="J57" s="98">
        <v>4349</v>
      </c>
      <c r="K57" s="99">
        <v>1155</v>
      </c>
      <c r="L57" s="100">
        <f t="shared" si="2"/>
        <v>0.26557829386065762</v>
      </c>
      <c r="M57" s="98">
        <v>2854</v>
      </c>
      <c r="N57" s="99">
        <v>641</v>
      </c>
      <c r="O57" s="100">
        <f t="shared" si="3"/>
        <v>0.22459705676243868</v>
      </c>
      <c r="P57" s="98">
        <v>1616</v>
      </c>
      <c r="Q57" s="99">
        <v>265</v>
      </c>
      <c r="R57" s="100">
        <f t="shared" si="4"/>
        <v>0.16398514851485149</v>
      </c>
      <c r="S57" s="98">
        <v>694</v>
      </c>
      <c r="T57" s="99">
        <v>89</v>
      </c>
      <c r="U57" s="100">
        <f t="shared" si="5"/>
        <v>0.12824207492795389</v>
      </c>
      <c r="V57" s="98">
        <v>215</v>
      </c>
      <c r="W57" s="99">
        <v>11</v>
      </c>
      <c r="X57" s="100">
        <f t="shared" si="6"/>
        <v>5.1162790697674418E-2</v>
      </c>
      <c r="Y57" s="98">
        <f t="shared" si="7"/>
        <v>9833</v>
      </c>
      <c r="Z57" s="99">
        <f t="shared" si="7"/>
        <v>2173</v>
      </c>
      <c r="AA57" s="100">
        <f t="shared" si="8"/>
        <v>0.22099054205227295</v>
      </c>
      <c r="AC57" s="64" t="str">
        <f t="shared" si="9"/>
        <v>鶴見区</v>
      </c>
      <c r="AD57" s="65">
        <f t="shared" si="10"/>
        <v>0.14441775780584179</v>
      </c>
      <c r="AE57" s="104"/>
      <c r="AF57" s="101">
        <f t="shared" si="11"/>
        <v>0.20673300142766968</v>
      </c>
      <c r="AG57" s="102">
        <v>0</v>
      </c>
      <c r="AH57"/>
      <c r="AI57"/>
    </row>
    <row r="58" spans="2:35" s="90" customFormat="1">
      <c r="B58" s="97">
        <v>54</v>
      </c>
      <c r="C58" s="105" t="s">
        <v>28</v>
      </c>
      <c r="D58" s="98">
        <v>97</v>
      </c>
      <c r="E58" s="99">
        <v>10</v>
      </c>
      <c r="F58" s="100">
        <f t="shared" si="0"/>
        <v>0.10309278350515463</v>
      </c>
      <c r="G58" s="98">
        <v>156</v>
      </c>
      <c r="H58" s="99">
        <v>21</v>
      </c>
      <c r="I58" s="100">
        <f t="shared" si="1"/>
        <v>0.13461538461538461</v>
      </c>
      <c r="J58" s="98">
        <v>7171</v>
      </c>
      <c r="K58" s="99">
        <v>2397</v>
      </c>
      <c r="L58" s="100">
        <f t="shared" si="2"/>
        <v>0.33426300376516527</v>
      </c>
      <c r="M58" s="98">
        <v>4682</v>
      </c>
      <c r="N58" s="99">
        <v>1448</v>
      </c>
      <c r="O58" s="100">
        <f t="shared" si="3"/>
        <v>0.30926954293037162</v>
      </c>
      <c r="P58" s="98">
        <v>2808</v>
      </c>
      <c r="Q58" s="99">
        <v>648</v>
      </c>
      <c r="R58" s="100">
        <f t="shared" si="4"/>
        <v>0.23076923076923078</v>
      </c>
      <c r="S58" s="98">
        <v>1240</v>
      </c>
      <c r="T58" s="99">
        <v>202</v>
      </c>
      <c r="U58" s="100">
        <f t="shared" si="5"/>
        <v>0.16290322580645161</v>
      </c>
      <c r="V58" s="98">
        <v>387</v>
      </c>
      <c r="W58" s="99">
        <v>32</v>
      </c>
      <c r="X58" s="100">
        <f t="shared" si="6"/>
        <v>8.2687338501291993E-2</v>
      </c>
      <c r="Y58" s="98">
        <f t="shared" si="7"/>
        <v>16541</v>
      </c>
      <c r="Z58" s="99">
        <f t="shared" si="7"/>
        <v>4758</v>
      </c>
      <c r="AA58" s="100">
        <f t="shared" si="8"/>
        <v>0.28764887249863974</v>
      </c>
      <c r="AC58" s="64" t="str">
        <f t="shared" si="9"/>
        <v>城東区</v>
      </c>
      <c r="AD58" s="65">
        <f t="shared" si="10"/>
        <v>0.14307706661690614</v>
      </c>
      <c r="AE58" s="104"/>
      <c r="AF58" s="101">
        <f t="shared" si="11"/>
        <v>0.20673300142766968</v>
      </c>
      <c r="AG58" s="102">
        <v>0</v>
      </c>
      <c r="AH58"/>
      <c r="AI58"/>
    </row>
    <row r="59" spans="2:35" s="90" customFormat="1">
      <c r="B59" s="97">
        <v>55</v>
      </c>
      <c r="C59" s="105" t="s">
        <v>17</v>
      </c>
      <c r="D59" s="98">
        <v>41</v>
      </c>
      <c r="E59" s="99">
        <v>7</v>
      </c>
      <c r="F59" s="100">
        <f t="shared" si="0"/>
        <v>0.17073170731707318</v>
      </c>
      <c r="G59" s="98">
        <v>117</v>
      </c>
      <c r="H59" s="99">
        <v>17</v>
      </c>
      <c r="I59" s="100">
        <f t="shared" si="1"/>
        <v>0.14529914529914531</v>
      </c>
      <c r="J59" s="98">
        <v>8015</v>
      </c>
      <c r="K59" s="99">
        <v>2531</v>
      </c>
      <c r="L59" s="100">
        <f t="shared" si="2"/>
        <v>0.31578290704928258</v>
      </c>
      <c r="M59" s="98">
        <v>5266</v>
      </c>
      <c r="N59" s="99">
        <v>1589</v>
      </c>
      <c r="O59" s="100">
        <f t="shared" si="3"/>
        <v>0.30174705658944168</v>
      </c>
      <c r="P59" s="98">
        <v>2584</v>
      </c>
      <c r="Q59" s="99">
        <v>593</v>
      </c>
      <c r="R59" s="100">
        <f t="shared" si="4"/>
        <v>0.22948916408668732</v>
      </c>
      <c r="S59" s="98">
        <v>865</v>
      </c>
      <c r="T59" s="99">
        <v>125</v>
      </c>
      <c r="U59" s="100">
        <f t="shared" si="5"/>
        <v>0.14450867052023122</v>
      </c>
      <c r="V59" s="98">
        <v>250</v>
      </c>
      <c r="W59" s="99">
        <v>27</v>
      </c>
      <c r="X59" s="100">
        <f t="shared" si="6"/>
        <v>0.108</v>
      </c>
      <c r="Y59" s="98">
        <f t="shared" si="7"/>
        <v>17138</v>
      </c>
      <c r="Z59" s="99">
        <f t="shared" si="7"/>
        <v>4889</v>
      </c>
      <c r="AA59" s="100">
        <f t="shared" si="8"/>
        <v>0.28527249387326409</v>
      </c>
      <c r="AC59" s="64" t="str">
        <f t="shared" si="9"/>
        <v>大正区</v>
      </c>
      <c r="AD59" s="65">
        <f t="shared" si="10"/>
        <v>0.1429322675641565</v>
      </c>
      <c r="AE59" s="104"/>
      <c r="AF59" s="101">
        <f t="shared" si="11"/>
        <v>0.20673300142766968</v>
      </c>
      <c r="AG59" s="102">
        <v>0</v>
      </c>
      <c r="AH59"/>
      <c r="AI59"/>
    </row>
    <row r="60" spans="2:35" s="90" customFormat="1">
      <c r="B60" s="97">
        <v>56</v>
      </c>
      <c r="C60" s="105" t="s">
        <v>10</v>
      </c>
      <c r="D60" s="98">
        <v>33</v>
      </c>
      <c r="E60" s="99">
        <v>6</v>
      </c>
      <c r="F60" s="100">
        <f t="shared" si="0"/>
        <v>0.18181818181818182</v>
      </c>
      <c r="G60" s="98">
        <v>65</v>
      </c>
      <c r="H60" s="99">
        <v>8</v>
      </c>
      <c r="I60" s="100">
        <f t="shared" si="1"/>
        <v>0.12307692307692308</v>
      </c>
      <c r="J60" s="98">
        <v>5017</v>
      </c>
      <c r="K60" s="99">
        <v>1103</v>
      </c>
      <c r="L60" s="100">
        <f t="shared" si="2"/>
        <v>0.21985250149491728</v>
      </c>
      <c r="M60" s="98">
        <v>3018</v>
      </c>
      <c r="N60" s="99">
        <v>565</v>
      </c>
      <c r="O60" s="100">
        <f t="shared" si="3"/>
        <v>0.18721007289595759</v>
      </c>
      <c r="P60" s="98">
        <v>1528</v>
      </c>
      <c r="Q60" s="99">
        <v>170</v>
      </c>
      <c r="R60" s="100">
        <f t="shared" si="4"/>
        <v>0.11125654450261781</v>
      </c>
      <c r="S60" s="98">
        <v>648</v>
      </c>
      <c r="T60" s="99">
        <v>38</v>
      </c>
      <c r="U60" s="100">
        <f t="shared" si="5"/>
        <v>5.8641975308641972E-2</v>
      </c>
      <c r="V60" s="98">
        <v>207</v>
      </c>
      <c r="W60" s="99">
        <v>7</v>
      </c>
      <c r="X60" s="100">
        <f t="shared" si="6"/>
        <v>3.3816425120772944E-2</v>
      </c>
      <c r="Y60" s="98">
        <f t="shared" si="7"/>
        <v>10516</v>
      </c>
      <c r="Z60" s="99">
        <f t="shared" si="7"/>
        <v>1897</v>
      </c>
      <c r="AA60" s="100">
        <f t="shared" si="8"/>
        <v>0.1803917839482693</v>
      </c>
      <c r="AC60" s="64" t="str">
        <f t="shared" si="9"/>
        <v>住吉区</v>
      </c>
      <c r="AD60" s="65">
        <f t="shared" si="10"/>
        <v>0.14257145644327382</v>
      </c>
      <c r="AE60" s="104"/>
      <c r="AF60" s="101">
        <f t="shared" si="11"/>
        <v>0.20673300142766968</v>
      </c>
      <c r="AG60" s="102">
        <v>0</v>
      </c>
      <c r="AH60"/>
      <c r="AI60"/>
    </row>
    <row r="61" spans="2:35" s="90" customFormat="1">
      <c r="B61" s="97">
        <v>57</v>
      </c>
      <c r="C61" s="105" t="s">
        <v>49</v>
      </c>
      <c r="D61" s="98">
        <v>40</v>
      </c>
      <c r="E61" s="99">
        <v>6</v>
      </c>
      <c r="F61" s="100">
        <f t="shared" si="0"/>
        <v>0.15</v>
      </c>
      <c r="G61" s="98">
        <v>80</v>
      </c>
      <c r="H61" s="99">
        <v>9</v>
      </c>
      <c r="I61" s="100">
        <f t="shared" si="1"/>
        <v>0.1125</v>
      </c>
      <c r="J61" s="98">
        <v>3318</v>
      </c>
      <c r="K61" s="99">
        <v>707</v>
      </c>
      <c r="L61" s="100">
        <f t="shared" si="2"/>
        <v>0.21308016877637131</v>
      </c>
      <c r="M61" s="98">
        <v>2291</v>
      </c>
      <c r="N61" s="99">
        <v>425</v>
      </c>
      <c r="O61" s="100">
        <f t="shared" si="3"/>
        <v>0.18550851156700132</v>
      </c>
      <c r="P61" s="98">
        <v>1488</v>
      </c>
      <c r="Q61" s="99">
        <v>209</v>
      </c>
      <c r="R61" s="100">
        <f t="shared" si="4"/>
        <v>0.14045698924731181</v>
      </c>
      <c r="S61" s="98">
        <v>652</v>
      </c>
      <c r="T61" s="99">
        <v>81</v>
      </c>
      <c r="U61" s="100">
        <f t="shared" si="5"/>
        <v>0.12423312883435583</v>
      </c>
      <c r="V61" s="98">
        <v>201</v>
      </c>
      <c r="W61" s="99">
        <v>20</v>
      </c>
      <c r="X61" s="100">
        <f t="shared" si="6"/>
        <v>9.950248756218906E-2</v>
      </c>
      <c r="Y61" s="98">
        <f t="shared" si="7"/>
        <v>8070</v>
      </c>
      <c r="Z61" s="99">
        <f t="shared" si="7"/>
        <v>1457</v>
      </c>
      <c r="AA61" s="100">
        <f t="shared" si="8"/>
        <v>0.18054522924411401</v>
      </c>
      <c r="AC61" s="64" t="str">
        <f t="shared" si="9"/>
        <v>天王寺区</v>
      </c>
      <c r="AD61" s="65">
        <f t="shared" si="10"/>
        <v>0.13816249475597819</v>
      </c>
      <c r="AE61" s="104"/>
      <c r="AF61" s="101">
        <f t="shared" si="11"/>
        <v>0.20673300142766968</v>
      </c>
      <c r="AG61" s="102">
        <v>0</v>
      </c>
      <c r="AH61"/>
      <c r="AI61"/>
    </row>
    <row r="62" spans="2:35" s="90" customFormat="1">
      <c r="B62" s="97">
        <v>58</v>
      </c>
      <c r="C62" s="105" t="s">
        <v>29</v>
      </c>
      <c r="D62" s="98">
        <v>36</v>
      </c>
      <c r="E62" s="99">
        <v>6</v>
      </c>
      <c r="F62" s="100">
        <f t="shared" si="0"/>
        <v>0.16666666666666666</v>
      </c>
      <c r="G62" s="98">
        <v>40</v>
      </c>
      <c r="H62" s="99">
        <v>11</v>
      </c>
      <c r="I62" s="100">
        <f t="shared" si="1"/>
        <v>0.27500000000000002</v>
      </c>
      <c r="J62" s="98">
        <v>3871</v>
      </c>
      <c r="K62" s="99">
        <v>1411</v>
      </c>
      <c r="L62" s="100">
        <f t="shared" si="2"/>
        <v>0.36450529578920177</v>
      </c>
      <c r="M62" s="98">
        <v>2683</v>
      </c>
      <c r="N62" s="99">
        <v>899</v>
      </c>
      <c r="O62" s="100">
        <f t="shared" si="3"/>
        <v>0.33507267983600447</v>
      </c>
      <c r="P62" s="98">
        <v>1639</v>
      </c>
      <c r="Q62" s="99">
        <v>394</v>
      </c>
      <c r="R62" s="100">
        <f t="shared" si="4"/>
        <v>0.24039048200122026</v>
      </c>
      <c r="S62" s="98">
        <v>741</v>
      </c>
      <c r="T62" s="99">
        <v>132</v>
      </c>
      <c r="U62" s="100">
        <f t="shared" si="5"/>
        <v>0.17813765182186234</v>
      </c>
      <c r="V62" s="98">
        <v>229</v>
      </c>
      <c r="W62" s="99">
        <v>21</v>
      </c>
      <c r="X62" s="100">
        <f t="shared" si="6"/>
        <v>9.1703056768558958E-2</v>
      </c>
      <c r="Y62" s="98">
        <f t="shared" si="7"/>
        <v>9239</v>
      </c>
      <c r="Z62" s="99">
        <f t="shared" si="7"/>
        <v>2874</v>
      </c>
      <c r="AA62" s="100">
        <f t="shared" si="8"/>
        <v>0.31107262690767401</v>
      </c>
      <c r="AC62" s="64" t="str">
        <f t="shared" si="9"/>
        <v>阪南市</v>
      </c>
      <c r="AD62" s="65">
        <f t="shared" si="10"/>
        <v>0.13805351645749467</v>
      </c>
      <c r="AE62" s="104"/>
      <c r="AF62" s="101">
        <f t="shared" si="11"/>
        <v>0.20673300142766968</v>
      </c>
      <c r="AG62" s="102">
        <v>0</v>
      </c>
      <c r="AH62"/>
      <c r="AI62"/>
    </row>
    <row r="63" spans="2:35" s="90" customFormat="1">
      <c r="B63" s="97">
        <v>59</v>
      </c>
      <c r="C63" s="105" t="s">
        <v>23</v>
      </c>
      <c r="D63" s="98">
        <v>61</v>
      </c>
      <c r="E63" s="99">
        <v>16</v>
      </c>
      <c r="F63" s="100">
        <f t="shared" si="0"/>
        <v>0.26229508196721313</v>
      </c>
      <c r="G63" s="98">
        <v>133</v>
      </c>
      <c r="H63" s="99">
        <v>18</v>
      </c>
      <c r="I63" s="100">
        <f t="shared" si="1"/>
        <v>0.13533834586466165</v>
      </c>
      <c r="J63" s="98">
        <v>29449</v>
      </c>
      <c r="K63" s="99">
        <v>6683</v>
      </c>
      <c r="L63" s="100">
        <f t="shared" si="2"/>
        <v>0.2269347006689531</v>
      </c>
      <c r="M63" s="98">
        <v>20359</v>
      </c>
      <c r="N63" s="99">
        <v>4164</v>
      </c>
      <c r="O63" s="100">
        <f t="shared" si="3"/>
        <v>0.20452870966157474</v>
      </c>
      <c r="P63" s="98">
        <v>10987</v>
      </c>
      <c r="Q63" s="99">
        <v>1484</v>
      </c>
      <c r="R63" s="100">
        <f t="shared" si="4"/>
        <v>0.13506871757531627</v>
      </c>
      <c r="S63" s="98">
        <v>4422</v>
      </c>
      <c r="T63" s="99">
        <v>375</v>
      </c>
      <c r="U63" s="100">
        <f t="shared" si="5"/>
        <v>8.4803256445047492E-2</v>
      </c>
      <c r="V63" s="98">
        <v>1413</v>
      </c>
      <c r="W63" s="99">
        <v>66</v>
      </c>
      <c r="X63" s="100">
        <f t="shared" si="6"/>
        <v>4.6709129511677279E-2</v>
      </c>
      <c r="Y63" s="98">
        <f t="shared" si="7"/>
        <v>66824</v>
      </c>
      <c r="Z63" s="99">
        <f t="shared" si="7"/>
        <v>12806</v>
      </c>
      <c r="AA63" s="100">
        <f t="shared" si="8"/>
        <v>0.19163773494552855</v>
      </c>
      <c r="AC63" s="64" t="str">
        <f t="shared" si="9"/>
        <v>大阪市</v>
      </c>
      <c r="AD63" s="65">
        <f t="shared" si="10"/>
        <v>0.13390529503192128</v>
      </c>
      <c r="AE63" s="104"/>
      <c r="AF63" s="101">
        <f t="shared" si="11"/>
        <v>0.20673300142766968</v>
      </c>
      <c r="AG63" s="102">
        <v>0</v>
      </c>
      <c r="AH63"/>
      <c r="AI63"/>
    </row>
    <row r="64" spans="2:35" s="90" customFormat="1">
      <c r="B64" s="97">
        <v>60</v>
      </c>
      <c r="C64" s="105" t="s">
        <v>50</v>
      </c>
      <c r="D64" s="98">
        <v>40</v>
      </c>
      <c r="E64" s="99">
        <v>5</v>
      </c>
      <c r="F64" s="100">
        <f t="shared" si="0"/>
        <v>0.125</v>
      </c>
      <c r="G64" s="98">
        <v>74</v>
      </c>
      <c r="H64" s="99">
        <v>11</v>
      </c>
      <c r="I64" s="100">
        <f t="shared" si="1"/>
        <v>0.14864864864864866</v>
      </c>
      <c r="J64" s="98">
        <v>3806</v>
      </c>
      <c r="K64" s="99">
        <v>731</v>
      </c>
      <c r="L64" s="100">
        <f t="shared" si="2"/>
        <v>0.19206516027325277</v>
      </c>
      <c r="M64" s="98">
        <v>2485</v>
      </c>
      <c r="N64" s="99">
        <v>393</v>
      </c>
      <c r="O64" s="100">
        <f t="shared" si="3"/>
        <v>0.15814889336016097</v>
      </c>
      <c r="P64" s="98">
        <v>1423</v>
      </c>
      <c r="Q64" s="99">
        <v>148</v>
      </c>
      <c r="R64" s="100">
        <f t="shared" si="4"/>
        <v>0.10400562192550948</v>
      </c>
      <c r="S64" s="98">
        <v>590</v>
      </c>
      <c r="T64" s="99">
        <v>42</v>
      </c>
      <c r="U64" s="100">
        <f t="shared" si="5"/>
        <v>7.1186440677966104E-2</v>
      </c>
      <c r="V64" s="98">
        <v>168</v>
      </c>
      <c r="W64" s="99">
        <v>6</v>
      </c>
      <c r="X64" s="100">
        <f t="shared" si="6"/>
        <v>3.5714285714285712E-2</v>
      </c>
      <c r="Y64" s="98">
        <f t="shared" si="7"/>
        <v>8586</v>
      </c>
      <c r="Z64" s="99">
        <f t="shared" si="7"/>
        <v>1336</v>
      </c>
      <c r="AA64" s="100">
        <f t="shared" si="8"/>
        <v>0.15560214302352668</v>
      </c>
      <c r="AC64" s="64" t="str">
        <f t="shared" si="9"/>
        <v>中央区</v>
      </c>
      <c r="AD64" s="65">
        <f t="shared" si="10"/>
        <v>0.1324149913129809</v>
      </c>
      <c r="AE64" s="104"/>
      <c r="AF64" s="101">
        <f t="shared" si="11"/>
        <v>0.20673300142766968</v>
      </c>
      <c r="AG64" s="102">
        <v>0</v>
      </c>
      <c r="AH64"/>
      <c r="AI64"/>
    </row>
    <row r="65" spans="2:35" s="90" customFormat="1">
      <c r="B65" s="97">
        <v>61</v>
      </c>
      <c r="C65" s="105" t="s">
        <v>18</v>
      </c>
      <c r="D65" s="98">
        <v>7</v>
      </c>
      <c r="E65" s="99">
        <v>0</v>
      </c>
      <c r="F65" s="100">
        <f t="shared" si="0"/>
        <v>0</v>
      </c>
      <c r="G65" s="98">
        <v>27</v>
      </c>
      <c r="H65" s="99">
        <v>2</v>
      </c>
      <c r="I65" s="100">
        <f t="shared" si="1"/>
        <v>7.407407407407407E-2</v>
      </c>
      <c r="J65" s="98">
        <v>3478</v>
      </c>
      <c r="K65" s="99">
        <v>813</v>
      </c>
      <c r="L65" s="100">
        <f t="shared" si="2"/>
        <v>0.23375503162737205</v>
      </c>
      <c r="M65" s="98">
        <v>2134</v>
      </c>
      <c r="N65" s="99">
        <v>451</v>
      </c>
      <c r="O65" s="100">
        <f t="shared" si="3"/>
        <v>0.21134020618556701</v>
      </c>
      <c r="P65" s="98">
        <v>1091</v>
      </c>
      <c r="Q65" s="99">
        <v>186</v>
      </c>
      <c r="R65" s="100">
        <f t="shared" si="4"/>
        <v>0.17048579285059579</v>
      </c>
      <c r="S65" s="98">
        <v>438</v>
      </c>
      <c r="T65" s="99">
        <v>46</v>
      </c>
      <c r="U65" s="100">
        <f t="shared" si="5"/>
        <v>0.1050228310502283</v>
      </c>
      <c r="V65" s="98">
        <v>162</v>
      </c>
      <c r="W65" s="99">
        <v>8</v>
      </c>
      <c r="X65" s="100">
        <f t="shared" si="6"/>
        <v>4.9382716049382713E-2</v>
      </c>
      <c r="Y65" s="98">
        <f t="shared" si="7"/>
        <v>7337</v>
      </c>
      <c r="Z65" s="99">
        <f t="shared" si="7"/>
        <v>1506</v>
      </c>
      <c r="AA65" s="100">
        <f t="shared" si="8"/>
        <v>0.205261005860706</v>
      </c>
      <c r="AC65" s="64" t="str">
        <f t="shared" si="9"/>
        <v>東成区</v>
      </c>
      <c r="AD65" s="65">
        <f t="shared" si="10"/>
        <v>0.13214426487977926</v>
      </c>
      <c r="AE65" s="104"/>
      <c r="AF65" s="101">
        <f t="shared" si="11"/>
        <v>0.20673300142766968</v>
      </c>
      <c r="AG65" s="102">
        <v>0</v>
      </c>
      <c r="AH65"/>
      <c r="AI65"/>
    </row>
    <row r="66" spans="2:35" s="90" customFormat="1">
      <c r="B66" s="97">
        <v>62</v>
      </c>
      <c r="C66" s="105" t="s">
        <v>19</v>
      </c>
      <c r="D66" s="98">
        <v>26</v>
      </c>
      <c r="E66" s="99">
        <v>3</v>
      </c>
      <c r="F66" s="100">
        <f t="shared" si="0"/>
        <v>0.11538461538461539</v>
      </c>
      <c r="G66" s="98">
        <v>70</v>
      </c>
      <c r="H66" s="99">
        <v>10</v>
      </c>
      <c r="I66" s="100">
        <f t="shared" si="1"/>
        <v>0.14285714285714285</v>
      </c>
      <c r="J66" s="98">
        <v>5082</v>
      </c>
      <c r="K66" s="99">
        <v>1070</v>
      </c>
      <c r="L66" s="100">
        <f t="shared" si="2"/>
        <v>0.21054702872884692</v>
      </c>
      <c r="M66" s="98">
        <v>3258</v>
      </c>
      <c r="N66" s="99">
        <v>536</v>
      </c>
      <c r="O66" s="100">
        <f t="shared" si="3"/>
        <v>0.16451810926949048</v>
      </c>
      <c r="P66" s="98">
        <v>1586</v>
      </c>
      <c r="Q66" s="99">
        <v>164</v>
      </c>
      <c r="R66" s="100">
        <f t="shared" si="4"/>
        <v>0.10340479192938209</v>
      </c>
      <c r="S66" s="98">
        <v>718</v>
      </c>
      <c r="T66" s="99">
        <v>51</v>
      </c>
      <c r="U66" s="100">
        <f t="shared" si="5"/>
        <v>7.1030640668523673E-2</v>
      </c>
      <c r="V66" s="98">
        <v>247</v>
      </c>
      <c r="W66" s="99">
        <v>7</v>
      </c>
      <c r="X66" s="100">
        <f t="shared" si="6"/>
        <v>2.8340080971659919E-2</v>
      </c>
      <c r="Y66" s="98">
        <f t="shared" si="7"/>
        <v>10987</v>
      </c>
      <c r="Z66" s="99">
        <f t="shared" si="7"/>
        <v>1841</v>
      </c>
      <c r="AA66" s="100">
        <f t="shared" si="8"/>
        <v>0.16756166378447257</v>
      </c>
      <c r="AC66" s="64" t="str">
        <f t="shared" si="9"/>
        <v>淀川区</v>
      </c>
      <c r="AD66" s="65">
        <f t="shared" si="10"/>
        <v>0.13197812403260759</v>
      </c>
      <c r="AE66" s="104"/>
      <c r="AF66" s="101">
        <f t="shared" si="11"/>
        <v>0.20673300142766968</v>
      </c>
      <c r="AG66" s="102">
        <v>0</v>
      </c>
      <c r="AH66"/>
      <c r="AI66"/>
    </row>
    <row r="67" spans="2:35" s="90" customFormat="1">
      <c r="B67" s="97">
        <v>63</v>
      </c>
      <c r="C67" s="105" t="s">
        <v>30</v>
      </c>
      <c r="D67" s="98">
        <v>11</v>
      </c>
      <c r="E67" s="99">
        <v>5</v>
      </c>
      <c r="F67" s="100">
        <f t="shared" si="0"/>
        <v>0.45454545454545453</v>
      </c>
      <c r="G67" s="98">
        <v>17</v>
      </c>
      <c r="H67" s="99">
        <v>4</v>
      </c>
      <c r="I67" s="100">
        <f t="shared" si="1"/>
        <v>0.23529411764705882</v>
      </c>
      <c r="J67" s="98">
        <v>3441</v>
      </c>
      <c r="K67" s="99">
        <v>1051</v>
      </c>
      <c r="L67" s="100">
        <f t="shared" si="2"/>
        <v>0.3054344667247893</v>
      </c>
      <c r="M67" s="98">
        <v>2341</v>
      </c>
      <c r="N67" s="99">
        <v>624</v>
      </c>
      <c r="O67" s="100">
        <f t="shared" si="3"/>
        <v>0.26655275523280647</v>
      </c>
      <c r="P67" s="98">
        <v>1399</v>
      </c>
      <c r="Q67" s="99">
        <v>292</v>
      </c>
      <c r="R67" s="100">
        <f t="shared" si="4"/>
        <v>0.20872051465332381</v>
      </c>
      <c r="S67" s="98">
        <v>648</v>
      </c>
      <c r="T67" s="99">
        <v>82</v>
      </c>
      <c r="U67" s="100">
        <f t="shared" si="5"/>
        <v>0.12654320987654322</v>
      </c>
      <c r="V67" s="98">
        <v>196</v>
      </c>
      <c r="W67" s="99">
        <v>16</v>
      </c>
      <c r="X67" s="100">
        <f t="shared" si="6"/>
        <v>8.1632653061224483E-2</v>
      </c>
      <c r="Y67" s="98">
        <f t="shared" si="7"/>
        <v>8053</v>
      </c>
      <c r="Z67" s="99">
        <f t="shared" si="7"/>
        <v>2074</v>
      </c>
      <c r="AA67" s="100">
        <f t="shared" si="8"/>
        <v>0.25754377250714022</v>
      </c>
      <c r="AC67" s="64" t="str">
        <f t="shared" si="9"/>
        <v>東住吉区</v>
      </c>
      <c r="AD67" s="65">
        <f t="shared" si="10"/>
        <v>0.1291029616165936</v>
      </c>
      <c r="AE67" s="104"/>
      <c r="AF67" s="101">
        <f t="shared" si="11"/>
        <v>0.20673300142766968</v>
      </c>
      <c r="AG67" s="102">
        <v>0</v>
      </c>
      <c r="AH67"/>
      <c r="AI67"/>
    </row>
    <row r="68" spans="2:35" s="90" customFormat="1">
      <c r="B68" s="97">
        <v>64</v>
      </c>
      <c r="C68" s="105" t="s">
        <v>51</v>
      </c>
      <c r="D68" s="98">
        <v>102</v>
      </c>
      <c r="E68" s="99">
        <v>9</v>
      </c>
      <c r="F68" s="100">
        <f t="shared" si="0"/>
        <v>8.8235294117647065E-2</v>
      </c>
      <c r="G68" s="98">
        <v>128</v>
      </c>
      <c r="H68" s="99">
        <v>12</v>
      </c>
      <c r="I68" s="100">
        <f t="shared" si="1"/>
        <v>9.375E-2</v>
      </c>
      <c r="J68" s="98">
        <v>3793</v>
      </c>
      <c r="K68" s="99">
        <v>659</v>
      </c>
      <c r="L68" s="100">
        <f t="shared" si="2"/>
        <v>0.17374110203005536</v>
      </c>
      <c r="M68" s="98">
        <v>2253</v>
      </c>
      <c r="N68" s="99">
        <v>318</v>
      </c>
      <c r="O68" s="100">
        <f t="shared" si="3"/>
        <v>0.1411451398135819</v>
      </c>
      <c r="P68" s="98">
        <v>1351</v>
      </c>
      <c r="Q68" s="99">
        <v>123</v>
      </c>
      <c r="R68" s="100">
        <f t="shared" si="4"/>
        <v>9.1043671354552186E-2</v>
      </c>
      <c r="S68" s="98">
        <v>615</v>
      </c>
      <c r="T68" s="99">
        <v>34</v>
      </c>
      <c r="U68" s="100">
        <f t="shared" si="5"/>
        <v>5.5284552845528454E-2</v>
      </c>
      <c r="V68" s="98">
        <v>204</v>
      </c>
      <c r="W68" s="99">
        <v>11</v>
      </c>
      <c r="X68" s="100">
        <f t="shared" si="6"/>
        <v>5.3921568627450983E-2</v>
      </c>
      <c r="Y68" s="98">
        <f t="shared" si="7"/>
        <v>8446</v>
      </c>
      <c r="Z68" s="99">
        <f t="shared" si="7"/>
        <v>1166</v>
      </c>
      <c r="AA68" s="100">
        <f t="shared" si="8"/>
        <v>0.13805351645749467</v>
      </c>
      <c r="AC68" s="64" t="str">
        <f t="shared" si="9"/>
        <v>阿倍野区</v>
      </c>
      <c r="AD68" s="65">
        <f t="shared" si="10"/>
        <v>0.12868293368961395</v>
      </c>
      <c r="AE68" s="104"/>
      <c r="AF68" s="101">
        <f t="shared" si="11"/>
        <v>0.20673300142766968</v>
      </c>
      <c r="AG68" s="102">
        <v>0</v>
      </c>
      <c r="AH68"/>
      <c r="AI68"/>
    </row>
    <row r="69" spans="2:35" s="90" customFormat="1">
      <c r="B69" s="97">
        <v>65</v>
      </c>
      <c r="C69" s="105" t="s">
        <v>11</v>
      </c>
      <c r="D69" s="98">
        <v>11</v>
      </c>
      <c r="E69" s="99">
        <v>1</v>
      </c>
      <c r="F69" s="100">
        <f t="shared" si="0"/>
        <v>9.0909090909090912E-2</v>
      </c>
      <c r="G69" s="98">
        <v>21</v>
      </c>
      <c r="H69" s="99">
        <v>1</v>
      </c>
      <c r="I69" s="100">
        <f t="shared" si="1"/>
        <v>4.7619047619047616E-2</v>
      </c>
      <c r="J69" s="98">
        <v>1748</v>
      </c>
      <c r="K69" s="99">
        <v>408</v>
      </c>
      <c r="L69" s="100">
        <f t="shared" si="2"/>
        <v>0.23340961098398169</v>
      </c>
      <c r="M69" s="98">
        <v>1151</v>
      </c>
      <c r="N69" s="99">
        <v>243</v>
      </c>
      <c r="O69" s="100">
        <f t="shared" si="3"/>
        <v>0.21112076455256298</v>
      </c>
      <c r="P69" s="98">
        <v>718</v>
      </c>
      <c r="Q69" s="99">
        <v>99</v>
      </c>
      <c r="R69" s="100">
        <f t="shared" si="4"/>
        <v>0.13788300835654596</v>
      </c>
      <c r="S69" s="98">
        <v>335</v>
      </c>
      <c r="T69" s="99">
        <v>14</v>
      </c>
      <c r="U69" s="100">
        <f t="shared" si="5"/>
        <v>4.1791044776119404E-2</v>
      </c>
      <c r="V69" s="98">
        <v>113</v>
      </c>
      <c r="W69" s="99">
        <v>6</v>
      </c>
      <c r="X69" s="100">
        <f t="shared" si="6"/>
        <v>5.3097345132743362E-2</v>
      </c>
      <c r="Y69" s="98">
        <f t="shared" si="7"/>
        <v>4097</v>
      </c>
      <c r="Z69" s="99">
        <f t="shared" si="7"/>
        <v>772</v>
      </c>
      <c r="AA69" s="100">
        <f t="shared" si="8"/>
        <v>0.18843055894556993</v>
      </c>
      <c r="AC69" s="64" t="str">
        <f t="shared" si="9"/>
        <v>旭区</v>
      </c>
      <c r="AD69" s="65">
        <f t="shared" si="10"/>
        <v>0.12858833974548683</v>
      </c>
      <c r="AE69" s="104"/>
      <c r="AF69" s="101">
        <f t="shared" si="11"/>
        <v>0.20673300142766968</v>
      </c>
      <c r="AG69" s="102">
        <v>0</v>
      </c>
      <c r="AH69"/>
      <c r="AI69"/>
    </row>
    <row r="70" spans="2:35" s="90" customFormat="1">
      <c r="B70" s="97">
        <v>66</v>
      </c>
      <c r="C70" s="105" t="s">
        <v>5</v>
      </c>
      <c r="D70" s="98">
        <v>9</v>
      </c>
      <c r="E70" s="99">
        <v>1</v>
      </c>
      <c r="F70" s="100">
        <f t="shared" ref="F70:F79" si="12">IFERROR(E70/D70,"-")</f>
        <v>0.1111111111111111</v>
      </c>
      <c r="G70" s="98">
        <v>8</v>
      </c>
      <c r="H70" s="99">
        <v>0</v>
      </c>
      <c r="I70" s="100">
        <f t="shared" ref="I70:I79" si="13">IFERROR(H70/G70,"-")</f>
        <v>0</v>
      </c>
      <c r="J70" s="98">
        <v>1846</v>
      </c>
      <c r="K70" s="99">
        <v>908</v>
      </c>
      <c r="L70" s="100">
        <f t="shared" ref="L70:L79" si="14">IFERROR(K70/J70,"-")</f>
        <v>0.49187432286023836</v>
      </c>
      <c r="M70" s="98">
        <v>1142</v>
      </c>
      <c r="N70" s="99">
        <v>575</v>
      </c>
      <c r="O70" s="100">
        <f t="shared" ref="O70:O79" si="15">IFERROR(N70/M70,"-")</f>
        <v>0.50350262697022763</v>
      </c>
      <c r="P70" s="98">
        <v>647</v>
      </c>
      <c r="Q70" s="99">
        <v>266</v>
      </c>
      <c r="R70" s="100">
        <f t="shared" ref="R70:R79" si="16">IFERROR(Q70/P70,"-")</f>
        <v>0.41112828438948995</v>
      </c>
      <c r="S70" s="98">
        <v>343</v>
      </c>
      <c r="T70" s="99">
        <v>111</v>
      </c>
      <c r="U70" s="100">
        <f t="shared" ref="U70:U79" si="17">IFERROR(T70/S70,"-")</f>
        <v>0.32361516034985421</v>
      </c>
      <c r="V70" s="98">
        <v>130</v>
      </c>
      <c r="W70" s="99">
        <v>20</v>
      </c>
      <c r="X70" s="100">
        <f t="shared" ref="X70:X79" si="18">IFERROR(W70/V70,"-")</f>
        <v>0.15384615384615385</v>
      </c>
      <c r="Y70" s="98">
        <f t="shared" ref="Y70:Z78" si="19">SUM(D70,G70,J70,M70,P70,S70,V70)</f>
        <v>4125</v>
      </c>
      <c r="Z70" s="99">
        <f t="shared" si="19"/>
        <v>1881</v>
      </c>
      <c r="AA70" s="100">
        <f t="shared" ref="AA70:AA79" si="20">IFERROR(Z70/Y70,"-")</f>
        <v>0.45600000000000002</v>
      </c>
      <c r="AC70" s="64" t="str">
        <f t="shared" ref="AC70:AC78" si="21">INDEX($C$5:$C$78,MATCH(AD70,AA$5:AA$78,0))</f>
        <v>平野区</v>
      </c>
      <c r="AD70" s="65">
        <f t="shared" ref="AD70:AD78" si="22">LARGE(AA$5:AA$78,ROW(A66))</f>
        <v>0.12723975335509613</v>
      </c>
      <c r="AE70" s="104"/>
      <c r="AF70" s="101">
        <f t="shared" ref="AF70:AF78" si="23">$AA$79</f>
        <v>0.20673300142766968</v>
      </c>
      <c r="AG70" s="102">
        <v>0</v>
      </c>
      <c r="AH70"/>
      <c r="AI70"/>
    </row>
    <row r="71" spans="2:35" s="90" customFormat="1">
      <c r="B71" s="97">
        <v>67</v>
      </c>
      <c r="C71" s="105" t="s">
        <v>6</v>
      </c>
      <c r="D71" s="98">
        <v>29</v>
      </c>
      <c r="E71" s="99">
        <v>12</v>
      </c>
      <c r="F71" s="100">
        <f t="shared" si="12"/>
        <v>0.41379310344827586</v>
      </c>
      <c r="G71" s="98">
        <v>37</v>
      </c>
      <c r="H71" s="99">
        <v>14</v>
      </c>
      <c r="I71" s="100">
        <f t="shared" si="13"/>
        <v>0.3783783783783784</v>
      </c>
      <c r="J71" s="98">
        <v>693</v>
      </c>
      <c r="K71" s="99">
        <v>182</v>
      </c>
      <c r="L71" s="100">
        <f t="shared" si="14"/>
        <v>0.26262626262626265</v>
      </c>
      <c r="M71" s="98">
        <v>498</v>
      </c>
      <c r="N71" s="99">
        <v>122</v>
      </c>
      <c r="O71" s="100">
        <f t="shared" si="15"/>
        <v>0.24497991967871485</v>
      </c>
      <c r="P71" s="98">
        <v>360</v>
      </c>
      <c r="Q71" s="99">
        <v>58</v>
      </c>
      <c r="R71" s="100">
        <f t="shared" si="16"/>
        <v>0.16111111111111112</v>
      </c>
      <c r="S71" s="98">
        <v>212</v>
      </c>
      <c r="T71" s="99">
        <v>22</v>
      </c>
      <c r="U71" s="100">
        <f t="shared" si="17"/>
        <v>0.10377358490566038</v>
      </c>
      <c r="V71" s="98">
        <v>69</v>
      </c>
      <c r="W71" s="99">
        <v>7</v>
      </c>
      <c r="X71" s="100">
        <f t="shared" si="18"/>
        <v>0.10144927536231885</v>
      </c>
      <c r="Y71" s="98">
        <f t="shared" si="19"/>
        <v>1898</v>
      </c>
      <c r="Z71" s="99">
        <f t="shared" si="19"/>
        <v>417</v>
      </c>
      <c r="AA71" s="100">
        <f t="shared" si="20"/>
        <v>0.21970495258166492</v>
      </c>
      <c r="AC71" s="64" t="str">
        <f t="shared" si="21"/>
        <v>生野区</v>
      </c>
      <c r="AD71" s="65">
        <f t="shared" si="22"/>
        <v>0.12711533091315275</v>
      </c>
      <c r="AE71" s="104"/>
      <c r="AF71" s="101">
        <f t="shared" si="23"/>
        <v>0.20673300142766968</v>
      </c>
      <c r="AG71" s="102">
        <v>0</v>
      </c>
      <c r="AH71"/>
      <c r="AI71"/>
    </row>
    <row r="72" spans="2:35" s="90" customFormat="1">
      <c r="B72" s="97">
        <v>68</v>
      </c>
      <c r="C72" s="105" t="s">
        <v>52</v>
      </c>
      <c r="D72" s="98">
        <v>15</v>
      </c>
      <c r="E72" s="99">
        <v>0</v>
      </c>
      <c r="F72" s="100">
        <f t="shared" si="12"/>
        <v>0</v>
      </c>
      <c r="G72" s="98">
        <v>37</v>
      </c>
      <c r="H72" s="99">
        <v>3</v>
      </c>
      <c r="I72" s="100">
        <f t="shared" si="13"/>
        <v>8.1081081081081086E-2</v>
      </c>
      <c r="J72" s="98">
        <v>988</v>
      </c>
      <c r="K72" s="99">
        <v>228</v>
      </c>
      <c r="L72" s="100">
        <f t="shared" si="14"/>
        <v>0.23076923076923078</v>
      </c>
      <c r="M72" s="98">
        <v>805</v>
      </c>
      <c r="N72" s="99">
        <v>131</v>
      </c>
      <c r="O72" s="100">
        <f t="shared" si="15"/>
        <v>0.16273291925465838</v>
      </c>
      <c r="P72" s="98">
        <v>444</v>
      </c>
      <c r="Q72" s="99">
        <v>46</v>
      </c>
      <c r="R72" s="100">
        <f t="shared" si="16"/>
        <v>0.1036036036036036</v>
      </c>
      <c r="S72" s="98">
        <v>234</v>
      </c>
      <c r="T72" s="99">
        <v>13</v>
      </c>
      <c r="U72" s="100">
        <f t="shared" si="17"/>
        <v>5.5555555555555552E-2</v>
      </c>
      <c r="V72" s="98">
        <v>79</v>
      </c>
      <c r="W72" s="99">
        <v>5</v>
      </c>
      <c r="X72" s="100">
        <f t="shared" si="18"/>
        <v>6.3291139240506333E-2</v>
      </c>
      <c r="Y72" s="98">
        <f t="shared" si="19"/>
        <v>2602</v>
      </c>
      <c r="Z72" s="99">
        <f t="shared" si="19"/>
        <v>426</v>
      </c>
      <c r="AA72" s="100">
        <f t="shared" si="20"/>
        <v>0.16372021521906227</v>
      </c>
      <c r="AC72" s="64" t="str">
        <f t="shared" si="21"/>
        <v>西成区</v>
      </c>
      <c r="AD72" s="65">
        <f t="shared" si="22"/>
        <v>0.11973083765179054</v>
      </c>
      <c r="AE72" s="104"/>
      <c r="AF72" s="101">
        <f t="shared" si="23"/>
        <v>0.20673300142766968</v>
      </c>
      <c r="AG72" s="102">
        <v>0</v>
      </c>
      <c r="AH72"/>
      <c r="AI72"/>
    </row>
    <row r="73" spans="2:35" s="90" customFormat="1">
      <c r="B73" s="97">
        <v>69</v>
      </c>
      <c r="C73" s="105" t="s">
        <v>53</v>
      </c>
      <c r="D73" s="98">
        <v>33</v>
      </c>
      <c r="E73" s="99">
        <v>5</v>
      </c>
      <c r="F73" s="100">
        <f t="shared" si="12"/>
        <v>0.15151515151515152</v>
      </c>
      <c r="G73" s="98">
        <v>32</v>
      </c>
      <c r="H73" s="99">
        <v>6</v>
      </c>
      <c r="I73" s="100">
        <f t="shared" si="13"/>
        <v>0.1875</v>
      </c>
      <c r="J73" s="98">
        <v>2558</v>
      </c>
      <c r="K73" s="99">
        <v>545</v>
      </c>
      <c r="L73" s="100">
        <f t="shared" si="14"/>
        <v>0.2130570758405004</v>
      </c>
      <c r="M73" s="98">
        <v>1487</v>
      </c>
      <c r="N73" s="99">
        <v>278</v>
      </c>
      <c r="O73" s="100">
        <f t="shared" si="15"/>
        <v>0.18695359784801613</v>
      </c>
      <c r="P73" s="98">
        <v>891</v>
      </c>
      <c r="Q73" s="99">
        <v>102</v>
      </c>
      <c r="R73" s="100">
        <f t="shared" si="16"/>
        <v>0.11447811447811448</v>
      </c>
      <c r="S73" s="98">
        <v>439</v>
      </c>
      <c r="T73" s="99">
        <v>33</v>
      </c>
      <c r="U73" s="100">
        <f t="shared" si="17"/>
        <v>7.5170842824601361E-2</v>
      </c>
      <c r="V73" s="98">
        <v>136</v>
      </c>
      <c r="W73" s="99">
        <v>4</v>
      </c>
      <c r="X73" s="100">
        <f t="shared" si="18"/>
        <v>2.9411764705882353E-2</v>
      </c>
      <c r="Y73" s="98">
        <f t="shared" si="19"/>
        <v>5576</v>
      </c>
      <c r="Z73" s="99">
        <f t="shared" si="19"/>
        <v>973</v>
      </c>
      <c r="AA73" s="100">
        <f t="shared" si="20"/>
        <v>0.17449784791965567</v>
      </c>
      <c r="AC73" s="64" t="str">
        <f t="shared" si="21"/>
        <v>岬町</v>
      </c>
      <c r="AD73" s="65">
        <f t="shared" si="22"/>
        <v>0.11967161351436691</v>
      </c>
      <c r="AE73" s="104"/>
      <c r="AF73" s="101">
        <f t="shared" si="23"/>
        <v>0.20673300142766968</v>
      </c>
      <c r="AG73" s="102">
        <v>0</v>
      </c>
      <c r="AH73"/>
      <c r="AI73"/>
    </row>
    <row r="74" spans="2:35" s="90" customFormat="1">
      <c r="B74" s="97">
        <v>70</v>
      </c>
      <c r="C74" s="105" t="s">
        <v>54</v>
      </c>
      <c r="D74" s="98">
        <v>4</v>
      </c>
      <c r="E74" s="99">
        <v>0</v>
      </c>
      <c r="F74" s="100">
        <f t="shared" si="12"/>
        <v>0</v>
      </c>
      <c r="G74" s="98">
        <v>7</v>
      </c>
      <c r="H74" s="99">
        <v>1</v>
      </c>
      <c r="I74" s="100">
        <f t="shared" si="13"/>
        <v>0.14285714285714285</v>
      </c>
      <c r="J74" s="98">
        <v>440</v>
      </c>
      <c r="K74" s="99">
        <v>116</v>
      </c>
      <c r="L74" s="100">
        <f t="shared" si="14"/>
        <v>0.26363636363636361</v>
      </c>
      <c r="M74" s="98">
        <v>305</v>
      </c>
      <c r="N74" s="99">
        <v>77</v>
      </c>
      <c r="O74" s="100">
        <f t="shared" si="15"/>
        <v>0.25245901639344265</v>
      </c>
      <c r="P74" s="98">
        <v>212</v>
      </c>
      <c r="Q74" s="99">
        <v>39</v>
      </c>
      <c r="R74" s="100">
        <f t="shared" si="16"/>
        <v>0.18396226415094338</v>
      </c>
      <c r="S74" s="98">
        <v>85</v>
      </c>
      <c r="T74" s="99">
        <v>13</v>
      </c>
      <c r="U74" s="100">
        <f t="shared" si="17"/>
        <v>0.15294117647058825</v>
      </c>
      <c r="V74" s="98">
        <v>23</v>
      </c>
      <c r="W74" s="99">
        <v>2</v>
      </c>
      <c r="X74" s="100">
        <f t="shared" si="18"/>
        <v>8.6956521739130432E-2</v>
      </c>
      <c r="Y74" s="98">
        <f t="shared" si="19"/>
        <v>1076</v>
      </c>
      <c r="Z74" s="99">
        <f t="shared" si="19"/>
        <v>248</v>
      </c>
      <c r="AA74" s="100">
        <f t="shared" si="20"/>
        <v>0.23048327137546468</v>
      </c>
      <c r="AC74" s="64" t="str">
        <f t="shared" si="21"/>
        <v>住之江区</v>
      </c>
      <c r="AD74" s="65">
        <f t="shared" si="22"/>
        <v>0.11786427749863793</v>
      </c>
      <c r="AE74" s="104"/>
      <c r="AF74" s="101">
        <f t="shared" si="23"/>
        <v>0.20673300142766968</v>
      </c>
      <c r="AG74" s="102">
        <v>0</v>
      </c>
      <c r="AH74"/>
      <c r="AI74"/>
    </row>
    <row r="75" spans="2:35" s="90" customFormat="1">
      <c r="B75" s="97">
        <v>71</v>
      </c>
      <c r="C75" s="105" t="s">
        <v>55</v>
      </c>
      <c r="D75" s="98">
        <v>5</v>
      </c>
      <c r="E75" s="99">
        <v>1</v>
      </c>
      <c r="F75" s="100">
        <f t="shared" si="12"/>
        <v>0.2</v>
      </c>
      <c r="G75" s="98">
        <v>26</v>
      </c>
      <c r="H75" s="99">
        <v>2</v>
      </c>
      <c r="I75" s="100">
        <f t="shared" si="13"/>
        <v>7.6923076923076927E-2</v>
      </c>
      <c r="J75" s="98">
        <v>1319</v>
      </c>
      <c r="K75" s="99">
        <v>212</v>
      </c>
      <c r="L75" s="100">
        <f t="shared" si="14"/>
        <v>0.16072782410917361</v>
      </c>
      <c r="M75" s="98">
        <v>853</v>
      </c>
      <c r="N75" s="99">
        <v>104</v>
      </c>
      <c r="O75" s="100">
        <f t="shared" si="15"/>
        <v>0.12192262602579132</v>
      </c>
      <c r="P75" s="98">
        <v>614</v>
      </c>
      <c r="Q75" s="99">
        <v>48</v>
      </c>
      <c r="R75" s="100">
        <f t="shared" si="16"/>
        <v>7.8175895765472306E-2</v>
      </c>
      <c r="S75" s="98">
        <v>261</v>
      </c>
      <c r="T75" s="99">
        <v>11</v>
      </c>
      <c r="U75" s="100">
        <f t="shared" si="17"/>
        <v>4.2145593869731802E-2</v>
      </c>
      <c r="V75" s="98">
        <v>89</v>
      </c>
      <c r="W75" s="99">
        <v>1</v>
      </c>
      <c r="X75" s="100">
        <f t="shared" si="18"/>
        <v>1.1235955056179775E-2</v>
      </c>
      <c r="Y75" s="98">
        <f t="shared" si="19"/>
        <v>3167</v>
      </c>
      <c r="Z75" s="99">
        <f t="shared" si="19"/>
        <v>379</v>
      </c>
      <c r="AA75" s="100">
        <f t="shared" si="20"/>
        <v>0.11967161351436691</v>
      </c>
      <c r="AC75" s="64" t="str">
        <f t="shared" si="21"/>
        <v>港区</v>
      </c>
      <c r="AD75" s="65">
        <f t="shared" si="22"/>
        <v>0.10986255572065379</v>
      </c>
      <c r="AE75" s="104"/>
      <c r="AF75" s="101">
        <f t="shared" si="23"/>
        <v>0.20673300142766968</v>
      </c>
      <c r="AG75" s="102">
        <v>0</v>
      </c>
      <c r="AH75"/>
      <c r="AI75"/>
    </row>
    <row r="76" spans="2:35" s="90" customFormat="1">
      <c r="B76" s="97">
        <v>72</v>
      </c>
      <c r="C76" s="105" t="s">
        <v>31</v>
      </c>
      <c r="D76" s="98">
        <v>7</v>
      </c>
      <c r="E76" s="99">
        <v>0</v>
      </c>
      <c r="F76" s="100">
        <f t="shared" si="12"/>
        <v>0</v>
      </c>
      <c r="G76" s="98">
        <v>11</v>
      </c>
      <c r="H76" s="99">
        <v>1</v>
      </c>
      <c r="I76" s="100">
        <f t="shared" si="13"/>
        <v>9.0909090909090912E-2</v>
      </c>
      <c r="J76" s="98">
        <v>792</v>
      </c>
      <c r="K76" s="99">
        <v>219</v>
      </c>
      <c r="L76" s="100">
        <f t="shared" si="14"/>
        <v>0.27651515151515149</v>
      </c>
      <c r="M76" s="98">
        <v>477</v>
      </c>
      <c r="N76" s="99">
        <v>110</v>
      </c>
      <c r="O76" s="100">
        <f t="shared" si="15"/>
        <v>0.23060796645702306</v>
      </c>
      <c r="P76" s="98">
        <v>355</v>
      </c>
      <c r="Q76" s="99">
        <v>55</v>
      </c>
      <c r="R76" s="100">
        <f t="shared" si="16"/>
        <v>0.15492957746478872</v>
      </c>
      <c r="S76" s="98">
        <v>165</v>
      </c>
      <c r="T76" s="99">
        <v>12</v>
      </c>
      <c r="U76" s="100">
        <f t="shared" si="17"/>
        <v>7.2727272727272724E-2</v>
      </c>
      <c r="V76" s="98">
        <v>47</v>
      </c>
      <c r="W76" s="99">
        <v>1</v>
      </c>
      <c r="X76" s="100">
        <f t="shared" si="18"/>
        <v>2.1276595744680851E-2</v>
      </c>
      <c r="Y76" s="98">
        <f t="shared" si="19"/>
        <v>1854</v>
      </c>
      <c r="Z76" s="99">
        <f t="shared" si="19"/>
        <v>398</v>
      </c>
      <c r="AA76" s="100">
        <f t="shared" si="20"/>
        <v>0.21467098166127294</v>
      </c>
      <c r="AC76" s="64" t="str">
        <f t="shared" si="21"/>
        <v>浪速区</v>
      </c>
      <c r="AD76" s="65">
        <f t="shared" si="22"/>
        <v>9.696969696969697E-2</v>
      </c>
      <c r="AE76" s="104"/>
      <c r="AF76" s="101">
        <f t="shared" si="23"/>
        <v>0.20673300142766968</v>
      </c>
      <c r="AG76" s="102">
        <v>0</v>
      </c>
      <c r="AH76"/>
      <c r="AI76"/>
    </row>
    <row r="77" spans="2:35" s="90" customFormat="1">
      <c r="B77" s="97">
        <v>73</v>
      </c>
      <c r="C77" s="105" t="s">
        <v>32</v>
      </c>
      <c r="D77" s="98">
        <v>2</v>
      </c>
      <c r="E77" s="99">
        <v>1</v>
      </c>
      <c r="F77" s="100">
        <f t="shared" si="12"/>
        <v>0.5</v>
      </c>
      <c r="G77" s="98">
        <v>9</v>
      </c>
      <c r="H77" s="99">
        <v>4</v>
      </c>
      <c r="I77" s="100">
        <f t="shared" si="13"/>
        <v>0.44444444444444442</v>
      </c>
      <c r="J77" s="98">
        <v>1066</v>
      </c>
      <c r="K77" s="99">
        <v>375</v>
      </c>
      <c r="L77" s="100">
        <f t="shared" si="14"/>
        <v>0.35178236397748591</v>
      </c>
      <c r="M77" s="98">
        <v>760</v>
      </c>
      <c r="N77" s="99">
        <v>268</v>
      </c>
      <c r="O77" s="100">
        <f t="shared" si="15"/>
        <v>0.35263157894736841</v>
      </c>
      <c r="P77" s="98">
        <v>481</v>
      </c>
      <c r="Q77" s="99">
        <v>128</v>
      </c>
      <c r="R77" s="100">
        <f t="shared" si="16"/>
        <v>0.26611226611226613</v>
      </c>
      <c r="S77" s="98">
        <v>218</v>
      </c>
      <c r="T77" s="99">
        <v>34</v>
      </c>
      <c r="U77" s="100">
        <f t="shared" si="17"/>
        <v>0.15596330275229359</v>
      </c>
      <c r="V77" s="98">
        <v>76</v>
      </c>
      <c r="W77" s="99">
        <v>4</v>
      </c>
      <c r="X77" s="100">
        <f t="shared" si="18"/>
        <v>5.2631578947368418E-2</v>
      </c>
      <c r="Y77" s="98">
        <f t="shared" si="19"/>
        <v>2612</v>
      </c>
      <c r="Z77" s="99">
        <f t="shared" si="19"/>
        <v>814</v>
      </c>
      <c r="AA77" s="100">
        <f t="shared" si="20"/>
        <v>0.31163859111791731</v>
      </c>
      <c r="AC77" s="64" t="str">
        <f t="shared" si="21"/>
        <v>北区</v>
      </c>
      <c r="AD77" s="65">
        <f t="shared" si="22"/>
        <v>9.2770147706659756E-2</v>
      </c>
      <c r="AE77" s="104"/>
      <c r="AF77" s="101">
        <f t="shared" si="23"/>
        <v>0.20673300142766968</v>
      </c>
      <c r="AG77" s="102">
        <v>0</v>
      </c>
      <c r="AH77"/>
      <c r="AI77"/>
    </row>
    <row r="78" spans="2:35" s="90" customFormat="1" ht="14.25" thickBot="1">
      <c r="B78" s="97">
        <v>74</v>
      </c>
      <c r="C78" s="105" t="s">
        <v>33</v>
      </c>
      <c r="D78" s="98">
        <v>1</v>
      </c>
      <c r="E78" s="99">
        <v>0</v>
      </c>
      <c r="F78" s="100">
        <f t="shared" si="12"/>
        <v>0</v>
      </c>
      <c r="G78" s="98">
        <v>3</v>
      </c>
      <c r="H78" s="99">
        <v>1</v>
      </c>
      <c r="I78" s="100">
        <f t="shared" si="13"/>
        <v>0.33333333333333331</v>
      </c>
      <c r="J78" s="98">
        <v>501</v>
      </c>
      <c r="K78" s="99">
        <v>174</v>
      </c>
      <c r="L78" s="100">
        <f t="shared" si="14"/>
        <v>0.3473053892215569</v>
      </c>
      <c r="M78" s="98">
        <v>324</v>
      </c>
      <c r="N78" s="99">
        <v>103</v>
      </c>
      <c r="O78" s="100">
        <f t="shared" si="15"/>
        <v>0.31790123456790126</v>
      </c>
      <c r="P78" s="98">
        <v>184</v>
      </c>
      <c r="Q78" s="99">
        <v>34</v>
      </c>
      <c r="R78" s="100">
        <f t="shared" si="16"/>
        <v>0.18478260869565216</v>
      </c>
      <c r="S78" s="98">
        <v>94</v>
      </c>
      <c r="T78" s="99">
        <v>16</v>
      </c>
      <c r="U78" s="100">
        <f t="shared" si="17"/>
        <v>0.1702127659574468</v>
      </c>
      <c r="V78" s="98">
        <v>57</v>
      </c>
      <c r="W78" s="99">
        <v>2</v>
      </c>
      <c r="X78" s="100">
        <f t="shared" si="18"/>
        <v>3.5087719298245612E-2</v>
      </c>
      <c r="Y78" s="98">
        <f t="shared" si="19"/>
        <v>1164</v>
      </c>
      <c r="Z78" s="99">
        <f t="shared" si="19"/>
        <v>330</v>
      </c>
      <c r="AA78" s="100">
        <f t="shared" si="20"/>
        <v>0.28350515463917525</v>
      </c>
      <c r="AC78" s="64" t="str">
        <f t="shared" si="21"/>
        <v>西区</v>
      </c>
      <c r="AD78" s="65">
        <f t="shared" si="22"/>
        <v>9.221778791334094E-2</v>
      </c>
      <c r="AE78" s="104"/>
      <c r="AF78" s="101">
        <f t="shared" si="23"/>
        <v>0.20673300142766968</v>
      </c>
      <c r="AG78" s="102">
        <v>999</v>
      </c>
      <c r="AH78"/>
      <c r="AI78"/>
    </row>
    <row r="79" spans="2:35" ht="14.25" thickTop="1">
      <c r="B79" s="169" t="s">
        <v>0</v>
      </c>
      <c r="C79" s="170"/>
      <c r="D79" s="14">
        <f>'地区別_健診受診率(年度末資格)'!D13</f>
        <v>4708</v>
      </c>
      <c r="E79" s="15">
        <f>'地区別_健診受診率(年度末資格)'!E13</f>
        <v>532</v>
      </c>
      <c r="F79" s="44">
        <f t="shared" si="12"/>
        <v>0.11299915038232795</v>
      </c>
      <c r="G79" s="14">
        <f>'地区別_健診受診率(年度末資格)'!G13</f>
        <v>7744</v>
      </c>
      <c r="H79" s="15">
        <f>'地区別_健診受診率(年度末資格)'!H13</f>
        <v>975</v>
      </c>
      <c r="I79" s="44">
        <f t="shared" si="13"/>
        <v>0.12590392561983471</v>
      </c>
      <c r="J79" s="14">
        <f>'地区別_健診受診率(年度末資格)'!J13</f>
        <v>486298</v>
      </c>
      <c r="K79" s="15">
        <f>'地区別_健診受診率(年度末資格)'!K13</f>
        <v>119273</v>
      </c>
      <c r="L79" s="44">
        <f t="shared" si="14"/>
        <v>0.24526730523259402</v>
      </c>
      <c r="M79" s="14">
        <f>'地区別_健診受診率(年度末資格)'!M13</f>
        <v>338212</v>
      </c>
      <c r="N79" s="15">
        <f>'地区別_健診受診率(年度末資格)'!N13</f>
        <v>74506</v>
      </c>
      <c r="O79" s="44">
        <f t="shared" si="15"/>
        <v>0.22029378023251689</v>
      </c>
      <c r="P79" s="14">
        <f>'地区別_健診受診率(年度末資格)'!P13</f>
        <v>199524</v>
      </c>
      <c r="Q79" s="15">
        <f>'地区別_健診受診率(年度末資格)'!Q13</f>
        <v>31474</v>
      </c>
      <c r="R79" s="44">
        <f t="shared" si="16"/>
        <v>0.15774543413323711</v>
      </c>
      <c r="S79" s="14">
        <f>'地区別_健診受診率(年度末資格)'!S13</f>
        <v>86144</v>
      </c>
      <c r="T79" s="15">
        <f>'地区別_健診受診率(年度末資格)'!T13</f>
        <v>9113</v>
      </c>
      <c r="U79" s="44">
        <f t="shared" si="17"/>
        <v>0.10578798291233284</v>
      </c>
      <c r="V79" s="14">
        <f>'地区別_健診受診率(年度末資格)'!V13</f>
        <v>27496</v>
      </c>
      <c r="W79" s="15">
        <f>'地区別_健診受診率(年度末資格)'!W13</f>
        <v>1896</v>
      </c>
      <c r="X79" s="44">
        <f t="shared" si="18"/>
        <v>6.8955484434099504E-2</v>
      </c>
      <c r="Y79" s="42">
        <f>'地区別_健診受診率(年度末資格)'!Y13</f>
        <v>1150126</v>
      </c>
      <c r="Z79" s="43">
        <f>'地区別_健診受診率(年度末資格)'!Z13</f>
        <v>237769</v>
      </c>
      <c r="AA79" s="44">
        <f t="shared" si="20"/>
        <v>0.20673300142766968</v>
      </c>
      <c r="AC79" s="38"/>
      <c r="AD79" s="38"/>
      <c r="AE79" s="37"/>
      <c r="AF79" s="67"/>
    </row>
    <row r="80" spans="2:35">
      <c r="B80" s="66"/>
    </row>
  </sheetData>
  <mergeCells count="13">
    <mergeCell ref="J3:L3"/>
    <mergeCell ref="M3:O3"/>
    <mergeCell ref="B79:C79"/>
    <mergeCell ref="B3:B4"/>
    <mergeCell ref="C3:C4"/>
    <mergeCell ref="D3:F3"/>
    <mergeCell ref="G3:I3"/>
    <mergeCell ref="AC4:AD4"/>
    <mergeCell ref="AF4:AG4"/>
    <mergeCell ref="P3:R3"/>
    <mergeCell ref="S3:U3"/>
    <mergeCell ref="V3:X3"/>
    <mergeCell ref="Y3:AA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2-5.医科健診分析</oddHeader>
  </headerFooter>
  <ignoredErrors>
    <ignoredError sqref="AD7:AD78"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238</v>
      </c>
    </row>
    <row r="2" spans="1:1" ht="16.5" customHeight="1">
      <c r="A2" s="6" t="s">
        <v>201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266</v>
      </c>
    </row>
    <row r="2" spans="1:16">
      <c r="A2" s="120" t="s">
        <v>265</v>
      </c>
    </row>
    <row r="4" spans="1:16" ht="13.5" customHeight="1">
      <c r="B4" s="121"/>
      <c r="C4" s="122"/>
      <c r="D4" s="122"/>
      <c r="E4" s="122"/>
      <c r="F4" s="122"/>
      <c r="G4" s="123"/>
    </row>
    <row r="5" spans="1:16" ht="13.5" customHeight="1">
      <c r="B5" s="124"/>
      <c r="C5" s="125"/>
      <c r="D5" s="126">
        <v>0.38600000000000001</v>
      </c>
      <c r="E5" s="72" t="s">
        <v>263</v>
      </c>
      <c r="F5" s="127">
        <v>0.46</v>
      </c>
      <c r="G5" s="128" t="s">
        <v>286</v>
      </c>
    </row>
    <row r="6" spans="1:16">
      <c r="B6" s="124"/>
      <c r="D6" s="126"/>
      <c r="E6" s="72"/>
      <c r="F6" s="127"/>
      <c r="G6" s="128"/>
    </row>
    <row r="7" spans="1:16">
      <c r="B7" s="124"/>
      <c r="C7" s="129"/>
      <c r="D7" s="126">
        <v>0.312</v>
      </c>
      <c r="E7" s="72" t="s">
        <v>263</v>
      </c>
      <c r="F7" s="127">
        <v>0.38600000000000001</v>
      </c>
      <c r="G7" s="128" t="s">
        <v>264</v>
      </c>
    </row>
    <row r="8" spans="1:16">
      <c r="B8" s="124"/>
      <c r="D8" s="126"/>
      <c r="E8" s="72"/>
      <c r="F8" s="127"/>
      <c r="G8" s="128"/>
    </row>
    <row r="9" spans="1:16">
      <c r="B9" s="124"/>
      <c r="C9" s="130"/>
      <c r="D9" s="126">
        <v>0.23799999999999999</v>
      </c>
      <c r="E9" s="72" t="s">
        <v>263</v>
      </c>
      <c r="F9" s="127">
        <v>0.312</v>
      </c>
      <c r="G9" s="128" t="s">
        <v>264</v>
      </c>
    </row>
    <row r="10" spans="1:16">
      <c r="B10" s="124"/>
      <c r="D10" s="126"/>
      <c r="E10" s="72"/>
      <c r="F10" s="127"/>
      <c r="G10" s="128"/>
    </row>
    <row r="11" spans="1:16">
      <c r="B11" s="124"/>
      <c r="C11" s="131"/>
      <c r="D11" s="126">
        <v>0.16399999999999998</v>
      </c>
      <c r="E11" s="72" t="s">
        <v>263</v>
      </c>
      <c r="F11" s="127">
        <v>0.23799999999999999</v>
      </c>
      <c r="G11" s="128" t="s">
        <v>264</v>
      </c>
    </row>
    <row r="12" spans="1:16">
      <c r="B12" s="124"/>
      <c r="D12" s="126"/>
      <c r="E12" s="72"/>
      <c r="F12" s="127"/>
      <c r="G12" s="128"/>
    </row>
    <row r="13" spans="1:16">
      <c r="B13" s="124"/>
      <c r="C13" s="132"/>
      <c r="D13" s="126">
        <v>0.09</v>
      </c>
      <c r="E13" s="72" t="s">
        <v>263</v>
      </c>
      <c r="F13" s="127">
        <v>0.16399999999999998</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2-5.医科健診分析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75"/>
  <sheetViews>
    <sheetView showGridLines="0" zoomScaleNormal="100" zoomScaleSheetLayoutView="80" workbookViewId="0"/>
  </sheetViews>
  <sheetFormatPr defaultRowHeight="13.5"/>
  <cols>
    <col min="1" max="1" width="4.625" style="6" customWidth="1"/>
    <col min="2" max="2" width="6" style="6" customWidth="1"/>
    <col min="3" max="3" width="11.625" style="6" customWidth="1"/>
    <col min="4" max="4" width="0.875" style="6" customWidth="1"/>
    <col min="5" max="5" width="11.625" style="6" customWidth="1"/>
    <col min="6" max="6" width="0.875" style="6" customWidth="1"/>
    <col min="7" max="7" width="11.625" style="6" customWidth="1"/>
    <col min="8" max="8" width="0.875" style="6" customWidth="1"/>
    <col min="9" max="9" width="11.625" style="6" customWidth="1"/>
    <col min="10" max="10" width="0.875" style="6" customWidth="1"/>
    <col min="11" max="11" width="11.625" style="6" customWidth="1"/>
    <col min="12" max="12" width="0.875" style="6" customWidth="1"/>
    <col min="13" max="13" width="11.625" style="6" customWidth="1"/>
    <col min="14" max="14" width="0.875" style="6" customWidth="1"/>
    <col min="15" max="15" width="11.625" style="6" customWidth="1"/>
    <col min="16" max="16" width="2.625" style="6" customWidth="1"/>
    <col min="17" max="17" width="10.25" style="6" customWidth="1"/>
    <col min="18" max="18" width="9" style="6"/>
    <col min="19" max="19" width="7" style="6" customWidth="1"/>
    <col min="20" max="16384" width="9" style="6"/>
  </cols>
  <sheetData>
    <row r="1" spans="1:16" ht="16.5" customHeight="1">
      <c r="A1" s="6" t="s">
        <v>206</v>
      </c>
    </row>
    <row r="2" spans="1:16" ht="16.5" customHeight="1">
      <c r="A2" s="6" t="s">
        <v>197</v>
      </c>
    </row>
    <row r="3" spans="1:16" ht="12" customHeight="1">
      <c r="B3" s="68"/>
      <c r="C3" s="69"/>
      <c r="D3" s="69"/>
      <c r="E3" s="69"/>
      <c r="F3" s="69"/>
      <c r="G3" s="69"/>
      <c r="H3" s="69"/>
      <c r="I3" s="69"/>
      <c r="J3" s="69"/>
      <c r="K3" s="69"/>
      <c r="L3" s="69"/>
      <c r="M3" s="69"/>
      <c r="N3" s="69"/>
      <c r="O3" s="69"/>
      <c r="P3" s="70"/>
    </row>
    <row r="4" spans="1:16" ht="12" customHeight="1">
      <c r="B4" s="71"/>
      <c r="C4" s="72"/>
      <c r="D4" s="72"/>
      <c r="E4" s="72"/>
      <c r="F4" s="72"/>
      <c r="G4" s="171" t="s">
        <v>152</v>
      </c>
      <c r="H4" s="171"/>
      <c r="I4" s="171"/>
      <c r="J4" s="171"/>
      <c r="K4" s="171"/>
      <c r="L4" s="72"/>
      <c r="M4" s="72"/>
      <c r="N4" s="72"/>
      <c r="O4" s="72"/>
      <c r="P4" s="73"/>
    </row>
    <row r="5" spans="1:16" ht="12" customHeight="1">
      <c r="B5" s="71"/>
      <c r="C5" s="72"/>
      <c r="D5" s="72"/>
      <c r="E5" s="72"/>
      <c r="F5" s="72"/>
      <c r="G5" s="72"/>
      <c r="H5" s="72"/>
      <c r="I5" s="72"/>
      <c r="J5" s="72"/>
      <c r="K5" s="72"/>
      <c r="L5" s="72"/>
      <c r="M5" s="72"/>
      <c r="N5" s="72"/>
      <c r="O5" s="72"/>
      <c r="P5" s="73"/>
    </row>
    <row r="6" spans="1:16" ht="12" customHeight="1">
      <c r="B6" s="71"/>
      <c r="C6" s="72"/>
      <c r="D6" s="72"/>
      <c r="E6" s="72"/>
      <c r="F6" s="72"/>
      <c r="G6" s="72"/>
      <c r="H6" s="72"/>
      <c r="I6" s="72"/>
      <c r="J6" s="72"/>
      <c r="K6" s="72"/>
      <c r="L6" s="72"/>
      <c r="M6" s="72"/>
      <c r="N6" s="72"/>
      <c r="O6" s="72"/>
      <c r="P6" s="73"/>
    </row>
    <row r="7" spans="1:16" ht="12" customHeight="1">
      <c r="B7" s="71"/>
      <c r="C7" s="72"/>
      <c r="D7" s="72"/>
      <c r="E7" s="72"/>
      <c r="F7" s="72"/>
      <c r="G7" s="72"/>
      <c r="H7" s="72"/>
      <c r="I7" s="72"/>
      <c r="J7" s="72"/>
      <c r="K7" s="72"/>
      <c r="L7" s="72"/>
      <c r="M7" s="72"/>
      <c r="N7" s="72"/>
      <c r="O7" s="72"/>
      <c r="P7" s="73"/>
    </row>
    <row r="8" spans="1:16" ht="12" customHeight="1">
      <c r="B8" s="71"/>
      <c r="C8" s="72"/>
      <c r="D8" s="72"/>
      <c r="E8" s="72"/>
      <c r="F8" s="72"/>
      <c r="G8" s="72"/>
      <c r="H8" s="72"/>
      <c r="I8" s="72"/>
      <c r="J8" s="72"/>
      <c r="K8" s="72"/>
      <c r="L8" s="72"/>
      <c r="M8" s="72"/>
      <c r="N8" s="72"/>
      <c r="O8" s="72"/>
      <c r="P8" s="73"/>
    </row>
    <row r="9" spans="1:16" ht="12" customHeight="1">
      <c r="B9" s="71"/>
      <c r="C9" s="72"/>
      <c r="D9" s="72"/>
      <c r="E9" s="72"/>
      <c r="F9" s="72"/>
      <c r="G9" s="72"/>
      <c r="H9" s="72"/>
      <c r="I9" s="72"/>
      <c r="J9" s="72"/>
      <c r="K9" s="72"/>
      <c r="L9" s="72"/>
      <c r="M9" s="72"/>
      <c r="N9" s="72"/>
      <c r="O9" s="72"/>
      <c r="P9" s="73"/>
    </row>
    <row r="10" spans="1:16" ht="12" customHeight="1">
      <c r="B10" s="71"/>
      <c r="C10" s="72"/>
      <c r="D10" s="72"/>
      <c r="E10" s="72"/>
      <c r="F10" s="72"/>
      <c r="G10" s="72"/>
      <c r="H10" s="72"/>
      <c r="I10" s="72"/>
      <c r="J10" s="72"/>
      <c r="K10" s="72"/>
      <c r="L10" s="72"/>
      <c r="M10" s="72"/>
      <c r="N10" s="72"/>
      <c r="O10" s="72"/>
      <c r="P10" s="73"/>
    </row>
    <row r="11" spans="1:16" ht="12" customHeight="1">
      <c r="B11" s="71"/>
      <c r="C11" s="72"/>
      <c r="D11" s="72"/>
      <c r="E11" s="72"/>
      <c r="F11" s="72"/>
      <c r="G11" s="72"/>
      <c r="H11" s="72"/>
      <c r="I11" s="72"/>
      <c r="J11" s="72"/>
      <c r="K11" s="72"/>
      <c r="L11" s="72"/>
      <c r="M11" s="72"/>
      <c r="N11" s="72"/>
      <c r="O11" s="72"/>
      <c r="P11" s="73"/>
    </row>
    <row r="12" spans="1:16" ht="12" customHeight="1">
      <c r="B12" s="71"/>
      <c r="C12" s="72"/>
      <c r="D12" s="72"/>
      <c r="E12" s="72"/>
      <c r="F12" s="72"/>
      <c r="G12" s="72"/>
      <c r="H12" s="72"/>
      <c r="I12" s="72"/>
      <c r="J12" s="72"/>
      <c r="K12" s="72"/>
      <c r="L12" s="72"/>
      <c r="M12" s="72"/>
      <c r="N12" s="72"/>
      <c r="O12" s="72"/>
      <c r="P12" s="73"/>
    </row>
    <row r="13" spans="1:16" ht="12" customHeight="1">
      <c r="B13" s="71"/>
      <c r="C13" s="72"/>
      <c r="D13" s="72"/>
      <c r="E13" s="72"/>
      <c r="F13" s="72"/>
      <c r="G13" s="72"/>
      <c r="H13" s="72"/>
      <c r="I13" s="72"/>
      <c r="J13" s="72"/>
      <c r="K13" s="72"/>
      <c r="L13" s="72"/>
      <c r="M13" s="72"/>
      <c r="N13" s="72"/>
      <c r="O13" s="72"/>
      <c r="P13" s="73"/>
    </row>
    <row r="14" spans="1:16" ht="12" customHeight="1">
      <c r="B14" s="71"/>
      <c r="C14" s="72"/>
      <c r="D14" s="72"/>
      <c r="E14" s="72"/>
      <c r="F14" s="72"/>
      <c r="G14" s="72"/>
      <c r="H14" s="72"/>
      <c r="I14" s="72"/>
      <c r="J14" s="72"/>
      <c r="K14" s="72"/>
      <c r="L14" s="72"/>
      <c r="M14" s="72"/>
      <c r="N14" s="72"/>
      <c r="O14" s="72"/>
      <c r="P14" s="73"/>
    </row>
    <row r="15" spans="1:16" ht="12" customHeight="1">
      <c r="B15" s="71"/>
      <c r="C15" s="72"/>
      <c r="D15" s="72"/>
      <c r="E15" s="72"/>
      <c r="F15" s="72"/>
      <c r="G15" s="72"/>
      <c r="H15" s="72"/>
      <c r="I15" s="72"/>
      <c r="J15" s="72"/>
      <c r="K15" s="72"/>
      <c r="L15" s="72"/>
      <c r="M15" s="72"/>
      <c r="N15" s="72"/>
      <c r="O15" s="72"/>
      <c r="P15" s="73"/>
    </row>
    <row r="16" spans="1:16" ht="12" customHeight="1">
      <c r="B16" s="71"/>
      <c r="C16" s="72"/>
      <c r="D16" s="72"/>
      <c r="E16" s="72"/>
      <c r="F16" s="72"/>
      <c r="G16" s="72"/>
      <c r="H16" s="72"/>
      <c r="I16" s="72"/>
      <c r="J16" s="72"/>
      <c r="K16" s="72"/>
      <c r="L16" s="72"/>
      <c r="M16" s="72"/>
      <c r="N16" s="72"/>
      <c r="O16" s="72"/>
      <c r="P16" s="73"/>
    </row>
    <row r="17" spans="1:16" ht="12" customHeight="1">
      <c r="B17" s="71"/>
      <c r="C17" s="72"/>
      <c r="D17" s="72"/>
      <c r="E17" s="72"/>
      <c r="F17" s="72"/>
      <c r="G17" s="72"/>
      <c r="H17" s="72"/>
      <c r="I17" s="72"/>
      <c r="J17" s="72"/>
      <c r="K17" s="72"/>
      <c r="L17" s="72"/>
      <c r="M17" s="72"/>
      <c r="N17" s="72"/>
      <c r="O17" s="72"/>
      <c r="P17" s="73"/>
    </row>
    <row r="18" spans="1:16" ht="12" customHeight="1">
      <c r="B18" s="71"/>
      <c r="C18" s="72"/>
      <c r="D18" s="72"/>
      <c r="E18" s="72"/>
      <c r="F18" s="72"/>
      <c r="G18" s="72"/>
      <c r="H18" s="72"/>
      <c r="I18" s="72"/>
      <c r="J18" s="72"/>
      <c r="K18" s="72"/>
      <c r="L18" s="72"/>
      <c r="M18" s="72"/>
      <c r="N18" s="72"/>
      <c r="O18" s="72"/>
      <c r="P18" s="73"/>
    </row>
    <row r="19" spans="1:16" ht="12" customHeight="1">
      <c r="B19" s="71"/>
      <c r="C19" s="72"/>
      <c r="D19" s="72"/>
      <c r="E19" s="72"/>
      <c r="F19" s="72"/>
      <c r="G19" s="72"/>
      <c r="H19" s="72"/>
      <c r="I19" s="72"/>
      <c r="J19" s="72"/>
      <c r="K19" s="72"/>
      <c r="L19" s="72"/>
      <c r="M19" s="72"/>
      <c r="N19" s="72"/>
      <c r="O19" s="72"/>
      <c r="P19" s="73"/>
    </row>
    <row r="20" spans="1:16" ht="12" customHeight="1">
      <c r="B20" s="71"/>
      <c r="C20" s="72"/>
      <c r="D20" s="72"/>
      <c r="E20" s="72"/>
      <c r="F20" s="72"/>
      <c r="G20" s="72"/>
      <c r="H20" s="72"/>
      <c r="I20" s="72"/>
      <c r="J20" s="72"/>
      <c r="K20" s="72"/>
      <c r="L20" s="72"/>
      <c r="M20" s="72"/>
      <c r="N20" s="72"/>
      <c r="O20" s="72"/>
      <c r="P20" s="73"/>
    </row>
    <row r="21" spans="1:16" ht="12" customHeight="1">
      <c r="B21" s="71"/>
      <c r="C21" s="72"/>
      <c r="D21" s="72"/>
      <c r="E21" s="72"/>
      <c r="F21" s="72"/>
      <c r="G21" s="72"/>
      <c r="H21" s="72"/>
      <c r="I21" s="72"/>
      <c r="J21" s="72"/>
      <c r="K21" s="72"/>
      <c r="L21" s="72"/>
      <c r="M21" s="72"/>
      <c r="N21" s="72"/>
      <c r="O21" s="72"/>
      <c r="P21" s="73"/>
    </row>
    <row r="22" spans="1:16" ht="12" customHeight="1">
      <c r="B22" s="71"/>
      <c r="C22" s="72"/>
      <c r="D22" s="72"/>
      <c r="E22" s="72"/>
      <c r="F22" s="72"/>
      <c r="G22" s="72"/>
      <c r="H22" s="72"/>
      <c r="I22" s="72"/>
      <c r="J22" s="72"/>
      <c r="K22" s="72"/>
      <c r="L22" s="72"/>
      <c r="M22" s="72"/>
      <c r="N22" s="72"/>
      <c r="O22" s="72"/>
      <c r="P22" s="73"/>
    </row>
    <row r="23" spans="1:16" ht="12" customHeight="1">
      <c r="B23" s="71"/>
      <c r="C23" s="72"/>
      <c r="D23" s="72"/>
      <c r="E23" s="72"/>
      <c r="F23" s="72"/>
      <c r="G23" s="72"/>
      <c r="H23" s="72"/>
      <c r="I23" s="72"/>
      <c r="J23" s="72"/>
      <c r="K23" s="72"/>
      <c r="L23" s="72"/>
      <c r="M23" s="72"/>
      <c r="N23" s="72"/>
      <c r="O23" s="72"/>
      <c r="P23" s="73"/>
    </row>
    <row r="24" spans="1:16" ht="12" customHeight="1">
      <c r="B24" s="71"/>
      <c r="C24" s="72"/>
      <c r="D24" s="72"/>
      <c r="E24" s="72"/>
      <c r="F24" s="72"/>
      <c r="G24" s="72"/>
      <c r="H24" s="72"/>
      <c r="I24" s="72"/>
      <c r="J24" s="72"/>
      <c r="K24" s="72"/>
      <c r="L24" s="72"/>
      <c r="M24" s="72"/>
      <c r="N24" s="72"/>
      <c r="O24" s="72"/>
      <c r="P24" s="73"/>
    </row>
    <row r="25" spans="1:16" ht="13.5" customHeight="1">
      <c r="B25" s="71"/>
      <c r="C25" s="172" t="s">
        <v>153</v>
      </c>
      <c r="D25" s="72"/>
      <c r="E25" s="172" t="s">
        <v>154</v>
      </c>
      <c r="F25" s="72"/>
      <c r="G25" s="172" t="s">
        <v>155</v>
      </c>
      <c r="H25" s="72"/>
      <c r="I25" s="172" t="s">
        <v>156</v>
      </c>
      <c r="J25" s="72"/>
      <c r="K25" s="172" t="s">
        <v>157</v>
      </c>
      <c r="L25" s="72"/>
      <c r="M25" s="172" t="s">
        <v>158</v>
      </c>
      <c r="N25" s="72"/>
      <c r="O25" s="172" t="s">
        <v>159</v>
      </c>
      <c r="P25" s="74"/>
    </row>
    <row r="26" spans="1:16" ht="15" customHeight="1">
      <c r="B26" s="71"/>
      <c r="C26" s="173"/>
      <c r="D26" s="72"/>
      <c r="E26" s="173"/>
      <c r="F26" s="72"/>
      <c r="G26" s="173"/>
      <c r="H26" s="72"/>
      <c r="I26" s="173"/>
      <c r="J26" s="72"/>
      <c r="K26" s="173"/>
      <c r="L26" s="72"/>
      <c r="M26" s="173"/>
      <c r="N26" s="72"/>
      <c r="O26" s="173"/>
      <c r="P26" s="74"/>
    </row>
    <row r="27" spans="1:16">
      <c r="B27" s="71"/>
      <c r="C27" s="173"/>
      <c r="D27" s="72"/>
      <c r="E27" s="173"/>
      <c r="F27" s="72"/>
      <c r="G27" s="173"/>
      <c r="H27" s="72"/>
      <c r="I27" s="173"/>
      <c r="J27" s="72"/>
      <c r="K27" s="173"/>
      <c r="L27" s="72"/>
      <c r="M27" s="173"/>
      <c r="N27" s="72"/>
      <c r="O27" s="173"/>
      <c r="P27" s="74"/>
    </row>
    <row r="28" spans="1:16" ht="3" customHeight="1">
      <c r="B28" s="71"/>
      <c r="C28" s="72"/>
      <c r="D28" s="72"/>
      <c r="E28" s="72"/>
      <c r="F28" s="72"/>
      <c r="G28" s="72"/>
      <c r="H28" s="72"/>
      <c r="I28" s="72"/>
      <c r="J28" s="72"/>
      <c r="K28" s="72"/>
      <c r="L28" s="72"/>
      <c r="M28" s="72"/>
      <c r="N28" s="72"/>
      <c r="O28" s="72"/>
      <c r="P28" s="74"/>
    </row>
    <row r="29" spans="1:16" ht="12" customHeight="1">
      <c r="B29" s="71"/>
      <c r="C29" s="25">
        <f>地区別_指導対象者群分析!$G$14</f>
        <v>39793</v>
      </c>
      <c r="D29" s="72"/>
      <c r="E29" s="25">
        <f>地区別_指導対象者群分析!$I$14</f>
        <v>66947</v>
      </c>
      <c r="F29" s="72"/>
      <c r="G29" s="25">
        <f>地区別_指導対象者群分析!$O$14</f>
        <v>630</v>
      </c>
      <c r="H29" s="72"/>
      <c r="I29" s="25">
        <f>地区別_指導対象者群分析!$Q$14</f>
        <v>130399</v>
      </c>
      <c r="J29" s="72"/>
      <c r="K29" s="25">
        <f>地区別_指導対象者群分析!$W$14</f>
        <v>649743</v>
      </c>
      <c r="L29" s="72"/>
      <c r="M29" s="25">
        <f>地区別_指導対象者群分析!$Y$14</f>
        <v>5925</v>
      </c>
      <c r="N29" s="72"/>
      <c r="O29" s="25">
        <f>地区別_指導対象者群分析!$AA$14</f>
        <v>256689</v>
      </c>
      <c r="P29" s="74"/>
    </row>
    <row r="30" spans="1:16" ht="6" customHeight="1">
      <c r="B30" s="71"/>
      <c r="C30" s="72"/>
      <c r="D30" s="72"/>
      <c r="E30" s="72"/>
      <c r="F30" s="72"/>
      <c r="G30" s="72"/>
      <c r="H30" s="72"/>
      <c r="I30" s="72"/>
      <c r="J30" s="72"/>
      <c r="K30" s="72"/>
      <c r="L30" s="72"/>
      <c r="M30" s="72"/>
      <c r="N30" s="72"/>
      <c r="O30" s="72"/>
      <c r="P30" s="74"/>
    </row>
    <row r="31" spans="1:16" ht="12" customHeight="1">
      <c r="A31" s="72"/>
      <c r="B31" s="71"/>
      <c r="C31" s="26"/>
      <c r="D31" s="72"/>
      <c r="E31" s="26" t="s">
        <v>160</v>
      </c>
      <c r="F31" s="72"/>
      <c r="G31" s="26"/>
      <c r="H31" s="72"/>
      <c r="I31" s="26" t="s">
        <v>161</v>
      </c>
      <c r="J31" s="72"/>
      <c r="K31" s="26"/>
      <c r="L31" s="72"/>
      <c r="M31" s="26"/>
      <c r="N31" s="72"/>
      <c r="O31" s="26" t="s">
        <v>162</v>
      </c>
      <c r="P31" s="74"/>
    </row>
    <row r="32" spans="1:16" ht="12" customHeight="1">
      <c r="A32" s="72"/>
      <c r="B32" s="27"/>
      <c r="C32" s="28">
        <f>C29</f>
        <v>39793</v>
      </c>
      <c r="D32" s="72"/>
      <c r="E32" s="28">
        <f>地区別_指導対象者群分析!K14</f>
        <v>20439</v>
      </c>
      <c r="F32" s="72"/>
      <c r="G32" s="28">
        <f>G29</f>
        <v>630</v>
      </c>
      <c r="H32" s="72"/>
      <c r="I32" s="28">
        <f>地区別_指導対象者群分析!$S$14</f>
        <v>13146</v>
      </c>
      <c r="J32" s="72"/>
      <c r="K32" s="28">
        <f>K29</f>
        <v>649743</v>
      </c>
      <c r="L32" s="72"/>
      <c r="M32" s="28">
        <f>M29</f>
        <v>5925</v>
      </c>
      <c r="N32" s="72"/>
      <c r="O32" s="28">
        <f>地区別_指導対象者群分析!$AC$14</f>
        <v>73787</v>
      </c>
      <c r="P32" s="74"/>
    </row>
    <row r="33" spans="1:16" ht="3" customHeight="1">
      <c r="A33" s="72"/>
      <c r="B33" s="71"/>
      <c r="C33" s="75"/>
      <c r="D33" s="75"/>
      <c r="E33" s="75"/>
      <c r="F33" s="75"/>
      <c r="G33" s="75"/>
      <c r="H33" s="75"/>
      <c r="I33" s="75"/>
      <c r="J33" s="75"/>
      <c r="K33" s="75"/>
      <c r="L33" s="75"/>
      <c r="M33" s="75"/>
      <c r="N33" s="75"/>
      <c r="O33" s="75"/>
      <c r="P33" s="74"/>
    </row>
    <row r="34" spans="1:16" ht="3" customHeight="1">
      <c r="A34" s="72"/>
      <c r="B34" s="71"/>
      <c r="C34" s="76"/>
      <c r="D34" s="76"/>
      <c r="E34" s="76"/>
      <c r="F34" s="76"/>
      <c r="G34" s="76"/>
      <c r="H34" s="76"/>
      <c r="I34" s="76"/>
      <c r="J34" s="76"/>
      <c r="K34" s="76"/>
      <c r="L34" s="76"/>
      <c r="M34" s="76"/>
      <c r="N34" s="76"/>
      <c r="O34" s="76"/>
      <c r="P34" s="74"/>
    </row>
    <row r="35" spans="1:16" ht="12" customHeight="1">
      <c r="A35" s="72"/>
      <c r="B35" s="71"/>
      <c r="C35" s="72"/>
      <c r="D35" s="72"/>
      <c r="E35" s="29" t="s">
        <v>163</v>
      </c>
      <c r="F35" s="72"/>
      <c r="G35" s="72"/>
      <c r="H35" s="72"/>
      <c r="I35" s="29" t="s">
        <v>164</v>
      </c>
      <c r="J35" s="72"/>
      <c r="K35" s="72"/>
      <c r="L35" s="72"/>
      <c r="M35" s="72"/>
      <c r="N35" s="72"/>
      <c r="O35" s="29" t="s">
        <v>165</v>
      </c>
      <c r="P35" s="74"/>
    </row>
    <row r="36" spans="1:16" ht="12" customHeight="1">
      <c r="A36" s="72"/>
      <c r="B36" s="27"/>
      <c r="C36" s="72"/>
      <c r="D36" s="72"/>
      <c r="E36" s="30">
        <f>地区別_指導対象者群分析!M14</f>
        <v>46508</v>
      </c>
      <c r="F36" s="72"/>
      <c r="G36" s="72"/>
      <c r="H36" s="72"/>
      <c r="I36" s="30">
        <f>地区別_指導対象者群分析!$U$14</f>
        <v>117253</v>
      </c>
      <c r="J36" s="72"/>
      <c r="K36" s="72"/>
      <c r="L36" s="72"/>
      <c r="M36" s="72"/>
      <c r="N36" s="72"/>
      <c r="O36" s="30">
        <f>地区別_指導対象者群分析!$AE$14</f>
        <v>182902</v>
      </c>
      <c r="P36" s="74"/>
    </row>
    <row r="37" spans="1:16" ht="3" customHeight="1">
      <c r="A37" s="72"/>
      <c r="B37" s="71"/>
      <c r="C37" s="75"/>
      <c r="D37" s="75"/>
      <c r="E37" s="75"/>
      <c r="F37" s="75"/>
      <c r="G37" s="75"/>
      <c r="H37" s="75"/>
      <c r="I37" s="75"/>
      <c r="J37" s="75"/>
      <c r="K37" s="75"/>
      <c r="L37" s="75"/>
      <c r="M37" s="75"/>
      <c r="N37" s="75"/>
      <c r="O37" s="75"/>
      <c r="P37" s="74"/>
    </row>
    <row r="38" spans="1:16" ht="3" customHeight="1">
      <c r="A38" s="72"/>
      <c r="B38" s="71"/>
      <c r="C38" s="76"/>
      <c r="D38" s="76"/>
      <c r="E38" s="76"/>
      <c r="F38" s="76"/>
      <c r="G38" s="76"/>
      <c r="H38" s="76"/>
      <c r="I38" s="76"/>
      <c r="J38" s="76"/>
      <c r="K38" s="76"/>
      <c r="L38" s="76"/>
      <c r="M38" s="76"/>
      <c r="N38" s="76"/>
      <c r="O38" s="76"/>
      <c r="P38" s="74"/>
    </row>
    <row r="39" spans="1:16" ht="3" customHeight="1">
      <c r="B39" s="71"/>
      <c r="C39" s="31"/>
      <c r="D39" s="31"/>
      <c r="E39" s="32"/>
      <c r="F39" s="32"/>
      <c r="G39" s="32"/>
      <c r="H39" s="32"/>
      <c r="I39" s="32"/>
      <c r="J39" s="72"/>
      <c r="K39" s="33"/>
      <c r="L39" s="33"/>
      <c r="M39" s="33"/>
      <c r="N39" s="33"/>
      <c r="O39" s="33"/>
      <c r="P39" s="74"/>
    </row>
    <row r="40" spans="1:16" ht="3" customHeight="1">
      <c r="B40" s="71"/>
      <c r="C40" s="72"/>
      <c r="D40" s="72"/>
      <c r="E40" s="72"/>
      <c r="F40" s="72"/>
      <c r="G40" s="72"/>
      <c r="H40" s="72"/>
      <c r="I40" s="72"/>
      <c r="J40" s="72"/>
      <c r="K40" s="72"/>
      <c r="L40" s="72"/>
      <c r="M40" s="72"/>
      <c r="N40" s="72"/>
      <c r="O40" s="72"/>
      <c r="P40" s="73"/>
    </row>
    <row r="41" spans="1:16" ht="20.100000000000001" customHeight="1">
      <c r="B41" s="71"/>
      <c r="C41" s="175">
        <f>地区別_指導対象者群分析!$E$14</f>
        <v>237769</v>
      </c>
      <c r="D41" s="175"/>
      <c r="E41" s="175"/>
      <c r="F41" s="175"/>
      <c r="G41" s="175"/>
      <c r="H41" s="175"/>
      <c r="I41" s="175"/>
      <c r="J41" s="72"/>
      <c r="K41" s="176">
        <f>地区別_指導対象者群分析!$F$14</f>
        <v>912357</v>
      </c>
      <c r="L41" s="176"/>
      <c r="M41" s="176"/>
      <c r="N41" s="176"/>
      <c r="O41" s="176"/>
      <c r="P41" s="74"/>
    </row>
    <row r="42" spans="1:16" ht="3" customHeight="1">
      <c r="B42" s="71"/>
      <c r="C42" s="75"/>
      <c r="D42" s="75"/>
      <c r="E42" s="75"/>
      <c r="F42" s="75"/>
      <c r="G42" s="75"/>
      <c r="H42" s="75"/>
      <c r="I42" s="75"/>
      <c r="J42" s="75"/>
      <c r="K42" s="75"/>
      <c r="L42" s="75"/>
      <c r="M42" s="75"/>
      <c r="N42" s="75"/>
      <c r="O42" s="75"/>
      <c r="P42" s="73"/>
    </row>
    <row r="43" spans="1:16" ht="3" customHeight="1">
      <c r="B43" s="71"/>
      <c r="C43" s="76"/>
      <c r="D43" s="76"/>
      <c r="E43" s="76"/>
      <c r="F43" s="76"/>
      <c r="G43" s="76"/>
      <c r="H43" s="76"/>
      <c r="I43" s="76"/>
      <c r="J43" s="76"/>
      <c r="K43" s="76"/>
      <c r="L43" s="76"/>
      <c r="M43" s="76"/>
      <c r="N43" s="76"/>
      <c r="O43" s="76"/>
      <c r="P43" s="73"/>
    </row>
    <row r="44" spans="1:16" ht="3" customHeight="1">
      <c r="B44" s="77"/>
      <c r="C44" s="78"/>
      <c r="D44" s="78"/>
      <c r="E44" s="78"/>
      <c r="F44" s="78"/>
      <c r="G44" s="78"/>
      <c r="H44" s="78"/>
      <c r="I44" s="78"/>
      <c r="J44" s="78"/>
      <c r="K44" s="78"/>
      <c r="L44" s="78"/>
      <c r="M44" s="78"/>
      <c r="N44" s="78"/>
      <c r="O44" s="78"/>
      <c r="P44" s="79"/>
    </row>
    <row r="45" spans="1:16" s="80" customFormat="1" ht="12" customHeight="1">
      <c r="B45" s="81" t="s">
        <v>291</v>
      </c>
      <c r="C45" s="81"/>
    </row>
    <row r="46" spans="1:16" s="80" customFormat="1" ht="12" customHeight="1">
      <c r="B46" s="81" t="s">
        <v>292</v>
      </c>
      <c r="C46" s="81"/>
    </row>
    <row r="47" spans="1:16" s="80" customFormat="1" ht="12" customHeight="1">
      <c r="B47" s="81" t="s">
        <v>170</v>
      </c>
      <c r="C47" s="81"/>
    </row>
    <row r="48" spans="1:16" s="80" customFormat="1" ht="12" customHeight="1">
      <c r="B48" s="81" t="s">
        <v>166</v>
      </c>
      <c r="C48" s="81"/>
    </row>
    <row r="49" spans="2:18" s="80" customFormat="1" ht="12" customHeight="1"/>
    <row r="50" spans="2:18" s="80" customFormat="1" ht="12" customHeight="1">
      <c r="B50" s="82" t="s">
        <v>167</v>
      </c>
      <c r="C50" s="81"/>
    </row>
    <row r="51" spans="2:18" s="80" customFormat="1" ht="12" customHeight="1">
      <c r="B51" s="82" t="s">
        <v>168</v>
      </c>
      <c r="C51" s="81"/>
    </row>
    <row r="52" spans="2:18" s="80" customFormat="1" ht="12" customHeight="1">
      <c r="B52" s="82" t="s">
        <v>293</v>
      </c>
      <c r="C52" s="81"/>
    </row>
    <row r="53" spans="2:18" s="80" customFormat="1" ht="12" customHeight="1">
      <c r="B53" s="82" t="s">
        <v>241</v>
      </c>
      <c r="C53" s="82"/>
      <c r="D53" s="82"/>
      <c r="E53" s="82"/>
      <c r="F53" s="82"/>
      <c r="G53" s="82"/>
      <c r="H53" s="82"/>
      <c r="I53" s="82"/>
      <c r="J53" s="82"/>
      <c r="K53" s="82"/>
      <c r="L53" s="82"/>
      <c r="M53" s="82"/>
      <c r="N53" s="82"/>
      <c r="O53" s="82"/>
      <c r="P53" s="82"/>
      <c r="Q53" s="82"/>
      <c r="R53" s="116"/>
    </row>
    <row r="54" spans="2:18" s="80" customFormat="1" ht="12" customHeight="1">
      <c r="B54" s="174" t="s">
        <v>294</v>
      </c>
      <c r="C54" s="174"/>
      <c r="D54" s="174"/>
      <c r="E54" s="174"/>
      <c r="F54" s="174"/>
      <c r="G54" s="174"/>
      <c r="H54" s="174"/>
      <c r="I54" s="174"/>
      <c r="J54" s="174"/>
      <c r="K54" s="174"/>
      <c r="L54" s="174"/>
      <c r="M54" s="174"/>
      <c r="N54" s="174"/>
      <c r="O54" s="174"/>
      <c r="P54" s="174"/>
      <c r="Q54" s="174"/>
      <c r="R54" s="174"/>
    </row>
    <row r="55" spans="2:18" s="80" customFormat="1" ht="12" customHeight="1">
      <c r="B55" s="82" t="s">
        <v>295</v>
      </c>
      <c r="C55" s="81"/>
    </row>
    <row r="56" spans="2:18" s="80" customFormat="1" ht="12" customHeight="1">
      <c r="B56" s="174" t="s">
        <v>296</v>
      </c>
      <c r="C56" s="174"/>
      <c r="D56" s="174"/>
      <c r="E56" s="174"/>
      <c r="F56" s="174"/>
      <c r="G56" s="174"/>
      <c r="H56" s="174"/>
      <c r="I56" s="174"/>
      <c r="J56" s="174"/>
      <c r="K56" s="174"/>
      <c r="L56" s="174"/>
      <c r="M56" s="174"/>
      <c r="N56" s="174"/>
      <c r="O56" s="174"/>
      <c r="P56" s="174"/>
      <c r="Q56" s="174"/>
      <c r="R56" s="174"/>
    </row>
    <row r="57" spans="2:18" s="80" customFormat="1" ht="12" customHeight="1">
      <c r="B57" s="115"/>
      <c r="C57" s="115"/>
      <c r="D57" s="115"/>
      <c r="E57" s="115"/>
      <c r="F57" s="115"/>
      <c r="G57" s="115"/>
      <c r="H57" s="115"/>
      <c r="I57" s="115"/>
      <c r="J57" s="115"/>
      <c r="K57" s="115"/>
      <c r="L57" s="115"/>
      <c r="M57" s="115"/>
      <c r="N57" s="115"/>
      <c r="O57" s="115"/>
      <c r="P57" s="115"/>
      <c r="Q57" s="115"/>
      <c r="R57" s="115"/>
    </row>
    <row r="58" spans="2:18">
      <c r="B58" s="117" t="s">
        <v>242</v>
      </c>
      <c r="C58" s="118"/>
    </row>
    <row r="59" spans="2:18">
      <c r="B59" s="117" t="s">
        <v>243</v>
      </c>
      <c r="C59" s="118"/>
    </row>
    <row r="60" spans="2:18">
      <c r="B60" s="117" t="s">
        <v>244</v>
      </c>
      <c r="C60" s="118"/>
    </row>
    <row r="61" spans="2:18">
      <c r="B61" s="117" t="s">
        <v>245</v>
      </c>
      <c r="C61" s="118"/>
    </row>
    <row r="62" spans="2:18">
      <c r="B62" s="117" t="s">
        <v>246</v>
      </c>
      <c r="C62" s="118"/>
    </row>
    <row r="63" spans="2:18">
      <c r="B63" s="117" t="s">
        <v>247</v>
      </c>
      <c r="C63" s="118"/>
    </row>
    <row r="64" spans="2:18">
      <c r="B64" s="117" t="s">
        <v>248</v>
      </c>
      <c r="C64" s="118"/>
    </row>
    <row r="65" spans="2:3">
      <c r="B65" s="117" t="s">
        <v>249</v>
      </c>
      <c r="C65" s="118"/>
    </row>
    <row r="66" spans="2:3">
      <c r="B66" s="117" t="s">
        <v>250</v>
      </c>
      <c r="C66" s="118"/>
    </row>
    <row r="67" spans="2:3">
      <c r="B67" s="117" t="s">
        <v>257</v>
      </c>
      <c r="C67" s="118"/>
    </row>
    <row r="68" spans="2:3">
      <c r="B68" s="117" t="s">
        <v>258</v>
      </c>
      <c r="C68" s="118"/>
    </row>
    <row r="69" spans="2:3">
      <c r="B69" s="117" t="s">
        <v>259</v>
      </c>
      <c r="C69" s="118"/>
    </row>
    <row r="70" spans="2:3">
      <c r="B70" s="117" t="s">
        <v>251</v>
      </c>
      <c r="C70" s="118"/>
    </row>
    <row r="71" spans="2:3">
      <c r="B71" s="117" t="s">
        <v>252</v>
      </c>
      <c r="C71" s="118"/>
    </row>
    <row r="72" spans="2:3">
      <c r="B72" s="119" t="s">
        <v>253</v>
      </c>
      <c r="C72" s="118"/>
    </row>
    <row r="73" spans="2:3">
      <c r="B73" s="117" t="s">
        <v>254</v>
      </c>
      <c r="C73" s="118"/>
    </row>
    <row r="74" spans="2:3">
      <c r="B74" s="117" t="s">
        <v>255</v>
      </c>
      <c r="C74" s="118"/>
    </row>
    <row r="75" spans="2:3">
      <c r="B75" s="117" t="s">
        <v>256</v>
      </c>
      <c r="C75" s="118"/>
    </row>
  </sheetData>
  <mergeCells count="12">
    <mergeCell ref="B56:R56"/>
    <mergeCell ref="B54:R54"/>
    <mergeCell ref="M25:M27"/>
    <mergeCell ref="O25:O27"/>
    <mergeCell ref="C41:I41"/>
    <mergeCell ref="K41:O41"/>
    <mergeCell ref="G4:K4"/>
    <mergeCell ref="C25:C27"/>
    <mergeCell ref="E25:E27"/>
    <mergeCell ref="G25:G27"/>
    <mergeCell ref="I25:I27"/>
    <mergeCell ref="K25:K27"/>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N15"/>
  <sheetViews>
    <sheetView showGridLines="0" zoomScaleNormal="100" zoomScaleSheetLayoutView="100" workbookViewId="0"/>
  </sheetViews>
  <sheetFormatPr defaultRowHeight="13.5"/>
  <cols>
    <col min="1" max="1" width="4.625" style="6" customWidth="1"/>
    <col min="2" max="2" width="3.625" style="6" customWidth="1"/>
    <col min="3" max="3" width="12.25" style="6" customWidth="1"/>
    <col min="4" max="32" width="8.625" style="6" customWidth="1"/>
    <col min="33" max="33" width="9" style="56"/>
    <col min="34" max="34" width="12.25" style="6" bestFit="1" customWidth="1"/>
    <col min="35" max="37" width="11.125" style="6" customWidth="1"/>
    <col min="38" max="40" width="9" style="56"/>
    <col min="41" max="16384" width="9" style="6"/>
  </cols>
  <sheetData>
    <row r="1" spans="1:40" ht="16.5" customHeight="1">
      <c r="A1" s="6" t="s">
        <v>206</v>
      </c>
    </row>
    <row r="2" spans="1:40" ht="16.5" customHeight="1">
      <c r="A2" s="6" t="s">
        <v>198</v>
      </c>
      <c r="D2" s="56" t="s">
        <v>202</v>
      </c>
    </row>
    <row r="3" spans="1:40" ht="16.5" customHeight="1">
      <c r="B3" s="166"/>
      <c r="C3" s="168" t="s">
        <v>132</v>
      </c>
      <c r="D3" s="198" t="s">
        <v>189</v>
      </c>
      <c r="E3" s="198" t="s">
        <v>207</v>
      </c>
      <c r="F3" s="198" t="s">
        <v>208</v>
      </c>
      <c r="G3" s="186" t="s">
        <v>74</v>
      </c>
      <c r="H3" s="184"/>
      <c r="I3" s="166" t="s">
        <v>75</v>
      </c>
      <c r="J3" s="186"/>
      <c r="K3" s="19"/>
      <c r="L3" s="19"/>
      <c r="M3" s="19"/>
      <c r="N3" s="20"/>
      <c r="O3" s="192" t="s">
        <v>209</v>
      </c>
      <c r="P3" s="193"/>
      <c r="Q3" s="196" t="s">
        <v>232</v>
      </c>
      <c r="R3" s="186"/>
      <c r="S3" s="162"/>
      <c r="T3" s="162"/>
      <c r="U3" s="162"/>
      <c r="V3" s="162"/>
      <c r="W3" s="166" t="s">
        <v>78</v>
      </c>
      <c r="X3" s="184"/>
      <c r="Y3" s="166" t="s">
        <v>79</v>
      </c>
      <c r="Z3" s="184"/>
      <c r="AA3" s="180" t="s">
        <v>80</v>
      </c>
      <c r="AB3" s="181"/>
      <c r="AC3" s="162"/>
      <c r="AD3" s="162"/>
      <c r="AE3" s="162"/>
      <c r="AF3" s="163"/>
      <c r="AG3" s="4"/>
      <c r="AH3" s="47"/>
      <c r="AI3" s="47"/>
      <c r="AJ3" s="47"/>
      <c r="AK3" s="47"/>
    </row>
    <row r="4" spans="1:40" ht="16.5" customHeight="1">
      <c r="B4" s="197"/>
      <c r="C4" s="168"/>
      <c r="D4" s="199"/>
      <c r="E4" s="199"/>
      <c r="F4" s="199"/>
      <c r="G4" s="187"/>
      <c r="H4" s="185"/>
      <c r="I4" s="167"/>
      <c r="J4" s="187"/>
      <c r="K4" s="188" t="s">
        <v>184</v>
      </c>
      <c r="L4" s="189"/>
      <c r="M4" s="188" t="s">
        <v>185</v>
      </c>
      <c r="N4" s="189"/>
      <c r="O4" s="194"/>
      <c r="P4" s="195"/>
      <c r="Q4" s="167"/>
      <c r="R4" s="187"/>
      <c r="S4" s="190" t="s">
        <v>77</v>
      </c>
      <c r="T4" s="191"/>
      <c r="U4" s="190" t="s">
        <v>186</v>
      </c>
      <c r="V4" s="191"/>
      <c r="W4" s="167"/>
      <c r="X4" s="185"/>
      <c r="Y4" s="167"/>
      <c r="Z4" s="185"/>
      <c r="AA4" s="182"/>
      <c r="AB4" s="183"/>
      <c r="AC4" s="178" t="s">
        <v>187</v>
      </c>
      <c r="AD4" s="179"/>
      <c r="AE4" s="178" t="s">
        <v>188</v>
      </c>
      <c r="AF4" s="179"/>
      <c r="AH4" s="34" t="s">
        <v>260</v>
      </c>
      <c r="AI4" s="34"/>
      <c r="AJ4" s="55"/>
      <c r="AK4" s="55"/>
      <c r="AL4" s="2"/>
    </row>
    <row r="5" spans="1:40" ht="45">
      <c r="B5" s="167"/>
      <c r="C5" s="168"/>
      <c r="D5" s="200"/>
      <c r="E5" s="200"/>
      <c r="F5" s="200"/>
      <c r="G5" s="46" t="s">
        <v>73</v>
      </c>
      <c r="H5" s="45" t="s">
        <v>298</v>
      </c>
      <c r="I5" s="46" t="s">
        <v>73</v>
      </c>
      <c r="J5" s="45" t="s">
        <v>298</v>
      </c>
      <c r="K5" s="46" t="s">
        <v>73</v>
      </c>
      <c r="L5" s="45" t="s">
        <v>298</v>
      </c>
      <c r="M5" s="46" t="s">
        <v>73</v>
      </c>
      <c r="N5" s="45" t="s">
        <v>298</v>
      </c>
      <c r="O5" s="46" t="s">
        <v>73</v>
      </c>
      <c r="P5" s="45" t="s">
        <v>298</v>
      </c>
      <c r="Q5" s="46" t="s">
        <v>73</v>
      </c>
      <c r="R5" s="45" t="s">
        <v>298</v>
      </c>
      <c r="S5" s="46" t="s">
        <v>73</v>
      </c>
      <c r="T5" s="45" t="s">
        <v>298</v>
      </c>
      <c r="U5" s="46" t="s">
        <v>73</v>
      </c>
      <c r="V5" s="45" t="s">
        <v>298</v>
      </c>
      <c r="W5" s="46" t="s">
        <v>73</v>
      </c>
      <c r="X5" s="45" t="s">
        <v>298</v>
      </c>
      <c r="Y5" s="46" t="s">
        <v>73</v>
      </c>
      <c r="Z5" s="45" t="s">
        <v>298</v>
      </c>
      <c r="AA5" s="46" t="s">
        <v>73</v>
      </c>
      <c r="AB5" s="45" t="s">
        <v>298</v>
      </c>
      <c r="AC5" s="46" t="s">
        <v>73</v>
      </c>
      <c r="AD5" s="45" t="s">
        <v>298</v>
      </c>
      <c r="AE5" s="46" t="s">
        <v>73</v>
      </c>
      <c r="AF5" s="45" t="s">
        <v>298</v>
      </c>
      <c r="AH5" s="177" t="s">
        <v>300</v>
      </c>
      <c r="AI5" s="177"/>
      <c r="AJ5" s="177" t="s">
        <v>301</v>
      </c>
      <c r="AK5" s="177"/>
      <c r="AL5" s="5" t="s">
        <v>91</v>
      </c>
      <c r="AM5" s="5" t="s">
        <v>92</v>
      </c>
      <c r="AN5" s="87"/>
    </row>
    <row r="6" spans="1:40">
      <c r="B6" s="13">
        <v>1</v>
      </c>
      <c r="C6" s="83" t="s">
        <v>190</v>
      </c>
      <c r="D6" s="113">
        <v>133106</v>
      </c>
      <c r="E6" s="114">
        <v>40082</v>
      </c>
      <c r="F6" s="113">
        <f>D6-E6</f>
        <v>93024</v>
      </c>
      <c r="G6" s="21">
        <v>6691</v>
      </c>
      <c r="H6" s="100">
        <f t="shared" ref="H6:H11" si="0">IFERROR(G6/$D6,"-")</f>
        <v>5.0268207293435306E-2</v>
      </c>
      <c r="I6" s="21">
        <f>SUM(K6,M6)</f>
        <v>11078</v>
      </c>
      <c r="J6" s="100">
        <f t="shared" ref="J6:J11" si="1">IFERROR(I6/$D6,"-")</f>
        <v>8.3226901867684402E-2</v>
      </c>
      <c r="K6" s="21">
        <v>3057</v>
      </c>
      <c r="L6" s="100">
        <f>IFERROR(K6/$D6,"-")</f>
        <v>2.2966658152149416E-2</v>
      </c>
      <c r="M6" s="21">
        <v>8021</v>
      </c>
      <c r="N6" s="100">
        <f>IFERROR(M6/$D6,"-")</f>
        <v>6.026024371553499E-2</v>
      </c>
      <c r="O6" s="21">
        <v>212</v>
      </c>
      <c r="P6" s="100">
        <f>IFERROR(O6/$D6,"-")</f>
        <v>1.5927155800640092E-3</v>
      </c>
      <c r="Q6" s="21">
        <f>SUM(S6,U6)</f>
        <v>22101</v>
      </c>
      <c r="R6" s="100">
        <f>IFERROR(Q6/$D6,"-")</f>
        <v>0.16604059922167294</v>
      </c>
      <c r="S6" s="21">
        <v>2091</v>
      </c>
      <c r="T6" s="100">
        <f>IFERROR(S6/$D6,"-")</f>
        <v>1.5709284329782278E-2</v>
      </c>
      <c r="U6" s="21">
        <v>20010</v>
      </c>
      <c r="V6" s="100">
        <f>IFERROR(U6/$D6,"-")</f>
        <v>0.15033131489189067</v>
      </c>
      <c r="W6" s="21">
        <v>63827</v>
      </c>
      <c r="X6" s="100">
        <f>IFERROR(W6/$D6,"-")</f>
        <v>0.47952008173936561</v>
      </c>
      <c r="Y6" s="21">
        <v>663</v>
      </c>
      <c r="Z6" s="100">
        <f>IFERROR(Y6/$D6,"-")</f>
        <v>4.9809925923699908E-3</v>
      </c>
      <c r="AA6" s="21">
        <f>SUM(AC6,AE6)</f>
        <v>28534</v>
      </c>
      <c r="AB6" s="100">
        <f>IFERROR(AA6/$D6,"-")</f>
        <v>0.21437050170540772</v>
      </c>
      <c r="AC6" s="21">
        <v>7719</v>
      </c>
      <c r="AD6" s="100">
        <f>IFERROR(AC6/$D6,"-")</f>
        <v>5.7991375294877766E-2</v>
      </c>
      <c r="AE6" s="21">
        <v>20815</v>
      </c>
      <c r="AF6" s="100">
        <f>IFERROR(AE6/$D6,"-")</f>
        <v>0.15637912641052995</v>
      </c>
      <c r="AH6" s="84" t="str">
        <f>INDEX($C$6:$C$13,MATCH(AI6,T$6:T$13,0))</f>
        <v>豊能医療圏</v>
      </c>
      <c r="AI6" s="85">
        <f>LARGE(T$6:T$13,ROW(F1))</f>
        <v>1.5709284329782278E-2</v>
      </c>
      <c r="AJ6" s="84" t="str">
        <f>INDEX($C$6:$C$13,MATCH(AK6,Z$6:Z$13,0))</f>
        <v>大阪市医療圏</v>
      </c>
      <c r="AK6" s="85">
        <f>LARGE(Z$6:Z$13,ROW(H1))</f>
        <v>5.7990847787183185E-3</v>
      </c>
      <c r="AL6" s="88">
        <f>$T$14</f>
        <v>1.1430052011692633E-2</v>
      </c>
      <c r="AM6" s="88">
        <f t="shared" ref="AM6:AM13" si="2">$Z$14</f>
        <v>5.1516094758313436E-3</v>
      </c>
      <c r="AN6" s="87">
        <v>0</v>
      </c>
    </row>
    <row r="7" spans="1:40">
      <c r="B7" s="13">
        <v>2</v>
      </c>
      <c r="C7" s="83" t="s">
        <v>7</v>
      </c>
      <c r="D7" s="113">
        <v>99201</v>
      </c>
      <c r="E7" s="114">
        <v>27006</v>
      </c>
      <c r="F7" s="113">
        <f t="shared" ref="F7" si="3">D7-E7</f>
        <v>72195</v>
      </c>
      <c r="G7" s="21">
        <v>5034</v>
      </c>
      <c r="H7" s="100">
        <f t="shared" si="0"/>
        <v>5.0745456194998033E-2</v>
      </c>
      <c r="I7" s="21">
        <f t="shared" ref="I7" si="4">SUM(K7,M7)</f>
        <v>7727</v>
      </c>
      <c r="J7" s="100">
        <f t="shared" si="1"/>
        <v>7.7892359956048832E-2</v>
      </c>
      <c r="K7" s="21">
        <v>2424</v>
      </c>
      <c r="L7" s="100">
        <f t="shared" ref="L7" si="5">IFERROR(K7/$D7,"-")</f>
        <v>2.4435237548008588E-2</v>
      </c>
      <c r="M7" s="21">
        <v>5303</v>
      </c>
      <c r="N7" s="100">
        <f t="shared" ref="N7" si="6">IFERROR(M7/$D7,"-")</f>
        <v>5.3457122408040243E-2</v>
      </c>
      <c r="O7" s="21">
        <v>25</v>
      </c>
      <c r="P7" s="100">
        <f t="shared" ref="P7" si="7">IFERROR(O7/$D7,"-")</f>
        <v>2.5201358857269583E-4</v>
      </c>
      <c r="Q7" s="21">
        <f t="shared" ref="Q7" si="8">SUM(S7,U7)</f>
        <v>14220</v>
      </c>
      <c r="R7" s="100">
        <f t="shared" ref="R7" si="9">IFERROR(Q7/$D7,"-")</f>
        <v>0.14334532918014939</v>
      </c>
      <c r="S7" s="21">
        <v>1481</v>
      </c>
      <c r="T7" s="100">
        <f t="shared" ref="T7" si="10">IFERROR(S7/$D7,"-")</f>
        <v>1.4929284987046501E-2</v>
      </c>
      <c r="U7" s="21">
        <v>12739</v>
      </c>
      <c r="V7" s="100">
        <f t="shared" ref="V7" si="11">IFERROR(U7/$D7,"-")</f>
        <v>0.1284160441931029</v>
      </c>
      <c r="W7" s="21">
        <v>49794</v>
      </c>
      <c r="X7" s="100">
        <f t="shared" ref="X7" si="12">IFERROR(W7/$D7,"-")</f>
        <v>0.50195058517555269</v>
      </c>
      <c r="Y7" s="21">
        <v>450</v>
      </c>
      <c r="Z7" s="100">
        <f t="shared" ref="Z7" si="13">IFERROR(Y7/$D7,"-")</f>
        <v>4.5362445943085252E-3</v>
      </c>
      <c r="AA7" s="21">
        <f t="shared" ref="AA7:AA13" si="14">SUM(AC7,AE7)</f>
        <v>21951</v>
      </c>
      <c r="AB7" s="100">
        <f t="shared" ref="AB7" si="15">IFERROR(AA7/$D7,"-")</f>
        <v>0.22127801131036987</v>
      </c>
      <c r="AC7" s="21">
        <v>6150</v>
      </c>
      <c r="AD7" s="100">
        <f t="shared" ref="AD7" si="16">IFERROR(AC7/$D7,"-")</f>
        <v>6.1995342788883176E-2</v>
      </c>
      <c r="AE7" s="21">
        <v>15801</v>
      </c>
      <c r="AF7" s="100">
        <f t="shared" ref="AF7" si="17">IFERROR(AE7/$D7,"-")</f>
        <v>0.15928266852148668</v>
      </c>
      <c r="AH7" s="84" t="str">
        <f t="shared" ref="AH7:AH13" si="18">INDEX($C$6:$C$13,MATCH(AI7,T$6:T$13,0))</f>
        <v>三島医療圏</v>
      </c>
      <c r="AI7" s="85">
        <f t="shared" ref="AI7:AI13" si="19">LARGE(T$6:T$13,ROW(F2))</f>
        <v>1.4929284987046501E-2</v>
      </c>
      <c r="AJ7" s="84" t="str">
        <f t="shared" ref="AJ7:AJ13" si="20">INDEX($C$6:$C$13,MATCH(AK7,Z$6:Z$13,0))</f>
        <v>堺市医療圏</v>
      </c>
      <c r="AK7" s="85">
        <f t="shared" ref="AK7:AK13" si="21">LARGE(Z$6:Z$13,ROW(H2))</f>
        <v>5.2383493418712204E-3</v>
      </c>
      <c r="AL7" s="88">
        <f t="shared" ref="AL7:AL13" si="22">$T$14</f>
        <v>1.1430052011692633E-2</v>
      </c>
      <c r="AM7" s="88">
        <f t="shared" si="2"/>
        <v>5.1516094758313436E-3</v>
      </c>
      <c r="AN7" s="87">
        <v>0</v>
      </c>
    </row>
    <row r="8" spans="1:40">
      <c r="B8" s="13">
        <v>3</v>
      </c>
      <c r="C8" s="86" t="s">
        <v>12</v>
      </c>
      <c r="D8" s="113">
        <v>158610</v>
      </c>
      <c r="E8" s="114">
        <v>35692</v>
      </c>
      <c r="F8" s="113">
        <f t="shared" ref="F8:F13" si="23">D8-E8</f>
        <v>122918</v>
      </c>
      <c r="G8" s="21">
        <v>5645</v>
      </c>
      <c r="H8" s="100">
        <f t="shared" si="0"/>
        <v>3.5590441964567177E-2</v>
      </c>
      <c r="I8" s="21">
        <f t="shared" ref="I8:I13" si="24">SUM(K8,M8)</f>
        <v>10176</v>
      </c>
      <c r="J8" s="100">
        <f t="shared" si="1"/>
        <v>6.4157367126915069E-2</v>
      </c>
      <c r="K8" s="21">
        <v>3384</v>
      </c>
      <c r="L8" s="100">
        <f t="shared" ref="L8" si="25">IFERROR(K8/$D8,"-")</f>
        <v>2.1335350860601475E-2</v>
      </c>
      <c r="M8" s="21">
        <v>6792</v>
      </c>
      <c r="N8" s="100">
        <f t="shared" ref="N8" si="26">IFERROR(M8/$D8,"-")</f>
        <v>4.2822016266313601E-2</v>
      </c>
      <c r="O8" s="21">
        <v>48</v>
      </c>
      <c r="P8" s="100">
        <f t="shared" ref="P8" si="27">IFERROR(O8/$D8,"-")</f>
        <v>3.0262909022129751E-4</v>
      </c>
      <c r="Q8" s="21">
        <f t="shared" ref="Q8:Q13" si="28">SUM(S8,U8)</f>
        <v>19823</v>
      </c>
      <c r="R8" s="100">
        <f t="shared" ref="R8" si="29">IFERROR(Q8/$D8,"-")</f>
        <v>0.12497950948868293</v>
      </c>
      <c r="S8" s="21">
        <v>2330</v>
      </c>
      <c r="T8" s="100">
        <f t="shared" ref="T8" si="30">IFERROR(S8/$D8,"-")</f>
        <v>1.4690120421158817E-2</v>
      </c>
      <c r="U8" s="21">
        <v>17493</v>
      </c>
      <c r="V8" s="100">
        <f t="shared" ref="V8" si="31">IFERROR(U8/$D8,"-")</f>
        <v>0.11028938906752411</v>
      </c>
      <c r="W8" s="21">
        <v>87609</v>
      </c>
      <c r="X8" s="100">
        <f t="shared" ref="X8" si="32">IFERROR(W8/$D8,"-")</f>
        <v>0.55235483260828444</v>
      </c>
      <c r="Y8" s="21">
        <v>755</v>
      </c>
      <c r="Z8" s="100">
        <f t="shared" ref="Z8" si="33">IFERROR(Y8/$D8,"-")</f>
        <v>4.7601033982724921E-3</v>
      </c>
      <c r="AA8" s="21">
        <f t="shared" si="14"/>
        <v>34554</v>
      </c>
      <c r="AB8" s="100">
        <f t="shared" ref="AB8" si="34">IFERROR(AA8/$D8,"-")</f>
        <v>0.21785511632305654</v>
      </c>
      <c r="AC8" s="21">
        <v>9684</v>
      </c>
      <c r="AD8" s="100">
        <f t="shared" ref="AD8" si="35">IFERROR(AC8/$D8,"-")</f>
        <v>6.1055418952146778E-2</v>
      </c>
      <c r="AE8" s="21">
        <v>24870</v>
      </c>
      <c r="AF8" s="100">
        <f t="shared" ref="AF8" si="36">IFERROR(AE8/$D8,"-")</f>
        <v>0.15679969737090979</v>
      </c>
      <c r="AH8" s="84" t="str">
        <f t="shared" si="18"/>
        <v>北河内医療圏</v>
      </c>
      <c r="AI8" s="85">
        <f t="shared" si="19"/>
        <v>1.4690120421158817E-2</v>
      </c>
      <c r="AJ8" s="84" t="str">
        <f t="shared" si="20"/>
        <v>中河内医療圏</v>
      </c>
      <c r="AK8" s="85">
        <f t="shared" si="21"/>
        <v>5.197332094621243E-3</v>
      </c>
      <c r="AL8" s="88">
        <f t="shared" si="22"/>
        <v>1.1430052011692633E-2</v>
      </c>
      <c r="AM8" s="88">
        <f t="shared" si="2"/>
        <v>5.1516094758313436E-3</v>
      </c>
      <c r="AN8" s="87">
        <v>0</v>
      </c>
    </row>
    <row r="9" spans="1:40">
      <c r="B9" s="13">
        <v>4</v>
      </c>
      <c r="C9" s="86" t="s">
        <v>20</v>
      </c>
      <c r="D9" s="113">
        <v>114097</v>
      </c>
      <c r="E9" s="114">
        <v>24348</v>
      </c>
      <c r="F9" s="113">
        <f t="shared" si="23"/>
        <v>89749</v>
      </c>
      <c r="G9" s="21">
        <v>3750</v>
      </c>
      <c r="H9" s="100">
        <f t="shared" si="0"/>
        <v>3.2866771256036528E-2</v>
      </c>
      <c r="I9" s="21">
        <f t="shared" si="24"/>
        <v>6306</v>
      </c>
      <c r="J9" s="100">
        <f t="shared" si="1"/>
        <v>5.5268762544151029E-2</v>
      </c>
      <c r="K9" s="21">
        <v>1992</v>
      </c>
      <c r="L9" s="100">
        <f t="shared" ref="L9" si="37">IFERROR(K9/$D9,"-")</f>
        <v>1.7458828891206604E-2</v>
      </c>
      <c r="M9" s="21">
        <v>4314</v>
      </c>
      <c r="N9" s="100">
        <f t="shared" ref="N9" si="38">IFERROR(M9/$D9,"-")</f>
        <v>3.7809933652944425E-2</v>
      </c>
      <c r="O9" s="21">
        <v>159</v>
      </c>
      <c r="P9" s="100">
        <f t="shared" ref="P9" si="39">IFERROR(O9/$D9,"-")</f>
        <v>1.393551101255949E-3</v>
      </c>
      <c r="Q9" s="21">
        <f t="shared" si="28"/>
        <v>14133</v>
      </c>
      <c r="R9" s="100">
        <f t="shared" ref="R9" si="40">IFERROR(Q9/$D9,"-")</f>
        <v>0.12386828750975047</v>
      </c>
      <c r="S9" s="21">
        <v>1333</v>
      </c>
      <c r="T9" s="100">
        <f t="shared" ref="T9" si="41">IFERROR(S9/$D9,"-")</f>
        <v>1.1683041622479119E-2</v>
      </c>
      <c r="U9" s="21">
        <v>12800</v>
      </c>
      <c r="V9" s="100">
        <f t="shared" ref="V9" si="42">IFERROR(U9/$D9,"-")</f>
        <v>0.11218524588727136</v>
      </c>
      <c r="W9" s="21">
        <v>64256</v>
      </c>
      <c r="X9" s="100">
        <f t="shared" ref="X9" si="43">IFERROR(W9/$D9,"-")</f>
        <v>0.56316993435410223</v>
      </c>
      <c r="Y9" s="21">
        <v>593</v>
      </c>
      <c r="Z9" s="100">
        <f t="shared" ref="Z9" si="44">IFERROR(Y9/$D9,"-")</f>
        <v>5.197332094621243E-3</v>
      </c>
      <c r="AA9" s="21">
        <f t="shared" si="14"/>
        <v>24900</v>
      </c>
      <c r="AB9" s="100">
        <f t="shared" ref="AB9" si="45">IFERROR(AA9/$D9,"-")</f>
        <v>0.21823536114008257</v>
      </c>
      <c r="AC9" s="21">
        <v>7223</v>
      </c>
      <c r="AD9" s="100">
        <f t="shared" ref="AD9" si="46">IFERROR(AC9/$D9,"-")</f>
        <v>6.3305783675293825E-2</v>
      </c>
      <c r="AE9" s="21">
        <v>17677</v>
      </c>
      <c r="AF9" s="100">
        <f t="shared" ref="AF9" si="47">IFERROR(AE9/$D9,"-")</f>
        <v>0.15492957746478872</v>
      </c>
      <c r="AH9" s="84" t="str">
        <f t="shared" si="18"/>
        <v>南河内医療圏</v>
      </c>
      <c r="AI9" s="85">
        <f t="shared" si="19"/>
        <v>1.2752043596730244E-2</v>
      </c>
      <c r="AJ9" s="84" t="str">
        <f t="shared" si="20"/>
        <v>泉州医療圏</v>
      </c>
      <c r="AK9" s="85">
        <f t="shared" si="21"/>
        <v>5.0279803289808378E-3</v>
      </c>
      <c r="AL9" s="88">
        <f t="shared" si="22"/>
        <v>1.1430052011692633E-2</v>
      </c>
      <c r="AM9" s="88">
        <f t="shared" si="2"/>
        <v>5.1516094758313436E-3</v>
      </c>
      <c r="AN9" s="87">
        <v>0</v>
      </c>
    </row>
    <row r="10" spans="1:40">
      <c r="B10" s="13">
        <v>5</v>
      </c>
      <c r="C10" s="86" t="s">
        <v>24</v>
      </c>
      <c r="D10" s="113">
        <v>91750</v>
      </c>
      <c r="E10" s="114">
        <v>23715</v>
      </c>
      <c r="F10" s="113">
        <f t="shared" si="23"/>
        <v>68035</v>
      </c>
      <c r="G10" s="21">
        <v>4427</v>
      </c>
      <c r="H10" s="100">
        <f t="shared" si="0"/>
        <v>4.825068119891008E-2</v>
      </c>
      <c r="I10" s="21">
        <f t="shared" si="24"/>
        <v>7027</v>
      </c>
      <c r="J10" s="100">
        <f t="shared" si="1"/>
        <v>7.6588555858310634E-2</v>
      </c>
      <c r="K10" s="21">
        <v>1902</v>
      </c>
      <c r="L10" s="100">
        <f t="shared" ref="L10" si="48">IFERROR(K10/$D10,"-")</f>
        <v>2.073024523160763E-2</v>
      </c>
      <c r="M10" s="21">
        <v>5125</v>
      </c>
      <c r="N10" s="100">
        <f t="shared" ref="N10" si="49">IFERROR(M10/$D10,"-")</f>
        <v>5.5858310626702996E-2</v>
      </c>
      <c r="O10" s="21">
        <v>28</v>
      </c>
      <c r="P10" s="100">
        <f t="shared" ref="P10" si="50">IFERROR(O10/$D10,"-")</f>
        <v>3.0517711171662126E-4</v>
      </c>
      <c r="Q10" s="21">
        <f t="shared" si="28"/>
        <v>12233</v>
      </c>
      <c r="R10" s="100">
        <f t="shared" ref="R10" si="51">IFERROR(Q10/$D10,"-")</f>
        <v>0.13332970027247956</v>
      </c>
      <c r="S10" s="21">
        <v>1170</v>
      </c>
      <c r="T10" s="100">
        <f t="shared" ref="T10" si="52">IFERROR(S10/$D10,"-")</f>
        <v>1.2752043596730244E-2</v>
      </c>
      <c r="U10" s="21">
        <v>11063</v>
      </c>
      <c r="V10" s="100">
        <f t="shared" ref="V10" si="53">IFERROR(U10/$D10,"-")</f>
        <v>0.12057765667574932</v>
      </c>
      <c r="W10" s="21">
        <v>48075</v>
      </c>
      <c r="X10" s="100">
        <f t="shared" ref="X10" si="54">IFERROR(W10/$D10,"-")</f>
        <v>0.52397820163487741</v>
      </c>
      <c r="Y10" s="21">
        <v>409</v>
      </c>
      <c r="Z10" s="100">
        <f t="shared" ref="Z10" si="55">IFERROR(Y10/$D10,"-")</f>
        <v>4.4577656675749318E-3</v>
      </c>
      <c r="AA10" s="21">
        <f t="shared" si="14"/>
        <v>19551</v>
      </c>
      <c r="AB10" s="100">
        <f t="shared" ref="AB10" si="56">IFERROR(AA10/$D10,"-")</f>
        <v>0.2130899182561308</v>
      </c>
      <c r="AC10" s="21">
        <v>5601</v>
      </c>
      <c r="AD10" s="100">
        <f t="shared" ref="AD10" si="57">IFERROR(AC10/$D10,"-")</f>
        <v>6.1046321525885558E-2</v>
      </c>
      <c r="AE10" s="21">
        <v>13950</v>
      </c>
      <c r="AF10" s="100">
        <f t="shared" ref="AF10" si="58">IFERROR(AE10/$D10,"-")</f>
        <v>0.15204359673024523</v>
      </c>
      <c r="AH10" s="84" t="str">
        <f t="shared" si="18"/>
        <v>中河内医療圏</v>
      </c>
      <c r="AI10" s="85">
        <f t="shared" si="19"/>
        <v>1.1683041622479119E-2</v>
      </c>
      <c r="AJ10" s="84" t="str">
        <f t="shared" si="20"/>
        <v>豊能医療圏</v>
      </c>
      <c r="AK10" s="85">
        <f t="shared" si="21"/>
        <v>4.9809925923699908E-3</v>
      </c>
      <c r="AL10" s="88">
        <f t="shared" si="22"/>
        <v>1.1430052011692633E-2</v>
      </c>
      <c r="AM10" s="88">
        <f t="shared" si="2"/>
        <v>5.1516094758313436E-3</v>
      </c>
      <c r="AN10" s="87">
        <v>0</v>
      </c>
    </row>
    <row r="11" spans="1:40">
      <c r="B11" s="13">
        <v>6</v>
      </c>
      <c r="C11" s="86" t="s">
        <v>34</v>
      </c>
      <c r="D11" s="113">
        <v>112440</v>
      </c>
      <c r="E11" s="114">
        <v>20081</v>
      </c>
      <c r="F11" s="113">
        <f>D11-E11</f>
        <v>92359</v>
      </c>
      <c r="G11" s="21">
        <v>3077</v>
      </c>
      <c r="H11" s="100">
        <f t="shared" si="0"/>
        <v>2.7365706154393453E-2</v>
      </c>
      <c r="I11" s="21">
        <f t="shared" si="24"/>
        <v>5467</v>
      </c>
      <c r="J11" s="100">
        <f t="shared" si="1"/>
        <v>4.8621487015297046E-2</v>
      </c>
      <c r="K11" s="21">
        <v>1931</v>
      </c>
      <c r="L11" s="100">
        <f t="shared" ref="L11" si="59">IFERROR(K11/$D11,"-")</f>
        <v>1.7173603699750978E-2</v>
      </c>
      <c r="M11" s="21">
        <v>3536</v>
      </c>
      <c r="N11" s="100">
        <f t="shared" ref="N11" si="60">IFERROR(M11/$D11,"-")</f>
        <v>3.1447883315546071E-2</v>
      </c>
      <c r="O11" s="21">
        <v>14</v>
      </c>
      <c r="P11" s="100">
        <f t="shared" ref="P11" si="61">IFERROR(O11/$D11,"-")</f>
        <v>1.2451085023123444E-4</v>
      </c>
      <c r="Q11" s="21">
        <f t="shared" si="28"/>
        <v>11523</v>
      </c>
      <c r="R11" s="100">
        <f t="shared" ref="R11" si="62">IFERROR(Q11/$D11,"-")</f>
        <v>0.10248132337246532</v>
      </c>
      <c r="S11" s="21">
        <v>1305</v>
      </c>
      <c r="T11" s="100">
        <f t="shared" ref="T11" si="63">IFERROR(S11/$D11,"-")</f>
        <v>1.1606189967982924E-2</v>
      </c>
      <c r="U11" s="21">
        <v>10218</v>
      </c>
      <c r="V11" s="100">
        <f t="shared" ref="V11" si="64">IFERROR(U11/$D11,"-")</f>
        <v>9.0875133404482389E-2</v>
      </c>
      <c r="W11" s="21">
        <v>64590</v>
      </c>
      <c r="X11" s="100">
        <f t="shared" ref="X11" si="65">IFERROR(W11/$D11,"-")</f>
        <v>0.57443970117395948</v>
      </c>
      <c r="Y11" s="21">
        <v>589</v>
      </c>
      <c r="Z11" s="100">
        <f t="shared" ref="Z11" si="66">IFERROR(Y11/$D11,"-")</f>
        <v>5.2383493418712204E-3</v>
      </c>
      <c r="AA11" s="21">
        <f t="shared" si="14"/>
        <v>27180</v>
      </c>
      <c r="AB11" s="100">
        <f t="shared" ref="AB11" si="67">IFERROR(AA11/$D11,"-")</f>
        <v>0.24172892209178229</v>
      </c>
      <c r="AC11" s="21">
        <v>7487</v>
      </c>
      <c r="AD11" s="100">
        <f t="shared" ref="AD11" si="68">IFERROR(AC11/$D11,"-")</f>
        <v>6.6586623977232307E-2</v>
      </c>
      <c r="AE11" s="21">
        <v>19693</v>
      </c>
      <c r="AF11" s="100">
        <f t="shared" ref="AF11" si="69">IFERROR(AE11/$D11,"-")</f>
        <v>0.17514229811454998</v>
      </c>
      <c r="AH11" s="84" t="str">
        <f t="shared" si="18"/>
        <v>堺市医療圏</v>
      </c>
      <c r="AI11" s="85">
        <f t="shared" si="19"/>
        <v>1.1606189967982924E-2</v>
      </c>
      <c r="AJ11" s="84" t="str">
        <f t="shared" si="20"/>
        <v>北河内医療圏</v>
      </c>
      <c r="AK11" s="85">
        <f t="shared" si="21"/>
        <v>4.7601033982724921E-3</v>
      </c>
      <c r="AL11" s="88">
        <f t="shared" si="22"/>
        <v>1.1430052011692633E-2</v>
      </c>
      <c r="AM11" s="88">
        <f t="shared" si="2"/>
        <v>5.1516094758313436E-3</v>
      </c>
      <c r="AN11" s="87">
        <v>0</v>
      </c>
    </row>
    <row r="12" spans="1:40">
      <c r="B12" s="13">
        <v>7</v>
      </c>
      <c r="C12" s="86" t="s">
        <v>43</v>
      </c>
      <c r="D12" s="113">
        <v>117940</v>
      </c>
      <c r="E12" s="114">
        <v>23596</v>
      </c>
      <c r="F12" s="113">
        <f t="shared" si="23"/>
        <v>94344</v>
      </c>
      <c r="G12" s="21">
        <v>3869</v>
      </c>
      <c r="H12" s="100">
        <f t="shared" ref="H12:H14" si="70">IFERROR(G12/$D12,"-")</f>
        <v>3.2804816008139732E-2</v>
      </c>
      <c r="I12" s="21">
        <f t="shared" si="24"/>
        <v>6907</v>
      </c>
      <c r="J12" s="100">
        <f t="shared" ref="J12" si="71">IFERROR(I12/$D12,"-")</f>
        <v>5.8563676445650331E-2</v>
      </c>
      <c r="K12" s="21">
        <v>1938</v>
      </c>
      <c r="L12" s="100">
        <f t="shared" ref="L12" si="72">IFERROR(K12/$D12,"-")</f>
        <v>1.6432084110564692E-2</v>
      </c>
      <c r="M12" s="21">
        <v>4969</v>
      </c>
      <c r="N12" s="100">
        <f t="shared" ref="N12" si="73">IFERROR(M12/$D12,"-")</f>
        <v>4.2131592335085635E-2</v>
      </c>
      <c r="O12" s="21">
        <v>17</v>
      </c>
      <c r="P12" s="100">
        <f t="shared" ref="P12" si="74">IFERROR(O12/$D12,"-")</f>
        <v>1.4414108868916398E-4</v>
      </c>
      <c r="Q12" s="21">
        <f t="shared" si="28"/>
        <v>12803</v>
      </c>
      <c r="R12" s="100">
        <f t="shared" ref="R12" si="75">IFERROR(Q12/$D12,"-")</f>
        <v>0.10855519755808038</v>
      </c>
      <c r="S12" s="21">
        <v>1246</v>
      </c>
      <c r="T12" s="100">
        <f t="shared" ref="T12" si="76">IFERROR(S12/$D12,"-")</f>
        <v>1.0564693912158725E-2</v>
      </c>
      <c r="U12" s="21">
        <v>11557</v>
      </c>
      <c r="V12" s="100">
        <f t="shared" ref="V12" si="77">IFERROR(U12/$D12,"-")</f>
        <v>9.7990503645921656E-2</v>
      </c>
      <c r="W12" s="21">
        <v>68147</v>
      </c>
      <c r="X12" s="100">
        <f t="shared" ref="X12" si="78">IFERROR(W12/$D12,"-")</f>
        <v>0.5778107512294387</v>
      </c>
      <c r="Y12" s="21">
        <v>593</v>
      </c>
      <c r="Z12" s="100">
        <f t="shared" ref="Z12" si="79">IFERROR(Y12/$D12,"-")</f>
        <v>5.0279803289808378E-3</v>
      </c>
      <c r="AA12" s="21">
        <f t="shared" si="14"/>
        <v>25604</v>
      </c>
      <c r="AB12" s="100">
        <f t="shared" ref="AB12" si="80">IFERROR(AA12/$D12,"-")</f>
        <v>0.21709343734102085</v>
      </c>
      <c r="AC12" s="21">
        <v>7118</v>
      </c>
      <c r="AD12" s="100">
        <f t="shared" ref="AD12" si="81">IFERROR(AC12/$D12,"-")</f>
        <v>6.0352721722909952E-2</v>
      </c>
      <c r="AE12" s="21">
        <v>18486</v>
      </c>
      <c r="AF12" s="100">
        <f t="shared" ref="AF12" si="82">IFERROR(AE12/$D12,"-")</f>
        <v>0.1567407156181109</v>
      </c>
      <c r="AH12" s="84" t="str">
        <f t="shared" si="18"/>
        <v>泉州医療圏</v>
      </c>
      <c r="AI12" s="85">
        <f t="shared" si="19"/>
        <v>1.0564693912158725E-2</v>
      </c>
      <c r="AJ12" s="84" t="str">
        <f t="shared" si="20"/>
        <v>三島医療圏</v>
      </c>
      <c r="AK12" s="85">
        <f t="shared" si="21"/>
        <v>4.5362445943085252E-3</v>
      </c>
      <c r="AL12" s="88">
        <f t="shared" si="22"/>
        <v>1.1430052011692633E-2</v>
      </c>
      <c r="AM12" s="88">
        <f t="shared" si="2"/>
        <v>5.1516094758313436E-3</v>
      </c>
      <c r="AN12" s="87">
        <v>0</v>
      </c>
    </row>
    <row r="13" spans="1:40" ht="14.25" thickBot="1">
      <c r="B13" s="13">
        <v>8</v>
      </c>
      <c r="C13" s="86" t="s">
        <v>56</v>
      </c>
      <c r="D13" s="113">
        <v>322982</v>
      </c>
      <c r="E13" s="114">
        <v>43249</v>
      </c>
      <c r="F13" s="113">
        <f t="shared" si="23"/>
        <v>279733</v>
      </c>
      <c r="G13" s="21">
        <v>7300</v>
      </c>
      <c r="H13" s="100">
        <f t="shared" si="70"/>
        <v>2.260187874246862E-2</v>
      </c>
      <c r="I13" s="21">
        <f t="shared" si="24"/>
        <v>12259</v>
      </c>
      <c r="J13" s="100">
        <f t="shared" ref="J13" si="83">IFERROR(I13/$D13,"-")</f>
        <v>3.795567554848258E-2</v>
      </c>
      <c r="K13" s="21">
        <v>3811</v>
      </c>
      <c r="L13" s="100">
        <f t="shared" ref="L13" si="84">IFERROR(K13/$D13,"-")</f>
        <v>1.1799419162677797E-2</v>
      </c>
      <c r="M13" s="21">
        <v>8448</v>
      </c>
      <c r="N13" s="100">
        <f t="shared" ref="N13" si="85">IFERROR(M13/$D13,"-")</f>
        <v>2.6156256385804783E-2</v>
      </c>
      <c r="O13" s="21">
        <v>127</v>
      </c>
      <c r="P13" s="100">
        <f t="shared" ref="P13" si="86">IFERROR(O13/$D13,"-")</f>
        <v>3.9321076716349518E-4</v>
      </c>
      <c r="Q13" s="21">
        <f t="shared" si="28"/>
        <v>23563</v>
      </c>
      <c r="R13" s="100">
        <f t="shared" ref="R13" si="87">IFERROR(Q13/$D13,"-")</f>
        <v>7.2954529973806595E-2</v>
      </c>
      <c r="S13" s="21">
        <v>2190</v>
      </c>
      <c r="T13" s="100">
        <f t="shared" ref="T13" si="88">IFERROR(S13/$D13,"-")</f>
        <v>6.7805636227405864E-3</v>
      </c>
      <c r="U13" s="21">
        <v>21373</v>
      </c>
      <c r="V13" s="100">
        <f t="shared" ref="V13" si="89">IFERROR(U13/$D13,"-")</f>
        <v>6.617396635106601E-2</v>
      </c>
      <c r="W13" s="21">
        <v>203445</v>
      </c>
      <c r="X13" s="100">
        <f t="shared" ref="X13" si="90">IFERROR(W13/$D13,"-")</f>
        <v>0.62989578366596277</v>
      </c>
      <c r="Y13" s="21">
        <v>1873</v>
      </c>
      <c r="Z13" s="100">
        <f t="shared" ref="Z13" si="91">IFERROR(Y13/$D13,"-")</f>
        <v>5.7990847787183185E-3</v>
      </c>
      <c r="AA13" s="21">
        <f t="shared" si="14"/>
        <v>74415</v>
      </c>
      <c r="AB13" s="100">
        <f t="shared" ref="AB13" si="92">IFERROR(AA13/$D13,"-")</f>
        <v>0.2303998365233976</v>
      </c>
      <c r="AC13" s="21">
        <v>22805</v>
      </c>
      <c r="AD13" s="100">
        <f t="shared" ref="AD13" si="93">IFERROR(AC13/$D13,"-")</f>
        <v>7.0607649961917388E-2</v>
      </c>
      <c r="AE13" s="21">
        <v>51610</v>
      </c>
      <c r="AF13" s="100">
        <f t="shared" ref="AF13" si="94">IFERROR(AE13/$D13,"-")</f>
        <v>0.1597921865614802</v>
      </c>
      <c r="AH13" s="84" t="str">
        <f t="shared" si="18"/>
        <v>大阪市医療圏</v>
      </c>
      <c r="AI13" s="85">
        <f t="shared" si="19"/>
        <v>6.7805636227405864E-3</v>
      </c>
      <c r="AJ13" s="84" t="str">
        <f t="shared" si="20"/>
        <v>南河内医療圏</v>
      </c>
      <c r="AK13" s="85">
        <f t="shared" si="21"/>
        <v>4.4577656675749318E-3</v>
      </c>
      <c r="AL13" s="88">
        <f t="shared" si="22"/>
        <v>1.1430052011692633E-2</v>
      </c>
      <c r="AM13" s="88">
        <f t="shared" si="2"/>
        <v>5.1516094758313436E-3</v>
      </c>
      <c r="AN13" s="87">
        <v>999</v>
      </c>
    </row>
    <row r="14" spans="1:40" ht="14.25" thickTop="1">
      <c r="B14" s="169" t="s">
        <v>0</v>
      </c>
      <c r="C14" s="170"/>
      <c r="D14" s="22">
        <f>SUM(D6:D13)</f>
        <v>1150126</v>
      </c>
      <c r="E14" s="22">
        <f>SUM(E6:E13)</f>
        <v>237769</v>
      </c>
      <c r="F14" s="22">
        <f>SUM(F6:F13)</f>
        <v>912357</v>
      </c>
      <c r="G14" s="24">
        <f>SUM(G6:G13)</f>
        <v>39793</v>
      </c>
      <c r="H14" s="16">
        <f t="shared" si="70"/>
        <v>3.4598817868650912E-2</v>
      </c>
      <c r="I14" s="24">
        <f>SUM(I6:I13)</f>
        <v>66947</v>
      </c>
      <c r="J14" s="16">
        <f t="shared" ref="J14" si="95">IFERROR(I14/$D14,"-")</f>
        <v>5.8208404992148688E-2</v>
      </c>
      <c r="K14" s="24">
        <f>SUM(K6:K13)</f>
        <v>20439</v>
      </c>
      <c r="L14" s="16">
        <f t="shared" ref="L14" si="96">IFERROR(K14/$D14,"-")</f>
        <v>1.7771096384222251E-2</v>
      </c>
      <c r="M14" s="24">
        <f>SUM(M6:M13)</f>
        <v>46508</v>
      </c>
      <c r="N14" s="16">
        <f t="shared" ref="N14" si="97">IFERROR(M14/$D14,"-")</f>
        <v>4.0437308607926437E-2</v>
      </c>
      <c r="O14" s="24">
        <f>SUM(O6:O13)</f>
        <v>630</v>
      </c>
      <c r="P14" s="16">
        <f t="shared" ref="P14" si="98">IFERROR(O14/$D14,"-")</f>
        <v>5.4776607084788972E-4</v>
      </c>
      <c r="Q14" s="24">
        <f>SUM(Q6:Q13)</f>
        <v>130399</v>
      </c>
      <c r="R14" s="16">
        <f t="shared" ref="R14" si="99">IFERROR(Q14/$D14,"-")</f>
        <v>0.11337801249602217</v>
      </c>
      <c r="S14" s="24">
        <f>SUM(S6:S13)</f>
        <v>13146</v>
      </c>
      <c r="T14" s="16">
        <f t="shared" ref="T14" si="100">IFERROR(S14/$D14,"-")</f>
        <v>1.1430052011692633E-2</v>
      </c>
      <c r="U14" s="24">
        <f>SUM(U6:U13)</f>
        <v>117253</v>
      </c>
      <c r="V14" s="16">
        <f t="shared" ref="V14" si="101">IFERROR(U14/$D14,"-")</f>
        <v>0.10194796048432954</v>
      </c>
      <c r="W14" s="24">
        <f>SUM(W6:W13)</f>
        <v>649743</v>
      </c>
      <c r="X14" s="16">
        <f t="shared" ref="X14" si="102">IFERROR(W14/$D14,"-")</f>
        <v>0.56493201614431809</v>
      </c>
      <c r="Y14" s="24">
        <f>SUM(Y6:Y13)</f>
        <v>5925</v>
      </c>
      <c r="Z14" s="16">
        <f t="shared" ref="Z14" si="103">IFERROR(Y14/$D14,"-")</f>
        <v>5.1516094758313436E-3</v>
      </c>
      <c r="AA14" s="24">
        <f>SUM(AA6:AA13)</f>
        <v>256689</v>
      </c>
      <c r="AB14" s="16">
        <f t="shared" ref="AB14" si="104">IFERROR(AA14/$D14,"-")</f>
        <v>0.22318337295218088</v>
      </c>
      <c r="AC14" s="24">
        <f>SUM(AC6:AC13)</f>
        <v>73787</v>
      </c>
      <c r="AD14" s="16">
        <f t="shared" ref="AD14" si="105">IFERROR(AC14/$D14,"-")</f>
        <v>6.4155579475640059E-2</v>
      </c>
      <c r="AE14" s="24">
        <f>SUM(AE6:AE13)</f>
        <v>182902</v>
      </c>
      <c r="AF14" s="16">
        <f t="shared" ref="AF14" si="106">IFERROR(AE14/$D14,"-")</f>
        <v>0.15902779347654084</v>
      </c>
    </row>
    <row r="15" spans="1:40">
      <c r="B15" s="66"/>
    </row>
  </sheetData>
  <mergeCells count="25">
    <mergeCell ref="B14:C14"/>
    <mergeCell ref="O3:P4"/>
    <mergeCell ref="Q3:R4"/>
    <mergeCell ref="U3:V3"/>
    <mergeCell ref="B3:B5"/>
    <mergeCell ref="C3:C5"/>
    <mergeCell ref="D3:D5"/>
    <mergeCell ref="E3:E5"/>
    <mergeCell ref="F3:F5"/>
    <mergeCell ref="G3:H4"/>
    <mergeCell ref="S3:T3"/>
    <mergeCell ref="S4:T4"/>
    <mergeCell ref="W3:X4"/>
    <mergeCell ref="Y3:Z4"/>
    <mergeCell ref="AH5:AI5"/>
    <mergeCell ref="I3:J4"/>
    <mergeCell ref="K4:L4"/>
    <mergeCell ref="M4:N4"/>
    <mergeCell ref="U4:V4"/>
    <mergeCell ref="AJ5:AK5"/>
    <mergeCell ref="AE3:AF3"/>
    <mergeCell ref="AC4:AD4"/>
    <mergeCell ref="AE4:AF4"/>
    <mergeCell ref="AA3:AB4"/>
    <mergeCell ref="AC3:AD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2-5.医科健診分析</oddHeader>
  </headerFooter>
  <ignoredErrors>
    <ignoredError sqref="I6:I14 H14 J14:AF14 AA6:AA13 Q6:Q13" formula="1"/>
    <ignoredError sqref="AI6:AI7 AK6:AK9 AI9:AI10"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2"/>
  <sheetViews>
    <sheetView showGridLines="0" zoomScaleNormal="100" zoomScaleSheetLayoutView="100" workbookViewId="0"/>
  </sheetViews>
  <sheetFormatPr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290</v>
      </c>
    </row>
    <row r="2" spans="1:1" ht="16.5" customHeight="1">
      <c r="A2" s="6" t="s">
        <v>198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2"/>
  <sheetViews>
    <sheetView showGridLines="0" zoomScaleNormal="100" zoomScaleSheetLayoutView="100" workbookViewId="0"/>
  </sheetViews>
  <sheetFormatPr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1:4" ht="16.5" customHeight="1">
      <c r="A1" s="6" t="s">
        <v>237</v>
      </c>
    </row>
    <row r="2" spans="1:4" ht="16.5" customHeight="1">
      <c r="A2" s="6" t="s">
        <v>197</v>
      </c>
    </row>
    <row r="4" spans="1:4">
      <c r="B4" s="62"/>
      <c r="C4" s="62"/>
      <c r="D4" s="62"/>
    </row>
    <row r="5" spans="1:4">
      <c r="B5" s="62"/>
      <c r="C5" s="62"/>
      <c r="D5" s="62"/>
    </row>
    <row r="6" spans="1:4">
      <c r="B6" s="62"/>
      <c r="C6" s="62"/>
      <c r="D6" s="62"/>
    </row>
    <row r="7" spans="1:4">
      <c r="B7" s="62"/>
      <c r="C7" s="62"/>
      <c r="D7" s="62"/>
    </row>
    <row r="8" spans="1:4">
      <c r="B8" s="62"/>
      <c r="C8" s="62"/>
      <c r="D8" s="62"/>
    </row>
    <row r="9" spans="1:4">
      <c r="B9" s="62"/>
      <c r="C9" s="62"/>
      <c r="D9" s="62"/>
    </row>
    <row r="10" spans="1:4">
      <c r="B10" s="62"/>
      <c r="C10" s="62"/>
      <c r="D10" s="62"/>
    </row>
    <row r="11" spans="1:4">
      <c r="B11" s="62"/>
      <c r="C11" s="62"/>
      <c r="D11" s="62"/>
    </row>
    <row r="12" spans="1:4">
      <c r="B12" s="62"/>
      <c r="C12" s="62"/>
      <c r="D12" s="62"/>
    </row>
    <row r="13" spans="1:4">
      <c r="B13" s="62"/>
      <c r="C13" s="62"/>
      <c r="D13" s="62"/>
    </row>
    <row r="14" spans="1:4">
      <c r="B14" s="62"/>
      <c r="C14" s="62"/>
      <c r="D14" s="62"/>
    </row>
    <row r="15" spans="1:4">
      <c r="B15" s="62"/>
      <c r="C15" s="62"/>
      <c r="D15" s="62"/>
    </row>
    <row r="16" spans="1:4">
      <c r="B16" s="62"/>
      <c r="C16" s="62"/>
      <c r="D16" s="62"/>
    </row>
    <row r="17" spans="2:4">
      <c r="B17" s="62"/>
      <c r="C17" s="62"/>
      <c r="D17" s="62"/>
    </row>
    <row r="18" spans="2:4">
      <c r="B18" s="62"/>
      <c r="C18" s="62"/>
      <c r="D18" s="62"/>
    </row>
    <row r="19" spans="2:4">
      <c r="B19" s="62"/>
      <c r="C19" s="62"/>
      <c r="D19" s="62"/>
    </row>
    <row r="20" spans="2:4">
      <c r="B20" s="62"/>
      <c r="C20" s="62"/>
      <c r="D20" s="62"/>
    </row>
    <row r="21" spans="2:4">
      <c r="B21" s="62"/>
      <c r="C21" s="62"/>
      <c r="D21" s="62"/>
    </row>
    <row r="22" spans="2:4">
      <c r="B22" s="62"/>
      <c r="C22" s="62"/>
      <c r="D22" s="62"/>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2"/>
  <sheetViews>
    <sheetView showGridLines="0" zoomScaleNormal="100" zoomScaleSheetLayoutView="100" workbookViewId="0"/>
  </sheetViews>
  <sheetFormatPr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210</v>
      </c>
    </row>
    <row r="2" spans="1:1" ht="16.5" customHeight="1">
      <c r="A2" s="6" t="s">
        <v>198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122"/>
  <sheetViews>
    <sheetView showGridLines="0" zoomScaleNormal="100" zoomScaleSheetLayoutView="100" workbookViewId="0"/>
  </sheetViews>
  <sheetFormatPr defaultRowHeight="13.5"/>
  <cols>
    <col min="1" max="1" width="4.625" style="6" customWidth="1"/>
    <col min="2" max="2" width="3.625" style="6" customWidth="1"/>
    <col min="3" max="3" width="9.625" style="6" customWidth="1"/>
    <col min="4" max="32" width="8.625" style="6" customWidth="1"/>
    <col min="33" max="33" width="9" style="56"/>
    <col min="34" max="34" width="12.25" style="6" bestFit="1" customWidth="1"/>
    <col min="35" max="37" width="11.125" style="6" customWidth="1"/>
    <col min="38" max="40" width="9" style="56"/>
    <col min="41" max="16375" width="9" style="6"/>
  </cols>
  <sheetData>
    <row r="1" spans="1:40 16384:16384" s="6" customFormat="1" ht="16.5" customHeight="1">
      <c r="A1" s="6" t="s">
        <v>206</v>
      </c>
      <c r="AG1" s="56"/>
      <c r="AL1" s="56"/>
      <c r="AM1" s="56"/>
      <c r="AN1" s="56"/>
      <c r="XFD1"/>
    </row>
    <row r="2" spans="1:40 16384:16384" s="6" customFormat="1" ht="16.5" customHeight="1">
      <c r="A2" s="6" t="s">
        <v>201</v>
      </c>
      <c r="D2" s="56" t="s">
        <v>202</v>
      </c>
      <c r="AG2" s="56"/>
      <c r="AL2" s="56"/>
      <c r="AM2" s="56"/>
      <c r="AN2" s="56"/>
      <c r="XFD2"/>
    </row>
    <row r="3" spans="1:40 16384:16384" s="6" customFormat="1" ht="16.5" customHeight="1">
      <c r="B3" s="166"/>
      <c r="C3" s="168" t="s">
        <v>169</v>
      </c>
      <c r="D3" s="198" t="s">
        <v>189</v>
      </c>
      <c r="E3" s="198" t="s">
        <v>207</v>
      </c>
      <c r="F3" s="198" t="s">
        <v>208</v>
      </c>
      <c r="G3" s="186" t="s">
        <v>74</v>
      </c>
      <c r="H3" s="184"/>
      <c r="I3" s="166" t="s">
        <v>75</v>
      </c>
      <c r="J3" s="186"/>
      <c r="K3" s="19"/>
      <c r="L3" s="19"/>
      <c r="M3" s="19"/>
      <c r="N3" s="20"/>
      <c r="O3" s="192" t="s">
        <v>209</v>
      </c>
      <c r="P3" s="193"/>
      <c r="Q3" s="196" t="s">
        <v>76</v>
      </c>
      <c r="R3" s="186"/>
      <c r="S3" s="162"/>
      <c r="T3" s="162"/>
      <c r="U3" s="162"/>
      <c r="V3" s="162"/>
      <c r="W3" s="166" t="s">
        <v>78</v>
      </c>
      <c r="X3" s="184"/>
      <c r="Y3" s="166" t="s">
        <v>79</v>
      </c>
      <c r="Z3" s="184"/>
      <c r="AA3" s="180" t="s">
        <v>80</v>
      </c>
      <c r="AB3" s="181"/>
      <c r="AC3" s="162"/>
      <c r="AD3" s="162"/>
      <c r="AE3" s="162"/>
      <c r="AF3" s="163"/>
      <c r="AG3" s="4"/>
      <c r="AH3" s="47"/>
      <c r="AI3" s="47"/>
      <c r="AJ3" s="47"/>
      <c r="AK3" s="47"/>
      <c r="AL3" s="56"/>
      <c r="AM3" s="56"/>
      <c r="AN3" s="56"/>
      <c r="XFD3"/>
    </row>
    <row r="4" spans="1:40 16384:16384" s="6" customFormat="1" ht="16.5" customHeight="1">
      <c r="B4" s="197"/>
      <c r="C4" s="168"/>
      <c r="D4" s="199"/>
      <c r="E4" s="199"/>
      <c r="F4" s="199"/>
      <c r="G4" s="187"/>
      <c r="H4" s="185"/>
      <c r="I4" s="167"/>
      <c r="J4" s="187"/>
      <c r="K4" s="188" t="s">
        <v>184</v>
      </c>
      <c r="L4" s="189"/>
      <c r="M4" s="188" t="s">
        <v>185</v>
      </c>
      <c r="N4" s="189"/>
      <c r="O4" s="194"/>
      <c r="P4" s="195"/>
      <c r="Q4" s="167"/>
      <c r="R4" s="187"/>
      <c r="S4" s="190" t="s">
        <v>77</v>
      </c>
      <c r="T4" s="191"/>
      <c r="U4" s="190" t="s">
        <v>186</v>
      </c>
      <c r="V4" s="191"/>
      <c r="W4" s="167"/>
      <c r="X4" s="185"/>
      <c r="Y4" s="167"/>
      <c r="Z4" s="185"/>
      <c r="AA4" s="182"/>
      <c r="AB4" s="183"/>
      <c r="AC4" s="178" t="s">
        <v>187</v>
      </c>
      <c r="AD4" s="179"/>
      <c r="AE4" s="178" t="s">
        <v>188</v>
      </c>
      <c r="AF4" s="179"/>
      <c r="AG4" s="56"/>
      <c r="AH4" s="34" t="s">
        <v>260</v>
      </c>
      <c r="AI4" s="34"/>
      <c r="AJ4" s="55"/>
      <c r="AK4" s="55"/>
      <c r="AL4" s="2"/>
      <c r="AM4" s="56"/>
      <c r="AN4" s="56"/>
      <c r="XFD4"/>
    </row>
    <row r="5" spans="1:40 16384:16384" s="6" customFormat="1" ht="45">
      <c r="B5" s="167"/>
      <c r="C5" s="168"/>
      <c r="D5" s="200"/>
      <c r="E5" s="200"/>
      <c r="F5" s="200"/>
      <c r="G5" s="46" t="s">
        <v>73</v>
      </c>
      <c r="H5" s="45" t="s">
        <v>298</v>
      </c>
      <c r="I5" s="46" t="s">
        <v>73</v>
      </c>
      <c r="J5" s="45" t="s">
        <v>298</v>
      </c>
      <c r="K5" s="46" t="s">
        <v>73</v>
      </c>
      <c r="L5" s="45" t="s">
        <v>298</v>
      </c>
      <c r="M5" s="46" t="s">
        <v>73</v>
      </c>
      <c r="N5" s="45" t="s">
        <v>298</v>
      </c>
      <c r="O5" s="46" t="s">
        <v>73</v>
      </c>
      <c r="P5" s="45" t="s">
        <v>298</v>
      </c>
      <c r="Q5" s="46" t="s">
        <v>73</v>
      </c>
      <c r="R5" s="45" t="s">
        <v>298</v>
      </c>
      <c r="S5" s="46" t="s">
        <v>73</v>
      </c>
      <c r="T5" s="45" t="s">
        <v>298</v>
      </c>
      <c r="U5" s="46" t="s">
        <v>73</v>
      </c>
      <c r="V5" s="45" t="s">
        <v>298</v>
      </c>
      <c r="W5" s="46" t="s">
        <v>73</v>
      </c>
      <c r="X5" s="45" t="s">
        <v>298</v>
      </c>
      <c r="Y5" s="46" t="s">
        <v>73</v>
      </c>
      <c r="Z5" s="45" t="s">
        <v>298</v>
      </c>
      <c r="AA5" s="46" t="s">
        <v>73</v>
      </c>
      <c r="AB5" s="45" t="s">
        <v>298</v>
      </c>
      <c r="AC5" s="46" t="s">
        <v>73</v>
      </c>
      <c r="AD5" s="45" t="s">
        <v>298</v>
      </c>
      <c r="AE5" s="46" t="s">
        <v>73</v>
      </c>
      <c r="AF5" s="45" t="s">
        <v>298</v>
      </c>
      <c r="AG5" s="56"/>
      <c r="AH5" s="177" t="s">
        <v>300</v>
      </c>
      <c r="AI5" s="177"/>
      <c r="AJ5" s="177" t="s">
        <v>301</v>
      </c>
      <c r="AK5" s="177"/>
      <c r="AL5" s="5" t="s">
        <v>91</v>
      </c>
      <c r="AM5" s="5" t="s">
        <v>92</v>
      </c>
      <c r="AN5" s="87"/>
      <c r="XFD5"/>
    </row>
    <row r="6" spans="1:40 16384:16384" s="90" customFormat="1">
      <c r="B6" s="97">
        <v>1</v>
      </c>
      <c r="C6" s="51" t="s">
        <v>57</v>
      </c>
      <c r="D6" s="113">
        <v>322982</v>
      </c>
      <c r="E6" s="114">
        <v>43249</v>
      </c>
      <c r="F6" s="113">
        <f>D6-E6</f>
        <v>279733</v>
      </c>
      <c r="G6" s="21">
        <v>7300</v>
      </c>
      <c r="H6" s="100">
        <f>IFERROR(G6/$D6,"-")</f>
        <v>2.260187874246862E-2</v>
      </c>
      <c r="I6" s="21">
        <f>SUM(K6,M6)</f>
        <v>12259</v>
      </c>
      <c r="J6" s="100">
        <f>IFERROR(I6/$D6,"-")</f>
        <v>3.795567554848258E-2</v>
      </c>
      <c r="K6" s="21">
        <v>3811</v>
      </c>
      <c r="L6" s="100">
        <f>IFERROR(K6/$D6,"-")</f>
        <v>1.1799419162677797E-2</v>
      </c>
      <c r="M6" s="21">
        <v>8448</v>
      </c>
      <c r="N6" s="100">
        <f>IFERROR(M6/$D6,"-")</f>
        <v>2.6156256385804783E-2</v>
      </c>
      <c r="O6" s="21">
        <v>127</v>
      </c>
      <c r="P6" s="100">
        <f>IFERROR(O6/$D6,"-")</f>
        <v>3.9321076716349518E-4</v>
      </c>
      <c r="Q6" s="21">
        <f>SUM(S6,U6)</f>
        <v>23563</v>
      </c>
      <c r="R6" s="100">
        <f>IFERROR(Q6/$D6,"-")</f>
        <v>7.2954529973806595E-2</v>
      </c>
      <c r="S6" s="21">
        <v>2190</v>
      </c>
      <c r="T6" s="100">
        <f>IFERROR(S6/$D6,"-")</f>
        <v>6.7805636227405864E-3</v>
      </c>
      <c r="U6" s="21">
        <v>21373</v>
      </c>
      <c r="V6" s="100">
        <f>IFERROR(U6/$D6,"-")</f>
        <v>6.617396635106601E-2</v>
      </c>
      <c r="W6" s="21">
        <v>203445</v>
      </c>
      <c r="X6" s="100">
        <f>IFERROR(W6/$D6,"-")</f>
        <v>0.62989578366596277</v>
      </c>
      <c r="Y6" s="21">
        <v>1873</v>
      </c>
      <c r="Z6" s="100">
        <f>IFERROR(Y6/$D6,"-")</f>
        <v>5.7990847787183185E-3</v>
      </c>
      <c r="AA6" s="21">
        <f>SUM(AC6,AE6)</f>
        <v>74415</v>
      </c>
      <c r="AB6" s="100">
        <f>IFERROR(AA6/$D6,"-")</f>
        <v>0.2303998365233976</v>
      </c>
      <c r="AC6" s="21">
        <v>22805</v>
      </c>
      <c r="AD6" s="100">
        <f>IFERROR(AC6/$D6,"-")</f>
        <v>7.0607649961917388E-2</v>
      </c>
      <c r="AE6" s="21">
        <v>51610</v>
      </c>
      <c r="AF6" s="100">
        <f>IFERROR(AE6/$D6,"-")</f>
        <v>0.1597921865614802</v>
      </c>
      <c r="AG6" s="89"/>
      <c r="AH6" s="84" t="str">
        <f>INDEX($C$6:$C$79,MATCH(AI6,T$6:T$79,0))</f>
        <v>豊能町</v>
      </c>
      <c r="AI6" s="85">
        <f>LARGE(T$6:T$79,ROW(F1))</f>
        <v>3.7575757575757575E-2</v>
      </c>
      <c r="AJ6" s="84" t="str">
        <f>INDEX($C$6:$C$79,MATCH(AK6,Z$6:Z$79,0))</f>
        <v>島本町</v>
      </c>
      <c r="AK6" s="85">
        <f>LARGE(Z$6:Z$79,ROW(H1))</f>
        <v>7.3224310471076397E-3</v>
      </c>
      <c r="AL6" s="85">
        <f>$T$80</f>
        <v>1.1430052011692633E-2</v>
      </c>
      <c r="AM6" s="85">
        <f>$Z$80</f>
        <v>5.1516094758313436E-3</v>
      </c>
      <c r="AN6" s="84">
        <v>0</v>
      </c>
      <c r="XFD6"/>
    </row>
    <row r="7" spans="1:40 16384:16384" s="90" customFormat="1">
      <c r="B7" s="97">
        <v>2</v>
      </c>
      <c r="C7" s="51" t="s">
        <v>134</v>
      </c>
      <c r="D7" s="113">
        <v>11468</v>
      </c>
      <c r="E7" s="114">
        <v>1785</v>
      </c>
      <c r="F7" s="113">
        <f t="shared" ref="F7:F13" si="0">D7-E7</f>
        <v>9683</v>
      </c>
      <c r="G7" s="21">
        <v>344</v>
      </c>
      <c r="H7" s="100">
        <f t="shared" ref="H7:J70" si="1">IFERROR(G7/$D7,"-")</f>
        <v>2.9996512033484479E-2</v>
      </c>
      <c r="I7" s="21">
        <f t="shared" ref="I7:I13" si="2">SUM(K7,M7)</f>
        <v>510</v>
      </c>
      <c r="J7" s="100">
        <f t="shared" si="1"/>
        <v>4.44715730728985E-2</v>
      </c>
      <c r="K7" s="21">
        <v>143</v>
      </c>
      <c r="L7" s="100">
        <f t="shared" ref="L7" si="3">IFERROR(K7/$D7,"-")</f>
        <v>1.2469480292989187E-2</v>
      </c>
      <c r="M7" s="21">
        <v>367</v>
      </c>
      <c r="N7" s="100">
        <f t="shared" ref="N7" si="4">IFERROR(M7/$D7,"-")</f>
        <v>3.2002092779909314E-2</v>
      </c>
      <c r="O7" s="21">
        <v>7</v>
      </c>
      <c r="P7" s="100">
        <f t="shared" ref="P7" si="5">IFERROR(O7/$D7,"-")</f>
        <v>6.1039414021625397E-4</v>
      </c>
      <c r="Q7" s="21">
        <f t="shared" ref="Q7:Q13" si="6">SUM(S7,U7)</f>
        <v>924</v>
      </c>
      <c r="R7" s="100">
        <f t="shared" ref="R7" si="7">IFERROR(Q7/$D7,"-")</f>
        <v>8.0572026508545516E-2</v>
      </c>
      <c r="S7" s="21">
        <v>88</v>
      </c>
      <c r="T7" s="100">
        <f t="shared" ref="T7" si="8">IFERROR(S7/$D7,"-")</f>
        <v>7.6735263341471925E-3</v>
      </c>
      <c r="U7" s="21">
        <v>836</v>
      </c>
      <c r="V7" s="100">
        <f t="shared" ref="V7" si="9">IFERROR(U7/$D7,"-")</f>
        <v>7.289850017439832E-2</v>
      </c>
      <c r="W7" s="21">
        <v>6886</v>
      </c>
      <c r="X7" s="100">
        <f t="shared" ref="X7" si="10">IFERROR(W7/$D7,"-")</f>
        <v>0.60045343564701781</v>
      </c>
      <c r="Y7" s="21">
        <v>72</v>
      </c>
      <c r="Z7" s="100">
        <f t="shared" ref="Z7" si="11">IFERROR(Y7/$D7,"-")</f>
        <v>6.2783397279386121E-3</v>
      </c>
      <c r="AA7" s="21">
        <f t="shared" ref="AA7:AA70" si="12">SUM(AC7,AE7)</f>
        <v>2725</v>
      </c>
      <c r="AB7" s="100">
        <f t="shared" ref="AB7" si="13">IFERROR(AA7/$D7,"-")</f>
        <v>0.23761771886989885</v>
      </c>
      <c r="AC7" s="21">
        <v>794</v>
      </c>
      <c r="AD7" s="100">
        <f t="shared" ref="AD7" si="14">IFERROR(AC7/$D7,"-")</f>
        <v>6.9236135333100801E-2</v>
      </c>
      <c r="AE7" s="21">
        <v>1931</v>
      </c>
      <c r="AF7" s="100">
        <f t="shared" ref="AF7" si="15">IFERROR(AE7/$D7,"-")</f>
        <v>0.16838158353679805</v>
      </c>
      <c r="AG7" s="89"/>
      <c r="AH7" s="84" t="str">
        <f t="shared" ref="AH7:AH70" si="16">INDEX($C$6:$C$79,MATCH(AI7,T$6:T$79,0))</f>
        <v>大阪狭山市</v>
      </c>
      <c r="AI7" s="85">
        <f t="shared" ref="AI7:AI70" si="17">LARGE(T$6:T$79,ROW(F2))</f>
        <v>1.8750776108282626E-2</v>
      </c>
      <c r="AJ7" s="84" t="str">
        <f t="shared" ref="AJ7:AJ70" si="18">INDEX($C$6:$C$79,MATCH(AK7,Z$6:Z$79,0))</f>
        <v>岬町</v>
      </c>
      <c r="AK7" s="85">
        <f t="shared" ref="AK7:AK70" si="19">LARGE(Z$6:Z$79,ROW(H2))</f>
        <v>7.2623934322702871E-3</v>
      </c>
      <c r="AL7" s="85">
        <f t="shared" ref="AL7:AL70" si="20">$T$80</f>
        <v>1.1430052011692633E-2</v>
      </c>
      <c r="AM7" s="85">
        <f t="shared" ref="AM7:AM70" si="21">$Z$80</f>
        <v>5.1516094758313436E-3</v>
      </c>
      <c r="AN7" s="84">
        <v>0</v>
      </c>
      <c r="XFD7"/>
    </row>
    <row r="8" spans="1:40 16384:16384" s="90" customFormat="1">
      <c r="B8" s="97">
        <v>3</v>
      </c>
      <c r="C8" s="51" t="s">
        <v>135</v>
      </c>
      <c r="D8" s="113">
        <v>7298</v>
      </c>
      <c r="E8" s="114">
        <v>1106</v>
      </c>
      <c r="F8" s="113">
        <f t="shared" si="0"/>
        <v>6192</v>
      </c>
      <c r="G8" s="21">
        <v>165</v>
      </c>
      <c r="H8" s="100">
        <f t="shared" si="1"/>
        <v>2.2608933954508085E-2</v>
      </c>
      <c r="I8" s="21">
        <f t="shared" si="2"/>
        <v>264</v>
      </c>
      <c r="J8" s="100">
        <f t="shared" si="1"/>
        <v>3.6174294327212933E-2</v>
      </c>
      <c r="K8" s="21">
        <v>79</v>
      </c>
      <c r="L8" s="100">
        <f t="shared" ref="L8" si="22">IFERROR(K8/$D8,"-")</f>
        <v>1.0824883529734174E-2</v>
      </c>
      <c r="M8" s="21">
        <v>185</v>
      </c>
      <c r="N8" s="100">
        <f t="shared" ref="N8" si="23">IFERROR(M8/$D8,"-")</f>
        <v>2.5349410797478763E-2</v>
      </c>
      <c r="O8" s="21">
        <v>9</v>
      </c>
      <c r="P8" s="100">
        <f t="shared" ref="P8" si="24">IFERROR(O8/$D8,"-")</f>
        <v>1.2332145793368045E-3</v>
      </c>
      <c r="Q8" s="21">
        <f t="shared" si="6"/>
        <v>668</v>
      </c>
      <c r="R8" s="100">
        <f t="shared" ref="R8" si="25">IFERROR(Q8/$D8,"-")</f>
        <v>9.1531926555220605E-2</v>
      </c>
      <c r="S8" s="21">
        <v>92</v>
      </c>
      <c r="T8" s="100">
        <f t="shared" ref="T8" si="26">IFERROR(S8/$D8,"-")</f>
        <v>1.2606193477665114E-2</v>
      </c>
      <c r="U8" s="21">
        <v>576</v>
      </c>
      <c r="V8" s="100">
        <f t="shared" ref="V8" si="27">IFERROR(U8/$D8,"-")</f>
        <v>7.8925733077555488E-2</v>
      </c>
      <c r="W8" s="21">
        <v>4505</v>
      </c>
      <c r="X8" s="100">
        <f t="shared" ref="X8" si="28">IFERROR(W8/$D8,"-")</f>
        <v>0.61729240887914494</v>
      </c>
      <c r="Y8" s="21">
        <v>43</v>
      </c>
      <c r="Z8" s="100">
        <f t="shared" ref="Z8" si="29">IFERROR(Y8/$D8,"-")</f>
        <v>5.8920252123869556E-3</v>
      </c>
      <c r="AA8" s="21">
        <f t="shared" si="12"/>
        <v>1644</v>
      </c>
      <c r="AB8" s="100">
        <f t="shared" ref="AB8" si="30">IFERROR(AA8/$D8,"-")</f>
        <v>0.22526719649218965</v>
      </c>
      <c r="AC8" s="21">
        <v>498</v>
      </c>
      <c r="AD8" s="100">
        <f t="shared" ref="AD8" si="31">IFERROR(AC8/$D8,"-")</f>
        <v>6.8237873389969853E-2</v>
      </c>
      <c r="AE8" s="21">
        <v>1146</v>
      </c>
      <c r="AF8" s="100">
        <f t="shared" ref="AF8" si="32">IFERROR(AE8/$D8,"-")</f>
        <v>0.15702932310221979</v>
      </c>
      <c r="AG8" s="89"/>
      <c r="AH8" s="84" t="str">
        <f t="shared" si="16"/>
        <v>池田市</v>
      </c>
      <c r="AI8" s="85">
        <f t="shared" si="17"/>
        <v>1.8353038218311794E-2</v>
      </c>
      <c r="AJ8" s="84" t="str">
        <f t="shared" si="18"/>
        <v>西区</v>
      </c>
      <c r="AK8" s="85">
        <f t="shared" si="19"/>
        <v>7.1265678449258839E-3</v>
      </c>
      <c r="AL8" s="85">
        <f t="shared" si="20"/>
        <v>1.1430052011692633E-2</v>
      </c>
      <c r="AM8" s="85">
        <f t="shared" si="21"/>
        <v>5.1516094758313436E-3</v>
      </c>
      <c r="AN8" s="84">
        <v>0</v>
      </c>
      <c r="XFD8"/>
    </row>
    <row r="9" spans="1:40 16384:16384" s="90" customFormat="1">
      <c r="B9" s="97">
        <v>4</v>
      </c>
      <c r="C9" s="51" t="s">
        <v>136</v>
      </c>
      <c r="D9" s="113">
        <v>8668</v>
      </c>
      <c r="E9" s="114">
        <v>1503</v>
      </c>
      <c r="F9" s="113">
        <f t="shared" si="0"/>
        <v>7165</v>
      </c>
      <c r="G9" s="21">
        <v>240</v>
      </c>
      <c r="H9" s="100">
        <f t="shared" si="1"/>
        <v>2.7688047992616521E-2</v>
      </c>
      <c r="I9" s="21">
        <f t="shared" si="2"/>
        <v>380</v>
      </c>
      <c r="J9" s="100">
        <f t="shared" si="1"/>
        <v>4.3839409321642826E-2</v>
      </c>
      <c r="K9" s="21">
        <v>117</v>
      </c>
      <c r="L9" s="100">
        <f t="shared" ref="L9" si="33">IFERROR(K9/$D9,"-")</f>
        <v>1.3497923396400553E-2</v>
      </c>
      <c r="M9" s="21">
        <v>263</v>
      </c>
      <c r="N9" s="100">
        <f t="shared" ref="N9" si="34">IFERROR(M9/$D9,"-")</f>
        <v>3.034148592524227E-2</v>
      </c>
      <c r="O9" s="21">
        <v>2</v>
      </c>
      <c r="P9" s="100">
        <f t="shared" ref="P9" si="35">IFERROR(O9/$D9,"-")</f>
        <v>2.3073373327180433E-4</v>
      </c>
      <c r="Q9" s="21">
        <f t="shared" si="6"/>
        <v>881</v>
      </c>
      <c r="R9" s="100">
        <f t="shared" ref="R9" si="36">IFERROR(Q9/$D9,"-")</f>
        <v>0.10163820950622982</v>
      </c>
      <c r="S9" s="21">
        <v>63</v>
      </c>
      <c r="T9" s="100">
        <f t="shared" ref="T9" si="37">IFERROR(S9/$D9,"-")</f>
        <v>7.2681125980618363E-3</v>
      </c>
      <c r="U9" s="21">
        <v>818</v>
      </c>
      <c r="V9" s="100">
        <f t="shared" ref="V9" si="38">IFERROR(U9/$D9,"-")</f>
        <v>9.4370096908167972E-2</v>
      </c>
      <c r="W9" s="21">
        <v>5233</v>
      </c>
      <c r="X9" s="100">
        <f t="shared" ref="X9" si="39">IFERROR(W9/$D9,"-")</f>
        <v>0.6037148131056761</v>
      </c>
      <c r="Y9" s="21">
        <v>31</v>
      </c>
      <c r="Z9" s="100">
        <f t="shared" ref="Z9" si="40">IFERROR(Y9/$D9,"-")</f>
        <v>3.5763728657129674E-3</v>
      </c>
      <c r="AA9" s="21">
        <f t="shared" si="12"/>
        <v>1901</v>
      </c>
      <c r="AB9" s="100">
        <f t="shared" ref="AB9" si="41">IFERROR(AA9/$D9,"-")</f>
        <v>0.21931241347485003</v>
      </c>
      <c r="AC9" s="21">
        <v>561</v>
      </c>
      <c r="AD9" s="100">
        <f t="shared" ref="AD9" si="42">IFERROR(AC9/$D9,"-")</f>
        <v>6.4720812182741116E-2</v>
      </c>
      <c r="AE9" s="21">
        <v>1340</v>
      </c>
      <c r="AF9" s="100">
        <f t="shared" ref="AF9" si="43">IFERROR(AE9/$D9,"-")</f>
        <v>0.15459160129210892</v>
      </c>
      <c r="AG9" s="89"/>
      <c r="AH9" s="84" t="str">
        <f t="shared" si="16"/>
        <v>守口市</v>
      </c>
      <c r="AI9" s="85">
        <f t="shared" si="17"/>
        <v>1.77168166880983E-2</v>
      </c>
      <c r="AJ9" s="84" t="str">
        <f t="shared" si="18"/>
        <v>西成区</v>
      </c>
      <c r="AK9" s="85">
        <f t="shared" si="19"/>
        <v>7.0384407146724419E-3</v>
      </c>
      <c r="AL9" s="85">
        <f t="shared" si="20"/>
        <v>1.1430052011692633E-2</v>
      </c>
      <c r="AM9" s="85">
        <f t="shared" si="21"/>
        <v>5.1516094758313436E-3</v>
      </c>
      <c r="AN9" s="84">
        <v>0</v>
      </c>
      <c r="XFD9"/>
    </row>
    <row r="10" spans="1:40 16384:16384" s="90" customFormat="1">
      <c r="B10" s="97">
        <v>5</v>
      </c>
      <c r="C10" s="51" t="s">
        <v>137</v>
      </c>
      <c r="D10" s="113">
        <v>7016</v>
      </c>
      <c r="E10" s="114">
        <v>647</v>
      </c>
      <c r="F10" s="113">
        <f t="shared" si="0"/>
        <v>6369</v>
      </c>
      <c r="G10" s="21">
        <v>116</v>
      </c>
      <c r="H10" s="100">
        <f t="shared" si="1"/>
        <v>1.6533637400228049E-2</v>
      </c>
      <c r="I10" s="21">
        <f t="shared" si="2"/>
        <v>170</v>
      </c>
      <c r="J10" s="100">
        <f t="shared" si="1"/>
        <v>2.4230330672748004E-2</v>
      </c>
      <c r="K10" s="21">
        <v>41</v>
      </c>
      <c r="L10" s="100">
        <f t="shared" ref="L10" si="44">IFERROR(K10/$D10,"-")</f>
        <v>5.8437856328392244E-3</v>
      </c>
      <c r="M10" s="21">
        <v>129</v>
      </c>
      <c r="N10" s="100">
        <f t="shared" ref="N10" si="45">IFERROR(M10/$D10,"-")</f>
        <v>1.8386545039908778E-2</v>
      </c>
      <c r="O10" s="21">
        <v>0</v>
      </c>
      <c r="P10" s="100">
        <f t="shared" ref="P10" si="46">IFERROR(O10/$D10,"-")</f>
        <v>0</v>
      </c>
      <c r="Q10" s="21">
        <f t="shared" si="6"/>
        <v>361</v>
      </c>
      <c r="R10" s="100">
        <f t="shared" ref="R10" si="47">IFERROR(Q10/$D10,"-")</f>
        <v>5.145381984036488E-2</v>
      </c>
      <c r="S10" s="21">
        <v>27</v>
      </c>
      <c r="T10" s="100">
        <f t="shared" ref="T10" si="48">IFERROR(S10/$D10,"-")</f>
        <v>3.8483466362599773E-3</v>
      </c>
      <c r="U10" s="21">
        <v>334</v>
      </c>
      <c r="V10" s="100">
        <f t="shared" ref="V10" si="49">IFERROR(U10/$D10,"-")</f>
        <v>4.7605473204104902E-2</v>
      </c>
      <c r="W10" s="21">
        <v>4552</v>
      </c>
      <c r="X10" s="100">
        <f t="shared" ref="X10" si="50">IFERROR(W10/$D10,"-")</f>
        <v>0.64880273660205245</v>
      </c>
      <c r="Y10" s="21">
        <v>50</v>
      </c>
      <c r="Z10" s="100">
        <f t="shared" ref="Z10" si="51">IFERROR(Y10/$D10,"-")</f>
        <v>7.1265678449258839E-3</v>
      </c>
      <c r="AA10" s="21">
        <f t="shared" si="12"/>
        <v>1767</v>
      </c>
      <c r="AB10" s="100">
        <f t="shared" ref="AB10" si="52">IFERROR(AA10/$D10,"-")</f>
        <v>0.25185290763968071</v>
      </c>
      <c r="AC10" s="21">
        <v>541</v>
      </c>
      <c r="AD10" s="100">
        <f t="shared" ref="AD10" si="53">IFERROR(AC10/$D10,"-")</f>
        <v>7.7109464082098067E-2</v>
      </c>
      <c r="AE10" s="21">
        <v>1226</v>
      </c>
      <c r="AF10" s="100">
        <f t="shared" ref="AF10" si="54">IFERROR(AE10/$D10,"-")</f>
        <v>0.17474344355758267</v>
      </c>
      <c r="AG10" s="89"/>
      <c r="AH10" s="84" t="str">
        <f t="shared" si="16"/>
        <v>吹田市</v>
      </c>
      <c r="AI10" s="85">
        <f t="shared" si="17"/>
        <v>1.7423273657289004E-2</v>
      </c>
      <c r="AJ10" s="84" t="str">
        <f t="shared" si="18"/>
        <v>旭区</v>
      </c>
      <c r="AK10" s="85">
        <f t="shared" si="19"/>
        <v>6.9547203314590115E-3</v>
      </c>
      <c r="AL10" s="85">
        <f t="shared" si="20"/>
        <v>1.1430052011692633E-2</v>
      </c>
      <c r="AM10" s="85">
        <f t="shared" si="21"/>
        <v>5.1516094758313436E-3</v>
      </c>
      <c r="AN10" s="84">
        <v>0</v>
      </c>
      <c r="XFD10"/>
    </row>
    <row r="11" spans="1:40 16384:16384" s="90" customFormat="1">
      <c r="B11" s="97">
        <v>6</v>
      </c>
      <c r="C11" s="51" t="s">
        <v>138</v>
      </c>
      <c r="D11" s="113">
        <v>10768</v>
      </c>
      <c r="E11" s="114">
        <v>1183</v>
      </c>
      <c r="F11" s="113">
        <f>D11-E11</f>
        <v>9585</v>
      </c>
      <c r="G11" s="21">
        <v>191</v>
      </c>
      <c r="H11" s="100">
        <f t="shared" si="1"/>
        <v>1.7737741456166418E-2</v>
      </c>
      <c r="I11" s="21">
        <f t="shared" si="2"/>
        <v>340</v>
      </c>
      <c r="J11" s="100">
        <f t="shared" si="1"/>
        <v>3.1575037147102525E-2</v>
      </c>
      <c r="K11" s="21">
        <v>105</v>
      </c>
      <c r="L11" s="100">
        <f t="shared" ref="L11" si="55">IFERROR(K11/$D11,"-")</f>
        <v>9.7511144130757801E-3</v>
      </c>
      <c r="M11" s="21">
        <v>235</v>
      </c>
      <c r="N11" s="100">
        <f t="shared" ref="N11" si="56">IFERROR(M11/$D11,"-")</f>
        <v>2.1823922734026745E-2</v>
      </c>
      <c r="O11" s="21">
        <v>1</v>
      </c>
      <c r="P11" s="100">
        <f t="shared" ref="P11" si="57">IFERROR(O11/$D11,"-")</f>
        <v>9.2867756315007425E-5</v>
      </c>
      <c r="Q11" s="21">
        <f t="shared" si="6"/>
        <v>651</v>
      </c>
      <c r="R11" s="100">
        <f t="shared" ref="R11" si="58">IFERROR(Q11/$D11,"-")</f>
        <v>6.0456909361069837E-2</v>
      </c>
      <c r="S11" s="21">
        <v>61</v>
      </c>
      <c r="T11" s="100">
        <f t="shared" ref="T11" si="59">IFERROR(S11/$D11,"-")</f>
        <v>5.664933135215453E-3</v>
      </c>
      <c r="U11" s="21">
        <v>590</v>
      </c>
      <c r="V11" s="100">
        <f t="shared" ref="V11" si="60">IFERROR(U11/$D11,"-")</f>
        <v>5.4791976225854383E-2</v>
      </c>
      <c r="W11" s="21">
        <v>7004</v>
      </c>
      <c r="X11" s="100">
        <f t="shared" ref="X11" si="61">IFERROR(W11/$D11,"-")</f>
        <v>0.65044576523031206</v>
      </c>
      <c r="Y11" s="21">
        <v>61</v>
      </c>
      <c r="Z11" s="100">
        <f t="shared" ref="Z11" si="62">IFERROR(Y11/$D11,"-")</f>
        <v>5.664933135215453E-3</v>
      </c>
      <c r="AA11" s="21">
        <f t="shared" si="12"/>
        <v>2520</v>
      </c>
      <c r="AB11" s="100">
        <f t="shared" ref="AB11" si="63">IFERROR(AA11/$D11,"-")</f>
        <v>0.23402674591381872</v>
      </c>
      <c r="AC11" s="21">
        <v>763</v>
      </c>
      <c r="AD11" s="100">
        <f t="shared" ref="AD11" si="64">IFERROR(AC11/$D11,"-")</f>
        <v>7.0858098068350667E-2</v>
      </c>
      <c r="AE11" s="21">
        <v>1757</v>
      </c>
      <c r="AF11" s="100">
        <f t="shared" ref="AF11" si="65">IFERROR(AE11/$D11,"-")</f>
        <v>0.16316864784546806</v>
      </c>
      <c r="AG11" s="89"/>
      <c r="AH11" s="84" t="str">
        <f t="shared" si="16"/>
        <v>高槻市</v>
      </c>
      <c r="AI11" s="85">
        <f t="shared" si="17"/>
        <v>1.7116511382191911E-2</v>
      </c>
      <c r="AJ11" s="84" t="str">
        <f t="shared" si="18"/>
        <v>東住吉区</v>
      </c>
      <c r="AK11" s="85">
        <f t="shared" si="19"/>
        <v>6.8427242595958514E-3</v>
      </c>
      <c r="AL11" s="85">
        <f t="shared" si="20"/>
        <v>1.1430052011692633E-2</v>
      </c>
      <c r="AM11" s="85">
        <f t="shared" si="21"/>
        <v>5.1516094758313436E-3</v>
      </c>
      <c r="AN11" s="84">
        <v>0</v>
      </c>
      <c r="XFD11"/>
    </row>
    <row r="12" spans="1:40 16384:16384" s="90" customFormat="1">
      <c r="B12" s="97">
        <v>7</v>
      </c>
      <c r="C12" s="51" t="s">
        <v>139</v>
      </c>
      <c r="D12" s="113">
        <v>9508</v>
      </c>
      <c r="E12" s="114">
        <v>1359</v>
      </c>
      <c r="F12" s="113">
        <f t="shared" si="0"/>
        <v>8149</v>
      </c>
      <c r="G12" s="21">
        <v>217</v>
      </c>
      <c r="H12" s="100">
        <f t="shared" si="1"/>
        <v>2.2822885990744637E-2</v>
      </c>
      <c r="I12" s="21">
        <f t="shared" si="2"/>
        <v>402</v>
      </c>
      <c r="J12" s="100">
        <f t="shared" si="1"/>
        <v>4.228018510727808E-2</v>
      </c>
      <c r="K12" s="21">
        <v>168</v>
      </c>
      <c r="L12" s="100">
        <f t="shared" ref="L12" si="66">IFERROR(K12/$D12,"-")</f>
        <v>1.7669331089608751E-2</v>
      </c>
      <c r="M12" s="21">
        <v>234</v>
      </c>
      <c r="N12" s="100">
        <f t="shared" ref="N12" si="67">IFERROR(M12/$D12,"-")</f>
        <v>2.4610854017669333E-2</v>
      </c>
      <c r="O12" s="21">
        <v>9</v>
      </c>
      <c r="P12" s="100">
        <f t="shared" ref="P12" si="68">IFERROR(O12/$D12,"-")</f>
        <v>9.4657130837189735E-4</v>
      </c>
      <c r="Q12" s="21">
        <f t="shared" si="6"/>
        <v>731</v>
      </c>
      <c r="R12" s="100">
        <f t="shared" ref="R12" si="69">IFERROR(Q12/$D12,"-")</f>
        <v>7.6882625157761883E-2</v>
      </c>
      <c r="S12" s="21">
        <v>58</v>
      </c>
      <c r="T12" s="100">
        <f t="shared" ref="T12" si="70">IFERROR(S12/$D12,"-")</f>
        <v>6.1001262095077826E-3</v>
      </c>
      <c r="U12" s="21">
        <v>673</v>
      </c>
      <c r="V12" s="100">
        <f t="shared" ref="V12" si="71">IFERROR(U12/$D12,"-")</f>
        <v>7.0782498948254099E-2</v>
      </c>
      <c r="W12" s="21">
        <v>6010</v>
      </c>
      <c r="X12" s="100">
        <f t="shared" ref="X12" si="72">IFERROR(W12/$D12,"-")</f>
        <v>0.63209928481278921</v>
      </c>
      <c r="Y12" s="21">
        <v>38</v>
      </c>
      <c r="Z12" s="100">
        <f t="shared" ref="Z12" si="73">IFERROR(Y12/$D12,"-")</f>
        <v>3.9966344131257886E-3</v>
      </c>
      <c r="AA12" s="21">
        <f t="shared" si="12"/>
        <v>2101</v>
      </c>
      <c r="AB12" s="100">
        <f t="shared" ref="AB12" si="74">IFERROR(AA12/$D12,"-")</f>
        <v>0.22097181320992848</v>
      </c>
      <c r="AC12" s="21">
        <v>710</v>
      </c>
      <c r="AD12" s="100">
        <f t="shared" ref="AD12" si="75">IFERROR(AC12/$D12,"-")</f>
        <v>7.4673958771560786E-2</v>
      </c>
      <c r="AE12" s="21">
        <v>1391</v>
      </c>
      <c r="AF12" s="100">
        <f t="shared" ref="AF12" si="76">IFERROR(AE12/$D12,"-")</f>
        <v>0.14629785443836768</v>
      </c>
      <c r="AG12" s="89"/>
      <c r="AH12" s="84" t="str">
        <f t="shared" si="16"/>
        <v>河南町</v>
      </c>
      <c r="AI12" s="85">
        <f t="shared" si="17"/>
        <v>1.6462480857580397E-2</v>
      </c>
      <c r="AJ12" s="84" t="str">
        <f t="shared" si="18"/>
        <v>淀川区</v>
      </c>
      <c r="AK12" s="85">
        <f t="shared" si="19"/>
        <v>6.8104426787741201E-3</v>
      </c>
      <c r="AL12" s="85">
        <f t="shared" si="20"/>
        <v>1.1430052011692633E-2</v>
      </c>
      <c r="AM12" s="85">
        <f t="shared" si="21"/>
        <v>5.1516094758313436E-3</v>
      </c>
      <c r="AN12" s="84">
        <v>0</v>
      </c>
      <c r="XFD12"/>
    </row>
    <row r="13" spans="1:40 16384:16384" s="90" customFormat="1">
      <c r="B13" s="97">
        <v>8</v>
      </c>
      <c r="C13" s="51" t="s">
        <v>58</v>
      </c>
      <c r="D13" s="113">
        <v>7151</v>
      </c>
      <c r="E13" s="114">
        <v>988</v>
      </c>
      <c r="F13" s="113">
        <f t="shared" si="0"/>
        <v>6163</v>
      </c>
      <c r="G13" s="21">
        <v>181</v>
      </c>
      <c r="H13" s="100">
        <f t="shared" si="1"/>
        <v>2.5311145294364425E-2</v>
      </c>
      <c r="I13" s="21">
        <f t="shared" si="2"/>
        <v>277</v>
      </c>
      <c r="J13" s="100">
        <f t="shared" si="1"/>
        <v>3.8735841141099146E-2</v>
      </c>
      <c r="K13" s="21">
        <v>81</v>
      </c>
      <c r="L13" s="100">
        <f t="shared" ref="L13" si="77">IFERROR(K13/$D13,"-")</f>
        <v>1.1327087120682422E-2</v>
      </c>
      <c r="M13" s="21">
        <v>196</v>
      </c>
      <c r="N13" s="100">
        <f t="shared" ref="N13" si="78">IFERROR(M13/$D13,"-")</f>
        <v>2.7408754020416724E-2</v>
      </c>
      <c r="O13" s="21">
        <v>0</v>
      </c>
      <c r="P13" s="100">
        <f t="shared" ref="P13" si="79">IFERROR(O13/$D13,"-")</f>
        <v>0</v>
      </c>
      <c r="Q13" s="21">
        <f t="shared" si="6"/>
        <v>530</v>
      </c>
      <c r="R13" s="100">
        <f t="shared" ref="R13" si="80">IFERROR(Q13/$D13,"-")</f>
        <v>7.4115508320514611E-2</v>
      </c>
      <c r="S13" s="21">
        <v>52</v>
      </c>
      <c r="T13" s="100">
        <f t="shared" ref="T13" si="81">IFERROR(S13/$D13,"-")</f>
        <v>7.2717102503146412E-3</v>
      </c>
      <c r="U13" s="21">
        <v>478</v>
      </c>
      <c r="V13" s="100">
        <f t="shared" ref="V13" si="82">IFERROR(U13/$D13,"-")</f>
        <v>6.6843798070199967E-2</v>
      </c>
      <c r="W13" s="21">
        <v>4490</v>
      </c>
      <c r="X13" s="100">
        <f t="shared" ref="X13" si="83">IFERROR(W13/$D13,"-")</f>
        <v>0.6278842119983219</v>
      </c>
      <c r="Y13" s="21">
        <v>47</v>
      </c>
      <c r="Z13" s="100">
        <f t="shared" ref="Z13" si="84">IFERROR(Y13/$D13,"-")</f>
        <v>6.5725073416305416E-3</v>
      </c>
      <c r="AA13" s="21">
        <f t="shared" si="12"/>
        <v>1626</v>
      </c>
      <c r="AB13" s="100">
        <f t="shared" ref="AB13" si="85">IFERROR(AA13/$D13,"-")</f>
        <v>0.22738078590406935</v>
      </c>
      <c r="AC13" s="21">
        <v>448</v>
      </c>
      <c r="AD13" s="100">
        <f t="shared" ref="AD13" si="86">IFERROR(AC13/$D13,"-")</f>
        <v>6.2648580618095376E-2</v>
      </c>
      <c r="AE13" s="21">
        <v>1178</v>
      </c>
      <c r="AF13" s="100">
        <f t="shared" ref="AF13" si="87">IFERROR(AE13/$D13,"-")</f>
        <v>0.16473220528597399</v>
      </c>
      <c r="AG13" s="89"/>
      <c r="AH13" s="84" t="str">
        <f t="shared" si="16"/>
        <v>寝屋川市</v>
      </c>
      <c r="AI13" s="85">
        <f t="shared" si="17"/>
        <v>1.6357058161807183E-2</v>
      </c>
      <c r="AJ13" s="84" t="str">
        <f t="shared" si="18"/>
        <v>天王寺区</v>
      </c>
      <c r="AK13" s="85">
        <f t="shared" si="19"/>
        <v>6.5725073416305416E-3</v>
      </c>
      <c r="AL13" s="85">
        <f t="shared" si="20"/>
        <v>1.1430052011692633E-2</v>
      </c>
      <c r="AM13" s="85">
        <f t="shared" si="21"/>
        <v>5.1516094758313436E-3</v>
      </c>
      <c r="AN13" s="84">
        <v>0</v>
      </c>
      <c r="XFD13"/>
    </row>
    <row r="14" spans="1:40 16384:16384" s="90" customFormat="1">
      <c r="B14" s="97">
        <v>9</v>
      </c>
      <c r="C14" s="51" t="s">
        <v>140</v>
      </c>
      <c r="D14" s="113">
        <v>4620</v>
      </c>
      <c r="E14" s="114">
        <v>448</v>
      </c>
      <c r="F14" s="113">
        <f>D14-E14</f>
        <v>4172</v>
      </c>
      <c r="G14" s="21">
        <v>69</v>
      </c>
      <c r="H14" s="100">
        <f t="shared" si="1"/>
        <v>1.4935064935064935E-2</v>
      </c>
      <c r="I14" s="21">
        <f>SUM(K14,M14)</f>
        <v>131</v>
      </c>
      <c r="J14" s="100">
        <f t="shared" si="1"/>
        <v>2.8354978354978355E-2</v>
      </c>
      <c r="K14" s="21">
        <v>45</v>
      </c>
      <c r="L14" s="100">
        <f t="shared" ref="L14" si="88">IFERROR(K14/$D14,"-")</f>
        <v>9.74025974025974E-3</v>
      </c>
      <c r="M14" s="21">
        <v>86</v>
      </c>
      <c r="N14" s="100">
        <f t="shared" ref="N14" si="89">IFERROR(M14/$D14,"-")</f>
        <v>1.8614718614718615E-2</v>
      </c>
      <c r="O14" s="21">
        <v>4</v>
      </c>
      <c r="P14" s="100">
        <f t="shared" ref="P14" si="90">IFERROR(O14/$D14,"-")</f>
        <v>8.658008658008658E-4</v>
      </c>
      <c r="Q14" s="21">
        <f>SUM(S14,U14)</f>
        <v>244</v>
      </c>
      <c r="R14" s="100">
        <f t="shared" ref="R14" si="91">IFERROR(Q14/$D14,"-")</f>
        <v>5.2813852813852813E-2</v>
      </c>
      <c r="S14" s="21">
        <v>18</v>
      </c>
      <c r="T14" s="100">
        <f t="shared" ref="T14" si="92">IFERROR(S14/$D14,"-")</f>
        <v>3.8961038961038961E-3</v>
      </c>
      <c r="U14" s="21">
        <v>226</v>
      </c>
      <c r="V14" s="100">
        <f t="shared" ref="V14" si="93">IFERROR(U14/$D14,"-")</f>
        <v>4.8917748917748916E-2</v>
      </c>
      <c r="W14" s="21">
        <v>2998</v>
      </c>
      <c r="X14" s="100">
        <f t="shared" ref="X14" si="94">IFERROR(W14/$D14,"-")</f>
        <v>0.64891774891774889</v>
      </c>
      <c r="Y14" s="21">
        <v>21</v>
      </c>
      <c r="Z14" s="100">
        <f t="shared" ref="Z14" si="95">IFERROR(Y14/$D14,"-")</f>
        <v>4.5454545454545452E-3</v>
      </c>
      <c r="AA14" s="21">
        <f t="shared" si="12"/>
        <v>1153</v>
      </c>
      <c r="AB14" s="100">
        <f t="shared" ref="AB14" si="96">IFERROR(AA14/$D14,"-")</f>
        <v>0.24956709956709958</v>
      </c>
      <c r="AC14" s="21">
        <v>332</v>
      </c>
      <c r="AD14" s="100">
        <f t="shared" ref="AD14" si="97">IFERROR(AC14/$D14,"-")</f>
        <v>7.1861471861471862E-2</v>
      </c>
      <c r="AE14" s="21">
        <v>821</v>
      </c>
      <c r="AF14" s="100">
        <f t="shared" ref="AF14" si="98">IFERROR(AE14/$D14,"-")</f>
        <v>0.1777056277056277</v>
      </c>
      <c r="AG14" s="89"/>
      <c r="AH14" s="84" t="str">
        <f t="shared" si="16"/>
        <v>太子町</v>
      </c>
      <c r="AI14" s="85">
        <f t="shared" si="17"/>
        <v>1.6181229773462782E-2</v>
      </c>
      <c r="AJ14" s="84" t="str">
        <f t="shared" si="18"/>
        <v>東淀川区</v>
      </c>
      <c r="AK14" s="85">
        <f t="shared" si="19"/>
        <v>6.4621177428382439E-3</v>
      </c>
      <c r="AL14" s="85">
        <f t="shared" si="20"/>
        <v>1.1430052011692633E-2</v>
      </c>
      <c r="AM14" s="85">
        <f t="shared" si="21"/>
        <v>5.1516094758313436E-3</v>
      </c>
      <c r="AN14" s="84">
        <v>0</v>
      </c>
      <c r="XFD14"/>
    </row>
    <row r="15" spans="1:40 16384:16384" s="90" customFormat="1">
      <c r="B15" s="97">
        <v>10</v>
      </c>
      <c r="C15" s="51" t="s">
        <v>59</v>
      </c>
      <c r="D15" s="113">
        <v>11456</v>
      </c>
      <c r="E15" s="114">
        <v>2114</v>
      </c>
      <c r="F15" s="113">
        <f t="shared" ref="F15:F18" si="99">D15-E15</f>
        <v>9342</v>
      </c>
      <c r="G15" s="21">
        <v>235</v>
      </c>
      <c r="H15" s="100">
        <f t="shared" si="1"/>
        <v>2.0513268156424579E-2</v>
      </c>
      <c r="I15" s="21">
        <f t="shared" ref="I15:I21" si="100">SUM(K15,M15)</f>
        <v>578</v>
      </c>
      <c r="J15" s="100">
        <f t="shared" si="1"/>
        <v>5.0453910614525137E-2</v>
      </c>
      <c r="K15" s="21">
        <v>188</v>
      </c>
      <c r="L15" s="100">
        <f t="shared" ref="L15" si="101">IFERROR(K15/$D15,"-")</f>
        <v>1.6410614525139665E-2</v>
      </c>
      <c r="M15" s="21">
        <v>390</v>
      </c>
      <c r="N15" s="100">
        <f t="shared" ref="N15" si="102">IFERROR(M15/$D15,"-")</f>
        <v>3.4043296089385472E-2</v>
      </c>
      <c r="O15" s="21">
        <v>9</v>
      </c>
      <c r="P15" s="100">
        <f t="shared" ref="P15" si="103">IFERROR(O15/$D15,"-")</f>
        <v>7.8561452513966484E-4</v>
      </c>
      <c r="Q15" s="21">
        <f t="shared" ref="Q15:Q21" si="104">SUM(S15,U15)</f>
        <v>1292</v>
      </c>
      <c r="R15" s="100">
        <f t="shared" ref="R15" si="105">IFERROR(Q15/$D15,"-")</f>
        <v>0.11277932960893855</v>
      </c>
      <c r="S15" s="21">
        <v>85</v>
      </c>
      <c r="T15" s="100">
        <f t="shared" ref="T15" si="106">IFERROR(S15/$D15,"-")</f>
        <v>7.4196927374301676E-3</v>
      </c>
      <c r="U15" s="21">
        <v>1207</v>
      </c>
      <c r="V15" s="100">
        <f t="shared" ref="V15" si="107">IFERROR(U15/$D15,"-")</f>
        <v>0.10535963687150839</v>
      </c>
      <c r="W15" s="21">
        <v>6948</v>
      </c>
      <c r="X15" s="100">
        <f t="shared" ref="X15" si="108">IFERROR(W15/$D15,"-")</f>
        <v>0.60649441340782118</v>
      </c>
      <c r="Y15" s="21">
        <v>58</v>
      </c>
      <c r="Z15" s="100">
        <f t="shared" ref="Z15" si="109">IFERROR(Y15/$D15,"-")</f>
        <v>5.062849162011173E-3</v>
      </c>
      <c r="AA15" s="21">
        <f t="shared" si="12"/>
        <v>2336</v>
      </c>
      <c r="AB15" s="100">
        <f t="shared" ref="AB15" si="110">IFERROR(AA15/$D15,"-")</f>
        <v>0.20391061452513967</v>
      </c>
      <c r="AC15" s="21">
        <v>705</v>
      </c>
      <c r="AD15" s="100">
        <f t="shared" ref="AD15" si="111">IFERROR(AC15/$D15,"-")</f>
        <v>6.1539804469273741E-2</v>
      </c>
      <c r="AE15" s="21">
        <v>1631</v>
      </c>
      <c r="AF15" s="100">
        <f t="shared" ref="AF15" si="112">IFERROR(AE15/$D15,"-")</f>
        <v>0.14237081005586591</v>
      </c>
      <c r="AG15" s="89"/>
      <c r="AH15" s="84" t="str">
        <f t="shared" si="16"/>
        <v>羽曳野市</v>
      </c>
      <c r="AI15" s="85">
        <f t="shared" si="17"/>
        <v>1.5839429296898615E-2</v>
      </c>
      <c r="AJ15" s="84" t="str">
        <f t="shared" si="18"/>
        <v>都島区</v>
      </c>
      <c r="AK15" s="85">
        <f t="shared" si="19"/>
        <v>6.2783397279386121E-3</v>
      </c>
      <c r="AL15" s="85">
        <f t="shared" si="20"/>
        <v>1.1430052011692633E-2</v>
      </c>
      <c r="AM15" s="85">
        <f t="shared" si="21"/>
        <v>5.1516094758313436E-3</v>
      </c>
      <c r="AN15" s="84">
        <v>0</v>
      </c>
      <c r="XFD15"/>
    </row>
    <row r="16" spans="1:40 16384:16384" s="90" customFormat="1">
      <c r="B16" s="97">
        <v>11</v>
      </c>
      <c r="C16" s="51" t="s">
        <v>60</v>
      </c>
      <c r="D16" s="113">
        <v>19653</v>
      </c>
      <c r="E16" s="114">
        <v>2960</v>
      </c>
      <c r="F16" s="113">
        <f t="shared" si="99"/>
        <v>16693</v>
      </c>
      <c r="G16" s="21">
        <v>505</v>
      </c>
      <c r="H16" s="100">
        <f t="shared" si="1"/>
        <v>2.5695822520734747E-2</v>
      </c>
      <c r="I16" s="21">
        <f t="shared" si="100"/>
        <v>754</v>
      </c>
      <c r="J16" s="100">
        <f t="shared" si="1"/>
        <v>3.8365643922047526E-2</v>
      </c>
      <c r="K16" s="21">
        <v>219</v>
      </c>
      <c r="L16" s="100">
        <f t="shared" ref="L16" si="113">IFERROR(K16/$D16,"-")</f>
        <v>1.1143336895130515E-2</v>
      </c>
      <c r="M16" s="21">
        <v>535</v>
      </c>
      <c r="N16" s="100">
        <f t="shared" ref="N16" si="114">IFERROR(M16/$D16,"-")</f>
        <v>2.7222307026917011E-2</v>
      </c>
      <c r="O16" s="21">
        <v>4</v>
      </c>
      <c r="P16" s="100">
        <f t="shared" ref="P16" si="115">IFERROR(O16/$D16,"-")</f>
        <v>2.035312674909683E-4</v>
      </c>
      <c r="Q16" s="21">
        <f t="shared" si="104"/>
        <v>1697</v>
      </c>
      <c r="R16" s="100">
        <f t="shared" ref="R16" si="116">IFERROR(Q16/$D16,"-")</f>
        <v>8.6348140233043297E-2</v>
      </c>
      <c r="S16" s="21">
        <v>154</v>
      </c>
      <c r="T16" s="100">
        <f t="shared" ref="T16" si="117">IFERROR(S16/$D16,"-")</f>
        <v>7.8359537984022797E-3</v>
      </c>
      <c r="U16" s="21">
        <v>1543</v>
      </c>
      <c r="V16" s="100">
        <f t="shared" ref="V16" si="118">IFERROR(U16/$D16,"-")</f>
        <v>7.8512186434641015E-2</v>
      </c>
      <c r="W16" s="21">
        <v>12269</v>
      </c>
      <c r="X16" s="100">
        <f t="shared" ref="X16" si="119">IFERROR(W16/$D16,"-")</f>
        <v>0.62428128021167251</v>
      </c>
      <c r="Y16" s="21">
        <v>127</v>
      </c>
      <c r="Z16" s="100">
        <f t="shared" ref="Z16" si="120">IFERROR(Y16/$D16,"-")</f>
        <v>6.4621177428382439E-3</v>
      </c>
      <c r="AA16" s="21">
        <f t="shared" si="12"/>
        <v>4297</v>
      </c>
      <c r="AB16" s="100">
        <f t="shared" ref="AB16" si="121">IFERROR(AA16/$D16,"-")</f>
        <v>0.2186434641021727</v>
      </c>
      <c r="AC16" s="21">
        <v>1291</v>
      </c>
      <c r="AD16" s="100">
        <f t="shared" ref="AD16" si="122">IFERROR(AC16/$D16,"-")</f>
        <v>6.5689716582710014E-2</v>
      </c>
      <c r="AE16" s="21">
        <v>3006</v>
      </c>
      <c r="AF16" s="100">
        <f t="shared" ref="AF16" si="123">IFERROR(AE16/$D16,"-")</f>
        <v>0.15295374751946267</v>
      </c>
      <c r="AG16" s="89"/>
      <c r="AH16" s="84" t="str">
        <f t="shared" si="16"/>
        <v>門真市</v>
      </c>
      <c r="AI16" s="85">
        <f t="shared" si="17"/>
        <v>1.4879215777803712E-2</v>
      </c>
      <c r="AJ16" s="84" t="str">
        <f t="shared" si="18"/>
        <v>堺市堺区</v>
      </c>
      <c r="AK16" s="85">
        <f t="shared" si="19"/>
        <v>6.2543064610165898E-3</v>
      </c>
      <c r="AL16" s="85">
        <f t="shared" si="20"/>
        <v>1.1430052011692633E-2</v>
      </c>
      <c r="AM16" s="85">
        <f t="shared" si="21"/>
        <v>5.1516094758313436E-3</v>
      </c>
      <c r="AN16" s="84">
        <v>0</v>
      </c>
      <c r="XFD16"/>
    </row>
    <row r="17" spans="2:40 16384:16384" s="90" customFormat="1">
      <c r="B17" s="97">
        <v>12</v>
      </c>
      <c r="C17" s="51" t="s">
        <v>141</v>
      </c>
      <c r="D17" s="113">
        <v>10148</v>
      </c>
      <c r="E17" s="114">
        <v>1341</v>
      </c>
      <c r="F17" s="113">
        <f t="shared" si="99"/>
        <v>8807</v>
      </c>
      <c r="G17" s="21">
        <v>218</v>
      </c>
      <c r="H17" s="100">
        <f t="shared" si="1"/>
        <v>2.148206543161214E-2</v>
      </c>
      <c r="I17" s="21">
        <f t="shared" si="100"/>
        <v>371</v>
      </c>
      <c r="J17" s="100">
        <f t="shared" si="1"/>
        <v>3.6558927867560112E-2</v>
      </c>
      <c r="K17" s="21">
        <v>95</v>
      </c>
      <c r="L17" s="100">
        <f t="shared" ref="L17" si="124">IFERROR(K17/$D17,"-")</f>
        <v>9.3614505321245566E-3</v>
      </c>
      <c r="M17" s="21">
        <v>276</v>
      </c>
      <c r="N17" s="100">
        <f t="shared" ref="N17" si="125">IFERROR(M17/$D17,"-")</f>
        <v>2.7197477335435555E-2</v>
      </c>
      <c r="O17" s="21">
        <v>4</v>
      </c>
      <c r="P17" s="100">
        <f t="shared" ref="P17" si="126">IFERROR(O17/$D17,"-")</f>
        <v>3.9416633819471815E-4</v>
      </c>
      <c r="Q17" s="21">
        <f t="shared" si="104"/>
        <v>748</v>
      </c>
      <c r="R17" s="100">
        <f t="shared" ref="R17" si="127">IFERROR(Q17/$D17,"-")</f>
        <v>7.3709105242412296E-2</v>
      </c>
      <c r="S17" s="21">
        <v>60</v>
      </c>
      <c r="T17" s="100">
        <f t="shared" ref="T17" si="128">IFERROR(S17/$D17,"-")</f>
        <v>5.912495072920773E-3</v>
      </c>
      <c r="U17" s="21">
        <v>688</v>
      </c>
      <c r="V17" s="100">
        <f t="shared" ref="V17" si="129">IFERROR(U17/$D17,"-")</f>
        <v>6.7796610169491525E-2</v>
      </c>
      <c r="W17" s="21">
        <v>6489</v>
      </c>
      <c r="X17" s="100">
        <f t="shared" ref="X17" si="130">IFERROR(W17/$D17,"-")</f>
        <v>0.63943634213638156</v>
      </c>
      <c r="Y17" s="21">
        <v>50</v>
      </c>
      <c r="Z17" s="100">
        <f t="shared" ref="Z17" si="131">IFERROR(Y17/$D17,"-")</f>
        <v>4.927079227433977E-3</v>
      </c>
      <c r="AA17" s="21">
        <f t="shared" si="12"/>
        <v>2268</v>
      </c>
      <c r="AB17" s="100">
        <f t="shared" ref="AB17" si="132">IFERROR(AA17/$D17,"-")</f>
        <v>0.22349231375640521</v>
      </c>
      <c r="AC17" s="21">
        <v>717</v>
      </c>
      <c r="AD17" s="100">
        <f t="shared" ref="AD17" si="133">IFERROR(AC17/$D17,"-")</f>
        <v>7.0654316121403229E-2</v>
      </c>
      <c r="AE17" s="21">
        <v>1551</v>
      </c>
      <c r="AF17" s="100">
        <f t="shared" ref="AF17" si="134">IFERROR(AE17/$D17,"-")</f>
        <v>0.15283799763500197</v>
      </c>
      <c r="AG17" s="89"/>
      <c r="AH17" s="84" t="str">
        <f t="shared" si="16"/>
        <v>和泉市</v>
      </c>
      <c r="AI17" s="85">
        <f t="shared" si="17"/>
        <v>1.4811639758060675E-2</v>
      </c>
      <c r="AJ17" s="84" t="str">
        <f t="shared" si="18"/>
        <v>大東市</v>
      </c>
      <c r="AK17" s="85">
        <f t="shared" si="19"/>
        <v>6.2127392532161912E-3</v>
      </c>
      <c r="AL17" s="85">
        <f t="shared" si="20"/>
        <v>1.1430052011692633E-2</v>
      </c>
      <c r="AM17" s="85">
        <f t="shared" si="21"/>
        <v>5.1516094758313436E-3</v>
      </c>
      <c r="AN17" s="84">
        <v>0</v>
      </c>
      <c r="XFD17"/>
    </row>
    <row r="18" spans="2:40 16384:16384" s="90" customFormat="1">
      <c r="B18" s="97">
        <v>13</v>
      </c>
      <c r="C18" s="51" t="s">
        <v>142</v>
      </c>
      <c r="D18" s="113">
        <v>17905</v>
      </c>
      <c r="E18" s="114">
        <v>2276</v>
      </c>
      <c r="F18" s="113">
        <f t="shared" si="99"/>
        <v>15629</v>
      </c>
      <c r="G18" s="21">
        <v>364</v>
      </c>
      <c r="H18" s="100">
        <f t="shared" si="1"/>
        <v>2.0329516894722146E-2</v>
      </c>
      <c r="I18" s="21">
        <f t="shared" si="100"/>
        <v>765</v>
      </c>
      <c r="J18" s="100">
        <f t="shared" si="1"/>
        <v>4.2725495671600111E-2</v>
      </c>
      <c r="K18" s="21">
        <v>228</v>
      </c>
      <c r="L18" s="100">
        <f t="shared" ref="L18" si="135">IFERROR(K18/$D18,"-")</f>
        <v>1.2733873219771014E-2</v>
      </c>
      <c r="M18" s="21">
        <v>537</v>
      </c>
      <c r="N18" s="100">
        <f t="shared" ref="N18" si="136">IFERROR(M18/$D18,"-")</f>
        <v>2.9991622451829097E-2</v>
      </c>
      <c r="O18" s="21">
        <v>7</v>
      </c>
      <c r="P18" s="100">
        <f t="shared" ref="P18" si="137">IFERROR(O18/$D18,"-")</f>
        <v>3.9095224797542586E-4</v>
      </c>
      <c r="Q18" s="21">
        <f t="shared" si="104"/>
        <v>1140</v>
      </c>
      <c r="R18" s="100">
        <f t="shared" ref="R18" si="138">IFERROR(Q18/$D18,"-")</f>
        <v>6.3669366098855068E-2</v>
      </c>
      <c r="S18" s="21">
        <v>86</v>
      </c>
      <c r="T18" s="100">
        <f t="shared" ref="T18" si="139">IFERROR(S18/$D18,"-")</f>
        <v>4.8031276179838038E-3</v>
      </c>
      <c r="U18" s="21">
        <v>1054</v>
      </c>
      <c r="V18" s="100">
        <f t="shared" ref="V18" si="140">IFERROR(U18/$D18,"-")</f>
        <v>5.8866238480871268E-2</v>
      </c>
      <c r="W18" s="21">
        <v>11576</v>
      </c>
      <c r="X18" s="100">
        <f t="shared" ref="X18" si="141">IFERROR(W18/$D18,"-")</f>
        <v>0.64652331750907566</v>
      </c>
      <c r="Y18" s="21">
        <v>90</v>
      </c>
      <c r="Z18" s="100">
        <f t="shared" ref="Z18" si="142">IFERROR(Y18/$D18,"-")</f>
        <v>5.0265289025411899E-3</v>
      </c>
      <c r="AA18" s="21">
        <f t="shared" si="12"/>
        <v>3963</v>
      </c>
      <c r="AB18" s="100">
        <f t="shared" ref="AB18" si="143">IFERROR(AA18/$D18,"-")</f>
        <v>0.22133482267523039</v>
      </c>
      <c r="AC18" s="21">
        <v>1121</v>
      </c>
      <c r="AD18" s="100">
        <f t="shared" ref="AD18" si="144">IFERROR(AC18/$D18,"-")</f>
        <v>6.2608209997207481E-2</v>
      </c>
      <c r="AE18" s="21">
        <v>2842</v>
      </c>
      <c r="AF18" s="100">
        <f t="shared" ref="AF18" si="145">IFERROR(AE18/$D18,"-")</f>
        <v>0.1587266126780229</v>
      </c>
      <c r="AG18" s="89"/>
      <c r="AH18" s="84" t="str">
        <f t="shared" si="16"/>
        <v>能勢町</v>
      </c>
      <c r="AI18" s="85">
        <f t="shared" si="17"/>
        <v>1.422550052687039E-2</v>
      </c>
      <c r="AJ18" s="84" t="str">
        <f t="shared" si="18"/>
        <v>松原市</v>
      </c>
      <c r="AK18" s="85">
        <f t="shared" si="19"/>
        <v>6.0529356738017936E-3</v>
      </c>
      <c r="AL18" s="85">
        <f t="shared" si="20"/>
        <v>1.1430052011692633E-2</v>
      </c>
      <c r="AM18" s="85">
        <f t="shared" si="21"/>
        <v>5.1516094758313436E-3</v>
      </c>
      <c r="AN18" s="84">
        <v>0</v>
      </c>
      <c r="XFD18"/>
    </row>
    <row r="19" spans="2:40 16384:16384" s="90" customFormat="1">
      <c r="B19" s="97">
        <v>14</v>
      </c>
      <c r="C19" s="51" t="s">
        <v>143</v>
      </c>
      <c r="D19" s="113">
        <v>13516</v>
      </c>
      <c r="E19" s="114">
        <v>1738</v>
      </c>
      <c r="F19" s="113">
        <f>D19-E19</f>
        <v>11778</v>
      </c>
      <c r="G19" s="21">
        <v>332</v>
      </c>
      <c r="H19" s="100">
        <f t="shared" si="1"/>
        <v>2.4563480319621189E-2</v>
      </c>
      <c r="I19" s="21">
        <f t="shared" si="100"/>
        <v>460</v>
      </c>
      <c r="J19" s="100">
        <f t="shared" si="1"/>
        <v>3.4033737792246228E-2</v>
      </c>
      <c r="K19" s="21">
        <v>136</v>
      </c>
      <c r="L19" s="100">
        <f t="shared" ref="L19" si="146">IFERROR(K19/$D19,"-")</f>
        <v>1.0062148564664102E-2</v>
      </c>
      <c r="M19" s="21">
        <v>324</v>
      </c>
      <c r="N19" s="100">
        <f t="shared" ref="N19" si="147">IFERROR(M19/$D19,"-")</f>
        <v>2.3971589227582125E-2</v>
      </c>
      <c r="O19" s="21">
        <v>6</v>
      </c>
      <c r="P19" s="100">
        <f t="shared" ref="P19" si="148">IFERROR(O19/$D19,"-")</f>
        <v>4.439183190292986E-4</v>
      </c>
      <c r="Q19" s="21">
        <f t="shared" si="104"/>
        <v>940</v>
      </c>
      <c r="R19" s="100">
        <f t="shared" ref="R19" si="149">IFERROR(Q19/$D19,"-")</f>
        <v>6.954720331459012E-2</v>
      </c>
      <c r="S19" s="21">
        <v>107</v>
      </c>
      <c r="T19" s="100">
        <f t="shared" ref="T19" si="150">IFERROR(S19/$D19,"-")</f>
        <v>7.9165433560224926E-3</v>
      </c>
      <c r="U19" s="21">
        <v>833</v>
      </c>
      <c r="V19" s="100">
        <f t="shared" ref="V19" si="151">IFERROR(U19/$D19,"-")</f>
        <v>6.1630659958567625E-2</v>
      </c>
      <c r="W19" s="21">
        <v>8446</v>
      </c>
      <c r="X19" s="100">
        <f t="shared" ref="X19" si="152">IFERROR(W19/$D19,"-")</f>
        <v>0.62488902042024264</v>
      </c>
      <c r="Y19" s="21">
        <v>94</v>
      </c>
      <c r="Z19" s="100">
        <f t="shared" ref="Z19" si="153">IFERROR(Y19/$D19,"-")</f>
        <v>6.9547203314590115E-3</v>
      </c>
      <c r="AA19" s="21">
        <f t="shared" si="12"/>
        <v>3238</v>
      </c>
      <c r="AB19" s="100">
        <f t="shared" ref="AB19" si="154">IFERROR(AA19/$D19,"-")</f>
        <v>0.23956791950281148</v>
      </c>
      <c r="AC19" s="21">
        <v>1043</v>
      </c>
      <c r="AD19" s="100">
        <f t="shared" ref="AD19" si="155">IFERROR(AC19/$D19,"-")</f>
        <v>7.716780112459308E-2</v>
      </c>
      <c r="AE19" s="21">
        <v>2195</v>
      </c>
      <c r="AF19" s="100">
        <f t="shared" ref="AF19" si="156">IFERROR(AE19/$D19,"-")</f>
        <v>0.16240011837821841</v>
      </c>
      <c r="AG19" s="89"/>
      <c r="AH19" s="84" t="str">
        <f t="shared" si="16"/>
        <v>河内長野市</v>
      </c>
      <c r="AI19" s="85">
        <f t="shared" si="17"/>
        <v>1.4157594901009644E-2</v>
      </c>
      <c r="AJ19" s="84" t="str">
        <f t="shared" si="18"/>
        <v>四條畷市</v>
      </c>
      <c r="AK19" s="85">
        <f t="shared" si="19"/>
        <v>5.9970014992503746E-3</v>
      </c>
      <c r="AL19" s="85">
        <f t="shared" si="20"/>
        <v>1.1430052011692633E-2</v>
      </c>
      <c r="AM19" s="85">
        <f t="shared" si="21"/>
        <v>5.1516094758313436E-3</v>
      </c>
      <c r="AN19" s="84">
        <v>0</v>
      </c>
      <c r="XFD19"/>
    </row>
    <row r="20" spans="2:40 16384:16384" s="90" customFormat="1">
      <c r="B20" s="97">
        <v>15</v>
      </c>
      <c r="C20" s="51" t="s">
        <v>144</v>
      </c>
      <c r="D20" s="113">
        <v>21436</v>
      </c>
      <c r="E20" s="114">
        <v>3067</v>
      </c>
      <c r="F20" s="113">
        <f t="shared" ref="F20:F21" si="157">D20-E20</f>
        <v>18369</v>
      </c>
      <c r="G20" s="21">
        <v>546</v>
      </c>
      <c r="H20" s="100">
        <f t="shared" si="1"/>
        <v>2.5471169994401941E-2</v>
      </c>
      <c r="I20" s="21">
        <f t="shared" si="100"/>
        <v>848</v>
      </c>
      <c r="J20" s="100">
        <f t="shared" si="1"/>
        <v>3.9559619331964918E-2</v>
      </c>
      <c r="K20" s="21">
        <v>259</v>
      </c>
      <c r="L20" s="100">
        <f t="shared" ref="L20" si="158">IFERROR(K20/$D20,"-")</f>
        <v>1.2082478074267588E-2</v>
      </c>
      <c r="M20" s="21">
        <v>589</v>
      </c>
      <c r="N20" s="100">
        <f t="shared" ref="N20" si="159">IFERROR(M20/$D20,"-")</f>
        <v>2.7477141257697332E-2</v>
      </c>
      <c r="O20" s="21">
        <v>21</v>
      </c>
      <c r="P20" s="100">
        <f t="shared" ref="P20" si="160">IFERROR(O20/$D20,"-")</f>
        <v>9.7966038440007474E-4</v>
      </c>
      <c r="Q20" s="21">
        <f t="shared" si="104"/>
        <v>1652</v>
      </c>
      <c r="R20" s="100">
        <f t="shared" ref="R20" si="161">IFERROR(Q20/$D20,"-")</f>
        <v>7.706661690613921E-2</v>
      </c>
      <c r="S20" s="21">
        <v>161</v>
      </c>
      <c r="T20" s="100">
        <f t="shared" ref="T20" si="162">IFERROR(S20/$D20,"-")</f>
        <v>7.5107296137339056E-3</v>
      </c>
      <c r="U20" s="21">
        <v>1491</v>
      </c>
      <c r="V20" s="100">
        <f t="shared" ref="V20" si="163">IFERROR(U20/$D20,"-")</f>
        <v>6.9555887292405305E-2</v>
      </c>
      <c r="W20" s="21">
        <v>13399</v>
      </c>
      <c r="X20" s="100">
        <f t="shared" ref="X20" si="164">IFERROR(W20/$D20,"-")</f>
        <v>0.62506997574174283</v>
      </c>
      <c r="Y20" s="21">
        <v>107</v>
      </c>
      <c r="Z20" s="100">
        <f t="shared" ref="Z20" si="165">IFERROR(Y20/$D20,"-")</f>
        <v>4.9916029109908569E-3</v>
      </c>
      <c r="AA20" s="21">
        <f t="shared" si="12"/>
        <v>4863</v>
      </c>
      <c r="AB20" s="100">
        <f t="shared" ref="AB20" si="166">IFERROR(AA20/$D20,"-")</f>
        <v>0.22686135473036015</v>
      </c>
      <c r="AC20" s="21">
        <v>1479</v>
      </c>
      <c r="AD20" s="100">
        <f t="shared" ref="AD20" si="167">IFERROR(AC20/$D20,"-")</f>
        <v>6.8996081358462399E-2</v>
      </c>
      <c r="AE20" s="21">
        <v>3384</v>
      </c>
      <c r="AF20" s="100">
        <f t="shared" ref="AF20" si="168">IFERROR(AE20/$D20,"-")</f>
        <v>0.15786527337189774</v>
      </c>
      <c r="AG20" s="89"/>
      <c r="AH20" s="84" t="str">
        <f t="shared" si="16"/>
        <v>枚方市</v>
      </c>
      <c r="AI20" s="85">
        <f t="shared" si="17"/>
        <v>1.3802156586966714E-2</v>
      </c>
      <c r="AJ20" s="84" t="str">
        <f t="shared" si="18"/>
        <v>北区</v>
      </c>
      <c r="AK20" s="85">
        <f t="shared" si="19"/>
        <v>5.9600932884166886E-3</v>
      </c>
      <c r="AL20" s="85">
        <f t="shared" si="20"/>
        <v>1.1430052011692633E-2</v>
      </c>
      <c r="AM20" s="85">
        <f t="shared" si="21"/>
        <v>5.1516094758313436E-3</v>
      </c>
      <c r="AN20" s="84">
        <v>0</v>
      </c>
      <c r="XFD20"/>
    </row>
    <row r="21" spans="2:40 16384:16384" s="90" customFormat="1">
      <c r="B21" s="97">
        <v>16</v>
      </c>
      <c r="C21" s="51" t="s">
        <v>61</v>
      </c>
      <c r="D21" s="113">
        <v>14221</v>
      </c>
      <c r="E21" s="114">
        <v>1830</v>
      </c>
      <c r="F21" s="113">
        <f t="shared" si="157"/>
        <v>12391</v>
      </c>
      <c r="G21" s="21">
        <v>310</v>
      </c>
      <c r="H21" s="100">
        <f t="shared" si="1"/>
        <v>2.1798748329934604E-2</v>
      </c>
      <c r="I21" s="21">
        <f t="shared" si="100"/>
        <v>545</v>
      </c>
      <c r="J21" s="100">
        <f t="shared" si="1"/>
        <v>3.8323605934885027E-2</v>
      </c>
      <c r="K21" s="21">
        <v>152</v>
      </c>
      <c r="L21" s="100">
        <f t="shared" ref="L21" si="169">IFERROR(K21/$D21,"-")</f>
        <v>1.0688418535967935E-2</v>
      </c>
      <c r="M21" s="21">
        <v>393</v>
      </c>
      <c r="N21" s="100">
        <f t="shared" ref="N21" si="170">IFERROR(M21/$D21,"-")</f>
        <v>2.7635187398917096E-2</v>
      </c>
      <c r="O21" s="21">
        <v>2</v>
      </c>
      <c r="P21" s="100">
        <f t="shared" ref="P21" si="171">IFERROR(O21/$D21,"-")</f>
        <v>1.4063708599957808E-4</v>
      </c>
      <c r="Q21" s="21">
        <f t="shared" si="104"/>
        <v>973</v>
      </c>
      <c r="R21" s="100">
        <f t="shared" ref="R21" si="172">IFERROR(Q21/$D21,"-")</f>
        <v>6.841994233879474E-2</v>
      </c>
      <c r="S21" s="21">
        <v>93</v>
      </c>
      <c r="T21" s="100">
        <f t="shared" ref="T21" si="173">IFERROR(S21/$D21,"-")</f>
        <v>6.5396244989803813E-3</v>
      </c>
      <c r="U21" s="21">
        <v>880</v>
      </c>
      <c r="V21" s="100">
        <f t="shared" ref="V21" si="174">IFERROR(U21/$D21,"-")</f>
        <v>6.1880317839814361E-2</v>
      </c>
      <c r="W21" s="21">
        <v>8743</v>
      </c>
      <c r="X21" s="100">
        <f t="shared" ref="X21" si="175">IFERROR(W21/$D21,"-")</f>
        <v>0.61479502144715559</v>
      </c>
      <c r="Y21" s="21">
        <v>80</v>
      </c>
      <c r="Z21" s="100">
        <f t="shared" ref="Z21" si="176">IFERROR(Y21/$D21,"-")</f>
        <v>5.6254834399831234E-3</v>
      </c>
      <c r="AA21" s="21">
        <f t="shared" si="12"/>
        <v>3568</v>
      </c>
      <c r="AB21" s="100">
        <f t="shared" ref="AB21" si="177">IFERROR(AA21/$D21,"-")</f>
        <v>0.25089656142324729</v>
      </c>
      <c r="AC21" s="21">
        <v>1114</v>
      </c>
      <c r="AD21" s="100">
        <f t="shared" ref="AD21" si="178">IFERROR(AC21/$D21,"-")</f>
        <v>7.833485690176499E-2</v>
      </c>
      <c r="AE21" s="21">
        <v>2454</v>
      </c>
      <c r="AF21" s="100">
        <f t="shared" ref="AF21" si="179">IFERROR(AE21/$D21,"-")</f>
        <v>0.17256170452148231</v>
      </c>
      <c r="AG21" s="89"/>
      <c r="AH21" s="84" t="str">
        <f t="shared" si="16"/>
        <v>堺市北区</v>
      </c>
      <c r="AI21" s="85">
        <f t="shared" si="17"/>
        <v>1.3757566661663915E-2</v>
      </c>
      <c r="AJ21" s="84" t="str">
        <f t="shared" si="18"/>
        <v>住吉区</v>
      </c>
      <c r="AK21" s="85">
        <f t="shared" si="19"/>
        <v>5.9506389620524831E-3</v>
      </c>
      <c r="AL21" s="85">
        <f t="shared" si="20"/>
        <v>1.1430052011692633E-2</v>
      </c>
      <c r="AM21" s="85">
        <f t="shared" si="21"/>
        <v>5.1516094758313436E-3</v>
      </c>
      <c r="AN21" s="84">
        <v>0</v>
      </c>
      <c r="XFD21"/>
    </row>
    <row r="22" spans="2:40 16384:16384" s="90" customFormat="1">
      <c r="B22" s="97">
        <v>17</v>
      </c>
      <c r="C22" s="51" t="s">
        <v>145</v>
      </c>
      <c r="D22" s="113">
        <v>20502</v>
      </c>
      <c r="E22" s="114">
        <v>2923</v>
      </c>
      <c r="F22" s="113">
        <f>D22-E22</f>
        <v>17579</v>
      </c>
      <c r="G22" s="21">
        <v>527</v>
      </c>
      <c r="H22" s="100">
        <f t="shared" si="1"/>
        <v>2.570480928689884E-2</v>
      </c>
      <c r="I22" s="21">
        <f>SUM(K22,M22)</f>
        <v>840</v>
      </c>
      <c r="J22" s="100">
        <f t="shared" si="1"/>
        <v>4.0971612525607257E-2</v>
      </c>
      <c r="K22" s="21">
        <v>282</v>
      </c>
      <c r="L22" s="100">
        <f t="shared" ref="L22" si="180">IFERROR(K22/$D22,"-")</f>
        <v>1.3754755633596722E-2</v>
      </c>
      <c r="M22" s="21">
        <v>558</v>
      </c>
      <c r="N22" s="100">
        <f t="shared" ref="N22" si="181">IFERROR(M22/$D22,"-")</f>
        <v>2.7216856892010536E-2</v>
      </c>
      <c r="O22" s="21">
        <v>4</v>
      </c>
      <c r="P22" s="100">
        <f t="shared" ref="P22" si="182">IFERROR(O22/$D22,"-")</f>
        <v>1.95102916788606E-4</v>
      </c>
      <c r="Q22" s="21">
        <f>SUM(S22,U22)</f>
        <v>1552</v>
      </c>
      <c r="R22" s="100">
        <f t="shared" ref="R22" si="183">IFERROR(Q22/$D22,"-")</f>
        <v>7.5699931713979124E-2</v>
      </c>
      <c r="S22" s="21">
        <v>142</v>
      </c>
      <c r="T22" s="100">
        <f t="shared" ref="T22" si="184">IFERROR(S22/$D22,"-")</f>
        <v>6.9261535459955127E-3</v>
      </c>
      <c r="U22" s="21">
        <v>1410</v>
      </c>
      <c r="V22" s="100">
        <f t="shared" ref="V22" si="185">IFERROR(U22/$D22,"-")</f>
        <v>6.8773778167983607E-2</v>
      </c>
      <c r="W22" s="21">
        <v>12802</v>
      </c>
      <c r="X22" s="100">
        <f t="shared" ref="X22" si="186">IFERROR(W22/$D22,"-")</f>
        <v>0.62442688518193346</v>
      </c>
      <c r="Y22" s="21">
        <v>122</v>
      </c>
      <c r="Z22" s="100">
        <f t="shared" ref="Z22" si="187">IFERROR(Y22/$D22,"-")</f>
        <v>5.9506389620524831E-3</v>
      </c>
      <c r="AA22" s="21">
        <f t="shared" si="12"/>
        <v>4655</v>
      </c>
      <c r="AB22" s="100">
        <f t="shared" ref="AB22" si="188">IFERROR(AA22/$D22,"-")</f>
        <v>0.22705101941274022</v>
      </c>
      <c r="AC22" s="21">
        <v>1494</v>
      </c>
      <c r="AD22" s="100">
        <f t="shared" ref="AD22" si="189">IFERROR(AC22/$D22,"-")</f>
        <v>7.2870939420544331E-2</v>
      </c>
      <c r="AE22" s="21">
        <v>3161</v>
      </c>
      <c r="AF22" s="100">
        <f t="shared" ref="AF22" si="190">IFERROR(AE22/$D22,"-")</f>
        <v>0.15418007999219588</v>
      </c>
      <c r="AG22" s="89"/>
      <c r="AH22" s="84" t="str">
        <f t="shared" si="16"/>
        <v>箕面市</v>
      </c>
      <c r="AI22" s="85">
        <f t="shared" si="17"/>
        <v>1.3637676971973418E-2</v>
      </c>
      <c r="AJ22" s="84" t="str">
        <f t="shared" si="18"/>
        <v>福島区</v>
      </c>
      <c r="AK22" s="85">
        <f t="shared" si="19"/>
        <v>5.8920252123869556E-3</v>
      </c>
      <c r="AL22" s="85">
        <f t="shared" si="20"/>
        <v>1.1430052011692633E-2</v>
      </c>
      <c r="AM22" s="85">
        <f t="shared" si="21"/>
        <v>5.1516094758313436E-3</v>
      </c>
      <c r="AN22" s="84">
        <v>0</v>
      </c>
      <c r="XFD22"/>
    </row>
    <row r="23" spans="2:40 16384:16384" s="90" customFormat="1">
      <c r="B23" s="97">
        <v>18</v>
      </c>
      <c r="C23" s="51" t="s">
        <v>62</v>
      </c>
      <c r="D23" s="113">
        <v>18706</v>
      </c>
      <c r="E23" s="114">
        <v>2415</v>
      </c>
      <c r="F23" s="113">
        <f t="shared" ref="F23:F26" si="191">D23-E23</f>
        <v>16291</v>
      </c>
      <c r="G23" s="21">
        <v>397</v>
      </c>
      <c r="H23" s="100">
        <f t="shared" si="1"/>
        <v>2.122313696140276E-2</v>
      </c>
      <c r="I23" s="21">
        <f t="shared" ref="I23:I29" si="192">SUM(K23,M23)</f>
        <v>753</v>
      </c>
      <c r="J23" s="100">
        <f t="shared" si="1"/>
        <v>4.0254463808403723E-2</v>
      </c>
      <c r="K23" s="21">
        <v>194</v>
      </c>
      <c r="L23" s="100">
        <f t="shared" ref="L23" si="193">IFERROR(K23/$D23,"-")</f>
        <v>1.0371003955949962E-2</v>
      </c>
      <c r="M23" s="21">
        <v>559</v>
      </c>
      <c r="N23" s="100">
        <f t="shared" ref="N23" si="194">IFERROR(M23/$D23,"-")</f>
        <v>2.9883459852453758E-2</v>
      </c>
      <c r="O23" s="21">
        <v>1</v>
      </c>
      <c r="P23" s="100">
        <f t="shared" ref="P23" si="195">IFERROR(O23/$D23,"-")</f>
        <v>5.3458783278092589E-5</v>
      </c>
      <c r="Q23" s="21">
        <f t="shared" ref="Q23:Q29" si="196">SUM(S23,U23)</f>
        <v>1264</v>
      </c>
      <c r="R23" s="100">
        <f t="shared" ref="R23" si="197">IFERROR(Q23/$D23,"-")</f>
        <v>6.7571902063509034E-2</v>
      </c>
      <c r="S23" s="21">
        <v>116</v>
      </c>
      <c r="T23" s="100">
        <f t="shared" ref="T23" si="198">IFERROR(S23/$D23,"-")</f>
        <v>6.2012188602587406E-3</v>
      </c>
      <c r="U23" s="21">
        <v>1148</v>
      </c>
      <c r="V23" s="100">
        <f t="shared" ref="V23" si="199">IFERROR(U23/$D23,"-")</f>
        <v>6.1370683203250294E-2</v>
      </c>
      <c r="W23" s="21">
        <v>11886</v>
      </c>
      <c r="X23" s="100">
        <f t="shared" ref="X23" si="200">IFERROR(W23/$D23,"-")</f>
        <v>0.63541109804340856</v>
      </c>
      <c r="Y23" s="21">
        <v>128</v>
      </c>
      <c r="Z23" s="100">
        <f t="shared" ref="Z23" si="201">IFERROR(Y23/$D23,"-")</f>
        <v>6.8427242595958514E-3</v>
      </c>
      <c r="AA23" s="21">
        <f t="shared" si="12"/>
        <v>4277</v>
      </c>
      <c r="AB23" s="100">
        <f t="shared" ref="AB23" si="202">IFERROR(AA23/$D23,"-")</f>
        <v>0.228643216080402</v>
      </c>
      <c r="AC23" s="21">
        <v>1345</v>
      </c>
      <c r="AD23" s="100">
        <f t="shared" ref="AD23" si="203">IFERROR(AC23/$D23,"-")</f>
        <v>7.1902063509034539E-2</v>
      </c>
      <c r="AE23" s="21">
        <v>2932</v>
      </c>
      <c r="AF23" s="100">
        <f t="shared" ref="AF23" si="204">IFERROR(AE23/$D23,"-")</f>
        <v>0.15674115257136748</v>
      </c>
      <c r="AG23" s="89"/>
      <c r="AH23" s="84" t="str">
        <f t="shared" si="16"/>
        <v>堺市南区</v>
      </c>
      <c r="AI23" s="85">
        <f t="shared" si="17"/>
        <v>1.3497313856946233E-2</v>
      </c>
      <c r="AJ23" s="84" t="str">
        <f t="shared" si="18"/>
        <v>大阪市</v>
      </c>
      <c r="AK23" s="85">
        <f t="shared" si="19"/>
        <v>5.7990847787183185E-3</v>
      </c>
      <c r="AL23" s="85">
        <f t="shared" si="20"/>
        <v>1.1430052011692633E-2</v>
      </c>
      <c r="AM23" s="85">
        <f t="shared" si="21"/>
        <v>5.1516094758313436E-3</v>
      </c>
      <c r="AN23" s="84">
        <v>0</v>
      </c>
      <c r="XFD23"/>
    </row>
    <row r="24" spans="2:40 16384:16384" s="90" customFormat="1">
      <c r="B24" s="97">
        <v>19</v>
      </c>
      <c r="C24" s="51" t="s">
        <v>146</v>
      </c>
      <c r="D24" s="113">
        <v>12929</v>
      </c>
      <c r="E24" s="114">
        <v>1548</v>
      </c>
      <c r="F24" s="113">
        <f t="shared" si="191"/>
        <v>11381</v>
      </c>
      <c r="G24" s="21">
        <v>258</v>
      </c>
      <c r="H24" s="100">
        <f t="shared" si="1"/>
        <v>1.995513960863176E-2</v>
      </c>
      <c r="I24" s="21">
        <f t="shared" si="192"/>
        <v>440</v>
      </c>
      <c r="J24" s="100">
        <f t="shared" si="1"/>
        <v>3.4032021037976638E-2</v>
      </c>
      <c r="K24" s="21">
        <v>141</v>
      </c>
      <c r="L24" s="100">
        <f t="shared" ref="L24" si="205">IFERROR(K24/$D24,"-")</f>
        <v>1.0905715832624332E-2</v>
      </c>
      <c r="M24" s="21">
        <v>299</v>
      </c>
      <c r="N24" s="100">
        <f t="shared" ref="N24" si="206">IFERROR(M24/$D24,"-")</f>
        <v>2.3126305205352308E-2</v>
      </c>
      <c r="O24" s="21">
        <v>0</v>
      </c>
      <c r="P24" s="100">
        <f t="shared" ref="P24" si="207">IFERROR(O24/$D24,"-")</f>
        <v>0</v>
      </c>
      <c r="Q24" s="21">
        <f t="shared" si="196"/>
        <v>850</v>
      </c>
      <c r="R24" s="100">
        <f t="shared" ref="R24" si="208">IFERROR(Q24/$D24,"-")</f>
        <v>6.5743677005182147E-2</v>
      </c>
      <c r="S24" s="21">
        <v>88</v>
      </c>
      <c r="T24" s="100">
        <f t="shared" ref="T24" si="209">IFERROR(S24/$D24,"-")</f>
        <v>6.8064042075953284E-3</v>
      </c>
      <c r="U24" s="21">
        <v>762</v>
      </c>
      <c r="V24" s="100">
        <f t="shared" ref="V24" si="210">IFERROR(U24/$D24,"-")</f>
        <v>5.8937272797586822E-2</v>
      </c>
      <c r="W24" s="21">
        <v>7878</v>
      </c>
      <c r="X24" s="100">
        <f t="shared" ref="X24" si="211">IFERROR(W24/$D24,"-")</f>
        <v>0.60932786758449997</v>
      </c>
      <c r="Y24" s="21">
        <v>91</v>
      </c>
      <c r="Z24" s="100">
        <f t="shared" ref="Z24" si="212">IFERROR(Y24/$D24,"-")</f>
        <v>7.0384407146724419E-3</v>
      </c>
      <c r="AA24" s="21">
        <f t="shared" si="12"/>
        <v>3412</v>
      </c>
      <c r="AB24" s="100">
        <f t="shared" ref="AB24" si="213">IFERROR(AA24/$D24,"-")</f>
        <v>0.26390285404903707</v>
      </c>
      <c r="AC24" s="21">
        <v>858</v>
      </c>
      <c r="AD24" s="100">
        <f t="shared" ref="AD24" si="214">IFERROR(AC24/$D24,"-")</f>
        <v>6.6362441024054447E-2</v>
      </c>
      <c r="AE24" s="21">
        <v>2554</v>
      </c>
      <c r="AF24" s="100">
        <f t="shared" ref="AF24" si="215">IFERROR(AE24/$D24,"-")</f>
        <v>0.1975404130249826</v>
      </c>
      <c r="AG24" s="89"/>
      <c r="AH24" s="84" t="str">
        <f t="shared" si="16"/>
        <v>四條畷市</v>
      </c>
      <c r="AI24" s="85">
        <f t="shared" si="17"/>
        <v>1.3493253373313344E-2</v>
      </c>
      <c r="AJ24" s="84" t="str">
        <f t="shared" si="18"/>
        <v>箕面市</v>
      </c>
      <c r="AK24" s="85">
        <f t="shared" si="19"/>
        <v>5.7208899162091882E-3</v>
      </c>
      <c r="AL24" s="85">
        <f t="shared" si="20"/>
        <v>1.1430052011692633E-2</v>
      </c>
      <c r="AM24" s="85">
        <f t="shared" si="21"/>
        <v>5.1516094758313436E-3</v>
      </c>
      <c r="AN24" s="84">
        <v>0</v>
      </c>
      <c r="XFD24"/>
    </row>
    <row r="25" spans="2:40 16384:16384" s="90" customFormat="1">
      <c r="B25" s="97">
        <v>20</v>
      </c>
      <c r="C25" s="51" t="s">
        <v>147</v>
      </c>
      <c r="D25" s="113">
        <v>19382</v>
      </c>
      <c r="E25" s="114">
        <v>2558</v>
      </c>
      <c r="F25" s="113">
        <f t="shared" si="191"/>
        <v>16824</v>
      </c>
      <c r="G25" s="21">
        <v>413</v>
      </c>
      <c r="H25" s="100">
        <f t="shared" si="1"/>
        <v>2.130843050252812E-2</v>
      </c>
      <c r="I25" s="21">
        <f t="shared" si="192"/>
        <v>694</v>
      </c>
      <c r="J25" s="100">
        <f t="shared" si="1"/>
        <v>3.5806418326282119E-2</v>
      </c>
      <c r="K25" s="21">
        <v>246</v>
      </c>
      <c r="L25" s="100">
        <f t="shared" ref="L25" si="216">IFERROR(K25/$D25,"-")</f>
        <v>1.2692188628624496E-2</v>
      </c>
      <c r="M25" s="21">
        <v>448</v>
      </c>
      <c r="N25" s="100">
        <f t="shared" ref="N25" si="217">IFERROR(M25/$D25,"-")</f>
        <v>2.3114229697657619E-2</v>
      </c>
      <c r="O25" s="21">
        <v>8</v>
      </c>
      <c r="P25" s="100">
        <f t="shared" ref="P25" si="218">IFERROR(O25/$D25,"-")</f>
        <v>4.1275410174388609E-4</v>
      </c>
      <c r="Q25" s="21">
        <f t="shared" si="196"/>
        <v>1443</v>
      </c>
      <c r="R25" s="100">
        <f t="shared" ref="R25" si="219">IFERROR(Q25/$D25,"-")</f>
        <v>7.4450521102053455E-2</v>
      </c>
      <c r="S25" s="21">
        <v>134</v>
      </c>
      <c r="T25" s="100">
        <f t="shared" ref="T25" si="220">IFERROR(S25/$D25,"-")</f>
        <v>6.9136312042100915E-3</v>
      </c>
      <c r="U25" s="21">
        <v>1309</v>
      </c>
      <c r="V25" s="100">
        <f t="shared" ref="V25" si="221">IFERROR(U25/$D25,"-")</f>
        <v>6.7536889897843358E-2</v>
      </c>
      <c r="W25" s="21">
        <v>12083</v>
      </c>
      <c r="X25" s="100">
        <f t="shared" ref="X25" si="222">IFERROR(W25/$D25,"-")</f>
        <v>0.62341347642142197</v>
      </c>
      <c r="Y25" s="21">
        <v>132</v>
      </c>
      <c r="Z25" s="100">
        <f t="shared" ref="Z25" si="223">IFERROR(Y25/$D25,"-")</f>
        <v>6.8104426787741201E-3</v>
      </c>
      <c r="AA25" s="21">
        <f t="shared" si="12"/>
        <v>4609</v>
      </c>
      <c r="AB25" s="100">
        <f t="shared" ref="AB25" si="224">IFERROR(AA25/$D25,"-")</f>
        <v>0.23779795686719638</v>
      </c>
      <c r="AC25" s="21">
        <v>1524</v>
      </c>
      <c r="AD25" s="100">
        <f t="shared" ref="AD25" si="225">IFERROR(AC25/$D25,"-")</f>
        <v>7.8629656382210297E-2</v>
      </c>
      <c r="AE25" s="21">
        <v>3085</v>
      </c>
      <c r="AF25" s="100">
        <f t="shared" ref="AF25" si="226">IFERROR(AE25/$D25,"-")</f>
        <v>0.15916830048498606</v>
      </c>
      <c r="AG25" s="89"/>
      <c r="AH25" s="84" t="str">
        <f t="shared" si="16"/>
        <v>茨木市</v>
      </c>
      <c r="AI25" s="85">
        <f t="shared" si="17"/>
        <v>1.3371038637690959E-2</v>
      </c>
      <c r="AJ25" s="84" t="str">
        <f t="shared" si="18"/>
        <v>泉南市</v>
      </c>
      <c r="AK25" s="85">
        <f t="shared" si="19"/>
        <v>5.7069648264616822E-3</v>
      </c>
      <c r="AL25" s="85">
        <f t="shared" si="20"/>
        <v>1.1430052011692633E-2</v>
      </c>
      <c r="AM25" s="85">
        <f t="shared" si="21"/>
        <v>5.1516094758313436E-3</v>
      </c>
      <c r="AN25" s="84">
        <v>0</v>
      </c>
      <c r="XFD25"/>
    </row>
    <row r="26" spans="2:40 16384:16384" s="90" customFormat="1">
      <c r="B26" s="97">
        <v>21</v>
      </c>
      <c r="C26" s="51" t="s">
        <v>148</v>
      </c>
      <c r="D26" s="113">
        <v>12907</v>
      </c>
      <c r="E26" s="114">
        <v>1864</v>
      </c>
      <c r="F26" s="113">
        <f t="shared" si="191"/>
        <v>11043</v>
      </c>
      <c r="G26" s="21">
        <v>329</v>
      </c>
      <c r="H26" s="100">
        <f t="shared" si="1"/>
        <v>2.549004416208259E-2</v>
      </c>
      <c r="I26" s="21">
        <f t="shared" si="192"/>
        <v>496</v>
      </c>
      <c r="J26" s="100">
        <f t="shared" si="1"/>
        <v>3.8428759587820563E-2</v>
      </c>
      <c r="K26" s="21">
        <v>194</v>
      </c>
      <c r="L26" s="100">
        <f t="shared" ref="L26" si="227">IFERROR(K26/$D26,"-")</f>
        <v>1.5030603548462074E-2</v>
      </c>
      <c r="M26" s="21">
        <v>302</v>
      </c>
      <c r="N26" s="100">
        <f t="shared" ref="N26" si="228">IFERROR(M26/$D26,"-")</f>
        <v>2.3398156039358489E-2</v>
      </c>
      <c r="O26" s="21">
        <v>12</v>
      </c>
      <c r="P26" s="100">
        <f t="shared" ref="P26" si="229">IFERROR(O26/$D26,"-")</f>
        <v>9.2972805454404582E-4</v>
      </c>
      <c r="Q26" s="21">
        <f t="shared" si="196"/>
        <v>1027</v>
      </c>
      <c r="R26" s="100">
        <f t="shared" ref="R26" si="230">IFERROR(Q26/$D26,"-")</f>
        <v>7.9569226001394586E-2</v>
      </c>
      <c r="S26" s="21">
        <v>104</v>
      </c>
      <c r="T26" s="100">
        <f t="shared" ref="T26" si="231">IFERROR(S26/$D26,"-")</f>
        <v>8.0576431393817316E-3</v>
      </c>
      <c r="U26" s="21">
        <v>923</v>
      </c>
      <c r="V26" s="100">
        <f t="shared" ref="V26" si="232">IFERROR(U26/$D26,"-")</f>
        <v>7.1511582862012868E-2</v>
      </c>
      <c r="W26" s="21">
        <v>8176</v>
      </c>
      <c r="X26" s="100">
        <f t="shared" ref="X26" si="233">IFERROR(W26/$D26,"-")</f>
        <v>0.63345471449600987</v>
      </c>
      <c r="Y26" s="21">
        <v>71</v>
      </c>
      <c r="Z26" s="100">
        <f t="shared" ref="Z26" si="234">IFERROR(Y26/$D26,"-")</f>
        <v>5.5008909893856043E-3</v>
      </c>
      <c r="AA26" s="21">
        <f t="shared" si="12"/>
        <v>2796</v>
      </c>
      <c r="AB26" s="100">
        <f t="shared" ref="AB26" si="235">IFERROR(AA26/$D26,"-")</f>
        <v>0.2166266367087627</v>
      </c>
      <c r="AC26" s="21">
        <v>911</v>
      </c>
      <c r="AD26" s="100">
        <f t="shared" ref="AD26" si="236">IFERROR(AC26/$D26,"-")</f>
        <v>7.0581854807468813E-2</v>
      </c>
      <c r="AE26" s="21">
        <v>1885</v>
      </c>
      <c r="AF26" s="100">
        <f t="shared" ref="AF26" si="237">IFERROR(AE26/$D26,"-")</f>
        <v>0.14604478190129389</v>
      </c>
      <c r="AG26" s="89"/>
      <c r="AH26" s="84" t="str">
        <f t="shared" si="16"/>
        <v>福島区</v>
      </c>
      <c r="AI26" s="85">
        <f t="shared" si="17"/>
        <v>1.2606193477665114E-2</v>
      </c>
      <c r="AJ26" s="84" t="str">
        <f t="shared" si="18"/>
        <v>港区</v>
      </c>
      <c r="AK26" s="85">
        <f t="shared" si="19"/>
        <v>5.664933135215453E-3</v>
      </c>
      <c r="AL26" s="85">
        <f t="shared" si="20"/>
        <v>1.1430052011692633E-2</v>
      </c>
      <c r="AM26" s="85">
        <f t="shared" si="21"/>
        <v>5.1516094758313436E-3</v>
      </c>
      <c r="AN26" s="84">
        <v>0</v>
      </c>
      <c r="XFD26"/>
    </row>
    <row r="27" spans="2:40 16384:16384" s="90" customFormat="1">
      <c r="B27" s="97">
        <v>22</v>
      </c>
      <c r="C27" s="51" t="s">
        <v>63</v>
      </c>
      <c r="D27" s="113">
        <v>16519</v>
      </c>
      <c r="E27" s="114">
        <v>1947</v>
      </c>
      <c r="F27" s="113">
        <f>D27-E27</f>
        <v>14572</v>
      </c>
      <c r="G27" s="21">
        <v>315</v>
      </c>
      <c r="H27" s="100">
        <f t="shared" si="1"/>
        <v>1.9068950905018464E-2</v>
      </c>
      <c r="I27" s="21">
        <f t="shared" si="192"/>
        <v>614</v>
      </c>
      <c r="J27" s="100">
        <f t="shared" si="1"/>
        <v>3.7169320176766149E-2</v>
      </c>
      <c r="K27" s="21">
        <v>196</v>
      </c>
      <c r="L27" s="100">
        <f t="shared" ref="L27" si="238">IFERROR(K27/$D27,"-")</f>
        <v>1.1865125007567043E-2</v>
      </c>
      <c r="M27" s="21">
        <v>418</v>
      </c>
      <c r="N27" s="100">
        <f t="shared" ref="N27" si="239">IFERROR(M27/$D27,"-")</f>
        <v>2.5304195169199104E-2</v>
      </c>
      <c r="O27" s="21">
        <v>0</v>
      </c>
      <c r="P27" s="100">
        <f t="shared" ref="P27" si="240">IFERROR(O27/$D27,"-")</f>
        <v>0</v>
      </c>
      <c r="Q27" s="21">
        <f t="shared" si="196"/>
        <v>1018</v>
      </c>
      <c r="R27" s="100">
        <f t="shared" ref="R27" si="241">IFERROR(Q27/$D27,"-")</f>
        <v>6.162600641685332E-2</v>
      </c>
      <c r="S27" s="21">
        <v>115</v>
      </c>
      <c r="T27" s="100">
        <f t="shared" ref="T27" si="242">IFERROR(S27/$D27,"-")</f>
        <v>6.9616804891337244E-3</v>
      </c>
      <c r="U27" s="21">
        <v>903</v>
      </c>
      <c r="V27" s="100">
        <f t="shared" ref="V27" si="243">IFERROR(U27/$D27,"-")</f>
        <v>5.4664325927719595E-2</v>
      </c>
      <c r="W27" s="21">
        <v>10587</v>
      </c>
      <c r="X27" s="100">
        <f t="shared" ref="X27" si="244">IFERROR(W27/$D27,"-")</f>
        <v>0.64089835946485862</v>
      </c>
      <c r="Y27" s="21">
        <v>93</v>
      </c>
      <c r="Z27" s="100">
        <f t="shared" ref="Z27" si="245">IFERROR(Y27/$D27,"-")</f>
        <v>5.629880743386404E-3</v>
      </c>
      <c r="AA27" s="21">
        <f t="shared" si="12"/>
        <v>3892</v>
      </c>
      <c r="AB27" s="100">
        <f t="shared" ref="AB27" si="246">IFERROR(AA27/$D27,"-")</f>
        <v>0.23560748229311701</v>
      </c>
      <c r="AC27" s="21">
        <v>1233</v>
      </c>
      <c r="AD27" s="100">
        <f t="shared" ref="AD27" si="247">IFERROR(AC27/$D27,"-")</f>
        <v>7.4641322113929418E-2</v>
      </c>
      <c r="AE27" s="21">
        <v>2659</v>
      </c>
      <c r="AF27" s="100">
        <f t="shared" ref="AF27" si="248">IFERROR(AE27/$D27,"-")</f>
        <v>0.16096616017918761</v>
      </c>
      <c r="AG27" s="89"/>
      <c r="AH27" s="84" t="str">
        <f t="shared" si="16"/>
        <v>堺市中区</v>
      </c>
      <c r="AI27" s="85">
        <f t="shared" si="17"/>
        <v>1.2516914749661705E-2</v>
      </c>
      <c r="AJ27" s="84" t="str">
        <f t="shared" si="18"/>
        <v>住之江区</v>
      </c>
      <c r="AK27" s="85">
        <f t="shared" si="19"/>
        <v>5.629880743386404E-3</v>
      </c>
      <c r="AL27" s="85">
        <f t="shared" si="20"/>
        <v>1.1430052011692633E-2</v>
      </c>
      <c r="AM27" s="85">
        <f t="shared" si="21"/>
        <v>5.1516094758313436E-3</v>
      </c>
      <c r="AN27" s="84">
        <v>0</v>
      </c>
      <c r="XFD27"/>
    </row>
    <row r="28" spans="2:40 16384:16384" s="90" customFormat="1">
      <c r="B28" s="97">
        <v>23</v>
      </c>
      <c r="C28" s="51" t="s">
        <v>149</v>
      </c>
      <c r="D28" s="113">
        <v>27570</v>
      </c>
      <c r="E28" s="114">
        <v>3508</v>
      </c>
      <c r="F28" s="113">
        <f t="shared" ref="F28:F29" si="249">D28-E28</f>
        <v>24062</v>
      </c>
      <c r="G28" s="21">
        <v>618</v>
      </c>
      <c r="H28" s="100">
        <f t="shared" si="1"/>
        <v>2.2415669205658323E-2</v>
      </c>
      <c r="I28" s="21">
        <f t="shared" si="192"/>
        <v>1067</v>
      </c>
      <c r="J28" s="100">
        <f t="shared" si="1"/>
        <v>3.8701487123685166E-2</v>
      </c>
      <c r="K28" s="21">
        <v>339</v>
      </c>
      <c r="L28" s="100">
        <f t="shared" ref="L28" si="250">IFERROR(K28/$D28,"-")</f>
        <v>1.2295973884657236E-2</v>
      </c>
      <c r="M28" s="21">
        <v>728</v>
      </c>
      <c r="N28" s="100">
        <f t="shared" ref="N28" si="251">IFERROR(M28/$D28,"-")</f>
        <v>2.6405513239027928E-2</v>
      </c>
      <c r="O28" s="21">
        <v>9</v>
      </c>
      <c r="P28" s="100">
        <f t="shared" ref="P28" si="252">IFERROR(O28/$D28,"-")</f>
        <v>3.2644178454842217E-4</v>
      </c>
      <c r="Q28" s="21">
        <f t="shared" si="196"/>
        <v>1814</v>
      </c>
      <c r="R28" s="100">
        <f t="shared" ref="R28" si="253">IFERROR(Q28/$D28,"-")</f>
        <v>6.5796155241204204E-2</v>
      </c>
      <c r="S28" s="21">
        <v>175</v>
      </c>
      <c r="T28" s="100">
        <f t="shared" ref="T28" si="254">IFERROR(S28/$D28,"-")</f>
        <v>6.3474791439970986E-3</v>
      </c>
      <c r="U28" s="21">
        <v>1639</v>
      </c>
      <c r="V28" s="100">
        <f t="shared" ref="V28" si="255">IFERROR(U28/$D28,"-")</f>
        <v>5.9448676097207109E-2</v>
      </c>
      <c r="W28" s="21">
        <v>18047</v>
      </c>
      <c r="X28" s="100">
        <f t="shared" ref="X28" si="256">IFERROR(W28/$D28,"-")</f>
        <v>0.65458832063837502</v>
      </c>
      <c r="Y28" s="21">
        <v>155</v>
      </c>
      <c r="Z28" s="100">
        <f t="shared" ref="Z28" si="257">IFERROR(Y28/$D28,"-")</f>
        <v>5.6220529561117156E-3</v>
      </c>
      <c r="AA28" s="21">
        <f t="shared" si="12"/>
        <v>5860</v>
      </c>
      <c r="AB28" s="100">
        <f t="shared" ref="AB28" si="258">IFERROR(AA28/$D28,"-")</f>
        <v>0.21254987305041712</v>
      </c>
      <c r="AC28" s="21">
        <v>1806</v>
      </c>
      <c r="AD28" s="100">
        <f t="shared" ref="AD28" si="259">IFERROR(AC28/$D28,"-")</f>
        <v>6.550598476605006E-2</v>
      </c>
      <c r="AE28" s="21">
        <v>4054</v>
      </c>
      <c r="AF28" s="100">
        <f t="shared" ref="AF28" si="260">IFERROR(AE28/$D28,"-")</f>
        <v>0.14704388828436707</v>
      </c>
      <c r="AG28" s="89"/>
      <c r="AH28" s="84" t="str">
        <f t="shared" si="16"/>
        <v>豊中市</v>
      </c>
      <c r="AI28" s="85">
        <f t="shared" si="17"/>
        <v>1.2500486022007077E-2</v>
      </c>
      <c r="AJ28" s="84" t="str">
        <f t="shared" si="18"/>
        <v>阿倍野区</v>
      </c>
      <c r="AK28" s="85">
        <f t="shared" si="19"/>
        <v>5.6254834399831234E-3</v>
      </c>
      <c r="AL28" s="85">
        <f t="shared" si="20"/>
        <v>1.1430052011692633E-2</v>
      </c>
      <c r="AM28" s="85">
        <f t="shared" si="21"/>
        <v>5.1516094758313436E-3</v>
      </c>
      <c r="AN28" s="84">
        <v>0</v>
      </c>
      <c r="XFD28"/>
    </row>
    <row r="29" spans="2:40 16384:16384" s="90" customFormat="1">
      <c r="B29" s="97">
        <v>24</v>
      </c>
      <c r="C29" s="51" t="s">
        <v>150</v>
      </c>
      <c r="D29" s="113">
        <v>11577</v>
      </c>
      <c r="E29" s="114">
        <v>1074</v>
      </c>
      <c r="F29" s="113">
        <f t="shared" si="249"/>
        <v>10503</v>
      </c>
      <c r="G29" s="21">
        <v>195</v>
      </c>
      <c r="H29" s="100">
        <f t="shared" si="1"/>
        <v>1.6843741902047162E-2</v>
      </c>
      <c r="I29" s="21">
        <f t="shared" si="192"/>
        <v>294</v>
      </c>
      <c r="J29" s="100">
        <f t="shared" si="1"/>
        <v>2.5395180098471106E-2</v>
      </c>
      <c r="K29" s="21">
        <v>99</v>
      </c>
      <c r="L29" s="100">
        <f t="shared" ref="L29" si="261">IFERROR(K29/$D29,"-")</f>
        <v>8.5514381964239446E-3</v>
      </c>
      <c r="M29" s="21">
        <v>195</v>
      </c>
      <c r="N29" s="100">
        <f t="shared" ref="N29" si="262">IFERROR(M29/$D29,"-")</f>
        <v>1.6843741902047162E-2</v>
      </c>
      <c r="O29" s="21">
        <v>4</v>
      </c>
      <c r="P29" s="100">
        <f t="shared" ref="P29" si="263">IFERROR(O29/$D29,"-")</f>
        <v>3.4551265440096741E-4</v>
      </c>
      <c r="Q29" s="21">
        <f t="shared" si="196"/>
        <v>581</v>
      </c>
      <c r="R29" s="100">
        <f t="shared" ref="R29" si="264">IFERROR(Q29/$D29,"-")</f>
        <v>5.0185713051740521E-2</v>
      </c>
      <c r="S29" s="21">
        <v>70</v>
      </c>
      <c r="T29" s="100">
        <f t="shared" ref="T29" si="265">IFERROR(S29/$D29,"-")</f>
        <v>6.0464714520169303E-3</v>
      </c>
      <c r="U29" s="21">
        <v>511</v>
      </c>
      <c r="V29" s="100">
        <f t="shared" ref="V29" si="266">IFERROR(U29/$D29,"-")</f>
        <v>4.4139241599723593E-2</v>
      </c>
      <c r="W29" s="21">
        <v>7587</v>
      </c>
      <c r="X29" s="100">
        <f t="shared" ref="X29" si="267">IFERROR(W29/$D29,"-")</f>
        <v>0.65535112723503497</v>
      </c>
      <c r="Y29" s="21">
        <v>69</v>
      </c>
      <c r="Z29" s="100">
        <f t="shared" ref="Z29" si="268">IFERROR(Y29/$D29,"-")</f>
        <v>5.9600932884166886E-3</v>
      </c>
      <c r="AA29" s="21">
        <f t="shared" si="12"/>
        <v>2847</v>
      </c>
      <c r="AB29" s="100">
        <f t="shared" ref="AB29" si="269">IFERROR(AA29/$D29,"-")</f>
        <v>0.24591863176988857</v>
      </c>
      <c r="AC29" s="21">
        <v>895</v>
      </c>
      <c r="AD29" s="100">
        <f t="shared" ref="AD29" si="270">IFERROR(AC29/$D29,"-")</f>
        <v>7.7308456422216468E-2</v>
      </c>
      <c r="AE29" s="21">
        <v>1952</v>
      </c>
      <c r="AF29" s="100">
        <f t="shared" ref="AF29" si="271">IFERROR(AE29/$D29,"-")</f>
        <v>0.16861017534767211</v>
      </c>
      <c r="AG29" s="89"/>
      <c r="AH29" s="84" t="str">
        <f t="shared" si="16"/>
        <v>藤井寺市</v>
      </c>
      <c r="AI29" s="85">
        <f t="shared" si="17"/>
        <v>1.2338997727026735E-2</v>
      </c>
      <c r="AJ29" s="84" t="str">
        <f t="shared" si="18"/>
        <v>平野区</v>
      </c>
      <c r="AK29" s="85">
        <f t="shared" si="19"/>
        <v>5.6220529561117156E-3</v>
      </c>
      <c r="AL29" s="85">
        <f t="shared" si="20"/>
        <v>1.1430052011692633E-2</v>
      </c>
      <c r="AM29" s="85">
        <f t="shared" si="21"/>
        <v>5.1516094758313436E-3</v>
      </c>
      <c r="AN29" s="84">
        <v>0</v>
      </c>
      <c r="XFD29"/>
    </row>
    <row r="30" spans="2:40 16384:16384" s="90" customFormat="1">
      <c r="B30" s="97">
        <v>25</v>
      </c>
      <c r="C30" s="51" t="s">
        <v>151</v>
      </c>
      <c r="D30" s="113">
        <v>8058</v>
      </c>
      <c r="E30" s="114">
        <v>1067</v>
      </c>
      <c r="F30" s="113">
        <f>D30-E30</f>
        <v>6991</v>
      </c>
      <c r="G30" s="21">
        <v>215</v>
      </c>
      <c r="H30" s="100">
        <f t="shared" si="1"/>
        <v>2.6681558699429137E-2</v>
      </c>
      <c r="I30" s="21">
        <f>SUM(K30,M30)</f>
        <v>266</v>
      </c>
      <c r="J30" s="100">
        <f t="shared" si="1"/>
        <v>3.3010672623479773E-2</v>
      </c>
      <c r="K30" s="21">
        <v>64</v>
      </c>
      <c r="L30" s="100">
        <f t="shared" ref="L30" si="272">IFERROR(K30/$D30,"-")</f>
        <v>7.942417473318442E-3</v>
      </c>
      <c r="M30" s="21">
        <v>202</v>
      </c>
      <c r="N30" s="100">
        <f t="shared" ref="N30" si="273">IFERROR(M30/$D30,"-")</f>
        <v>2.5068255150161329E-2</v>
      </c>
      <c r="O30" s="21">
        <v>4</v>
      </c>
      <c r="P30" s="100">
        <f t="shared" ref="P30" si="274">IFERROR(O30/$D30,"-")</f>
        <v>4.9640109208240262E-4</v>
      </c>
      <c r="Q30" s="21">
        <f>SUM(S30,U30)</f>
        <v>582</v>
      </c>
      <c r="R30" s="100">
        <f t="shared" ref="R30" si="275">IFERROR(Q30/$D30,"-")</f>
        <v>7.2226358897989576E-2</v>
      </c>
      <c r="S30" s="21">
        <v>41</v>
      </c>
      <c r="T30" s="100">
        <f t="shared" ref="T30" si="276">IFERROR(S30/$D30,"-")</f>
        <v>5.0881111938446263E-3</v>
      </c>
      <c r="U30" s="21">
        <v>541</v>
      </c>
      <c r="V30" s="100">
        <f t="shared" ref="V30" si="277">IFERROR(U30/$D30,"-")</f>
        <v>6.7138247704144949E-2</v>
      </c>
      <c r="W30" s="21">
        <v>4851</v>
      </c>
      <c r="X30" s="100">
        <f t="shared" ref="X30" si="278">IFERROR(W30/$D30,"-")</f>
        <v>0.60201042442293373</v>
      </c>
      <c r="Y30" s="21">
        <v>43</v>
      </c>
      <c r="Z30" s="100">
        <f t="shared" ref="Z30" si="279">IFERROR(Y30/$D30,"-")</f>
        <v>5.3363117398858278E-3</v>
      </c>
      <c r="AA30" s="21">
        <f t="shared" si="12"/>
        <v>2097</v>
      </c>
      <c r="AB30" s="100">
        <f t="shared" ref="AB30" si="280">IFERROR(AA30/$D30,"-")</f>
        <v>0.26023827252419957</v>
      </c>
      <c r="AC30" s="21">
        <v>622</v>
      </c>
      <c r="AD30" s="100">
        <f t="shared" ref="AD30" si="281">IFERROR(AC30/$D30,"-")</f>
        <v>7.7190369818813595E-2</v>
      </c>
      <c r="AE30" s="21">
        <v>1475</v>
      </c>
      <c r="AF30" s="100">
        <f t="shared" ref="AF30" si="282">IFERROR(AE30/$D30,"-")</f>
        <v>0.18304790270538596</v>
      </c>
      <c r="AG30" s="89"/>
      <c r="AH30" s="84" t="str">
        <f t="shared" si="16"/>
        <v>大東市</v>
      </c>
      <c r="AI30" s="85">
        <f t="shared" si="17"/>
        <v>1.2299968622529025E-2</v>
      </c>
      <c r="AJ30" s="84" t="str">
        <f t="shared" si="18"/>
        <v>田尻町</v>
      </c>
      <c r="AK30" s="85">
        <f t="shared" si="19"/>
        <v>5.5762081784386614E-3</v>
      </c>
      <c r="AL30" s="85">
        <f t="shared" si="20"/>
        <v>1.1430052011692633E-2</v>
      </c>
      <c r="AM30" s="85">
        <f t="shared" si="21"/>
        <v>5.1516094758313436E-3</v>
      </c>
      <c r="AN30" s="84">
        <v>0</v>
      </c>
      <c r="XFD30"/>
    </row>
    <row r="31" spans="2:40 16384:16384" s="90" customFormat="1">
      <c r="B31" s="97">
        <v>26</v>
      </c>
      <c r="C31" s="51" t="s">
        <v>35</v>
      </c>
      <c r="D31" s="113">
        <v>112440</v>
      </c>
      <c r="E31" s="114">
        <v>20081</v>
      </c>
      <c r="F31" s="113">
        <f t="shared" ref="F31:F34" si="283">D31-E31</f>
        <v>92359</v>
      </c>
      <c r="G31" s="21">
        <v>3077</v>
      </c>
      <c r="H31" s="100">
        <f t="shared" si="1"/>
        <v>2.7365706154393453E-2</v>
      </c>
      <c r="I31" s="21">
        <f t="shared" ref="I31:I37" si="284">SUM(K31,M31)</f>
        <v>5467</v>
      </c>
      <c r="J31" s="100">
        <f t="shared" si="1"/>
        <v>4.8621487015297046E-2</v>
      </c>
      <c r="K31" s="21">
        <v>1931</v>
      </c>
      <c r="L31" s="100">
        <f t="shared" ref="L31" si="285">IFERROR(K31/$D31,"-")</f>
        <v>1.7173603699750978E-2</v>
      </c>
      <c r="M31" s="21">
        <v>3536</v>
      </c>
      <c r="N31" s="100">
        <f t="shared" ref="N31" si="286">IFERROR(M31/$D31,"-")</f>
        <v>3.1447883315546071E-2</v>
      </c>
      <c r="O31" s="21">
        <v>14</v>
      </c>
      <c r="P31" s="100">
        <f t="shared" ref="P31" si="287">IFERROR(O31/$D31,"-")</f>
        <v>1.2451085023123444E-4</v>
      </c>
      <c r="Q31" s="21">
        <f t="shared" ref="Q31:Q37" si="288">SUM(S31,U31)</f>
        <v>11523</v>
      </c>
      <c r="R31" s="100">
        <f t="shared" ref="R31" si="289">IFERROR(Q31/$D31,"-")</f>
        <v>0.10248132337246532</v>
      </c>
      <c r="S31" s="21">
        <v>1305</v>
      </c>
      <c r="T31" s="100">
        <f t="shared" ref="T31" si="290">IFERROR(S31/$D31,"-")</f>
        <v>1.1606189967982924E-2</v>
      </c>
      <c r="U31" s="21">
        <v>10218</v>
      </c>
      <c r="V31" s="100">
        <f t="shared" ref="V31" si="291">IFERROR(U31/$D31,"-")</f>
        <v>9.0875133404482389E-2</v>
      </c>
      <c r="W31" s="21">
        <v>64590</v>
      </c>
      <c r="X31" s="100">
        <f t="shared" ref="X31" si="292">IFERROR(W31/$D31,"-")</f>
        <v>0.57443970117395948</v>
      </c>
      <c r="Y31" s="21">
        <v>589</v>
      </c>
      <c r="Z31" s="100">
        <f t="shared" ref="Z31" si="293">IFERROR(Y31/$D31,"-")</f>
        <v>5.2383493418712204E-3</v>
      </c>
      <c r="AA31" s="21">
        <f t="shared" si="12"/>
        <v>27180</v>
      </c>
      <c r="AB31" s="100">
        <f t="shared" ref="AB31" si="294">IFERROR(AA31/$D31,"-")</f>
        <v>0.24172892209178229</v>
      </c>
      <c r="AC31" s="21">
        <v>7487</v>
      </c>
      <c r="AD31" s="100">
        <f t="shared" ref="AD31" si="295">IFERROR(AC31/$D31,"-")</f>
        <v>6.6586623977232307E-2</v>
      </c>
      <c r="AE31" s="21">
        <v>19693</v>
      </c>
      <c r="AF31" s="100">
        <f t="shared" ref="AF31" si="296">IFERROR(AE31/$D31,"-")</f>
        <v>0.17514229811454998</v>
      </c>
      <c r="AG31" s="89"/>
      <c r="AH31" s="84" t="str">
        <f t="shared" si="16"/>
        <v>八尾市</v>
      </c>
      <c r="AI31" s="85">
        <f t="shared" si="17"/>
        <v>1.2206196581196581E-2</v>
      </c>
      <c r="AJ31" s="84" t="str">
        <f t="shared" si="18"/>
        <v>鶴見区</v>
      </c>
      <c r="AK31" s="85">
        <f t="shared" si="19"/>
        <v>5.5008909893856043E-3</v>
      </c>
      <c r="AL31" s="85">
        <f t="shared" si="20"/>
        <v>1.1430052011692633E-2</v>
      </c>
      <c r="AM31" s="85">
        <f t="shared" si="21"/>
        <v>5.1516094758313436E-3</v>
      </c>
      <c r="AN31" s="84">
        <v>0</v>
      </c>
      <c r="XFD31"/>
    </row>
    <row r="32" spans="2:40 16384:16384" s="90" customFormat="1">
      <c r="B32" s="97">
        <v>27</v>
      </c>
      <c r="C32" s="51" t="s">
        <v>36</v>
      </c>
      <c r="D32" s="113">
        <v>18867</v>
      </c>
      <c r="E32" s="114">
        <v>3071</v>
      </c>
      <c r="F32" s="113">
        <f t="shared" si="283"/>
        <v>15796</v>
      </c>
      <c r="G32" s="21">
        <v>458</v>
      </c>
      <c r="H32" s="100">
        <f t="shared" si="1"/>
        <v>2.4275189484284729E-2</v>
      </c>
      <c r="I32" s="21">
        <f t="shared" si="284"/>
        <v>870</v>
      </c>
      <c r="J32" s="100">
        <f t="shared" si="1"/>
        <v>4.6112259500715534E-2</v>
      </c>
      <c r="K32" s="21">
        <v>327</v>
      </c>
      <c r="L32" s="100">
        <f t="shared" ref="L32" si="297">IFERROR(K32/$D32,"-")</f>
        <v>1.733184926061377E-2</v>
      </c>
      <c r="M32" s="21">
        <v>543</v>
      </c>
      <c r="N32" s="100">
        <f t="shared" ref="N32" si="298">IFERROR(M32/$D32,"-")</f>
        <v>2.8780410240101764E-2</v>
      </c>
      <c r="O32" s="21">
        <v>1</v>
      </c>
      <c r="P32" s="100">
        <f t="shared" ref="P32" si="299">IFERROR(O32/$D32,"-")</f>
        <v>5.3002597127259238E-5</v>
      </c>
      <c r="Q32" s="21">
        <f t="shared" si="288"/>
        <v>1742</v>
      </c>
      <c r="R32" s="100">
        <f t="shared" ref="R32" si="300">IFERROR(Q32/$D32,"-")</f>
        <v>9.233052419568559E-2</v>
      </c>
      <c r="S32" s="21">
        <v>151</v>
      </c>
      <c r="T32" s="100">
        <f t="shared" ref="T32" si="301">IFERROR(S32/$D32,"-")</f>
        <v>8.0033921662161448E-3</v>
      </c>
      <c r="U32" s="21">
        <v>1591</v>
      </c>
      <c r="V32" s="100">
        <f t="shared" ref="V32" si="302">IFERROR(U32/$D32,"-")</f>
        <v>8.432713202946944E-2</v>
      </c>
      <c r="W32" s="21">
        <v>11267</v>
      </c>
      <c r="X32" s="100">
        <f t="shared" ref="X32" si="303">IFERROR(W32/$D32,"-")</f>
        <v>0.5971802618328298</v>
      </c>
      <c r="Y32" s="21">
        <v>118</v>
      </c>
      <c r="Z32" s="100">
        <f t="shared" ref="Z32" si="304">IFERROR(Y32/$D32,"-")</f>
        <v>6.2543064610165898E-3</v>
      </c>
      <c r="AA32" s="21">
        <f t="shared" si="12"/>
        <v>4411</v>
      </c>
      <c r="AB32" s="100">
        <f t="shared" ref="AB32" si="305">IFERROR(AA32/$D32,"-")</f>
        <v>0.2337944559283405</v>
      </c>
      <c r="AC32" s="21">
        <v>1275</v>
      </c>
      <c r="AD32" s="100">
        <f t="shared" ref="AD32" si="306">IFERROR(AC32/$D32,"-")</f>
        <v>6.7578311337255531E-2</v>
      </c>
      <c r="AE32" s="21">
        <v>3136</v>
      </c>
      <c r="AF32" s="100">
        <f t="shared" ref="AF32" si="307">IFERROR(AE32/$D32,"-")</f>
        <v>0.16621614459108497</v>
      </c>
      <c r="AG32" s="89"/>
      <c r="AH32" s="84" t="str">
        <f t="shared" si="16"/>
        <v>島本町</v>
      </c>
      <c r="AI32" s="85">
        <f t="shared" si="17"/>
        <v>1.22040517451794E-2</v>
      </c>
      <c r="AJ32" s="84" t="str">
        <f t="shared" si="18"/>
        <v>堺市西区</v>
      </c>
      <c r="AK32" s="85">
        <f t="shared" si="19"/>
        <v>5.4712617744937676E-3</v>
      </c>
      <c r="AL32" s="85">
        <f t="shared" si="20"/>
        <v>1.1430052011692633E-2</v>
      </c>
      <c r="AM32" s="85">
        <f t="shared" si="21"/>
        <v>5.1516094758313436E-3</v>
      </c>
      <c r="AN32" s="84">
        <v>0</v>
      </c>
      <c r="XFD32"/>
    </row>
    <row r="33" spans="2:40 16384:16384" s="90" customFormat="1">
      <c r="B33" s="97">
        <v>28</v>
      </c>
      <c r="C33" s="51" t="s">
        <v>37</v>
      </c>
      <c r="D33" s="113">
        <v>14780</v>
      </c>
      <c r="E33" s="114">
        <v>2470</v>
      </c>
      <c r="F33" s="113">
        <f t="shared" si="283"/>
        <v>12310</v>
      </c>
      <c r="G33" s="21">
        <v>396</v>
      </c>
      <c r="H33" s="100">
        <f t="shared" si="1"/>
        <v>2.6792963464140732E-2</v>
      </c>
      <c r="I33" s="21">
        <f t="shared" si="284"/>
        <v>667</v>
      </c>
      <c r="J33" s="100">
        <f t="shared" si="1"/>
        <v>4.5128552097428956E-2</v>
      </c>
      <c r="K33" s="21">
        <v>219</v>
      </c>
      <c r="L33" s="100">
        <f t="shared" ref="L33" si="308">IFERROR(K33/$D33,"-")</f>
        <v>1.4817320703653585E-2</v>
      </c>
      <c r="M33" s="21">
        <v>448</v>
      </c>
      <c r="N33" s="100">
        <f t="shared" ref="N33" si="309">IFERROR(M33/$D33,"-")</f>
        <v>3.0311231393775371E-2</v>
      </c>
      <c r="O33" s="21">
        <v>3</v>
      </c>
      <c r="P33" s="100">
        <f t="shared" ref="P33" si="310">IFERROR(O33/$D33,"-")</f>
        <v>2.0297699594046007E-4</v>
      </c>
      <c r="Q33" s="21">
        <f t="shared" si="288"/>
        <v>1404</v>
      </c>
      <c r="R33" s="100">
        <f t="shared" ref="R33" si="311">IFERROR(Q33/$D33,"-")</f>
        <v>9.4993234100135313E-2</v>
      </c>
      <c r="S33" s="21">
        <v>185</v>
      </c>
      <c r="T33" s="100">
        <f t="shared" ref="T33" si="312">IFERROR(S33/$D33,"-")</f>
        <v>1.2516914749661705E-2</v>
      </c>
      <c r="U33" s="21">
        <v>1219</v>
      </c>
      <c r="V33" s="100">
        <f t="shared" ref="V33" si="313">IFERROR(U33/$D33,"-")</f>
        <v>8.2476319350473615E-2</v>
      </c>
      <c r="W33" s="21">
        <v>8875</v>
      </c>
      <c r="X33" s="100">
        <f t="shared" ref="X33" si="314">IFERROR(W33/$D33,"-")</f>
        <v>0.60047361299052771</v>
      </c>
      <c r="Y33" s="21">
        <v>70</v>
      </c>
      <c r="Z33" s="100">
        <f t="shared" ref="Z33" si="315">IFERROR(Y33/$D33,"-")</f>
        <v>4.736129905277402E-3</v>
      </c>
      <c r="AA33" s="21">
        <f t="shared" si="12"/>
        <v>3365</v>
      </c>
      <c r="AB33" s="100">
        <f t="shared" ref="AB33" si="316">IFERROR(AA33/$D33,"-")</f>
        <v>0.22767253044654939</v>
      </c>
      <c r="AC33" s="21">
        <v>899</v>
      </c>
      <c r="AD33" s="100">
        <f t="shared" ref="AD33" si="317">IFERROR(AC33/$D33,"-")</f>
        <v>6.0825439783491204E-2</v>
      </c>
      <c r="AE33" s="21">
        <v>2466</v>
      </c>
      <c r="AF33" s="100">
        <f t="shared" ref="AF33" si="318">IFERROR(AE33/$D33,"-")</f>
        <v>0.1668470906630582</v>
      </c>
      <c r="AG33" s="89"/>
      <c r="AH33" s="84" t="str">
        <f t="shared" si="16"/>
        <v>交野市</v>
      </c>
      <c r="AI33" s="85">
        <f t="shared" si="17"/>
        <v>1.2196231910439611E-2</v>
      </c>
      <c r="AJ33" s="84" t="str">
        <f t="shared" si="18"/>
        <v>池田市</v>
      </c>
      <c r="AK33" s="85">
        <f t="shared" si="19"/>
        <v>5.4302996975529282E-3</v>
      </c>
      <c r="AL33" s="85">
        <f t="shared" si="20"/>
        <v>1.1430052011692633E-2</v>
      </c>
      <c r="AM33" s="85">
        <f t="shared" si="21"/>
        <v>5.1516094758313436E-3</v>
      </c>
      <c r="AN33" s="84">
        <v>0</v>
      </c>
      <c r="XFD33"/>
    </row>
    <row r="34" spans="2:40 16384:16384" s="90" customFormat="1">
      <c r="B34" s="97">
        <v>29</v>
      </c>
      <c r="C34" s="51" t="s">
        <v>38</v>
      </c>
      <c r="D34" s="113">
        <v>13095</v>
      </c>
      <c r="E34" s="114">
        <v>2424</v>
      </c>
      <c r="F34" s="113">
        <f t="shared" si="283"/>
        <v>10671</v>
      </c>
      <c r="G34" s="21">
        <v>331</v>
      </c>
      <c r="H34" s="100">
        <f t="shared" si="1"/>
        <v>2.5276823214967544E-2</v>
      </c>
      <c r="I34" s="21">
        <f t="shared" si="284"/>
        <v>631</v>
      </c>
      <c r="J34" s="100">
        <f t="shared" si="1"/>
        <v>4.8186330660557462E-2</v>
      </c>
      <c r="K34" s="21">
        <v>233</v>
      </c>
      <c r="L34" s="100">
        <f t="shared" ref="L34" si="319">IFERROR(K34/$D34,"-")</f>
        <v>1.7793050782741505E-2</v>
      </c>
      <c r="M34" s="21">
        <v>398</v>
      </c>
      <c r="N34" s="100">
        <f t="shared" ref="N34" si="320">IFERROR(M34/$D34,"-")</f>
        <v>3.0393279877815961E-2</v>
      </c>
      <c r="O34" s="21">
        <v>1</v>
      </c>
      <c r="P34" s="100">
        <f t="shared" ref="P34" si="321">IFERROR(O34/$D34,"-")</f>
        <v>7.6365024818633061E-5</v>
      </c>
      <c r="Q34" s="21">
        <f t="shared" si="288"/>
        <v>1461</v>
      </c>
      <c r="R34" s="100">
        <f t="shared" ref="R34" si="322">IFERROR(Q34/$D34,"-")</f>
        <v>0.11156930126002292</v>
      </c>
      <c r="S34" s="21">
        <v>157</v>
      </c>
      <c r="T34" s="100">
        <f t="shared" ref="T34" si="323">IFERROR(S34/$D34,"-")</f>
        <v>1.1989308896525391E-2</v>
      </c>
      <c r="U34" s="21">
        <v>1304</v>
      </c>
      <c r="V34" s="100">
        <f t="shared" ref="V34" si="324">IFERROR(U34/$D34,"-")</f>
        <v>9.9579992363497516E-2</v>
      </c>
      <c r="W34" s="21">
        <v>7565</v>
      </c>
      <c r="X34" s="100">
        <f t="shared" ref="X34" si="325">IFERROR(W34/$D34,"-")</f>
        <v>0.57770141275295916</v>
      </c>
      <c r="Y34" s="21">
        <v>71</v>
      </c>
      <c r="Z34" s="100">
        <f t="shared" ref="Z34" si="326">IFERROR(Y34/$D34,"-")</f>
        <v>5.4219167621229478E-3</v>
      </c>
      <c r="AA34" s="21">
        <f t="shared" si="12"/>
        <v>3035</v>
      </c>
      <c r="AB34" s="100">
        <f t="shared" ref="AB34" si="327">IFERROR(AA34/$D34,"-")</f>
        <v>0.23176785032455136</v>
      </c>
      <c r="AC34" s="21">
        <v>873</v>
      </c>
      <c r="AD34" s="100">
        <f t="shared" ref="AD34" si="328">IFERROR(AC34/$D34,"-")</f>
        <v>6.6666666666666666E-2</v>
      </c>
      <c r="AE34" s="21">
        <v>2162</v>
      </c>
      <c r="AF34" s="100">
        <f t="shared" ref="AF34" si="329">IFERROR(AE34/$D34,"-")</f>
        <v>0.16510118365788468</v>
      </c>
      <c r="AG34" s="89"/>
      <c r="AH34" s="84" t="str">
        <f t="shared" si="16"/>
        <v>堺市東区</v>
      </c>
      <c r="AI34" s="85">
        <f t="shared" si="17"/>
        <v>1.1989308896525391E-2</v>
      </c>
      <c r="AJ34" s="84" t="str">
        <f t="shared" si="18"/>
        <v>堺市東区</v>
      </c>
      <c r="AK34" s="85">
        <f t="shared" si="19"/>
        <v>5.4219167621229478E-3</v>
      </c>
      <c r="AL34" s="85">
        <f t="shared" si="20"/>
        <v>1.1430052011692633E-2</v>
      </c>
      <c r="AM34" s="85">
        <f t="shared" si="21"/>
        <v>5.1516094758313436E-3</v>
      </c>
      <c r="AN34" s="84">
        <v>0</v>
      </c>
      <c r="XFD34"/>
    </row>
    <row r="35" spans="2:40 16384:16384" s="90" customFormat="1">
      <c r="B35" s="97">
        <v>30</v>
      </c>
      <c r="C35" s="51" t="s">
        <v>39</v>
      </c>
      <c r="D35" s="113">
        <v>17729</v>
      </c>
      <c r="E35" s="114">
        <v>3043</v>
      </c>
      <c r="F35" s="113">
        <f>D35-E35</f>
        <v>14686</v>
      </c>
      <c r="G35" s="21">
        <v>458</v>
      </c>
      <c r="H35" s="100">
        <f t="shared" si="1"/>
        <v>2.5833380337300468E-2</v>
      </c>
      <c r="I35" s="21">
        <f t="shared" si="284"/>
        <v>814</v>
      </c>
      <c r="J35" s="100">
        <f t="shared" si="1"/>
        <v>4.5913475097298213E-2</v>
      </c>
      <c r="K35" s="21">
        <v>315</v>
      </c>
      <c r="L35" s="100">
        <f t="shared" ref="L35" si="330">IFERROR(K35/$D35,"-")</f>
        <v>1.7767499576964295E-2</v>
      </c>
      <c r="M35" s="21">
        <v>499</v>
      </c>
      <c r="N35" s="100">
        <f t="shared" ref="N35" si="331">IFERROR(M35/$D35,"-")</f>
        <v>2.8145975520333915E-2</v>
      </c>
      <c r="O35" s="21">
        <v>8</v>
      </c>
      <c r="P35" s="100">
        <f t="shared" ref="P35" si="332">IFERROR(O35/$D35,"-")</f>
        <v>4.5123808449433131E-4</v>
      </c>
      <c r="Q35" s="21">
        <f t="shared" si="288"/>
        <v>1763</v>
      </c>
      <c r="R35" s="100">
        <f t="shared" ref="R35" si="333">IFERROR(Q35/$D35,"-")</f>
        <v>9.9441592870438258E-2</v>
      </c>
      <c r="S35" s="21">
        <v>168</v>
      </c>
      <c r="T35" s="100">
        <f t="shared" ref="T35" si="334">IFERROR(S35/$D35,"-")</f>
        <v>9.4759997743809575E-3</v>
      </c>
      <c r="U35" s="21">
        <v>1595</v>
      </c>
      <c r="V35" s="100">
        <f t="shared" ref="V35" si="335">IFERROR(U35/$D35,"-")</f>
        <v>8.9965593096057311E-2</v>
      </c>
      <c r="W35" s="21">
        <v>10355</v>
      </c>
      <c r="X35" s="100">
        <f t="shared" ref="X35" si="336">IFERROR(W35/$D35,"-")</f>
        <v>0.58407129561735005</v>
      </c>
      <c r="Y35" s="21">
        <v>97</v>
      </c>
      <c r="Z35" s="100">
        <f t="shared" ref="Z35" si="337">IFERROR(Y35/$D35,"-")</f>
        <v>5.4712617744937676E-3</v>
      </c>
      <c r="AA35" s="21">
        <f t="shared" si="12"/>
        <v>4234</v>
      </c>
      <c r="AB35" s="100">
        <f t="shared" ref="AB35" si="338">IFERROR(AA35/$D35,"-")</f>
        <v>0.23881775621862486</v>
      </c>
      <c r="AC35" s="21">
        <v>1254</v>
      </c>
      <c r="AD35" s="100">
        <f t="shared" ref="AD35" si="339">IFERROR(AC35/$D35,"-")</f>
        <v>7.0731569744486439E-2</v>
      </c>
      <c r="AE35" s="21">
        <v>2980</v>
      </c>
      <c r="AF35" s="100">
        <f t="shared" ref="AF35" si="340">IFERROR(AE35/$D35,"-")</f>
        <v>0.16808618647413842</v>
      </c>
      <c r="AG35" s="89"/>
      <c r="AH35" s="84" t="str">
        <f t="shared" si="16"/>
        <v>堺市美原区</v>
      </c>
      <c r="AI35" s="85">
        <f t="shared" si="17"/>
        <v>1.1913489736070381E-2</v>
      </c>
      <c r="AJ35" s="84" t="str">
        <f t="shared" si="18"/>
        <v>熊取町</v>
      </c>
      <c r="AK35" s="85">
        <f t="shared" si="19"/>
        <v>5.3802008608321381E-3</v>
      </c>
      <c r="AL35" s="85">
        <f t="shared" si="20"/>
        <v>1.1430052011692633E-2</v>
      </c>
      <c r="AM35" s="85">
        <f t="shared" si="21"/>
        <v>5.1516094758313436E-3</v>
      </c>
      <c r="AN35" s="84">
        <v>0</v>
      </c>
      <c r="XFD35"/>
    </row>
    <row r="36" spans="2:40 16384:16384" s="90" customFormat="1">
      <c r="B36" s="97">
        <v>31</v>
      </c>
      <c r="C36" s="51" t="s">
        <v>40</v>
      </c>
      <c r="D36" s="113">
        <v>22523</v>
      </c>
      <c r="E36" s="114">
        <v>4143</v>
      </c>
      <c r="F36" s="113">
        <f t="shared" ref="F36:F37" si="341">D36-E36</f>
        <v>18380</v>
      </c>
      <c r="G36" s="21">
        <v>661</v>
      </c>
      <c r="H36" s="100">
        <f t="shared" si="1"/>
        <v>2.9347777827110066E-2</v>
      </c>
      <c r="I36" s="21">
        <f t="shared" si="284"/>
        <v>1161</v>
      </c>
      <c r="J36" s="100">
        <f t="shared" si="1"/>
        <v>5.1547307197087423E-2</v>
      </c>
      <c r="K36" s="21">
        <v>364</v>
      </c>
      <c r="L36" s="100">
        <f t="shared" ref="L36" si="342">IFERROR(K36/$D36,"-")</f>
        <v>1.6161257381343514E-2</v>
      </c>
      <c r="M36" s="21">
        <v>797</v>
      </c>
      <c r="N36" s="100">
        <f t="shared" ref="N36" si="343">IFERROR(M36/$D36,"-")</f>
        <v>3.5386049815743906E-2</v>
      </c>
      <c r="O36" s="21">
        <v>1</v>
      </c>
      <c r="P36" s="100">
        <f t="shared" ref="P36" si="344">IFERROR(O36/$D36,"-")</f>
        <v>4.4399058739954713E-5</v>
      </c>
      <c r="Q36" s="21">
        <f t="shared" si="288"/>
        <v>2320</v>
      </c>
      <c r="R36" s="100">
        <f t="shared" ref="R36" si="345">IFERROR(Q36/$D36,"-")</f>
        <v>0.10300581627669493</v>
      </c>
      <c r="S36" s="21">
        <v>304</v>
      </c>
      <c r="T36" s="100">
        <f t="shared" ref="T36" si="346">IFERROR(S36/$D36,"-")</f>
        <v>1.3497313856946233E-2</v>
      </c>
      <c r="U36" s="21">
        <v>2016</v>
      </c>
      <c r="V36" s="100">
        <f t="shared" ref="V36" si="347">IFERROR(U36/$D36,"-")</f>
        <v>8.9508502419748698E-2</v>
      </c>
      <c r="W36" s="21">
        <v>12266</v>
      </c>
      <c r="X36" s="100">
        <f t="shared" ref="X36" si="348">IFERROR(W36/$D36,"-")</f>
        <v>0.54459885450428447</v>
      </c>
      <c r="Y36" s="21">
        <v>107</v>
      </c>
      <c r="Z36" s="100">
        <f t="shared" ref="Z36" si="349">IFERROR(Y36/$D36,"-")</f>
        <v>4.750699285175154E-3</v>
      </c>
      <c r="AA36" s="21">
        <f t="shared" si="12"/>
        <v>6007</v>
      </c>
      <c r="AB36" s="100">
        <f t="shared" ref="AB36" si="350">IFERROR(AA36/$D36,"-")</f>
        <v>0.26670514585090799</v>
      </c>
      <c r="AC36" s="21">
        <v>1507</v>
      </c>
      <c r="AD36" s="100">
        <f t="shared" ref="AD36" si="351">IFERROR(AC36/$D36,"-")</f>
        <v>6.6909381521111755E-2</v>
      </c>
      <c r="AE36" s="21">
        <v>4500</v>
      </c>
      <c r="AF36" s="100">
        <f t="shared" ref="AF36" si="352">IFERROR(AE36/$D36,"-")</f>
        <v>0.1997957643297962</v>
      </c>
      <c r="AG36" s="89"/>
      <c r="AH36" s="84" t="str">
        <f t="shared" si="16"/>
        <v>富田林市</v>
      </c>
      <c r="AI36" s="85">
        <f t="shared" si="17"/>
        <v>1.1779066219102838E-2</v>
      </c>
      <c r="AJ36" s="84" t="str">
        <f t="shared" si="18"/>
        <v>中央区</v>
      </c>
      <c r="AK36" s="85">
        <f t="shared" si="19"/>
        <v>5.3363117398858278E-3</v>
      </c>
      <c r="AL36" s="85">
        <f t="shared" si="20"/>
        <v>1.1430052011692633E-2</v>
      </c>
      <c r="AM36" s="85">
        <f t="shared" si="21"/>
        <v>5.1516094758313436E-3</v>
      </c>
      <c r="AN36" s="84">
        <v>0</v>
      </c>
      <c r="XFD36"/>
    </row>
    <row r="37" spans="2:40 16384:16384" s="90" customFormat="1">
      <c r="B37" s="97">
        <v>32</v>
      </c>
      <c r="C37" s="51" t="s">
        <v>41</v>
      </c>
      <c r="D37" s="113">
        <v>19989</v>
      </c>
      <c r="E37" s="114">
        <v>3637</v>
      </c>
      <c r="F37" s="113">
        <f t="shared" si="341"/>
        <v>16352</v>
      </c>
      <c r="G37" s="21">
        <v>550</v>
      </c>
      <c r="H37" s="100">
        <f t="shared" si="1"/>
        <v>2.751513332332783E-2</v>
      </c>
      <c r="I37" s="21">
        <f t="shared" si="284"/>
        <v>984</v>
      </c>
      <c r="J37" s="100">
        <f t="shared" si="1"/>
        <v>4.9227074891190152E-2</v>
      </c>
      <c r="K37" s="21">
        <v>364</v>
      </c>
      <c r="L37" s="100">
        <f t="shared" ref="L37" si="353">IFERROR(K37/$D37,"-")</f>
        <v>1.821001550852969E-2</v>
      </c>
      <c r="M37" s="21">
        <v>620</v>
      </c>
      <c r="N37" s="100">
        <f t="shared" ref="N37" si="354">IFERROR(M37/$D37,"-")</f>
        <v>3.1017059382660462E-2</v>
      </c>
      <c r="O37" s="21">
        <v>0</v>
      </c>
      <c r="P37" s="100">
        <f t="shared" ref="P37" si="355">IFERROR(O37/$D37,"-")</f>
        <v>0</v>
      </c>
      <c r="Q37" s="21">
        <f t="shared" si="288"/>
        <v>2103</v>
      </c>
      <c r="R37" s="100">
        <f t="shared" ref="R37" si="356">IFERROR(Q37/$D37,"-")</f>
        <v>0.10520786432537896</v>
      </c>
      <c r="S37" s="21">
        <v>275</v>
      </c>
      <c r="T37" s="100">
        <f t="shared" ref="T37" si="357">IFERROR(S37/$D37,"-")</f>
        <v>1.3757566661663915E-2</v>
      </c>
      <c r="U37" s="21">
        <v>1828</v>
      </c>
      <c r="V37" s="100">
        <f t="shared" ref="V37" si="358">IFERROR(U37/$D37,"-")</f>
        <v>9.1450297663715041E-2</v>
      </c>
      <c r="W37" s="21">
        <v>11311</v>
      </c>
      <c r="X37" s="100">
        <f t="shared" ref="X37" si="359">IFERROR(W37/$D37,"-")</f>
        <v>0.56586122367302016</v>
      </c>
      <c r="Y37" s="21">
        <v>105</v>
      </c>
      <c r="Z37" s="100">
        <f t="shared" ref="Z37" si="360">IFERROR(Y37/$D37,"-")</f>
        <v>5.252889088998949E-3</v>
      </c>
      <c r="AA37" s="21">
        <f t="shared" si="12"/>
        <v>4936</v>
      </c>
      <c r="AB37" s="100">
        <f t="shared" ref="AB37" si="361">IFERROR(AA37/$D37,"-")</f>
        <v>0.24693581469808396</v>
      </c>
      <c r="AC37" s="21">
        <v>1362</v>
      </c>
      <c r="AD37" s="100">
        <f t="shared" ref="AD37" si="362">IFERROR(AC37/$D37,"-")</f>
        <v>6.8137475611586368E-2</v>
      </c>
      <c r="AE37" s="21">
        <v>3574</v>
      </c>
      <c r="AF37" s="100">
        <f t="shared" ref="AF37" si="363">IFERROR(AE37/$D37,"-")</f>
        <v>0.17879833908649759</v>
      </c>
      <c r="AG37" s="89"/>
      <c r="AH37" s="84" t="str">
        <f t="shared" si="16"/>
        <v>堺市</v>
      </c>
      <c r="AI37" s="85">
        <f t="shared" si="17"/>
        <v>1.1606189967982924E-2</v>
      </c>
      <c r="AJ37" s="84" t="str">
        <f t="shared" si="18"/>
        <v>柏原市</v>
      </c>
      <c r="AK37" s="85">
        <f t="shared" si="19"/>
        <v>5.288314858130784E-3</v>
      </c>
      <c r="AL37" s="85">
        <f t="shared" si="20"/>
        <v>1.1430052011692633E-2</v>
      </c>
      <c r="AM37" s="85">
        <f t="shared" si="21"/>
        <v>5.1516094758313436E-3</v>
      </c>
      <c r="AN37" s="84">
        <v>0</v>
      </c>
      <c r="XFD37"/>
    </row>
    <row r="38" spans="2:40 16384:16384" s="90" customFormat="1">
      <c r="B38" s="97">
        <v>33</v>
      </c>
      <c r="C38" s="51" t="s">
        <v>42</v>
      </c>
      <c r="D38" s="113">
        <v>5456</v>
      </c>
      <c r="E38" s="114">
        <v>1293</v>
      </c>
      <c r="F38" s="113">
        <f>D38-E38</f>
        <v>4163</v>
      </c>
      <c r="G38" s="21">
        <v>223</v>
      </c>
      <c r="H38" s="100">
        <f t="shared" si="1"/>
        <v>4.0872434017595306E-2</v>
      </c>
      <c r="I38" s="21">
        <f>SUM(K38,M38)</f>
        <v>340</v>
      </c>
      <c r="J38" s="100">
        <f t="shared" si="1"/>
        <v>6.2316715542521994E-2</v>
      </c>
      <c r="K38" s="21">
        <v>109</v>
      </c>
      <c r="L38" s="100">
        <f t="shared" ref="L38" si="364">IFERROR(K38/$D38,"-")</f>
        <v>1.9978005865102639E-2</v>
      </c>
      <c r="M38" s="21">
        <v>231</v>
      </c>
      <c r="N38" s="100">
        <f t="shared" ref="N38" si="365">IFERROR(M38/$D38,"-")</f>
        <v>4.2338709677419352E-2</v>
      </c>
      <c r="O38" s="21">
        <v>0</v>
      </c>
      <c r="P38" s="100">
        <f t="shared" ref="P38" si="366">IFERROR(O38/$D38,"-")</f>
        <v>0</v>
      </c>
      <c r="Q38" s="21">
        <f>SUM(S38,U38)</f>
        <v>730</v>
      </c>
      <c r="R38" s="100">
        <f t="shared" ref="R38" si="367">IFERROR(Q38/$D38,"-")</f>
        <v>0.13379765395894427</v>
      </c>
      <c r="S38" s="21">
        <v>65</v>
      </c>
      <c r="T38" s="100">
        <f t="shared" ref="T38" si="368">IFERROR(S38/$D38,"-")</f>
        <v>1.1913489736070381E-2</v>
      </c>
      <c r="U38" s="21">
        <v>665</v>
      </c>
      <c r="V38" s="100">
        <f t="shared" ref="V38" si="369">IFERROR(U38/$D38,"-")</f>
        <v>0.1218841642228739</v>
      </c>
      <c r="W38" s="21">
        <v>2951</v>
      </c>
      <c r="X38" s="100">
        <f t="shared" ref="X38" si="370">IFERROR(W38/$D38,"-")</f>
        <v>0.54087243401759533</v>
      </c>
      <c r="Y38" s="21">
        <v>21</v>
      </c>
      <c r="Z38" s="100">
        <f t="shared" ref="Z38" si="371">IFERROR(Y38/$D38,"-")</f>
        <v>3.8489736070381232E-3</v>
      </c>
      <c r="AA38" s="21">
        <f t="shared" si="12"/>
        <v>1191</v>
      </c>
      <c r="AB38" s="100">
        <f t="shared" ref="AB38" si="372">IFERROR(AA38/$D38,"-")</f>
        <v>0.21829178885630499</v>
      </c>
      <c r="AC38" s="21">
        <v>317</v>
      </c>
      <c r="AD38" s="100">
        <f t="shared" ref="AD38" si="373">IFERROR(AC38/$D38,"-")</f>
        <v>5.8101173020527856E-2</v>
      </c>
      <c r="AE38" s="21">
        <v>874</v>
      </c>
      <c r="AF38" s="100">
        <f t="shared" ref="AF38" si="374">IFERROR(AE38/$D38,"-")</f>
        <v>0.16019061583577712</v>
      </c>
      <c r="AG38" s="89"/>
      <c r="AH38" s="84" t="str">
        <f t="shared" si="16"/>
        <v>東大阪市</v>
      </c>
      <c r="AI38" s="85">
        <f t="shared" si="17"/>
        <v>1.1522806177421286E-2</v>
      </c>
      <c r="AJ38" s="84" t="str">
        <f t="shared" si="18"/>
        <v>東大阪市</v>
      </c>
      <c r="AK38" s="85">
        <f t="shared" si="19"/>
        <v>5.2675685382497306E-3</v>
      </c>
      <c r="AL38" s="85">
        <f t="shared" si="20"/>
        <v>1.1430052011692633E-2</v>
      </c>
      <c r="AM38" s="85">
        <f t="shared" si="21"/>
        <v>5.1516094758313436E-3</v>
      </c>
      <c r="AN38" s="84">
        <v>0</v>
      </c>
      <c r="XFD38"/>
    </row>
    <row r="39" spans="2:40 16384:16384" s="90" customFormat="1">
      <c r="B39" s="97">
        <v>34</v>
      </c>
      <c r="C39" s="51" t="s">
        <v>44</v>
      </c>
      <c r="D39" s="113">
        <v>25725</v>
      </c>
      <c r="E39" s="114">
        <v>4655</v>
      </c>
      <c r="F39" s="113">
        <f t="shared" ref="F39:F42" si="375">D39-E39</f>
        <v>21070</v>
      </c>
      <c r="G39" s="21">
        <v>797</v>
      </c>
      <c r="H39" s="100">
        <f t="shared" si="1"/>
        <v>3.0981535471331388E-2</v>
      </c>
      <c r="I39" s="21">
        <f t="shared" ref="I39:I45" si="376">SUM(K39,M39)</f>
        <v>1361</v>
      </c>
      <c r="J39" s="100">
        <f t="shared" si="1"/>
        <v>5.2905733722060255E-2</v>
      </c>
      <c r="K39" s="21">
        <v>429</v>
      </c>
      <c r="L39" s="100">
        <f t="shared" ref="L39" si="377">IFERROR(K39/$D39,"-")</f>
        <v>1.6676384839650147E-2</v>
      </c>
      <c r="M39" s="21">
        <v>932</v>
      </c>
      <c r="N39" s="100">
        <f t="shared" ref="N39" si="378">IFERROR(M39/$D39,"-")</f>
        <v>3.6229348882410105E-2</v>
      </c>
      <c r="O39" s="21">
        <v>1</v>
      </c>
      <c r="P39" s="100">
        <f t="shared" ref="P39" si="379">IFERROR(O39/$D39,"-")</f>
        <v>3.8872691933916424E-5</v>
      </c>
      <c r="Q39" s="21">
        <f t="shared" ref="Q39:Q45" si="380">SUM(S39,U39)</f>
        <v>2496</v>
      </c>
      <c r="R39" s="100">
        <f t="shared" ref="R39" si="381">IFERROR(Q39/$D39,"-")</f>
        <v>9.7026239067055389E-2</v>
      </c>
      <c r="S39" s="21">
        <v>270</v>
      </c>
      <c r="T39" s="100">
        <f t="shared" ref="T39" si="382">IFERROR(S39/$D39,"-")</f>
        <v>1.0495626822157435E-2</v>
      </c>
      <c r="U39" s="21">
        <v>2226</v>
      </c>
      <c r="V39" s="100">
        <f t="shared" ref="V39" si="383">IFERROR(U39/$D39,"-")</f>
        <v>8.6530612244897956E-2</v>
      </c>
      <c r="W39" s="21">
        <v>15332</v>
      </c>
      <c r="X39" s="100">
        <f t="shared" ref="X39" si="384">IFERROR(W39/$D39,"-")</f>
        <v>0.59599611273080666</v>
      </c>
      <c r="Y39" s="21">
        <v>125</v>
      </c>
      <c r="Z39" s="100">
        <f t="shared" ref="Z39" si="385">IFERROR(Y39/$D39,"-")</f>
        <v>4.859086491739553E-3</v>
      </c>
      <c r="AA39" s="21">
        <f t="shared" si="12"/>
        <v>5613</v>
      </c>
      <c r="AB39" s="100">
        <f t="shared" ref="AB39" si="386">IFERROR(AA39/$D39,"-")</f>
        <v>0.2181924198250729</v>
      </c>
      <c r="AC39" s="21">
        <v>1513</v>
      </c>
      <c r="AD39" s="100">
        <f t="shared" ref="AD39" si="387">IFERROR(AC39/$D39,"-")</f>
        <v>5.8814382896015552E-2</v>
      </c>
      <c r="AE39" s="21">
        <v>4100</v>
      </c>
      <c r="AF39" s="100">
        <f t="shared" ref="AF39" si="388">IFERROR(AE39/$D39,"-")</f>
        <v>0.15937803692905733</v>
      </c>
      <c r="AG39" s="89"/>
      <c r="AH39" s="84" t="str">
        <f t="shared" si="16"/>
        <v>泉南市</v>
      </c>
      <c r="AI39" s="85">
        <f t="shared" si="17"/>
        <v>1.1413929652923364E-2</v>
      </c>
      <c r="AJ39" s="84" t="str">
        <f t="shared" si="18"/>
        <v>堺市北区</v>
      </c>
      <c r="AK39" s="85">
        <f t="shared" si="19"/>
        <v>5.252889088998949E-3</v>
      </c>
      <c r="AL39" s="85">
        <f t="shared" si="20"/>
        <v>1.1430052011692633E-2</v>
      </c>
      <c r="AM39" s="85">
        <f t="shared" si="21"/>
        <v>5.1516094758313436E-3</v>
      </c>
      <c r="AN39" s="84">
        <v>0</v>
      </c>
      <c r="XFD39"/>
    </row>
    <row r="40" spans="2:40 16384:16384" s="90" customFormat="1">
      <c r="B40" s="97">
        <v>35</v>
      </c>
      <c r="C40" s="51" t="s">
        <v>1</v>
      </c>
      <c r="D40" s="113">
        <v>51438</v>
      </c>
      <c r="E40" s="114">
        <v>11594</v>
      </c>
      <c r="F40" s="113">
        <f t="shared" si="375"/>
        <v>39844</v>
      </c>
      <c r="G40" s="21">
        <v>1980</v>
      </c>
      <c r="H40" s="100">
        <f t="shared" si="1"/>
        <v>3.8492942960457251E-2</v>
      </c>
      <c r="I40" s="21">
        <f t="shared" si="376"/>
        <v>3362</v>
      </c>
      <c r="J40" s="100">
        <f t="shared" si="1"/>
        <v>6.5360239511645088E-2</v>
      </c>
      <c r="K40" s="21">
        <v>1007</v>
      </c>
      <c r="L40" s="100">
        <f t="shared" ref="L40" si="389">IFERROR(K40/$D40,"-")</f>
        <v>1.9576966445040631E-2</v>
      </c>
      <c r="M40" s="21">
        <v>2355</v>
      </c>
      <c r="N40" s="100">
        <f t="shared" ref="N40" si="390">IFERROR(M40/$D40,"-")</f>
        <v>4.5783273066604457E-2</v>
      </c>
      <c r="O40" s="21">
        <v>1</v>
      </c>
      <c r="P40" s="100">
        <f t="shared" ref="P40" si="391">IFERROR(O40/$D40,"-")</f>
        <v>1.9440880283059218E-5</v>
      </c>
      <c r="Q40" s="21">
        <f t="shared" si="380"/>
        <v>6251</v>
      </c>
      <c r="R40" s="100">
        <f t="shared" ref="R40" si="392">IFERROR(Q40/$D40,"-")</f>
        <v>0.12152494264940317</v>
      </c>
      <c r="S40" s="21">
        <v>643</v>
      </c>
      <c r="T40" s="100">
        <f t="shared" ref="T40" si="393">IFERROR(S40/$D40,"-")</f>
        <v>1.2500486022007077E-2</v>
      </c>
      <c r="U40" s="21">
        <v>5608</v>
      </c>
      <c r="V40" s="100">
        <f t="shared" ref="V40" si="394">IFERROR(U40/$D40,"-")</f>
        <v>0.10902445662739609</v>
      </c>
      <c r="W40" s="21">
        <v>27535</v>
      </c>
      <c r="X40" s="100">
        <f t="shared" ref="X40" si="395">IFERROR(W40/$D40,"-")</f>
        <v>0.53530463859403554</v>
      </c>
      <c r="Y40" s="21">
        <v>229</v>
      </c>
      <c r="Z40" s="100">
        <f t="shared" ref="Z40" si="396">IFERROR(Y40/$D40,"-")</f>
        <v>4.4519615848205608E-3</v>
      </c>
      <c r="AA40" s="21">
        <f t="shared" si="12"/>
        <v>12080</v>
      </c>
      <c r="AB40" s="100">
        <f t="shared" ref="AB40" si="397">IFERROR(AA40/$D40,"-")</f>
        <v>0.23484583381935534</v>
      </c>
      <c r="AC40" s="21">
        <v>3361</v>
      </c>
      <c r="AD40" s="100">
        <f t="shared" ref="AD40" si="398">IFERROR(AC40/$D40,"-")</f>
        <v>6.5340798631362024E-2</v>
      </c>
      <c r="AE40" s="21">
        <v>8719</v>
      </c>
      <c r="AF40" s="100">
        <f t="shared" ref="AF40" si="399">IFERROR(AE40/$D40,"-")</f>
        <v>0.16950503518799331</v>
      </c>
      <c r="AG40" s="89"/>
      <c r="AH40" s="84" t="str">
        <f t="shared" si="16"/>
        <v>泉大津市</v>
      </c>
      <c r="AI40" s="85">
        <f t="shared" si="17"/>
        <v>1.0867226167419841E-2</v>
      </c>
      <c r="AJ40" s="84" t="str">
        <f t="shared" si="18"/>
        <v>貝塚市</v>
      </c>
      <c r="AK40" s="85">
        <f t="shared" si="19"/>
        <v>5.2475074339688645E-3</v>
      </c>
      <c r="AL40" s="85">
        <f t="shared" si="20"/>
        <v>1.1430052011692633E-2</v>
      </c>
      <c r="AM40" s="85">
        <f t="shared" si="21"/>
        <v>5.1516094758313436E-3</v>
      </c>
      <c r="AN40" s="84">
        <v>0</v>
      </c>
      <c r="XFD40"/>
    </row>
    <row r="41" spans="2:40 16384:16384" s="90" customFormat="1">
      <c r="B41" s="97">
        <v>36</v>
      </c>
      <c r="C41" s="51" t="s">
        <v>2</v>
      </c>
      <c r="D41" s="113">
        <v>14548</v>
      </c>
      <c r="E41" s="114">
        <v>6308</v>
      </c>
      <c r="F41" s="113">
        <f t="shared" si="375"/>
        <v>8240</v>
      </c>
      <c r="G41" s="21">
        <v>1052</v>
      </c>
      <c r="H41" s="100">
        <f t="shared" si="1"/>
        <v>7.231234533956557E-2</v>
      </c>
      <c r="I41" s="21">
        <f t="shared" si="376"/>
        <v>1728</v>
      </c>
      <c r="J41" s="100">
        <f t="shared" si="1"/>
        <v>0.11877921363761341</v>
      </c>
      <c r="K41" s="21">
        <v>621</v>
      </c>
      <c r="L41" s="100">
        <f t="shared" ref="L41" si="400">IFERROR(K41/$D41,"-")</f>
        <v>4.2686279901017324E-2</v>
      </c>
      <c r="M41" s="21">
        <v>1107</v>
      </c>
      <c r="N41" s="100">
        <f t="shared" ref="N41" si="401">IFERROR(M41/$D41,"-")</f>
        <v>7.6092933736596091E-2</v>
      </c>
      <c r="O41" s="21">
        <v>122</v>
      </c>
      <c r="P41" s="100">
        <f t="shared" ref="P41" si="402">IFERROR(O41/$D41,"-")</f>
        <v>8.3860324443222438E-3</v>
      </c>
      <c r="Q41" s="21">
        <f t="shared" si="380"/>
        <v>3406</v>
      </c>
      <c r="R41" s="100">
        <f t="shared" ref="R41" si="403">IFERROR(Q41/$D41,"-")</f>
        <v>0.23412152873247183</v>
      </c>
      <c r="S41" s="21">
        <v>267</v>
      </c>
      <c r="T41" s="100">
        <f t="shared" ref="T41" si="404">IFERROR(S41/$D41,"-")</f>
        <v>1.8353038218311794E-2</v>
      </c>
      <c r="U41" s="21">
        <v>3139</v>
      </c>
      <c r="V41" s="100">
        <f t="shared" ref="V41" si="405">IFERROR(U41/$D41,"-")</f>
        <v>0.21576849051416003</v>
      </c>
      <c r="W41" s="21">
        <v>5344</v>
      </c>
      <c r="X41" s="100">
        <f t="shared" ref="X41" si="406">IFERROR(W41/$D41,"-")</f>
        <v>0.36733571624965633</v>
      </c>
      <c r="Y41" s="21">
        <v>79</v>
      </c>
      <c r="Z41" s="100">
        <f t="shared" ref="Z41" si="407">IFERROR(Y41/$D41,"-")</f>
        <v>5.4302996975529282E-3</v>
      </c>
      <c r="AA41" s="21">
        <f t="shared" si="12"/>
        <v>2817</v>
      </c>
      <c r="AB41" s="100">
        <f t="shared" ref="AB41" si="408">IFERROR(AA41/$D41,"-")</f>
        <v>0.19363486389881771</v>
      </c>
      <c r="AC41" s="21">
        <v>804</v>
      </c>
      <c r="AD41" s="100">
        <f t="shared" ref="AD41" si="409">IFERROR(AC41/$D41,"-")</f>
        <v>5.5265328567500688E-2</v>
      </c>
      <c r="AE41" s="21">
        <v>2013</v>
      </c>
      <c r="AF41" s="100">
        <f t="shared" ref="AF41" si="410">IFERROR(AE41/$D41,"-")</f>
        <v>0.13836953533131702</v>
      </c>
      <c r="AG41" s="89"/>
      <c r="AH41" s="84" t="str">
        <f t="shared" si="16"/>
        <v>柏原市</v>
      </c>
      <c r="AI41" s="85">
        <f t="shared" si="17"/>
        <v>1.0780026441574291E-2</v>
      </c>
      <c r="AJ41" s="84" t="str">
        <f t="shared" si="18"/>
        <v>守口市</v>
      </c>
      <c r="AK41" s="85">
        <f t="shared" si="19"/>
        <v>5.2388436443301422E-3</v>
      </c>
      <c r="AL41" s="85">
        <f t="shared" si="20"/>
        <v>1.1430052011692633E-2</v>
      </c>
      <c r="AM41" s="85">
        <f t="shared" si="21"/>
        <v>5.1516094758313436E-3</v>
      </c>
      <c r="AN41" s="84">
        <v>0</v>
      </c>
      <c r="XFD41"/>
    </row>
    <row r="42" spans="2:40 16384:16384" s="90" customFormat="1">
      <c r="B42" s="97">
        <v>37</v>
      </c>
      <c r="C42" s="51" t="s">
        <v>3</v>
      </c>
      <c r="D42" s="113">
        <v>43792</v>
      </c>
      <c r="E42" s="114">
        <v>15438</v>
      </c>
      <c r="F42" s="113">
        <f t="shared" si="375"/>
        <v>28354</v>
      </c>
      <c r="G42" s="21">
        <v>2627</v>
      </c>
      <c r="H42" s="100">
        <f t="shared" si="1"/>
        <v>5.9988125685056633E-2</v>
      </c>
      <c r="I42" s="21">
        <f t="shared" si="376"/>
        <v>4203</v>
      </c>
      <c r="J42" s="100">
        <f t="shared" si="1"/>
        <v>9.5976434051881623E-2</v>
      </c>
      <c r="K42" s="21">
        <v>951</v>
      </c>
      <c r="L42" s="100">
        <f t="shared" ref="L42" si="411">IFERROR(K42/$D42,"-")</f>
        <v>2.171629521373767E-2</v>
      </c>
      <c r="M42" s="21">
        <v>3252</v>
      </c>
      <c r="N42" s="100">
        <f t="shared" ref="N42" si="412">IFERROR(M42/$D42,"-")</f>
        <v>7.4260138838143946E-2</v>
      </c>
      <c r="O42" s="21">
        <v>1</v>
      </c>
      <c r="P42" s="100">
        <f t="shared" ref="P42" si="413">IFERROR(O42/$D42,"-")</f>
        <v>2.2835221044939714E-5</v>
      </c>
      <c r="Q42" s="21">
        <f t="shared" si="380"/>
        <v>8607</v>
      </c>
      <c r="R42" s="100">
        <f t="shared" ref="R42" si="414">IFERROR(Q42/$D42,"-")</f>
        <v>0.19654274753379614</v>
      </c>
      <c r="S42" s="21">
        <v>763</v>
      </c>
      <c r="T42" s="100">
        <f t="shared" ref="T42" si="415">IFERROR(S42/$D42,"-")</f>
        <v>1.7423273657289004E-2</v>
      </c>
      <c r="U42" s="21">
        <v>7844</v>
      </c>
      <c r="V42" s="100">
        <f t="shared" ref="V42" si="416">IFERROR(U42/$D42,"-")</f>
        <v>0.17911947387650712</v>
      </c>
      <c r="W42" s="21">
        <v>19763</v>
      </c>
      <c r="X42" s="100">
        <f t="shared" ref="X42" si="417">IFERROR(W42/$D42,"-")</f>
        <v>0.4512924735111436</v>
      </c>
      <c r="Y42" s="21">
        <v>228</v>
      </c>
      <c r="Z42" s="100">
        <f t="shared" ref="Z42" si="418">IFERROR(Y42/$D42,"-")</f>
        <v>5.2064303982462552E-3</v>
      </c>
      <c r="AA42" s="21">
        <f t="shared" si="12"/>
        <v>8363</v>
      </c>
      <c r="AB42" s="100">
        <f t="shared" ref="AB42" si="419">IFERROR(AA42/$D42,"-")</f>
        <v>0.19097095359883084</v>
      </c>
      <c r="AC42" s="21">
        <v>2239</v>
      </c>
      <c r="AD42" s="100">
        <f t="shared" ref="AD42" si="420">IFERROR(AC42/$D42,"-")</f>
        <v>5.1128059919620022E-2</v>
      </c>
      <c r="AE42" s="21">
        <v>6124</v>
      </c>
      <c r="AF42" s="100">
        <f t="shared" ref="AF42" si="421">IFERROR(AE42/$D42,"-")</f>
        <v>0.13984289367921082</v>
      </c>
      <c r="AG42" s="89"/>
      <c r="AH42" s="84" t="str">
        <f t="shared" si="16"/>
        <v>熊取町</v>
      </c>
      <c r="AI42" s="85">
        <f t="shared" si="17"/>
        <v>1.0760401721664276E-2</v>
      </c>
      <c r="AJ42" s="84" t="str">
        <f t="shared" si="18"/>
        <v>堺市</v>
      </c>
      <c r="AK42" s="85">
        <f t="shared" si="19"/>
        <v>5.2383493418712204E-3</v>
      </c>
      <c r="AL42" s="85">
        <f t="shared" si="20"/>
        <v>1.1430052011692633E-2</v>
      </c>
      <c r="AM42" s="85">
        <f t="shared" si="21"/>
        <v>5.1516094758313436E-3</v>
      </c>
      <c r="AN42" s="84">
        <v>0</v>
      </c>
      <c r="XFD42"/>
    </row>
    <row r="43" spans="2:40 16384:16384" s="90" customFormat="1">
      <c r="B43" s="97">
        <v>38</v>
      </c>
      <c r="C43" s="105" t="s">
        <v>45</v>
      </c>
      <c r="D43" s="113">
        <v>9294</v>
      </c>
      <c r="E43" s="114">
        <v>2259</v>
      </c>
      <c r="F43" s="113">
        <f>D43-E43</f>
        <v>7035</v>
      </c>
      <c r="G43" s="21">
        <v>362</v>
      </c>
      <c r="H43" s="100">
        <f t="shared" si="1"/>
        <v>3.8949860124811705E-2</v>
      </c>
      <c r="I43" s="21">
        <f t="shared" si="376"/>
        <v>693</v>
      </c>
      <c r="J43" s="100">
        <f t="shared" si="1"/>
        <v>7.4564234990316336E-2</v>
      </c>
      <c r="K43" s="21">
        <v>167</v>
      </c>
      <c r="L43" s="100">
        <f t="shared" ref="L43" si="422">IFERROR(K43/$D43,"-")</f>
        <v>1.7968581880783301E-2</v>
      </c>
      <c r="M43" s="21">
        <v>526</v>
      </c>
      <c r="N43" s="100">
        <f t="shared" ref="N43" si="423">IFERROR(M43/$D43,"-")</f>
        <v>5.6595653109533031E-2</v>
      </c>
      <c r="O43" s="21">
        <v>1</v>
      </c>
      <c r="P43" s="100">
        <f t="shared" ref="P43" si="424">IFERROR(O43/$D43,"-")</f>
        <v>1.0759629868732516E-4</v>
      </c>
      <c r="Q43" s="21">
        <f t="shared" si="380"/>
        <v>1203</v>
      </c>
      <c r="R43" s="100">
        <f t="shared" ref="R43" si="425">IFERROR(Q43/$D43,"-")</f>
        <v>0.12943834732085216</v>
      </c>
      <c r="S43" s="21">
        <v>101</v>
      </c>
      <c r="T43" s="100">
        <f t="shared" ref="T43" si="426">IFERROR(S43/$D43,"-")</f>
        <v>1.0867226167419841E-2</v>
      </c>
      <c r="U43" s="21">
        <v>1102</v>
      </c>
      <c r="V43" s="100">
        <f t="shared" ref="V43" si="427">IFERROR(U43/$D43,"-")</f>
        <v>0.11857112115343232</v>
      </c>
      <c r="W43" s="21">
        <v>5081</v>
      </c>
      <c r="X43" s="100">
        <f t="shared" ref="X43" si="428">IFERROR(W43/$D43,"-")</f>
        <v>0.5466967936302991</v>
      </c>
      <c r="Y43" s="21">
        <v>45</v>
      </c>
      <c r="Z43" s="100">
        <f t="shared" ref="Z43" si="429">IFERROR(Y43/$D43,"-")</f>
        <v>4.8418334409296316E-3</v>
      </c>
      <c r="AA43" s="21">
        <f t="shared" si="12"/>
        <v>1909</v>
      </c>
      <c r="AB43" s="100">
        <f t="shared" ref="AB43" si="430">IFERROR(AA43/$D43,"-")</f>
        <v>0.20540133419410372</v>
      </c>
      <c r="AC43" s="21">
        <v>543</v>
      </c>
      <c r="AD43" s="100">
        <f t="shared" ref="AD43" si="431">IFERROR(AC43/$D43,"-")</f>
        <v>5.8424790187217558E-2</v>
      </c>
      <c r="AE43" s="21">
        <v>1366</v>
      </c>
      <c r="AF43" s="100">
        <f t="shared" ref="AF43" si="432">IFERROR(AE43/$D43,"-")</f>
        <v>0.14697654400688617</v>
      </c>
      <c r="AG43" s="89"/>
      <c r="AH43" s="84" t="str">
        <f t="shared" si="16"/>
        <v>岸和田市</v>
      </c>
      <c r="AI43" s="85">
        <f t="shared" si="17"/>
        <v>1.0495626822157435E-2</v>
      </c>
      <c r="AJ43" s="84" t="str">
        <f t="shared" si="18"/>
        <v>吹田市</v>
      </c>
      <c r="AK43" s="85">
        <f t="shared" si="19"/>
        <v>5.2064303982462552E-3</v>
      </c>
      <c r="AL43" s="85">
        <f t="shared" si="20"/>
        <v>1.1430052011692633E-2</v>
      </c>
      <c r="AM43" s="85">
        <f t="shared" si="21"/>
        <v>5.1516094758313436E-3</v>
      </c>
      <c r="AN43" s="84">
        <v>0</v>
      </c>
      <c r="XFD43"/>
    </row>
    <row r="44" spans="2:40 16384:16384" s="90" customFormat="1">
      <c r="B44" s="97">
        <v>39</v>
      </c>
      <c r="C44" s="105" t="s">
        <v>8</v>
      </c>
      <c r="D44" s="113">
        <v>52055</v>
      </c>
      <c r="E44" s="114">
        <v>16039</v>
      </c>
      <c r="F44" s="113">
        <f t="shared" ref="F44:F45" si="433">D44-E44</f>
        <v>36016</v>
      </c>
      <c r="G44" s="21">
        <v>2990</v>
      </c>
      <c r="H44" s="100">
        <f t="shared" si="1"/>
        <v>5.7439246950340986E-2</v>
      </c>
      <c r="I44" s="21">
        <f t="shared" si="376"/>
        <v>4422</v>
      </c>
      <c r="J44" s="100">
        <f t="shared" si="1"/>
        <v>8.4948612044952451E-2</v>
      </c>
      <c r="K44" s="21">
        <v>1469</v>
      </c>
      <c r="L44" s="100">
        <f t="shared" ref="L44" si="434">IFERROR(K44/$D44,"-")</f>
        <v>2.8220151762558831E-2</v>
      </c>
      <c r="M44" s="21">
        <v>2953</v>
      </c>
      <c r="N44" s="100">
        <f t="shared" ref="N44" si="435">IFERROR(M44/$D44,"-")</f>
        <v>5.6728460282393624E-2</v>
      </c>
      <c r="O44" s="21">
        <v>13</v>
      </c>
      <c r="P44" s="100">
        <f t="shared" ref="P44" si="436">IFERROR(O44/$D44,"-")</f>
        <v>2.497358563058304E-4</v>
      </c>
      <c r="Q44" s="21">
        <f t="shared" si="380"/>
        <v>8614</v>
      </c>
      <c r="R44" s="100">
        <f t="shared" ref="R44" si="437">IFERROR(Q44/$D44,"-")</f>
        <v>0.16547882047834023</v>
      </c>
      <c r="S44" s="21">
        <v>891</v>
      </c>
      <c r="T44" s="100">
        <f t="shared" ref="T44" si="438">IFERROR(S44/$D44,"-")</f>
        <v>1.7116511382191911E-2</v>
      </c>
      <c r="U44" s="21">
        <v>7723</v>
      </c>
      <c r="V44" s="100">
        <f t="shared" ref="V44" si="439">IFERROR(U44/$D44,"-")</f>
        <v>0.14836230909614831</v>
      </c>
      <c r="W44" s="21">
        <v>24749</v>
      </c>
      <c r="X44" s="100">
        <f t="shared" ref="X44" si="440">IFERROR(W44/$D44,"-")</f>
        <v>0.47543943905484581</v>
      </c>
      <c r="Y44" s="21">
        <v>220</v>
      </c>
      <c r="Z44" s="100">
        <f t="shared" ref="Z44" si="441">IFERROR(Y44/$D44,"-")</f>
        <v>4.2262991067140527E-3</v>
      </c>
      <c r="AA44" s="21">
        <f t="shared" si="12"/>
        <v>11047</v>
      </c>
      <c r="AB44" s="100">
        <f t="shared" ref="AB44" si="442">IFERROR(AA44/$D44,"-")</f>
        <v>0.21221784650850062</v>
      </c>
      <c r="AC44" s="21">
        <v>3072</v>
      </c>
      <c r="AD44" s="100">
        <f t="shared" ref="AD44" si="443">IFERROR(AC44/$D44,"-")</f>
        <v>5.9014503890116227E-2</v>
      </c>
      <c r="AE44" s="21">
        <v>7975</v>
      </c>
      <c r="AF44" s="100">
        <f t="shared" ref="AF44" si="444">IFERROR(AE44/$D44,"-")</f>
        <v>0.15320334261838439</v>
      </c>
      <c r="AG44" s="89"/>
      <c r="AH44" s="84" t="str">
        <f t="shared" si="16"/>
        <v>摂津市</v>
      </c>
      <c r="AI44" s="85">
        <f t="shared" si="17"/>
        <v>9.9847850893875992E-3</v>
      </c>
      <c r="AJ44" s="84" t="str">
        <f t="shared" si="18"/>
        <v>千早赤阪村</v>
      </c>
      <c r="AK44" s="85">
        <f t="shared" si="19"/>
        <v>5.1546391752577319E-3</v>
      </c>
      <c r="AL44" s="85">
        <f t="shared" si="20"/>
        <v>1.1430052011692633E-2</v>
      </c>
      <c r="AM44" s="85">
        <f t="shared" si="21"/>
        <v>5.1516094758313436E-3</v>
      </c>
      <c r="AN44" s="84">
        <v>0</v>
      </c>
      <c r="XFD44"/>
    </row>
    <row r="45" spans="2:40 16384:16384" s="90" customFormat="1">
      <c r="B45" s="97">
        <v>40</v>
      </c>
      <c r="C45" s="105" t="s">
        <v>46</v>
      </c>
      <c r="D45" s="113">
        <v>11434</v>
      </c>
      <c r="E45" s="114">
        <v>2137</v>
      </c>
      <c r="F45" s="113">
        <f t="shared" si="433"/>
        <v>9297</v>
      </c>
      <c r="G45" s="21">
        <v>302</v>
      </c>
      <c r="H45" s="100">
        <f t="shared" si="1"/>
        <v>2.6412454084309953E-2</v>
      </c>
      <c r="I45" s="21">
        <f t="shared" si="376"/>
        <v>709</v>
      </c>
      <c r="J45" s="100">
        <f t="shared" si="1"/>
        <v>6.2008046178065421E-2</v>
      </c>
      <c r="K45" s="21">
        <v>202</v>
      </c>
      <c r="L45" s="100">
        <f t="shared" ref="L45" si="445">IFERROR(K45/$D45,"-")</f>
        <v>1.7666608361028513E-2</v>
      </c>
      <c r="M45" s="21">
        <v>507</v>
      </c>
      <c r="N45" s="100">
        <f t="shared" ref="N45" si="446">IFERROR(M45/$D45,"-")</f>
        <v>4.4341437817036908E-2</v>
      </c>
      <c r="O45" s="21">
        <v>1</v>
      </c>
      <c r="P45" s="100">
        <f t="shared" ref="P45" si="447">IFERROR(O45/$D45,"-")</f>
        <v>8.7458457232814411E-5</v>
      </c>
      <c r="Q45" s="21">
        <f t="shared" si="380"/>
        <v>1125</v>
      </c>
      <c r="R45" s="100">
        <f t="shared" ref="R45" si="448">IFERROR(Q45/$D45,"-")</f>
        <v>9.8390764386916213E-2</v>
      </c>
      <c r="S45" s="21">
        <v>106</v>
      </c>
      <c r="T45" s="100">
        <f t="shared" ref="T45" si="449">IFERROR(S45/$D45,"-")</f>
        <v>9.2705964666783269E-3</v>
      </c>
      <c r="U45" s="21">
        <v>1019</v>
      </c>
      <c r="V45" s="100">
        <f t="shared" ref="V45" si="450">IFERROR(U45/$D45,"-")</f>
        <v>8.9120167920237886E-2</v>
      </c>
      <c r="W45" s="21">
        <v>6754</v>
      </c>
      <c r="X45" s="100">
        <f t="shared" ref="X45" si="451">IFERROR(W45/$D45,"-")</f>
        <v>0.5906944201504285</v>
      </c>
      <c r="Y45" s="21">
        <v>60</v>
      </c>
      <c r="Z45" s="100">
        <f t="shared" ref="Z45" si="452">IFERROR(Y45/$D45,"-")</f>
        <v>5.2475074339688645E-3</v>
      </c>
      <c r="AA45" s="21">
        <f t="shared" si="12"/>
        <v>2483</v>
      </c>
      <c r="AB45" s="100">
        <f t="shared" ref="AB45" si="453">IFERROR(AA45/$D45,"-")</f>
        <v>0.21715934930907818</v>
      </c>
      <c r="AC45" s="21">
        <v>643</v>
      </c>
      <c r="AD45" s="100">
        <f t="shared" ref="AD45" si="454">IFERROR(AC45/$D45,"-")</f>
        <v>5.6235788000699664E-2</v>
      </c>
      <c r="AE45" s="21">
        <v>1840</v>
      </c>
      <c r="AF45" s="100">
        <f t="shared" ref="AF45" si="455">IFERROR(AE45/$D45,"-")</f>
        <v>0.16092356130837851</v>
      </c>
      <c r="AG45" s="89"/>
      <c r="AH45" s="84" t="str">
        <f t="shared" si="16"/>
        <v>堺市西区</v>
      </c>
      <c r="AI45" s="85">
        <f t="shared" si="17"/>
        <v>9.4759997743809575E-3</v>
      </c>
      <c r="AJ45" s="84" t="str">
        <f t="shared" si="18"/>
        <v>西淀川区</v>
      </c>
      <c r="AK45" s="85">
        <f t="shared" si="19"/>
        <v>5.062849162011173E-3</v>
      </c>
      <c r="AL45" s="85">
        <f t="shared" si="20"/>
        <v>1.1430052011692633E-2</v>
      </c>
      <c r="AM45" s="85">
        <f t="shared" si="21"/>
        <v>5.1516094758313436E-3</v>
      </c>
      <c r="AN45" s="84">
        <v>0</v>
      </c>
      <c r="XFD45"/>
    </row>
    <row r="46" spans="2:40 16384:16384" s="90" customFormat="1">
      <c r="B46" s="97">
        <v>41</v>
      </c>
      <c r="C46" s="105" t="s">
        <v>13</v>
      </c>
      <c r="D46" s="113">
        <v>20997</v>
      </c>
      <c r="E46" s="114">
        <v>3527</v>
      </c>
      <c r="F46" s="113">
        <f>D46-E46</f>
        <v>17470</v>
      </c>
      <c r="G46" s="21">
        <v>427</v>
      </c>
      <c r="H46" s="100">
        <f t="shared" si="1"/>
        <v>2.0336238510263369E-2</v>
      </c>
      <c r="I46" s="21">
        <f>SUM(K46,M46)</f>
        <v>1096</v>
      </c>
      <c r="J46" s="100">
        <f t="shared" si="1"/>
        <v>5.2197933038053056E-2</v>
      </c>
      <c r="K46" s="21">
        <v>315</v>
      </c>
      <c r="L46" s="100">
        <f t="shared" ref="L46" si="456">IFERROR(K46/$D46,"-")</f>
        <v>1.5002143163309044E-2</v>
      </c>
      <c r="M46" s="21">
        <v>781</v>
      </c>
      <c r="N46" s="100">
        <f t="shared" ref="N46" si="457">IFERROR(M46/$D46,"-")</f>
        <v>3.7195789874744013E-2</v>
      </c>
      <c r="O46" s="21">
        <v>1</v>
      </c>
      <c r="P46" s="100">
        <f t="shared" ref="P46" si="458">IFERROR(O46/$D46,"-")</f>
        <v>4.7625851312092203E-5</v>
      </c>
      <c r="Q46" s="21">
        <f>SUM(S46,U46)</f>
        <v>2003</v>
      </c>
      <c r="R46" s="100">
        <f t="shared" ref="R46" si="459">IFERROR(Q46/$D46,"-")</f>
        <v>9.5394580178120678E-2</v>
      </c>
      <c r="S46" s="21">
        <v>372</v>
      </c>
      <c r="T46" s="100">
        <f t="shared" ref="T46" si="460">IFERROR(S46/$D46,"-")</f>
        <v>1.77168166880983E-2</v>
      </c>
      <c r="U46" s="21">
        <v>1631</v>
      </c>
      <c r="V46" s="100">
        <f t="shared" ref="V46" si="461">IFERROR(U46/$D46,"-")</f>
        <v>7.7677763490022381E-2</v>
      </c>
      <c r="W46" s="21">
        <v>12755</v>
      </c>
      <c r="X46" s="100">
        <f t="shared" ref="X46" si="462">IFERROR(W46/$D46,"-")</f>
        <v>0.60746773348573602</v>
      </c>
      <c r="Y46" s="21">
        <v>110</v>
      </c>
      <c r="Z46" s="100">
        <f t="shared" ref="Z46" si="463">IFERROR(Y46/$D46,"-")</f>
        <v>5.2388436443301422E-3</v>
      </c>
      <c r="AA46" s="21">
        <f t="shared" si="12"/>
        <v>4605</v>
      </c>
      <c r="AB46" s="100">
        <f t="shared" ref="AB46" si="464">IFERROR(AA46/$D46,"-")</f>
        <v>0.2193170452921846</v>
      </c>
      <c r="AC46" s="21">
        <v>1451</v>
      </c>
      <c r="AD46" s="100">
        <f t="shared" ref="AD46" si="465">IFERROR(AC46/$D46,"-")</f>
        <v>6.9105110253845789E-2</v>
      </c>
      <c r="AE46" s="21">
        <v>3154</v>
      </c>
      <c r="AF46" s="100">
        <f t="shared" ref="AF46" si="466">IFERROR(AE46/$D46,"-")</f>
        <v>0.15021193503833882</v>
      </c>
      <c r="AG46" s="89"/>
      <c r="AH46" s="84" t="str">
        <f t="shared" si="16"/>
        <v>千早赤阪村</v>
      </c>
      <c r="AI46" s="85">
        <f t="shared" si="17"/>
        <v>9.4501718213058413E-3</v>
      </c>
      <c r="AJ46" s="84" t="str">
        <f t="shared" si="18"/>
        <v>和泉市</v>
      </c>
      <c r="AK46" s="85">
        <f t="shared" si="19"/>
        <v>5.0483402390817736E-3</v>
      </c>
      <c r="AL46" s="85">
        <f t="shared" si="20"/>
        <v>1.1430052011692633E-2</v>
      </c>
      <c r="AM46" s="85">
        <f t="shared" si="21"/>
        <v>5.1516094758313436E-3</v>
      </c>
      <c r="AN46" s="84">
        <v>0</v>
      </c>
      <c r="XFD46"/>
    </row>
    <row r="47" spans="2:40 16384:16384" s="90" customFormat="1">
      <c r="B47" s="97">
        <v>42</v>
      </c>
      <c r="C47" s="105" t="s">
        <v>14</v>
      </c>
      <c r="D47" s="113">
        <v>53325</v>
      </c>
      <c r="E47" s="114">
        <v>10801</v>
      </c>
      <c r="F47" s="113">
        <f t="shared" ref="F47:F50" si="467">D47-E47</f>
        <v>42524</v>
      </c>
      <c r="G47" s="21">
        <v>1890</v>
      </c>
      <c r="H47" s="100">
        <f t="shared" si="1"/>
        <v>3.5443037974683546E-2</v>
      </c>
      <c r="I47" s="21">
        <f t="shared" ref="I47:I53" si="468">SUM(K47,M47)</f>
        <v>2950</v>
      </c>
      <c r="J47" s="100">
        <f t="shared" si="1"/>
        <v>5.5321143928738867E-2</v>
      </c>
      <c r="K47" s="21">
        <v>943</v>
      </c>
      <c r="L47" s="100">
        <f t="shared" ref="L47" si="469">IFERROR(K47/$D47,"-")</f>
        <v>1.7684013127051101E-2</v>
      </c>
      <c r="M47" s="21">
        <v>2007</v>
      </c>
      <c r="N47" s="100">
        <f t="shared" ref="N47" si="470">IFERROR(M47/$D47,"-")</f>
        <v>3.7637130801687763E-2</v>
      </c>
      <c r="O47" s="21">
        <v>19</v>
      </c>
      <c r="P47" s="100">
        <f t="shared" ref="P47" si="471">IFERROR(O47/$D47,"-")</f>
        <v>3.5630567276136898E-4</v>
      </c>
      <c r="Q47" s="21">
        <f t="shared" ref="Q47:Q53" si="472">SUM(S47,U47)</f>
        <v>5942</v>
      </c>
      <c r="R47" s="100">
        <f t="shared" ref="R47" si="473">IFERROR(Q47/$D47,"-")</f>
        <v>0.11142991092358182</v>
      </c>
      <c r="S47" s="21">
        <v>736</v>
      </c>
      <c r="T47" s="100">
        <f t="shared" ref="T47" si="474">IFERROR(S47/$D47,"-")</f>
        <v>1.3802156586966714E-2</v>
      </c>
      <c r="U47" s="21">
        <v>5206</v>
      </c>
      <c r="V47" s="100">
        <f t="shared" ref="V47" si="475">IFERROR(U47/$D47,"-")</f>
        <v>9.7627754336615094E-2</v>
      </c>
      <c r="W47" s="21">
        <v>30135</v>
      </c>
      <c r="X47" s="100">
        <f t="shared" ref="X47" si="476">IFERROR(W47/$D47,"-")</f>
        <v>0.5651195499296765</v>
      </c>
      <c r="Y47" s="21">
        <v>248</v>
      </c>
      <c r="Z47" s="100">
        <f t="shared" ref="Z47" si="477">IFERROR(Y47/$D47,"-")</f>
        <v>4.6507266760431321E-3</v>
      </c>
      <c r="AA47" s="21">
        <f t="shared" si="12"/>
        <v>12141</v>
      </c>
      <c r="AB47" s="100">
        <f t="shared" ref="AB47" si="478">IFERROR(AA47/$D47,"-")</f>
        <v>0.22767932489451476</v>
      </c>
      <c r="AC47" s="21">
        <v>3448</v>
      </c>
      <c r="AD47" s="100">
        <f t="shared" ref="AD47" si="479">IFERROR(AC47/$D47,"-")</f>
        <v>6.4660103141115796E-2</v>
      </c>
      <c r="AE47" s="21">
        <v>8693</v>
      </c>
      <c r="AF47" s="100">
        <f t="shared" ref="AF47" si="480">IFERROR(AE47/$D47,"-")</f>
        <v>0.16301922175339897</v>
      </c>
      <c r="AG47" s="89"/>
      <c r="AH47" s="84" t="str">
        <f t="shared" si="16"/>
        <v>高石市</v>
      </c>
      <c r="AI47" s="85">
        <f t="shared" si="17"/>
        <v>9.4175960346964058E-3</v>
      </c>
      <c r="AJ47" s="84" t="str">
        <f t="shared" si="18"/>
        <v>八尾市</v>
      </c>
      <c r="AK47" s="85">
        <f t="shared" si="19"/>
        <v>5.0480769230769234E-3</v>
      </c>
      <c r="AL47" s="85">
        <f t="shared" si="20"/>
        <v>1.1430052011692633E-2</v>
      </c>
      <c r="AM47" s="85">
        <f t="shared" si="21"/>
        <v>5.1516094758313436E-3</v>
      </c>
      <c r="AN47" s="84">
        <v>0</v>
      </c>
      <c r="XFD47"/>
    </row>
    <row r="48" spans="2:40 16384:16384" s="90" customFormat="1">
      <c r="B48" s="97">
        <v>43</v>
      </c>
      <c r="C48" s="105" t="s">
        <v>9</v>
      </c>
      <c r="D48" s="113">
        <v>32533</v>
      </c>
      <c r="E48" s="114">
        <v>8298</v>
      </c>
      <c r="F48" s="113">
        <f t="shared" si="467"/>
        <v>24235</v>
      </c>
      <c r="G48" s="21">
        <v>1558</v>
      </c>
      <c r="H48" s="100">
        <f t="shared" si="1"/>
        <v>4.7889834936833367E-2</v>
      </c>
      <c r="I48" s="21">
        <f t="shared" si="468"/>
        <v>2479</v>
      </c>
      <c r="J48" s="100">
        <f t="shared" si="1"/>
        <v>7.6199551224910095E-2</v>
      </c>
      <c r="K48" s="21">
        <v>742</v>
      </c>
      <c r="L48" s="100">
        <f t="shared" ref="L48" si="481">IFERROR(K48/$D48,"-")</f>
        <v>2.2807610733716534E-2</v>
      </c>
      <c r="M48" s="21">
        <v>1737</v>
      </c>
      <c r="N48" s="100">
        <f t="shared" ref="N48" si="482">IFERROR(M48/$D48,"-")</f>
        <v>5.3391940491193557E-2</v>
      </c>
      <c r="O48" s="21">
        <v>12</v>
      </c>
      <c r="P48" s="100">
        <f t="shared" ref="P48" si="483">IFERROR(O48/$D48,"-")</f>
        <v>3.6885623828112994E-4</v>
      </c>
      <c r="Q48" s="21">
        <f t="shared" si="472"/>
        <v>4249</v>
      </c>
      <c r="R48" s="100">
        <f t="shared" ref="R48" si="484">IFERROR(Q48/$D48,"-")</f>
        <v>0.13060584637137676</v>
      </c>
      <c r="S48" s="21">
        <v>435</v>
      </c>
      <c r="T48" s="100">
        <f t="shared" ref="T48" si="485">IFERROR(S48/$D48,"-")</f>
        <v>1.3371038637690959E-2</v>
      </c>
      <c r="U48" s="21">
        <v>3814</v>
      </c>
      <c r="V48" s="100">
        <f t="shared" ref="V48" si="486">IFERROR(U48/$D48,"-")</f>
        <v>0.11723480773368579</v>
      </c>
      <c r="W48" s="21">
        <v>16507</v>
      </c>
      <c r="X48" s="100">
        <f t="shared" ref="X48" si="487">IFERROR(W48/$D48,"-")</f>
        <v>0.50739249377555096</v>
      </c>
      <c r="Y48" s="21">
        <v>148</v>
      </c>
      <c r="Z48" s="100">
        <f t="shared" ref="Z48" si="488">IFERROR(Y48/$D48,"-")</f>
        <v>4.5492269388006023E-3</v>
      </c>
      <c r="AA48" s="21">
        <f t="shared" si="12"/>
        <v>7580</v>
      </c>
      <c r="AB48" s="100">
        <f t="shared" ref="AB48" si="489">IFERROR(AA48/$D48,"-")</f>
        <v>0.23299419051424708</v>
      </c>
      <c r="AC48" s="21">
        <v>2131</v>
      </c>
      <c r="AD48" s="100">
        <f t="shared" ref="AD48" si="490">IFERROR(AC48/$D48,"-")</f>
        <v>6.5502720314757318E-2</v>
      </c>
      <c r="AE48" s="21">
        <v>5449</v>
      </c>
      <c r="AF48" s="100">
        <f t="shared" ref="AF48" si="491">IFERROR(AE48/$D48,"-")</f>
        <v>0.16749147019948976</v>
      </c>
      <c r="AG48" s="89"/>
      <c r="AH48" s="84" t="str">
        <f t="shared" si="16"/>
        <v>貝塚市</v>
      </c>
      <c r="AI48" s="85">
        <f t="shared" si="17"/>
        <v>9.2705964666783269E-3</v>
      </c>
      <c r="AJ48" s="84" t="str">
        <f t="shared" si="18"/>
        <v>生野区</v>
      </c>
      <c r="AK48" s="85">
        <f t="shared" si="19"/>
        <v>5.0265289025411899E-3</v>
      </c>
      <c r="AL48" s="85">
        <f t="shared" si="20"/>
        <v>1.1430052011692633E-2</v>
      </c>
      <c r="AM48" s="85">
        <f t="shared" si="21"/>
        <v>5.1516094758313436E-3</v>
      </c>
      <c r="AN48" s="84">
        <v>0</v>
      </c>
      <c r="XFD48"/>
    </row>
    <row r="49" spans="2:40 16384:16384" s="90" customFormat="1">
      <c r="B49" s="97">
        <v>44</v>
      </c>
      <c r="C49" s="105" t="s">
        <v>21</v>
      </c>
      <c r="D49" s="113">
        <v>37440</v>
      </c>
      <c r="E49" s="114">
        <v>9369</v>
      </c>
      <c r="F49" s="113">
        <f t="shared" si="467"/>
        <v>28071</v>
      </c>
      <c r="G49" s="21">
        <v>1765</v>
      </c>
      <c r="H49" s="100">
        <f t="shared" si="1"/>
        <v>4.7142094017094016E-2</v>
      </c>
      <c r="I49" s="21">
        <f t="shared" si="468"/>
        <v>2592</v>
      </c>
      <c r="J49" s="100">
        <f t="shared" si="1"/>
        <v>6.9230769230769235E-2</v>
      </c>
      <c r="K49" s="21">
        <v>835</v>
      </c>
      <c r="L49" s="100">
        <f t="shared" ref="L49" si="492">IFERROR(K49/$D49,"-")</f>
        <v>2.2302350427350428E-2</v>
      </c>
      <c r="M49" s="21">
        <v>1757</v>
      </c>
      <c r="N49" s="100">
        <f t="shared" ref="N49" si="493">IFERROR(M49/$D49,"-")</f>
        <v>4.6928418803418803E-2</v>
      </c>
      <c r="O49" s="21">
        <v>77</v>
      </c>
      <c r="P49" s="100">
        <f t="shared" ref="P49" si="494">IFERROR(O49/$D49,"-")</f>
        <v>2.0566239316239317E-3</v>
      </c>
      <c r="Q49" s="21">
        <f t="shared" si="472"/>
        <v>4935</v>
      </c>
      <c r="R49" s="100">
        <f t="shared" ref="R49" si="495">IFERROR(Q49/$D49,"-")</f>
        <v>0.13181089743589744</v>
      </c>
      <c r="S49" s="21">
        <v>457</v>
      </c>
      <c r="T49" s="100">
        <f t="shared" ref="T49" si="496">IFERROR(S49/$D49,"-")</f>
        <v>1.2206196581196581E-2</v>
      </c>
      <c r="U49" s="21">
        <v>4478</v>
      </c>
      <c r="V49" s="100">
        <f t="shared" ref="V49" si="497">IFERROR(U49/$D49,"-")</f>
        <v>0.11960470085470086</v>
      </c>
      <c r="W49" s="21">
        <v>19914</v>
      </c>
      <c r="X49" s="100">
        <f t="shared" ref="X49" si="498">IFERROR(W49/$D49,"-")</f>
        <v>0.53189102564102564</v>
      </c>
      <c r="Y49" s="21">
        <v>189</v>
      </c>
      <c r="Z49" s="100">
        <f t="shared" ref="Z49" si="499">IFERROR(Y49/$D49,"-")</f>
        <v>5.0480769230769234E-3</v>
      </c>
      <c r="AA49" s="21">
        <f t="shared" si="12"/>
        <v>7968</v>
      </c>
      <c r="AB49" s="100">
        <f t="shared" ref="AB49" si="500">IFERROR(AA49/$D49,"-")</f>
        <v>0.21282051282051281</v>
      </c>
      <c r="AC49" s="21">
        <v>2371</v>
      </c>
      <c r="AD49" s="100">
        <f t="shared" ref="AD49" si="501">IFERROR(AC49/$D49,"-")</f>
        <v>6.332799145299145E-2</v>
      </c>
      <c r="AE49" s="21">
        <v>5597</v>
      </c>
      <c r="AF49" s="100">
        <f t="shared" ref="AF49" si="502">IFERROR(AE49/$D49,"-")</f>
        <v>0.14949252136752136</v>
      </c>
      <c r="AG49" s="89"/>
      <c r="AH49" s="84" t="str">
        <f t="shared" si="16"/>
        <v>忠岡町</v>
      </c>
      <c r="AI49" s="85">
        <f t="shared" si="17"/>
        <v>8.8393543428132212E-3</v>
      </c>
      <c r="AJ49" s="84" t="str">
        <f t="shared" si="18"/>
        <v>城東区</v>
      </c>
      <c r="AK49" s="85">
        <f t="shared" si="19"/>
        <v>4.9916029109908569E-3</v>
      </c>
      <c r="AL49" s="85">
        <f t="shared" si="20"/>
        <v>1.1430052011692633E-2</v>
      </c>
      <c r="AM49" s="85">
        <f t="shared" si="21"/>
        <v>5.1516094758313436E-3</v>
      </c>
      <c r="AN49" s="84">
        <v>0</v>
      </c>
      <c r="XFD49"/>
    </row>
    <row r="50" spans="2:40 16384:16384" s="90" customFormat="1">
      <c r="B50" s="97">
        <v>45</v>
      </c>
      <c r="C50" s="105" t="s">
        <v>47</v>
      </c>
      <c r="D50" s="113">
        <v>12967</v>
      </c>
      <c r="E50" s="114">
        <v>2334</v>
      </c>
      <c r="F50" s="113">
        <f t="shared" si="467"/>
        <v>10633</v>
      </c>
      <c r="G50" s="21">
        <v>430</v>
      </c>
      <c r="H50" s="100">
        <f t="shared" si="1"/>
        <v>3.3161101257037091E-2</v>
      </c>
      <c r="I50" s="21">
        <f t="shared" si="468"/>
        <v>686</v>
      </c>
      <c r="J50" s="100">
        <f t="shared" si="1"/>
        <v>5.2903524330994059E-2</v>
      </c>
      <c r="K50" s="21">
        <v>197</v>
      </c>
      <c r="L50" s="100">
        <f t="shared" ref="L50" si="503">IFERROR(K50/$D50,"-")</f>
        <v>1.5192411506130947E-2</v>
      </c>
      <c r="M50" s="21">
        <v>489</v>
      </c>
      <c r="N50" s="100">
        <f t="shared" ref="N50" si="504">IFERROR(M50/$D50,"-")</f>
        <v>3.7711112824863113E-2</v>
      </c>
      <c r="O50" s="21">
        <v>0</v>
      </c>
      <c r="P50" s="100">
        <f t="shared" ref="P50" si="505">IFERROR(O50/$D50,"-")</f>
        <v>0</v>
      </c>
      <c r="Q50" s="21">
        <f t="shared" si="472"/>
        <v>1218</v>
      </c>
      <c r="R50" s="100">
        <f t="shared" ref="R50" si="506">IFERROR(Q50/$D50,"-")</f>
        <v>9.3930747281560881E-2</v>
      </c>
      <c r="S50" s="21">
        <v>105</v>
      </c>
      <c r="T50" s="100">
        <f t="shared" ref="T50" si="507">IFERROR(S50/$D50,"-")</f>
        <v>8.097478213927662E-3</v>
      </c>
      <c r="U50" s="21">
        <v>1113</v>
      </c>
      <c r="V50" s="100">
        <f t="shared" ref="V50" si="508">IFERROR(U50/$D50,"-")</f>
        <v>8.5833269067633222E-2</v>
      </c>
      <c r="W50" s="21">
        <v>7942</v>
      </c>
      <c r="X50" s="100">
        <f t="shared" ref="X50" si="509">IFERROR(W50/$D50,"-")</f>
        <v>0.61247782833346187</v>
      </c>
      <c r="Y50" s="21">
        <v>60</v>
      </c>
      <c r="Z50" s="100">
        <f t="shared" ref="Z50" si="510">IFERROR(Y50/$D50,"-")</f>
        <v>4.6271304079586644E-3</v>
      </c>
      <c r="AA50" s="21">
        <f t="shared" si="12"/>
        <v>2631</v>
      </c>
      <c r="AB50" s="100">
        <f t="shared" ref="AB50" si="511">IFERROR(AA50/$D50,"-")</f>
        <v>0.20289966838898743</v>
      </c>
      <c r="AC50" s="21">
        <v>752</v>
      </c>
      <c r="AD50" s="100">
        <f t="shared" ref="AD50" si="512">IFERROR(AC50/$D50,"-")</f>
        <v>5.7993367779748589E-2</v>
      </c>
      <c r="AE50" s="21">
        <v>1879</v>
      </c>
      <c r="AF50" s="100">
        <f t="shared" ref="AF50" si="513">IFERROR(AE50/$D50,"-")</f>
        <v>0.14490630060923884</v>
      </c>
      <c r="AG50" s="89"/>
      <c r="AH50" s="84" t="str">
        <f t="shared" si="16"/>
        <v>阪南市</v>
      </c>
      <c r="AI50" s="85">
        <f t="shared" si="17"/>
        <v>8.7615439261188727E-3</v>
      </c>
      <c r="AJ50" s="84" t="str">
        <f t="shared" si="18"/>
        <v>阪南市</v>
      </c>
      <c r="AK50" s="85">
        <f t="shared" si="19"/>
        <v>4.9727681742836845E-3</v>
      </c>
      <c r="AL50" s="85">
        <f t="shared" si="20"/>
        <v>1.1430052011692633E-2</v>
      </c>
      <c r="AM50" s="85">
        <f t="shared" si="21"/>
        <v>5.1516094758313436E-3</v>
      </c>
      <c r="AN50" s="84">
        <v>0</v>
      </c>
      <c r="XFD50"/>
    </row>
    <row r="51" spans="2:40 16384:16384" s="90" customFormat="1">
      <c r="B51" s="97">
        <v>46</v>
      </c>
      <c r="C51" s="105" t="s">
        <v>25</v>
      </c>
      <c r="D51" s="113">
        <v>16385</v>
      </c>
      <c r="E51" s="114">
        <v>4629</v>
      </c>
      <c r="F51" s="113">
        <f>D51-E51</f>
        <v>11756</v>
      </c>
      <c r="G51" s="21">
        <v>784</v>
      </c>
      <c r="H51" s="100">
        <f t="shared" si="1"/>
        <v>4.7848642050656087E-2</v>
      </c>
      <c r="I51" s="21">
        <f t="shared" si="468"/>
        <v>1518</v>
      </c>
      <c r="J51" s="100">
        <f t="shared" si="1"/>
        <v>9.2645712541959108E-2</v>
      </c>
      <c r="K51" s="21">
        <v>476</v>
      </c>
      <c r="L51" s="100">
        <f t="shared" ref="L51" si="514">IFERROR(K51/$D51,"-")</f>
        <v>2.9050961245041196E-2</v>
      </c>
      <c r="M51" s="21">
        <v>1042</v>
      </c>
      <c r="N51" s="100">
        <f t="shared" ref="N51" si="515">IFERROR(M51/$D51,"-")</f>
        <v>6.3594751296917912E-2</v>
      </c>
      <c r="O51" s="21">
        <v>12</v>
      </c>
      <c r="P51" s="100">
        <f t="shared" ref="P51" si="516">IFERROR(O51/$D51,"-")</f>
        <v>7.3237717424473603E-4</v>
      </c>
      <c r="Q51" s="21">
        <f t="shared" si="472"/>
        <v>2315</v>
      </c>
      <c r="R51" s="100">
        <f t="shared" ref="R51" si="517">IFERROR(Q51/$D51,"-")</f>
        <v>0.14128776319804701</v>
      </c>
      <c r="S51" s="21">
        <v>193</v>
      </c>
      <c r="T51" s="100">
        <f t="shared" ref="T51" si="518">IFERROR(S51/$D51,"-")</f>
        <v>1.1779066219102838E-2</v>
      </c>
      <c r="U51" s="21">
        <v>2122</v>
      </c>
      <c r="V51" s="100">
        <f t="shared" ref="V51" si="519">IFERROR(U51/$D51,"-")</f>
        <v>0.12950869697894415</v>
      </c>
      <c r="W51" s="21">
        <v>8342</v>
      </c>
      <c r="X51" s="100">
        <f t="shared" ref="X51" si="520">IFERROR(W51/$D51,"-")</f>
        <v>0.50912419896246563</v>
      </c>
      <c r="Y51" s="21">
        <v>75</v>
      </c>
      <c r="Z51" s="100">
        <f t="shared" ref="Z51" si="521">IFERROR(Y51/$D51,"-")</f>
        <v>4.5773573390296002E-3</v>
      </c>
      <c r="AA51" s="21">
        <f t="shared" si="12"/>
        <v>3339</v>
      </c>
      <c r="AB51" s="100">
        <f t="shared" ref="AB51" si="522">IFERROR(AA51/$D51,"-")</f>
        <v>0.20378394873359781</v>
      </c>
      <c r="AC51" s="21">
        <v>911</v>
      </c>
      <c r="AD51" s="100">
        <f t="shared" ref="AD51" si="523">IFERROR(AC51/$D51,"-")</f>
        <v>5.5599633811412877E-2</v>
      </c>
      <c r="AE51" s="21">
        <v>2428</v>
      </c>
      <c r="AF51" s="100">
        <f t="shared" ref="AF51" si="524">IFERROR(AE51/$D51,"-")</f>
        <v>0.14818431492218492</v>
      </c>
      <c r="AG51" s="89"/>
      <c r="AH51" s="84" t="str">
        <f t="shared" si="16"/>
        <v>泉佐野市</v>
      </c>
      <c r="AI51" s="85">
        <f t="shared" si="17"/>
        <v>8.097478213927662E-3</v>
      </c>
      <c r="AJ51" s="84" t="str">
        <f t="shared" si="18"/>
        <v>摂津市</v>
      </c>
      <c r="AK51" s="85">
        <f t="shared" si="19"/>
        <v>4.9448459490300497E-3</v>
      </c>
      <c r="AL51" s="85">
        <f t="shared" si="20"/>
        <v>1.1430052011692633E-2</v>
      </c>
      <c r="AM51" s="85">
        <f t="shared" si="21"/>
        <v>5.1516094758313436E-3</v>
      </c>
      <c r="AN51" s="84">
        <v>0</v>
      </c>
      <c r="XFD51"/>
    </row>
    <row r="52" spans="2:40 16384:16384" s="90" customFormat="1">
      <c r="B52" s="97">
        <v>47</v>
      </c>
      <c r="C52" s="105" t="s">
        <v>15</v>
      </c>
      <c r="D52" s="113">
        <v>32891</v>
      </c>
      <c r="E52" s="114">
        <v>9535</v>
      </c>
      <c r="F52" s="113">
        <f t="shared" ref="F52:F53" si="525">D52-E52</f>
        <v>23356</v>
      </c>
      <c r="G52" s="21">
        <v>1512</v>
      </c>
      <c r="H52" s="100">
        <f t="shared" si="1"/>
        <v>4.5970022194521294E-2</v>
      </c>
      <c r="I52" s="21">
        <f t="shared" si="468"/>
        <v>2741</v>
      </c>
      <c r="J52" s="100">
        <f t="shared" si="1"/>
        <v>8.3335866954486026E-2</v>
      </c>
      <c r="K52" s="21">
        <v>973</v>
      </c>
      <c r="L52" s="100">
        <f t="shared" ref="L52" si="526">IFERROR(K52/$D52,"-")</f>
        <v>2.9582560578881759E-2</v>
      </c>
      <c r="M52" s="21">
        <v>1768</v>
      </c>
      <c r="N52" s="100">
        <f t="shared" ref="N52" si="527">IFERROR(M52/$D52,"-")</f>
        <v>5.3753306375604271E-2</v>
      </c>
      <c r="O52" s="21">
        <v>12</v>
      </c>
      <c r="P52" s="100">
        <f t="shared" ref="P52" si="528">IFERROR(O52/$D52,"-")</f>
        <v>3.6484144598826425E-4</v>
      </c>
      <c r="Q52" s="21">
        <f t="shared" si="472"/>
        <v>5270</v>
      </c>
      <c r="R52" s="100">
        <f t="shared" ref="R52" si="529">IFERROR(Q52/$D52,"-")</f>
        <v>0.16022620169651272</v>
      </c>
      <c r="S52" s="21">
        <v>538</v>
      </c>
      <c r="T52" s="100">
        <f t="shared" ref="T52" si="530">IFERROR(S52/$D52,"-")</f>
        <v>1.6357058161807183E-2</v>
      </c>
      <c r="U52" s="21">
        <v>4732</v>
      </c>
      <c r="V52" s="100">
        <f t="shared" ref="V52" si="531">IFERROR(U52/$D52,"-")</f>
        <v>0.14386914353470553</v>
      </c>
      <c r="W52" s="21">
        <v>16417</v>
      </c>
      <c r="X52" s="100">
        <f t="shared" ref="X52" si="532">IFERROR(W52/$D52,"-")</f>
        <v>0.49913350156577785</v>
      </c>
      <c r="Y52" s="21">
        <v>154</v>
      </c>
      <c r="Z52" s="100">
        <f t="shared" ref="Z52" si="533">IFERROR(Y52/$D52,"-")</f>
        <v>4.6821318901827244E-3</v>
      </c>
      <c r="AA52" s="21">
        <f t="shared" si="12"/>
        <v>6785</v>
      </c>
      <c r="AB52" s="100">
        <f t="shared" ref="AB52" si="534">IFERROR(AA52/$D52,"-")</f>
        <v>0.2062874342525311</v>
      </c>
      <c r="AC52" s="21">
        <v>1831</v>
      </c>
      <c r="AD52" s="100">
        <f t="shared" ref="AD52" si="535">IFERROR(AC52/$D52,"-")</f>
        <v>5.5668723967042658E-2</v>
      </c>
      <c r="AE52" s="21">
        <v>4954</v>
      </c>
      <c r="AF52" s="100">
        <f t="shared" ref="AF52" si="536">IFERROR(AE52/$D52,"-")</f>
        <v>0.15061871028548843</v>
      </c>
      <c r="AG52" s="89"/>
      <c r="AH52" s="84" t="str">
        <f t="shared" si="16"/>
        <v>鶴見区</v>
      </c>
      <c r="AI52" s="85">
        <f t="shared" si="17"/>
        <v>8.0576431393817316E-3</v>
      </c>
      <c r="AJ52" s="84" t="str">
        <f t="shared" si="18"/>
        <v>東成区</v>
      </c>
      <c r="AK52" s="85">
        <f t="shared" si="19"/>
        <v>4.927079227433977E-3</v>
      </c>
      <c r="AL52" s="85">
        <f t="shared" si="20"/>
        <v>1.1430052011692633E-2</v>
      </c>
      <c r="AM52" s="85">
        <f t="shared" si="21"/>
        <v>5.1516094758313436E-3</v>
      </c>
      <c r="AN52" s="84">
        <v>0</v>
      </c>
      <c r="XFD52"/>
    </row>
    <row r="53" spans="2:40 16384:16384" s="90" customFormat="1">
      <c r="B53" s="97">
        <v>48</v>
      </c>
      <c r="C53" s="105" t="s">
        <v>26</v>
      </c>
      <c r="D53" s="113">
        <v>17729</v>
      </c>
      <c r="E53" s="114">
        <v>5070</v>
      </c>
      <c r="F53" s="113">
        <f t="shared" si="525"/>
        <v>12659</v>
      </c>
      <c r="G53" s="21">
        <v>836</v>
      </c>
      <c r="H53" s="100">
        <f t="shared" si="1"/>
        <v>4.7154379829657624E-2</v>
      </c>
      <c r="I53" s="21">
        <f t="shared" si="468"/>
        <v>1465</v>
      </c>
      <c r="J53" s="100">
        <f t="shared" si="1"/>
        <v>8.263297422302443E-2</v>
      </c>
      <c r="K53" s="21">
        <v>330</v>
      </c>
      <c r="L53" s="100">
        <f t="shared" ref="L53" si="537">IFERROR(K53/$D53,"-")</f>
        <v>1.8613570985391167E-2</v>
      </c>
      <c r="M53" s="21">
        <v>1135</v>
      </c>
      <c r="N53" s="100">
        <f t="shared" ref="N53" si="538">IFERROR(M53/$D53,"-")</f>
        <v>6.4019403237633263E-2</v>
      </c>
      <c r="O53" s="21">
        <v>4</v>
      </c>
      <c r="P53" s="100">
        <f t="shared" ref="P53" si="539">IFERROR(O53/$D53,"-")</f>
        <v>2.2561904224716565E-4</v>
      </c>
      <c r="Q53" s="21">
        <f t="shared" si="472"/>
        <v>2765</v>
      </c>
      <c r="R53" s="100">
        <f t="shared" ref="R53" si="540">IFERROR(Q53/$D53,"-")</f>
        <v>0.15595916295335327</v>
      </c>
      <c r="S53" s="21">
        <v>251</v>
      </c>
      <c r="T53" s="100">
        <f t="shared" ref="T53" si="541">IFERROR(S53/$D53,"-")</f>
        <v>1.4157594901009644E-2</v>
      </c>
      <c r="U53" s="21">
        <v>2514</v>
      </c>
      <c r="V53" s="100">
        <f t="shared" ref="V53" si="542">IFERROR(U53/$D53,"-")</f>
        <v>0.14180156805234362</v>
      </c>
      <c r="W53" s="21">
        <v>8708</v>
      </c>
      <c r="X53" s="100">
        <f t="shared" ref="X53" si="543">IFERROR(W53/$D53,"-")</f>
        <v>0.49117265497207963</v>
      </c>
      <c r="Y53" s="21">
        <v>62</v>
      </c>
      <c r="Z53" s="100">
        <f t="shared" ref="Z53" si="544">IFERROR(Y53/$D53,"-")</f>
        <v>3.4970951548310676E-3</v>
      </c>
      <c r="AA53" s="21">
        <f t="shared" si="12"/>
        <v>3889</v>
      </c>
      <c r="AB53" s="100">
        <f t="shared" ref="AB53" si="545">IFERROR(AA53/$D53,"-")</f>
        <v>0.21935811382480683</v>
      </c>
      <c r="AC53" s="21">
        <v>1091</v>
      </c>
      <c r="AD53" s="100">
        <f t="shared" ref="AD53" si="546">IFERROR(AC53/$D53,"-")</f>
        <v>6.1537593772914435E-2</v>
      </c>
      <c r="AE53" s="21">
        <v>2798</v>
      </c>
      <c r="AF53" s="100">
        <f t="shared" ref="AF53" si="547">IFERROR(AE53/$D53,"-")</f>
        <v>0.15782052005189237</v>
      </c>
      <c r="AG53" s="89"/>
      <c r="AH53" s="84" t="str">
        <f t="shared" si="16"/>
        <v>堺市堺区</v>
      </c>
      <c r="AI53" s="85">
        <f t="shared" si="17"/>
        <v>8.0033921662161448E-3</v>
      </c>
      <c r="AJ53" s="84" t="str">
        <f t="shared" si="18"/>
        <v>岸和田市</v>
      </c>
      <c r="AK53" s="85">
        <f t="shared" si="19"/>
        <v>4.859086491739553E-3</v>
      </c>
      <c r="AL53" s="85">
        <f t="shared" si="20"/>
        <v>1.1430052011692633E-2</v>
      </c>
      <c r="AM53" s="85">
        <f t="shared" si="21"/>
        <v>5.1516094758313436E-3</v>
      </c>
      <c r="AN53" s="84">
        <v>0</v>
      </c>
      <c r="XFD53"/>
    </row>
    <row r="54" spans="2:40 16384:16384" s="90" customFormat="1">
      <c r="B54" s="97">
        <v>49</v>
      </c>
      <c r="C54" s="105" t="s">
        <v>27</v>
      </c>
      <c r="D54" s="113">
        <v>18173</v>
      </c>
      <c r="E54" s="114">
        <v>2768</v>
      </c>
      <c r="F54" s="113">
        <f>D54-E54</f>
        <v>15405</v>
      </c>
      <c r="G54" s="21">
        <v>486</v>
      </c>
      <c r="H54" s="100">
        <f t="shared" si="1"/>
        <v>2.6742970340615197E-2</v>
      </c>
      <c r="I54" s="21">
        <f>SUM(K54,M54)</f>
        <v>845</v>
      </c>
      <c r="J54" s="100">
        <f t="shared" si="1"/>
        <v>4.6497551312386511E-2</v>
      </c>
      <c r="K54" s="21">
        <v>216</v>
      </c>
      <c r="L54" s="100">
        <f t="shared" ref="L54" si="548">IFERROR(K54/$D54,"-")</f>
        <v>1.1885764595828976E-2</v>
      </c>
      <c r="M54" s="21">
        <v>629</v>
      </c>
      <c r="N54" s="100">
        <f t="shared" ref="N54" si="549">IFERROR(M54/$D54,"-")</f>
        <v>3.4611786716557527E-2</v>
      </c>
      <c r="O54" s="21">
        <v>2</v>
      </c>
      <c r="P54" s="100">
        <f t="shared" ref="P54" si="550">IFERROR(O54/$D54,"-")</f>
        <v>1.1005337588730534E-4</v>
      </c>
      <c r="Q54" s="21">
        <f>SUM(S54,U54)</f>
        <v>1435</v>
      </c>
      <c r="R54" s="100">
        <f t="shared" ref="R54" si="551">IFERROR(Q54/$D54,"-")</f>
        <v>7.896329719914158E-2</v>
      </c>
      <c r="S54" s="21">
        <v>115</v>
      </c>
      <c r="T54" s="100">
        <f t="shared" ref="T54" si="552">IFERROR(S54/$D54,"-")</f>
        <v>6.3280691135200575E-3</v>
      </c>
      <c r="U54" s="21">
        <v>1320</v>
      </c>
      <c r="V54" s="100">
        <f t="shared" ref="V54" si="553">IFERROR(U54/$D54,"-")</f>
        <v>7.263522808562152E-2</v>
      </c>
      <c r="W54" s="21">
        <v>11163</v>
      </c>
      <c r="X54" s="100">
        <f t="shared" ref="X54" si="554">IFERROR(W54/$D54,"-")</f>
        <v>0.61426291751499473</v>
      </c>
      <c r="Y54" s="21">
        <v>110</v>
      </c>
      <c r="Z54" s="100">
        <f t="shared" ref="Z54" si="555">IFERROR(Y54/$D54,"-")</f>
        <v>6.0529356738017936E-3</v>
      </c>
      <c r="AA54" s="21">
        <f t="shared" si="12"/>
        <v>4132</v>
      </c>
      <c r="AB54" s="100">
        <f t="shared" ref="AB54" si="556">IFERROR(AA54/$D54,"-")</f>
        <v>0.22737027458317283</v>
      </c>
      <c r="AC54" s="21">
        <v>1197</v>
      </c>
      <c r="AD54" s="100">
        <f t="shared" ref="AD54" si="557">IFERROR(AC54/$D54,"-")</f>
        <v>6.5866945468552249E-2</v>
      </c>
      <c r="AE54" s="21">
        <v>2935</v>
      </c>
      <c r="AF54" s="100">
        <f t="shared" ref="AF54" si="558">IFERROR(AE54/$D54,"-")</f>
        <v>0.16150332911462059</v>
      </c>
      <c r="AG54" s="89"/>
      <c r="AH54" s="84" t="str">
        <f t="shared" si="16"/>
        <v>旭区</v>
      </c>
      <c r="AI54" s="85">
        <f t="shared" si="17"/>
        <v>7.9165433560224926E-3</v>
      </c>
      <c r="AJ54" s="84" t="str">
        <f t="shared" si="18"/>
        <v>泉大津市</v>
      </c>
      <c r="AK54" s="85">
        <f t="shared" si="19"/>
        <v>4.8418334409296316E-3</v>
      </c>
      <c r="AL54" s="85">
        <f t="shared" si="20"/>
        <v>1.1430052011692633E-2</v>
      </c>
      <c r="AM54" s="85">
        <f t="shared" si="21"/>
        <v>5.1516094758313436E-3</v>
      </c>
      <c r="AN54" s="84">
        <v>0</v>
      </c>
      <c r="XFD54"/>
    </row>
    <row r="55" spans="2:40 16384:16384" s="90" customFormat="1">
      <c r="B55" s="97">
        <v>50</v>
      </c>
      <c r="C55" s="105" t="s">
        <v>16</v>
      </c>
      <c r="D55" s="113">
        <v>15935</v>
      </c>
      <c r="E55" s="114">
        <v>3593</v>
      </c>
      <c r="F55" s="113">
        <f t="shared" ref="F55:F58" si="559">D55-E55</f>
        <v>12342</v>
      </c>
      <c r="G55" s="21">
        <v>572</v>
      </c>
      <c r="H55" s="100">
        <f t="shared" si="1"/>
        <v>3.5895826796360213E-2</v>
      </c>
      <c r="I55" s="21">
        <f t="shared" ref="I55:I61" si="560">SUM(K55,M55)</f>
        <v>978</v>
      </c>
      <c r="J55" s="100">
        <f t="shared" si="1"/>
        <v>6.1374333228741765E-2</v>
      </c>
      <c r="K55" s="21">
        <v>340</v>
      </c>
      <c r="L55" s="100">
        <f t="shared" ref="L55" si="561">IFERROR(K55/$D55,"-")</f>
        <v>2.1336680263570756E-2</v>
      </c>
      <c r="M55" s="21">
        <v>638</v>
      </c>
      <c r="N55" s="100">
        <f t="shared" ref="N55" si="562">IFERROR(M55/$D55,"-")</f>
        <v>4.0037652965171006E-2</v>
      </c>
      <c r="O55" s="21">
        <v>14</v>
      </c>
      <c r="P55" s="100">
        <f t="shared" ref="P55" si="563">IFERROR(O55/$D55,"-")</f>
        <v>8.7856918732350171E-4</v>
      </c>
      <c r="Q55" s="21">
        <f t="shared" ref="Q55:Q61" si="564">SUM(S55,U55)</f>
        <v>2029</v>
      </c>
      <c r="R55" s="100">
        <f t="shared" ref="R55" si="565">IFERROR(Q55/$D55,"-")</f>
        <v>0.12732977721995606</v>
      </c>
      <c r="S55" s="21">
        <v>196</v>
      </c>
      <c r="T55" s="100">
        <f t="shared" ref="T55" si="566">IFERROR(S55/$D55,"-")</f>
        <v>1.2299968622529025E-2</v>
      </c>
      <c r="U55" s="21">
        <v>1833</v>
      </c>
      <c r="V55" s="100">
        <f t="shared" ref="V55" si="567">IFERROR(U55/$D55,"-")</f>
        <v>0.11502980859742705</v>
      </c>
      <c r="W55" s="21">
        <v>8876</v>
      </c>
      <c r="X55" s="100">
        <f t="shared" ref="X55" si="568">IFERROR(W55/$D55,"-")</f>
        <v>0.55701286476310008</v>
      </c>
      <c r="Y55" s="21">
        <v>99</v>
      </c>
      <c r="Z55" s="100">
        <f t="shared" ref="Z55" si="569">IFERROR(Y55/$D55,"-")</f>
        <v>6.2127392532161912E-3</v>
      </c>
      <c r="AA55" s="21">
        <f t="shared" si="12"/>
        <v>3367</v>
      </c>
      <c r="AB55" s="100">
        <f t="shared" ref="AB55" si="570">IFERROR(AA55/$D55,"-")</f>
        <v>0.21129588955130216</v>
      </c>
      <c r="AC55" s="21">
        <v>818</v>
      </c>
      <c r="AD55" s="100">
        <f t="shared" ref="AD55" si="571">IFERROR(AC55/$D55,"-")</f>
        <v>5.1333542516473173E-2</v>
      </c>
      <c r="AE55" s="21">
        <v>2549</v>
      </c>
      <c r="AF55" s="100">
        <f t="shared" ref="AF55" si="572">IFERROR(AE55/$D55,"-")</f>
        <v>0.15996234703482901</v>
      </c>
      <c r="AG55" s="89"/>
      <c r="AH55" s="84" t="str">
        <f t="shared" si="16"/>
        <v>東淀川区</v>
      </c>
      <c r="AI55" s="85">
        <f t="shared" si="17"/>
        <v>7.8359537984022797E-3</v>
      </c>
      <c r="AJ55" s="84" t="str">
        <f t="shared" si="18"/>
        <v>高石市</v>
      </c>
      <c r="AK55" s="85">
        <f t="shared" si="19"/>
        <v>4.8327137546468404E-3</v>
      </c>
      <c r="AL55" s="85">
        <f t="shared" si="20"/>
        <v>1.1430052011692633E-2</v>
      </c>
      <c r="AM55" s="85">
        <f t="shared" si="21"/>
        <v>5.1516094758313436E-3</v>
      </c>
      <c r="AN55" s="84">
        <v>0</v>
      </c>
      <c r="XFD55"/>
    </row>
    <row r="56" spans="2:40 16384:16384" s="90" customFormat="1">
      <c r="B56" s="97">
        <v>51</v>
      </c>
      <c r="C56" s="105" t="s">
        <v>48</v>
      </c>
      <c r="D56" s="113">
        <v>20997</v>
      </c>
      <c r="E56" s="114">
        <v>6226</v>
      </c>
      <c r="F56" s="113">
        <f t="shared" si="559"/>
        <v>14771</v>
      </c>
      <c r="G56" s="21">
        <v>962</v>
      </c>
      <c r="H56" s="100">
        <f t="shared" si="1"/>
        <v>4.5816068962232698E-2</v>
      </c>
      <c r="I56" s="21">
        <f t="shared" si="560"/>
        <v>1781</v>
      </c>
      <c r="J56" s="100">
        <f t="shared" si="1"/>
        <v>8.4821641186836216E-2</v>
      </c>
      <c r="K56" s="21">
        <v>468</v>
      </c>
      <c r="L56" s="100">
        <f t="shared" ref="L56" si="573">IFERROR(K56/$D56,"-")</f>
        <v>2.2288898414059153E-2</v>
      </c>
      <c r="M56" s="21">
        <v>1313</v>
      </c>
      <c r="N56" s="100">
        <f t="shared" ref="N56" si="574">IFERROR(M56/$D56,"-")</f>
        <v>6.2532742772777067E-2</v>
      </c>
      <c r="O56" s="21">
        <v>11</v>
      </c>
      <c r="P56" s="100">
        <f t="shared" ref="P56" si="575">IFERROR(O56/$D56,"-")</f>
        <v>5.2388436443301422E-4</v>
      </c>
      <c r="Q56" s="21">
        <f t="shared" si="564"/>
        <v>3472</v>
      </c>
      <c r="R56" s="100">
        <f t="shared" ref="R56" si="576">IFERROR(Q56/$D56,"-")</f>
        <v>0.16535695575558412</v>
      </c>
      <c r="S56" s="21">
        <v>311</v>
      </c>
      <c r="T56" s="100">
        <f t="shared" ref="T56" si="577">IFERROR(S56/$D56,"-")</f>
        <v>1.4811639758060675E-2</v>
      </c>
      <c r="U56" s="21">
        <v>3161</v>
      </c>
      <c r="V56" s="100">
        <f t="shared" ref="V56" si="578">IFERROR(U56/$D56,"-")</f>
        <v>0.15054531599752347</v>
      </c>
      <c r="W56" s="21">
        <v>10009</v>
      </c>
      <c r="X56" s="100">
        <f t="shared" ref="X56" si="579">IFERROR(W56/$D56,"-")</f>
        <v>0.47668714578273086</v>
      </c>
      <c r="Y56" s="21">
        <v>106</v>
      </c>
      <c r="Z56" s="100">
        <f t="shared" ref="Z56" si="580">IFERROR(Y56/$D56,"-")</f>
        <v>5.0483402390817736E-3</v>
      </c>
      <c r="AA56" s="21">
        <f t="shared" si="12"/>
        <v>4656</v>
      </c>
      <c r="AB56" s="100">
        <f t="shared" ref="AB56" si="581">IFERROR(AA56/$D56,"-")</f>
        <v>0.2217459637091013</v>
      </c>
      <c r="AC56" s="21">
        <v>1269</v>
      </c>
      <c r="AD56" s="100">
        <f t="shared" ref="AD56" si="582">IFERROR(AC56/$D56,"-")</f>
        <v>6.0437205315045005E-2</v>
      </c>
      <c r="AE56" s="21">
        <v>3387</v>
      </c>
      <c r="AF56" s="100">
        <f t="shared" ref="AF56" si="583">IFERROR(AE56/$D56,"-")</f>
        <v>0.16130875839405628</v>
      </c>
      <c r="AG56" s="89"/>
      <c r="AH56" s="84" t="str">
        <f t="shared" si="16"/>
        <v>都島区</v>
      </c>
      <c r="AI56" s="85">
        <f t="shared" si="17"/>
        <v>7.6735263341471925E-3</v>
      </c>
      <c r="AJ56" s="84" t="str">
        <f t="shared" si="18"/>
        <v>堺市南区</v>
      </c>
      <c r="AK56" s="85">
        <f t="shared" si="19"/>
        <v>4.750699285175154E-3</v>
      </c>
      <c r="AL56" s="85">
        <f t="shared" si="20"/>
        <v>1.1430052011692633E-2</v>
      </c>
      <c r="AM56" s="85">
        <f t="shared" si="21"/>
        <v>5.1516094758313436E-3</v>
      </c>
      <c r="AN56" s="84">
        <v>0</v>
      </c>
      <c r="XFD56"/>
    </row>
    <row r="57" spans="2:40 16384:16384" s="90" customFormat="1">
      <c r="B57" s="97">
        <v>52</v>
      </c>
      <c r="C57" s="105" t="s">
        <v>4</v>
      </c>
      <c r="D57" s="113">
        <v>17305</v>
      </c>
      <c r="E57" s="114">
        <v>4444</v>
      </c>
      <c r="F57" s="113">
        <f t="shared" si="559"/>
        <v>12861</v>
      </c>
      <c r="G57" s="21">
        <v>662</v>
      </c>
      <c r="H57" s="100">
        <f t="shared" si="1"/>
        <v>3.8254839641722042E-2</v>
      </c>
      <c r="I57" s="21">
        <f t="shared" si="560"/>
        <v>1136</v>
      </c>
      <c r="J57" s="100">
        <f t="shared" si="1"/>
        <v>6.5645767119329679E-2</v>
      </c>
      <c r="K57" s="21">
        <v>289</v>
      </c>
      <c r="L57" s="100">
        <f t="shared" ref="L57" si="584">IFERROR(K57/$D57,"-")</f>
        <v>1.6700375613984398E-2</v>
      </c>
      <c r="M57" s="21">
        <v>847</v>
      </c>
      <c r="N57" s="100">
        <f t="shared" ref="N57" si="585">IFERROR(M57/$D57,"-")</f>
        <v>4.8945391505345277E-2</v>
      </c>
      <c r="O57" s="21">
        <v>30</v>
      </c>
      <c r="P57" s="100">
        <f t="shared" ref="P57" si="586">IFERROR(O57/$D57,"-")</f>
        <v>1.7336030049118752E-3</v>
      </c>
      <c r="Q57" s="21">
        <f t="shared" si="564"/>
        <v>2616</v>
      </c>
      <c r="R57" s="100">
        <f t="shared" ref="R57" si="587">IFERROR(Q57/$D57,"-")</f>
        <v>0.1511701820283155</v>
      </c>
      <c r="S57" s="21">
        <v>236</v>
      </c>
      <c r="T57" s="100">
        <f t="shared" ref="T57" si="588">IFERROR(S57/$D57,"-")</f>
        <v>1.3637676971973418E-2</v>
      </c>
      <c r="U57" s="21">
        <v>2380</v>
      </c>
      <c r="V57" s="100">
        <f t="shared" ref="V57" si="589">IFERROR(U57/$D57,"-")</f>
        <v>0.1375325050563421</v>
      </c>
      <c r="W57" s="21">
        <v>8757</v>
      </c>
      <c r="X57" s="100">
        <f t="shared" ref="X57" si="590">IFERROR(W57/$D57,"-")</f>
        <v>0.50603871713377635</v>
      </c>
      <c r="Y57" s="21">
        <v>99</v>
      </c>
      <c r="Z57" s="100">
        <f t="shared" ref="Z57" si="591">IFERROR(Y57/$D57,"-")</f>
        <v>5.7208899162091882E-3</v>
      </c>
      <c r="AA57" s="21">
        <f t="shared" si="12"/>
        <v>4005</v>
      </c>
      <c r="AB57" s="100">
        <f t="shared" ref="AB57" si="592">IFERROR(AA57/$D57,"-")</f>
        <v>0.23143600115573534</v>
      </c>
      <c r="AC57" s="21">
        <v>1019</v>
      </c>
      <c r="AD57" s="100">
        <f t="shared" ref="AD57" si="593">IFERROR(AC57/$D57,"-")</f>
        <v>5.8884715400173357E-2</v>
      </c>
      <c r="AE57" s="21">
        <v>2986</v>
      </c>
      <c r="AF57" s="100">
        <f t="shared" ref="AF57" si="594">IFERROR(AE57/$D57,"-")</f>
        <v>0.17255128575556197</v>
      </c>
      <c r="AG57" s="89"/>
      <c r="AH57" s="84" t="str">
        <f t="shared" si="16"/>
        <v>城東区</v>
      </c>
      <c r="AI57" s="85">
        <f t="shared" si="17"/>
        <v>7.5107296137339056E-3</v>
      </c>
      <c r="AJ57" s="84" t="str">
        <f t="shared" si="18"/>
        <v>能勢町</v>
      </c>
      <c r="AK57" s="85">
        <f t="shared" si="19"/>
        <v>4.7418335089567968E-3</v>
      </c>
      <c r="AL57" s="85">
        <f t="shared" si="20"/>
        <v>1.1430052011692633E-2</v>
      </c>
      <c r="AM57" s="85">
        <f t="shared" si="21"/>
        <v>5.1516094758313436E-3</v>
      </c>
      <c r="AN57" s="84">
        <v>0</v>
      </c>
      <c r="XFD57"/>
    </row>
    <row r="58" spans="2:40 16384:16384" s="90" customFormat="1">
      <c r="B58" s="97">
        <v>53</v>
      </c>
      <c r="C58" s="105" t="s">
        <v>22</v>
      </c>
      <c r="D58" s="113">
        <v>9833</v>
      </c>
      <c r="E58" s="114">
        <v>2173</v>
      </c>
      <c r="F58" s="113">
        <f t="shared" si="559"/>
        <v>7660</v>
      </c>
      <c r="G58" s="21">
        <v>311</v>
      </c>
      <c r="H58" s="100">
        <f t="shared" si="1"/>
        <v>3.1628190786128343E-2</v>
      </c>
      <c r="I58" s="21">
        <f t="shared" si="560"/>
        <v>600</v>
      </c>
      <c r="J58" s="100">
        <f t="shared" si="1"/>
        <v>6.1019017593816741E-2</v>
      </c>
      <c r="K58" s="21">
        <v>159</v>
      </c>
      <c r="L58" s="100">
        <f t="shared" ref="L58" si="595">IFERROR(K58/$D58,"-")</f>
        <v>1.6170039662361437E-2</v>
      </c>
      <c r="M58" s="21">
        <v>441</v>
      </c>
      <c r="N58" s="100">
        <f t="shared" ref="N58" si="596">IFERROR(M58/$D58,"-")</f>
        <v>4.4848977931455307E-2</v>
      </c>
      <c r="O58" s="21">
        <v>6</v>
      </c>
      <c r="P58" s="100">
        <f t="shared" ref="P58" si="597">IFERROR(O58/$D58,"-")</f>
        <v>6.1019017593816739E-4</v>
      </c>
      <c r="Q58" s="21">
        <f t="shared" si="564"/>
        <v>1256</v>
      </c>
      <c r="R58" s="100">
        <f t="shared" ref="R58" si="598">IFERROR(Q58/$D58,"-")</f>
        <v>0.1277331434963897</v>
      </c>
      <c r="S58" s="21">
        <v>106</v>
      </c>
      <c r="T58" s="100">
        <f t="shared" ref="T58" si="599">IFERROR(S58/$D58,"-")</f>
        <v>1.0780026441574291E-2</v>
      </c>
      <c r="U58" s="21">
        <v>1150</v>
      </c>
      <c r="V58" s="100">
        <f t="shared" ref="V58" si="600">IFERROR(U58/$D58,"-")</f>
        <v>0.11695311705481541</v>
      </c>
      <c r="W58" s="21">
        <v>5616</v>
      </c>
      <c r="X58" s="100">
        <f t="shared" ref="X58" si="601">IFERROR(W58/$D58,"-")</f>
        <v>0.5711380046781247</v>
      </c>
      <c r="Y58" s="21">
        <v>52</v>
      </c>
      <c r="Z58" s="100">
        <f t="shared" ref="Z58" si="602">IFERROR(Y58/$D58,"-")</f>
        <v>5.288314858130784E-3</v>
      </c>
      <c r="AA58" s="21">
        <f t="shared" si="12"/>
        <v>1992</v>
      </c>
      <c r="AB58" s="100">
        <f t="shared" ref="AB58" si="603">IFERROR(AA58/$D58,"-")</f>
        <v>0.20258313841147157</v>
      </c>
      <c r="AC58" s="21">
        <v>587</v>
      </c>
      <c r="AD58" s="100">
        <f t="shared" ref="AD58" si="604">IFERROR(AC58/$D58,"-")</f>
        <v>5.9696938879284046E-2</v>
      </c>
      <c r="AE58" s="21">
        <v>1405</v>
      </c>
      <c r="AF58" s="100">
        <f t="shared" ref="AF58" si="605">IFERROR(AE58/$D58,"-")</f>
        <v>0.14288619953218754</v>
      </c>
      <c r="AG58" s="89"/>
      <c r="AH58" s="84" t="str">
        <f t="shared" si="16"/>
        <v>西淀川区</v>
      </c>
      <c r="AI58" s="85">
        <f t="shared" si="17"/>
        <v>7.4196927374301676E-3</v>
      </c>
      <c r="AJ58" s="84" t="str">
        <f t="shared" si="18"/>
        <v>堺市中区</v>
      </c>
      <c r="AK58" s="85">
        <f t="shared" si="19"/>
        <v>4.736129905277402E-3</v>
      </c>
      <c r="AL58" s="85">
        <f t="shared" si="20"/>
        <v>1.1430052011692633E-2</v>
      </c>
      <c r="AM58" s="85">
        <f t="shared" si="21"/>
        <v>5.1516094758313436E-3</v>
      </c>
      <c r="AN58" s="84">
        <v>0</v>
      </c>
      <c r="XFD58"/>
    </row>
    <row r="59" spans="2:40 16384:16384" s="90" customFormat="1">
      <c r="B59" s="97">
        <v>54</v>
      </c>
      <c r="C59" s="105" t="s">
        <v>28</v>
      </c>
      <c r="D59" s="113">
        <v>16541</v>
      </c>
      <c r="E59" s="114">
        <v>4758</v>
      </c>
      <c r="F59" s="113">
        <f>D59-E59</f>
        <v>11783</v>
      </c>
      <c r="G59" s="21">
        <v>982</v>
      </c>
      <c r="H59" s="100">
        <f t="shared" si="1"/>
        <v>5.9367631944864274E-2</v>
      </c>
      <c r="I59" s="21">
        <f t="shared" si="560"/>
        <v>1335</v>
      </c>
      <c r="J59" s="100">
        <f t="shared" si="1"/>
        <v>8.0708542409769657E-2</v>
      </c>
      <c r="K59" s="21">
        <v>318</v>
      </c>
      <c r="L59" s="100">
        <f t="shared" ref="L59" si="606">IFERROR(K59/$D59,"-")</f>
        <v>1.9224956169518168E-2</v>
      </c>
      <c r="M59" s="21">
        <v>1017</v>
      </c>
      <c r="N59" s="100">
        <f t="shared" ref="N59" si="607">IFERROR(M59/$D59,"-")</f>
        <v>6.1483586240251499E-2</v>
      </c>
      <c r="O59" s="21">
        <v>0</v>
      </c>
      <c r="P59" s="100">
        <f t="shared" ref="P59" si="608">IFERROR(O59/$D59,"-")</f>
        <v>0</v>
      </c>
      <c r="Q59" s="21">
        <f t="shared" si="564"/>
        <v>2441</v>
      </c>
      <c r="R59" s="100">
        <f t="shared" ref="R59" si="609">IFERROR(Q59/$D59,"-")</f>
        <v>0.14757269814400581</v>
      </c>
      <c r="S59" s="21">
        <v>262</v>
      </c>
      <c r="T59" s="100">
        <f t="shared" ref="T59" si="610">IFERROR(S59/$D59,"-")</f>
        <v>1.5839429296898615E-2</v>
      </c>
      <c r="U59" s="21">
        <v>2179</v>
      </c>
      <c r="V59" s="100">
        <f t="shared" ref="V59" si="611">IFERROR(U59/$D59,"-")</f>
        <v>0.13173326884710718</v>
      </c>
      <c r="W59" s="21">
        <v>8307</v>
      </c>
      <c r="X59" s="100">
        <f t="shared" ref="X59" si="612">IFERROR(W59/$D59,"-")</f>
        <v>0.50220663805090382</v>
      </c>
      <c r="Y59" s="21">
        <v>71</v>
      </c>
      <c r="Z59" s="100">
        <f t="shared" ref="Z59" si="613">IFERROR(Y59/$D59,"-")</f>
        <v>4.2923644277855031E-3</v>
      </c>
      <c r="AA59" s="21">
        <f t="shared" si="12"/>
        <v>3405</v>
      </c>
      <c r="AB59" s="100">
        <f t="shared" ref="AB59" si="614">IFERROR(AA59/$D59,"-")</f>
        <v>0.20585212502267095</v>
      </c>
      <c r="AC59" s="21">
        <v>987</v>
      </c>
      <c r="AD59" s="100">
        <f t="shared" ref="AD59" si="615">IFERROR(AC59/$D59,"-")</f>
        <v>5.9669911129919595E-2</v>
      </c>
      <c r="AE59" s="21">
        <v>2418</v>
      </c>
      <c r="AF59" s="100">
        <f t="shared" ref="AF59" si="616">IFERROR(AE59/$D59,"-")</f>
        <v>0.14618221389275135</v>
      </c>
      <c r="AG59" s="89"/>
      <c r="AH59" s="84" t="str">
        <f t="shared" si="16"/>
        <v>天王寺区</v>
      </c>
      <c r="AI59" s="85">
        <f t="shared" si="17"/>
        <v>7.2717102503146412E-3</v>
      </c>
      <c r="AJ59" s="84" t="str">
        <f t="shared" si="18"/>
        <v>寝屋川市</v>
      </c>
      <c r="AK59" s="85">
        <f t="shared" si="19"/>
        <v>4.6821318901827244E-3</v>
      </c>
      <c r="AL59" s="85">
        <f t="shared" si="20"/>
        <v>1.1430052011692633E-2</v>
      </c>
      <c r="AM59" s="85">
        <f t="shared" si="21"/>
        <v>5.1516094758313436E-3</v>
      </c>
      <c r="AN59" s="84">
        <v>0</v>
      </c>
      <c r="XFD59"/>
    </row>
    <row r="60" spans="2:40 16384:16384" s="90" customFormat="1">
      <c r="B60" s="97">
        <v>55</v>
      </c>
      <c r="C60" s="105" t="s">
        <v>17</v>
      </c>
      <c r="D60" s="113">
        <v>17138</v>
      </c>
      <c r="E60" s="114">
        <v>4889</v>
      </c>
      <c r="F60" s="113">
        <f t="shared" ref="F60:F61" si="617">D60-E60</f>
        <v>12249</v>
      </c>
      <c r="G60" s="21">
        <v>678</v>
      </c>
      <c r="H60" s="100">
        <f t="shared" si="1"/>
        <v>3.9561209009219278E-2</v>
      </c>
      <c r="I60" s="21">
        <f t="shared" si="560"/>
        <v>1424</v>
      </c>
      <c r="J60" s="100">
        <f t="shared" si="1"/>
        <v>8.3090208892519543E-2</v>
      </c>
      <c r="K60" s="21">
        <v>471</v>
      </c>
      <c r="L60" s="100">
        <f t="shared" ref="L60" si="618">IFERROR(K60/$D60,"-")</f>
        <v>2.7482786789590385E-2</v>
      </c>
      <c r="M60" s="21">
        <v>953</v>
      </c>
      <c r="N60" s="100">
        <f t="shared" ref="N60" si="619">IFERROR(M60/$D60,"-")</f>
        <v>5.5607422102929162E-2</v>
      </c>
      <c r="O60" s="21">
        <v>0</v>
      </c>
      <c r="P60" s="100">
        <f t="shared" ref="P60" si="620">IFERROR(O60/$D60,"-")</f>
        <v>0</v>
      </c>
      <c r="Q60" s="21">
        <f t="shared" si="564"/>
        <v>2787</v>
      </c>
      <c r="R60" s="100">
        <f t="shared" ref="R60" si="621">IFERROR(Q60/$D60,"-")</f>
        <v>0.16262107597152525</v>
      </c>
      <c r="S60" s="21">
        <v>255</v>
      </c>
      <c r="T60" s="100">
        <f t="shared" ref="T60" si="622">IFERROR(S60/$D60,"-")</f>
        <v>1.4879215777803712E-2</v>
      </c>
      <c r="U60" s="21">
        <v>2532</v>
      </c>
      <c r="V60" s="100">
        <f t="shared" ref="V60" si="623">IFERROR(U60/$D60,"-")</f>
        <v>0.14774186019372154</v>
      </c>
      <c r="W60" s="21">
        <v>8770</v>
      </c>
      <c r="X60" s="100">
        <f t="shared" ref="X60" si="624">IFERROR(W60/$D60,"-")</f>
        <v>0.51172832302485705</v>
      </c>
      <c r="Y60" s="21">
        <v>61</v>
      </c>
      <c r="Z60" s="100">
        <f t="shared" ref="Z60" si="625">IFERROR(Y60/$D60,"-")</f>
        <v>3.5593418135138289E-3</v>
      </c>
      <c r="AA60" s="21">
        <f t="shared" si="12"/>
        <v>3418</v>
      </c>
      <c r="AB60" s="100">
        <f t="shared" ref="AB60" si="626">IFERROR(AA60/$D60,"-")</f>
        <v>0.19943984128836503</v>
      </c>
      <c r="AC60" s="21">
        <v>871</v>
      </c>
      <c r="AD60" s="100">
        <f t="shared" ref="AD60" si="627">IFERROR(AC60/$D60,"-")</f>
        <v>5.0822733107713854E-2</v>
      </c>
      <c r="AE60" s="21">
        <v>2547</v>
      </c>
      <c r="AF60" s="100">
        <f t="shared" ref="AF60" si="628">IFERROR(AE60/$D60,"-")</f>
        <v>0.14861710818065119</v>
      </c>
      <c r="AG60" s="89"/>
      <c r="AH60" s="84" t="str">
        <f t="shared" si="16"/>
        <v>此花区</v>
      </c>
      <c r="AI60" s="85">
        <f t="shared" si="17"/>
        <v>7.2681125980618363E-3</v>
      </c>
      <c r="AJ60" s="84" t="str">
        <f t="shared" si="18"/>
        <v>枚方市</v>
      </c>
      <c r="AK60" s="85">
        <f t="shared" si="19"/>
        <v>4.6507266760431321E-3</v>
      </c>
      <c r="AL60" s="85">
        <f t="shared" si="20"/>
        <v>1.1430052011692633E-2</v>
      </c>
      <c r="AM60" s="85">
        <f t="shared" si="21"/>
        <v>5.1516094758313436E-3</v>
      </c>
      <c r="AN60" s="84">
        <v>0</v>
      </c>
      <c r="XFD60"/>
    </row>
    <row r="61" spans="2:40 16384:16384" s="90" customFormat="1">
      <c r="B61" s="97">
        <v>56</v>
      </c>
      <c r="C61" s="105" t="s">
        <v>10</v>
      </c>
      <c r="D61" s="113">
        <v>10516</v>
      </c>
      <c r="E61" s="114">
        <v>1897</v>
      </c>
      <c r="F61" s="113">
        <f t="shared" si="617"/>
        <v>8619</v>
      </c>
      <c r="G61" s="21">
        <v>300</v>
      </c>
      <c r="H61" s="100">
        <f t="shared" si="1"/>
        <v>2.8527957398250287E-2</v>
      </c>
      <c r="I61" s="21">
        <f t="shared" si="560"/>
        <v>603</v>
      </c>
      <c r="J61" s="100">
        <f t="shared" si="1"/>
        <v>5.7341194370483073E-2</v>
      </c>
      <c r="K61" s="21">
        <v>134</v>
      </c>
      <c r="L61" s="100">
        <f t="shared" ref="L61" si="629">IFERROR(K61/$D61,"-")</f>
        <v>1.2742487637885127E-2</v>
      </c>
      <c r="M61" s="21">
        <v>469</v>
      </c>
      <c r="N61" s="100">
        <f t="shared" ref="N61" si="630">IFERROR(M61/$D61,"-")</f>
        <v>4.4598706732597949E-2</v>
      </c>
      <c r="O61" s="21">
        <v>0</v>
      </c>
      <c r="P61" s="100">
        <f t="shared" ref="P61" si="631">IFERROR(O61/$D61,"-")</f>
        <v>0</v>
      </c>
      <c r="Q61" s="21">
        <f t="shared" si="564"/>
        <v>994</v>
      </c>
      <c r="R61" s="100">
        <f t="shared" ref="R61" si="632">IFERROR(Q61/$D61,"-")</f>
        <v>9.4522632179535951E-2</v>
      </c>
      <c r="S61" s="21">
        <v>105</v>
      </c>
      <c r="T61" s="100">
        <f t="shared" ref="T61" si="633">IFERROR(S61/$D61,"-")</f>
        <v>9.9847850893875992E-3</v>
      </c>
      <c r="U61" s="21">
        <v>889</v>
      </c>
      <c r="V61" s="100">
        <f t="shared" ref="V61" si="634">IFERROR(U61/$D61,"-")</f>
        <v>8.4537847090148346E-2</v>
      </c>
      <c r="W61" s="21">
        <v>6200</v>
      </c>
      <c r="X61" s="100">
        <f t="shared" ref="X61" si="635">IFERROR(W61/$D61,"-")</f>
        <v>0.58957778623050594</v>
      </c>
      <c r="Y61" s="21">
        <v>52</v>
      </c>
      <c r="Z61" s="100">
        <f t="shared" ref="Z61" si="636">IFERROR(Y61/$D61,"-")</f>
        <v>4.9448459490300497E-3</v>
      </c>
      <c r="AA61" s="21">
        <f t="shared" si="12"/>
        <v>2367</v>
      </c>
      <c r="AB61" s="100">
        <f t="shared" ref="AB61" si="637">IFERROR(AA61/$D61,"-")</f>
        <v>0.22508558387219474</v>
      </c>
      <c r="AC61" s="21">
        <v>660</v>
      </c>
      <c r="AD61" s="100">
        <f t="shared" ref="AD61" si="638">IFERROR(AC61/$D61,"-")</f>
        <v>6.2761506276150625E-2</v>
      </c>
      <c r="AE61" s="21">
        <v>1707</v>
      </c>
      <c r="AF61" s="100">
        <f t="shared" ref="AF61" si="639">IFERROR(AE61/$D61,"-")</f>
        <v>0.16232407759604411</v>
      </c>
      <c r="AG61" s="89"/>
      <c r="AH61" s="84" t="str">
        <f t="shared" si="16"/>
        <v>住之江区</v>
      </c>
      <c r="AI61" s="85">
        <f t="shared" si="17"/>
        <v>6.9616804891337244E-3</v>
      </c>
      <c r="AJ61" s="84" t="str">
        <f t="shared" si="18"/>
        <v>泉佐野市</v>
      </c>
      <c r="AK61" s="85">
        <f t="shared" si="19"/>
        <v>4.6271304079586644E-3</v>
      </c>
      <c r="AL61" s="85">
        <f t="shared" si="20"/>
        <v>1.1430052011692633E-2</v>
      </c>
      <c r="AM61" s="85">
        <f t="shared" si="21"/>
        <v>5.1516094758313436E-3</v>
      </c>
      <c r="AN61" s="84">
        <v>0</v>
      </c>
      <c r="XFD61"/>
    </row>
    <row r="62" spans="2:40 16384:16384" s="90" customFormat="1">
      <c r="B62" s="97">
        <v>57</v>
      </c>
      <c r="C62" s="105" t="s">
        <v>49</v>
      </c>
      <c r="D62" s="113">
        <v>8070</v>
      </c>
      <c r="E62" s="114">
        <v>1457</v>
      </c>
      <c r="F62" s="113">
        <f>D62-E62</f>
        <v>6613</v>
      </c>
      <c r="G62" s="21">
        <v>255</v>
      </c>
      <c r="H62" s="100">
        <f t="shared" si="1"/>
        <v>3.1598513011152414E-2</v>
      </c>
      <c r="I62" s="21">
        <f>SUM(K62,M62)</f>
        <v>399</v>
      </c>
      <c r="J62" s="100">
        <f t="shared" si="1"/>
        <v>4.9442379182156132E-2</v>
      </c>
      <c r="K62" s="21">
        <v>98</v>
      </c>
      <c r="L62" s="100">
        <f t="shared" ref="L62" si="640">IFERROR(K62/$D62,"-")</f>
        <v>1.2143742255266418E-2</v>
      </c>
      <c r="M62" s="21">
        <v>301</v>
      </c>
      <c r="N62" s="100">
        <f t="shared" ref="N62" si="641">IFERROR(M62/$D62,"-")</f>
        <v>3.7298636926889714E-2</v>
      </c>
      <c r="O62" s="21">
        <v>1</v>
      </c>
      <c r="P62" s="100">
        <f t="shared" ref="P62" si="642">IFERROR(O62/$D62,"-")</f>
        <v>1.2391573729863693E-4</v>
      </c>
      <c r="Q62" s="21">
        <f>SUM(S62,U62)</f>
        <v>802</v>
      </c>
      <c r="R62" s="100">
        <f t="shared" ref="R62" si="643">IFERROR(Q62/$D62,"-")</f>
        <v>9.9380421313506814E-2</v>
      </c>
      <c r="S62" s="21">
        <v>76</v>
      </c>
      <c r="T62" s="100">
        <f t="shared" ref="T62" si="644">IFERROR(S62/$D62,"-")</f>
        <v>9.4175960346964058E-3</v>
      </c>
      <c r="U62" s="21">
        <v>726</v>
      </c>
      <c r="V62" s="100">
        <f t="shared" ref="V62" si="645">IFERROR(U62/$D62,"-")</f>
        <v>8.9962825278810415E-2</v>
      </c>
      <c r="W62" s="21">
        <v>4875</v>
      </c>
      <c r="X62" s="100">
        <f t="shared" ref="X62" si="646">IFERROR(W62/$D62,"-")</f>
        <v>0.60408921933085502</v>
      </c>
      <c r="Y62" s="21">
        <v>39</v>
      </c>
      <c r="Z62" s="100">
        <f t="shared" ref="Z62" si="647">IFERROR(Y62/$D62,"-")</f>
        <v>4.8327137546468404E-3</v>
      </c>
      <c r="AA62" s="21">
        <f t="shared" si="12"/>
        <v>1699</v>
      </c>
      <c r="AB62" s="100">
        <f t="shared" ref="AB62" si="648">IFERROR(AA62/$D62,"-")</f>
        <v>0.21053283767038414</v>
      </c>
      <c r="AC62" s="21">
        <v>474</v>
      </c>
      <c r="AD62" s="100">
        <f t="shared" ref="AD62" si="649">IFERROR(AC62/$D62,"-")</f>
        <v>5.8736059479553904E-2</v>
      </c>
      <c r="AE62" s="21">
        <v>1225</v>
      </c>
      <c r="AF62" s="100">
        <f t="shared" ref="AF62" si="650">IFERROR(AE62/$D62,"-")</f>
        <v>0.15179677819083023</v>
      </c>
      <c r="AG62" s="89"/>
      <c r="AH62" s="84" t="str">
        <f t="shared" si="16"/>
        <v>住吉区</v>
      </c>
      <c r="AI62" s="85">
        <f t="shared" si="17"/>
        <v>6.9261535459955127E-3</v>
      </c>
      <c r="AJ62" s="84" t="str">
        <f t="shared" si="18"/>
        <v>豊能町</v>
      </c>
      <c r="AK62" s="85">
        <f t="shared" si="19"/>
        <v>4.6060606060606057E-3</v>
      </c>
      <c r="AL62" s="85">
        <f t="shared" si="20"/>
        <v>1.1430052011692633E-2</v>
      </c>
      <c r="AM62" s="85">
        <f t="shared" si="21"/>
        <v>5.1516094758313436E-3</v>
      </c>
      <c r="AN62" s="84">
        <v>0</v>
      </c>
      <c r="XFD62"/>
    </row>
    <row r="63" spans="2:40 16384:16384" s="90" customFormat="1">
      <c r="B63" s="97">
        <v>58</v>
      </c>
      <c r="C63" s="105" t="s">
        <v>29</v>
      </c>
      <c r="D63" s="113">
        <v>9239</v>
      </c>
      <c r="E63" s="114">
        <v>2874</v>
      </c>
      <c r="F63" s="113">
        <f t="shared" ref="F63:F66" si="651">D63-E63</f>
        <v>6365</v>
      </c>
      <c r="G63" s="21">
        <v>610</v>
      </c>
      <c r="H63" s="100">
        <f t="shared" si="1"/>
        <v>6.6024461521809713E-2</v>
      </c>
      <c r="I63" s="21">
        <f t="shared" ref="I63:I69" si="652">SUM(K63,M63)</f>
        <v>836</v>
      </c>
      <c r="J63" s="100">
        <f t="shared" si="1"/>
        <v>9.0485983331529393E-2</v>
      </c>
      <c r="K63" s="21">
        <v>179</v>
      </c>
      <c r="L63" s="100">
        <f t="shared" ref="L63" si="653">IFERROR(K63/$D63,"-")</f>
        <v>1.9374391167875312E-2</v>
      </c>
      <c r="M63" s="21">
        <v>657</v>
      </c>
      <c r="N63" s="100">
        <f t="shared" ref="N63" si="654">IFERROR(M63/$D63,"-")</f>
        <v>7.1111592163654078E-2</v>
      </c>
      <c r="O63" s="21">
        <v>0</v>
      </c>
      <c r="P63" s="100">
        <f t="shared" ref="P63" si="655">IFERROR(O63/$D63,"-")</f>
        <v>0</v>
      </c>
      <c r="Q63" s="21">
        <f t="shared" ref="Q63:Q69" si="656">SUM(S63,U63)</f>
        <v>1428</v>
      </c>
      <c r="R63" s="100">
        <f t="shared" ref="R63" si="657">IFERROR(Q63/$D63,"-")</f>
        <v>0.15456218205433489</v>
      </c>
      <c r="S63" s="21">
        <v>114</v>
      </c>
      <c r="T63" s="100">
        <f t="shared" ref="T63" si="658">IFERROR(S63/$D63,"-")</f>
        <v>1.2338997727026735E-2</v>
      </c>
      <c r="U63" s="21">
        <v>1314</v>
      </c>
      <c r="V63" s="100">
        <f t="shared" ref="V63" si="659">IFERROR(U63/$D63,"-")</f>
        <v>0.14222318432730816</v>
      </c>
      <c r="W63" s="21">
        <v>4473</v>
      </c>
      <c r="X63" s="100">
        <f t="shared" ref="X63" si="660">IFERROR(W63/$D63,"-")</f>
        <v>0.48414330555254897</v>
      </c>
      <c r="Y63" s="21">
        <v>40</v>
      </c>
      <c r="Z63" s="100">
        <f t="shared" ref="Z63" si="661">IFERROR(Y63/$D63,"-")</f>
        <v>4.3294728866760468E-3</v>
      </c>
      <c r="AA63" s="21">
        <f t="shared" si="12"/>
        <v>1852</v>
      </c>
      <c r="AB63" s="100">
        <f t="shared" ref="AB63" si="662">IFERROR(AA63/$D63,"-")</f>
        <v>0.20045459465310098</v>
      </c>
      <c r="AC63" s="21">
        <v>590</v>
      </c>
      <c r="AD63" s="100">
        <f t="shared" ref="AD63" si="663">IFERROR(AC63/$D63,"-")</f>
        <v>6.3859725078471694E-2</v>
      </c>
      <c r="AE63" s="21">
        <v>1262</v>
      </c>
      <c r="AF63" s="100">
        <f t="shared" ref="AF63" si="664">IFERROR(AE63/$D63,"-")</f>
        <v>0.1365948695746293</v>
      </c>
      <c r="AG63" s="89"/>
      <c r="AH63" s="84" t="str">
        <f t="shared" si="16"/>
        <v>淀川区</v>
      </c>
      <c r="AI63" s="85">
        <f t="shared" si="17"/>
        <v>6.9136312042100915E-3</v>
      </c>
      <c r="AJ63" s="84" t="str">
        <f t="shared" si="18"/>
        <v>富田林市</v>
      </c>
      <c r="AK63" s="85">
        <f t="shared" si="19"/>
        <v>4.5773573390296002E-3</v>
      </c>
      <c r="AL63" s="85">
        <f t="shared" si="20"/>
        <v>1.1430052011692633E-2</v>
      </c>
      <c r="AM63" s="85">
        <f t="shared" si="21"/>
        <v>5.1516094758313436E-3</v>
      </c>
      <c r="AN63" s="84">
        <v>0</v>
      </c>
      <c r="XFD63"/>
    </row>
    <row r="64" spans="2:40 16384:16384" s="90" customFormat="1">
      <c r="B64" s="97">
        <v>59</v>
      </c>
      <c r="C64" s="105" t="s">
        <v>23</v>
      </c>
      <c r="D64" s="113">
        <v>66824</v>
      </c>
      <c r="E64" s="114">
        <v>12806</v>
      </c>
      <c r="F64" s="113">
        <f t="shared" si="651"/>
        <v>54018</v>
      </c>
      <c r="G64" s="21">
        <v>1674</v>
      </c>
      <c r="H64" s="100">
        <f t="shared" si="1"/>
        <v>2.5050879923380821E-2</v>
      </c>
      <c r="I64" s="21">
        <f t="shared" si="652"/>
        <v>3114</v>
      </c>
      <c r="J64" s="100">
        <f t="shared" si="1"/>
        <v>4.6600023943493357E-2</v>
      </c>
      <c r="K64" s="21">
        <v>998</v>
      </c>
      <c r="L64" s="100">
        <f t="shared" ref="L64" si="665">IFERROR(K64/$D64,"-")</f>
        <v>1.493475398060577E-2</v>
      </c>
      <c r="M64" s="21">
        <v>2116</v>
      </c>
      <c r="N64" s="100">
        <f t="shared" ref="N64" si="666">IFERROR(M64/$D64,"-")</f>
        <v>3.1665269962887585E-2</v>
      </c>
      <c r="O64" s="21">
        <v>76</v>
      </c>
      <c r="P64" s="100">
        <f t="shared" ref="P64" si="667">IFERROR(O64/$D64,"-")</f>
        <v>1.1373159343948283E-3</v>
      </c>
      <c r="Q64" s="21">
        <f t="shared" si="656"/>
        <v>7942</v>
      </c>
      <c r="R64" s="100">
        <f t="shared" ref="R64" si="668">IFERROR(Q64/$D64,"-")</f>
        <v>0.11884951514425955</v>
      </c>
      <c r="S64" s="21">
        <v>770</v>
      </c>
      <c r="T64" s="100">
        <f t="shared" ref="T64" si="669">IFERROR(S64/$D64,"-")</f>
        <v>1.1522806177421286E-2</v>
      </c>
      <c r="U64" s="21">
        <v>7172</v>
      </c>
      <c r="V64" s="100">
        <f t="shared" ref="V64" si="670">IFERROR(U64/$D64,"-")</f>
        <v>0.10732670896683826</v>
      </c>
      <c r="W64" s="21">
        <v>38726</v>
      </c>
      <c r="X64" s="100">
        <f t="shared" ref="X64" si="671">IFERROR(W64/$D64,"-")</f>
        <v>0.57952232730755415</v>
      </c>
      <c r="Y64" s="21">
        <v>352</v>
      </c>
      <c r="Z64" s="100">
        <f t="shared" ref="Z64" si="672">IFERROR(Y64/$D64,"-")</f>
        <v>5.2675685382497306E-3</v>
      </c>
      <c r="AA64" s="21">
        <f t="shared" si="12"/>
        <v>14940</v>
      </c>
      <c r="AB64" s="100">
        <f t="shared" ref="AB64" si="673">IFERROR(AA64/$D64,"-")</f>
        <v>0.22357236920866755</v>
      </c>
      <c r="AC64" s="21">
        <v>4265</v>
      </c>
      <c r="AD64" s="100">
        <f t="shared" ref="AD64" si="674">IFERROR(AC64/$D64,"-")</f>
        <v>6.3824374476236082E-2</v>
      </c>
      <c r="AE64" s="21">
        <v>10675</v>
      </c>
      <c r="AF64" s="100">
        <f t="shared" ref="AF64" si="675">IFERROR(AE64/$D64,"-")</f>
        <v>0.15974799473243145</v>
      </c>
      <c r="AG64" s="89"/>
      <c r="AH64" s="84" t="str">
        <f t="shared" si="16"/>
        <v>西成区</v>
      </c>
      <c r="AI64" s="85">
        <f t="shared" si="17"/>
        <v>6.8064042075953284E-3</v>
      </c>
      <c r="AJ64" s="84" t="str">
        <f t="shared" si="18"/>
        <v>茨木市</v>
      </c>
      <c r="AK64" s="85">
        <f t="shared" si="19"/>
        <v>4.5492269388006023E-3</v>
      </c>
      <c r="AL64" s="85">
        <f t="shared" si="20"/>
        <v>1.1430052011692633E-2</v>
      </c>
      <c r="AM64" s="85">
        <f t="shared" si="21"/>
        <v>5.1516094758313436E-3</v>
      </c>
      <c r="AN64" s="84">
        <v>0</v>
      </c>
      <c r="XFD64"/>
    </row>
    <row r="65" spans="2:40 16379:16384" s="90" customFormat="1">
      <c r="B65" s="97">
        <v>60</v>
      </c>
      <c r="C65" s="105" t="s">
        <v>50</v>
      </c>
      <c r="D65" s="113">
        <v>8586</v>
      </c>
      <c r="E65" s="114">
        <v>1336</v>
      </c>
      <c r="F65" s="113">
        <f t="shared" si="651"/>
        <v>7250</v>
      </c>
      <c r="G65" s="21">
        <v>233</v>
      </c>
      <c r="H65" s="100">
        <f t="shared" si="1"/>
        <v>2.7137200093174937E-2</v>
      </c>
      <c r="I65" s="21">
        <f t="shared" si="652"/>
        <v>381</v>
      </c>
      <c r="J65" s="100">
        <f t="shared" si="1"/>
        <v>4.4374563242487772E-2</v>
      </c>
      <c r="K65" s="21">
        <v>106</v>
      </c>
      <c r="L65" s="100">
        <f t="shared" ref="L65" si="676">IFERROR(K65/$D65,"-")</f>
        <v>1.2345679012345678E-2</v>
      </c>
      <c r="M65" s="21">
        <v>275</v>
      </c>
      <c r="N65" s="100">
        <f t="shared" ref="N65" si="677">IFERROR(M65/$D65,"-")</f>
        <v>3.2028884230142093E-2</v>
      </c>
      <c r="O65" s="21">
        <v>1</v>
      </c>
      <c r="P65" s="100">
        <f t="shared" ref="P65" si="678">IFERROR(O65/$D65,"-")</f>
        <v>1.1646866992778943E-4</v>
      </c>
      <c r="Q65" s="21">
        <f t="shared" si="656"/>
        <v>721</v>
      </c>
      <c r="R65" s="100">
        <f t="shared" ref="R65" si="679">IFERROR(Q65/$D65,"-")</f>
        <v>8.3973911017936179E-2</v>
      </c>
      <c r="S65" s="21">
        <v>98</v>
      </c>
      <c r="T65" s="100">
        <f t="shared" ref="T65" si="680">IFERROR(S65/$D65,"-")</f>
        <v>1.1413929652923364E-2</v>
      </c>
      <c r="U65" s="21">
        <v>623</v>
      </c>
      <c r="V65" s="100">
        <f t="shared" ref="V65" si="681">IFERROR(U65/$D65,"-")</f>
        <v>7.2559981365012807E-2</v>
      </c>
      <c r="W65" s="21">
        <v>5267</v>
      </c>
      <c r="X65" s="100">
        <f t="shared" ref="X65" si="682">IFERROR(W65/$D65,"-")</f>
        <v>0.61344048450966693</v>
      </c>
      <c r="Y65" s="21">
        <v>49</v>
      </c>
      <c r="Z65" s="100">
        <f t="shared" ref="Z65" si="683">IFERROR(Y65/$D65,"-")</f>
        <v>5.7069648264616822E-3</v>
      </c>
      <c r="AA65" s="21">
        <f t="shared" si="12"/>
        <v>1934</v>
      </c>
      <c r="AB65" s="100">
        <f t="shared" ref="AB65" si="684">IFERROR(AA65/$D65,"-")</f>
        <v>0.22525040764034474</v>
      </c>
      <c r="AC65" s="21">
        <v>573</v>
      </c>
      <c r="AD65" s="100">
        <f t="shared" ref="AD65" si="685">IFERROR(AC65/$D65,"-")</f>
        <v>6.6736547868623347E-2</v>
      </c>
      <c r="AE65" s="21">
        <v>1361</v>
      </c>
      <c r="AF65" s="100">
        <f t="shared" ref="AF65" si="686">IFERROR(AE65/$D65,"-")</f>
        <v>0.15851385977172142</v>
      </c>
      <c r="AG65" s="89"/>
      <c r="AH65" s="84" t="str">
        <f t="shared" si="16"/>
        <v>大阪市</v>
      </c>
      <c r="AI65" s="85">
        <f t="shared" si="17"/>
        <v>6.7805636227405864E-3</v>
      </c>
      <c r="AJ65" s="84" t="str">
        <f t="shared" si="18"/>
        <v>浪速区</v>
      </c>
      <c r="AK65" s="85">
        <f t="shared" si="19"/>
        <v>4.5454545454545452E-3</v>
      </c>
      <c r="AL65" s="85">
        <f t="shared" si="20"/>
        <v>1.1430052011692633E-2</v>
      </c>
      <c r="AM65" s="85">
        <f t="shared" si="21"/>
        <v>5.1516094758313436E-3</v>
      </c>
      <c r="AN65" s="84">
        <v>0</v>
      </c>
      <c r="XFD65"/>
    </row>
    <row r="66" spans="2:40 16379:16384" s="90" customFormat="1">
      <c r="B66" s="97">
        <v>61</v>
      </c>
      <c r="C66" s="105" t="s">
        <v>18</v>
      </c>
      <c r="D66" s="113">
        <v>7337</v>
      </c>
      <c r="E66" s="114">
        <v>1506</v>
      </c>
      <c r="F66" s="113">
        <f t="shared" si="651"/>
        <v>5831</v>
      </c>
      <c r="G66" s="21">
        <v>241</v>
      </c>
      <c r="H66" s="100">
        <f t="shared" si="1"/>
        <v>3.2847212757257736E-2</v>
      </c>
      <c r="I66" s="21">
        <f t="shared" si="652"/>
        <v>428</v>
      </c>
      <c r="J66" s="100">
        <f t="shared" si="1"/>
        <v>5.833446912907183E-2</v>
      </c>
      <c r="K66" s="21">
        <v>156</v>
      </c>
      <c r="L66" s="100">
        <f t="shared" ref="L66" si="687">IFERROR(K66/$D66,"-")</f>
        <v>2.1262096224614967E-2</v>
      </c>
      <c r="M66" s="21">
        <v>272</v>
      </c>
      <c r="N66" s="100">
        <f t="shared" ref="N66" si="688">IFERROR(M66/$D66,"-")</f>
        <v>3.7072372904456863E-2</v>
      </c>
      <c r="O66" s="21">
        <v>1</v>
      </c>
      <c r="P66" s="100">
        <f t="shared" ref="P66" si="689">IFERROR(O66/$D66,"-")</f>
        <v>1.362954886193267E-4</v>
      </c>
      <c r="Q66" s="21">
        <f t="shared" si="656"/>
        <v>836</v>
      </c>
      <c r="R66" s="100">
        <f t="shared" ref="R66" si="690">IFERROR(Q66/$D66,"-")</f>
        <v>0.11394302848575712</v>
      </c>
      <c r="S66" s="21">
        <v>99</v>
      </c>
      <c r="T66" s="100">
        <f t="shared" ref="T66" si="691">IFERROR(S66/$D66,"-")</f>
        <v>1.3493253373313344E-2</v>
      </c>
      <c r="U66" s="21">
        <v>737</v>
      </c>
      <c r="V66" s="100">
        <f t="shared" ref="V66" si="692">IFERROR(U66/$D66,"-")</f>
        <v>0.10044977511244378</v>
      </c>
      <c r="W66" s="21">
        <v>4095</v>
      </c>
      <c r="X66" s="100">
        <f t="shared" ref="X66" si="693">IFERROR(W66/$D66,"-")</f>
        <v>0.5581300258961428</v>
      </c>
      <c r="Y66" s="21">
        <v>44</v>
      </c>
      <c r="Z66" s="100">
        <f t="shared" ref="Z66" si="694">IFERROR(Y66/$D66,"-")</f>
        <v>5.9970014992503746E-3</v>
      </c>
      <c r="AA66" s="21">
        <f t="shared" si="12"/>
        <v>1692</v>
      </c>
      <c r="AB66" s="100">
        <f t="shared" ref="AB66" si="695">IFERROR(AA66/$D66,"-")</f>
        <v>0.23061196674390078</v>
      </c>
      <c r="AC66" s="21">
        <v>491</v>
      </c>
      <c r="AD66" s="100">
        <f t="shared" ref="AD66" si="696">IFERROR(AC66/$D66,"-")</f>
        <v>6.692108491208941E-2</v>
      </c>
      <c r="AE66" s="21">
        <v>1201</v>
      </c>
      <c r="AF66" s="100">
        <f t="shared" ref="AF66" si="697">IFERROR(AE66/$D66,"-")</f>
        <v>0.16369088183181138</v>
      </c>
      <c r="AG66" s="89"/>
      <c r="AH66" s="84" t="str">
        <f t="shared" si="16"/>
        <v>阿倍野区</v>
      </c>
      <c r="AI66" s="85">
        <f t="shared" si="17"/>
        <v>6.5396244989803813E-3</v>
      </c>
      <c r="AJ66" s="84" t="str">
        <f t="shared" si="18"/>
        <v>豊中市</v>
      </c>
      <c r="AK66" s="85">
        <f t="shared" si="19"/>
        <v>4.4519615848205608E-3</v>
      </c>
      <c r="AL66" s="85">
        <f t="shared" si="20"/>
        <v>1.1430052011692633E-2</v>
      </c>
      <c r="AM66" s="85">
        <f t="shared" si="21"/>
        <v>5.1516094758313436E-3</v>
      </c>
      <c r="AN66" s="84">
        <v>0</v>
      </c>
      <c r="XFD66"/>
    </row>
    <row r="67" spans="2:40 16379:16384" s="90" customFormat="1">
      <c r="B67" s="97">
        <v>62</v>
      </c>
      <c r="C67" s="105" t="s">
        <v>19</v>
      </c>
      <c r="D67" s="113">
        <v>10987</v>
      </c>
      <c r="E67" s="114">
        <v>1841</v>
      </c>
      <c r="F67" s="113">
        <f>D67-E67</f>
        <v>9146</v>
      </c>
      <c r="G67" s="21">
        <v>325</v>
      </c>
      <c r="H67" s="100">
        <f t="shared" si="1"/>
        <v>2.9580413215618457E-2</v>
      </c>
      <c r="I67" s="21">
        <f t="shared" si="652"/>
        <v>559</v>
      </c>
      <c r="J67" s="100">
        <f t="shared" si="1"/>
        <v>5.0878310730863748E-2</v>
      </c>
      <c r="K67" s="21">
        <v>186</v>
      </c>
      <c r="L67" s="100">
        <f t="shared" ref="L67" si="698">IFERROR(K67/$D67,"-")</f>
        <v>1.6929098024938565E-2</v>
      </c>
      <c r="M67" s="21">
        <v>373</v>
      </c>
      <c r="N67" s="100">
        <f t="shared" ref="N67" si="699">IFERROR(M67/$D67,"-")</f>
        <v>3.3949212705925186E-2</v>
      </c>
      <c r="O67" s="21">
        <v>1</v>
      </c>
      <c r="P67" s="100">
        <f t="shared" ref="P67" si="700">IFERROR(O67/$D67,"-")</f>
        <v>9.1016656048056792E-5</v>
      </c>
      <c r="Q67" s="21">
        <f t="shared" si="656"/>
        <v>956</v>
      </c>
      <c r="R67" s="100">
        <f t="shared" ref="R67" si="701">IFERROR(Q67/$D67,"-")</f>
        <v>8.7011923181942299E-2</v>
      </c>
      <c r="S67" s="21">
        <v>134</v>
      </c>
      <c r="T67" s="100">
        <f t="shared" ref="T67" si="702">IFERROR(S67/$D67,"-")</f>
        <v>1.2196231910439611E-2</v>
      </c>
      <c r="U67" s="21">
        <v>822</v>
      </c>
      <c r="V67" s="100">
        <f t="shared" ref="V67" si="703">IFERROR(U67/$D67,"-")</f>
        <v>7.4815691271502685E-2</v>
      </c>
      <c r="W67" s="21">
        <v>6561</v>
      </c>
      <c r="X67" s="100">
        <f t="shared" ref="X67" si="704">IFERROR(W67/$D67,"-")</f>
        <v>0.59716028033130064</v>
      </c>
      <c r="Y67" s="21">
        <v>39</v>
      </c>
      <c r="Z67" s="100">
        <f t="shared" ref="Z67" si="705">IFERROR(Y67/$D67,"-")</f>
        <v>3.5496495858742148E-3</v>
      </c>
      <c r="AA67" s="21">
        <f t="shared" si="12"/>
        <v>2546</v>
      </c>
      <c r="AB67" s="100">
        <f t="shared" ref="AB67" si="706">IFERROR(AA67/$D67,"-")</f>
        <v>0.23172840629835259</v>
      </c>
      <c r="AC67" s="21">
        <v>774</v>
      </c>
      <c r="AD67" s="100">
        <f t="shared" ref="AD67" si="707">IFERROR(AC67/$D67,"-")</f>
        <v>7.0446891781195953E-2</v>
      </c>
      <c r="AE67" s="21">
        <v>1772</v>
      </c>
      <c r="AF67" s="100">
        <f t="shared" ref="AF67" si="708">IFERROR(AE67/$D67,"-")</f>
        <v>0.16128151451715664</v>
      </c>
      <c r="AG67" s="89"/>
      <c r="AH67" s="84" t="str">
        <f t="shared" si="16"/>
        <v>平野区</v>
      </c>
      <c r="AI67" s="85">
        <f t="shared" si="17"/>
        <v>6.3474791439970986E-3</v>
      </c>
      <c r="AJ67" s="84" t="str">
        <f t="shared" si="18"/>
        <v>藤井寺市</v>
      </c>
      <c r="AK67" s="85">
        <f t="shared" si="19"/>
        <v>4.3294728866760468E-3</v>
      </c>
      <c r="AL67" s="85">
        <f t="shared" si="20"/>
        <v>1.1430052011692633E-2</v>
      </c>
      <c r="AM67" s="85">
        <f t="shared" si="21"/>
        <v>5.1516094758313436E-3</v>
      </c>
      <c r="AN67" s="84">
        <v>0</v>
      </c>
      <c r="XFD67"/>
    </row>
    <row r="68" spans="2:40 16379:16384" s="90" customFormat="1">
      <c r="B68" s="97">
        <v>63</v>
      </c>
      <c r="C68" s="105" t="s">
        <v>30</v>
      </c>
      <c r="D68" s="113">
        <v>8053</v>
      </c>
      <c r="E68" s="114">
        <v>2074</v>
      </c>
      <c r="F68" s="113">
        <f t="shared" ref="F68:F69" si="709">D68-E68</f>
        <v>5979</v>
      </c>
      <c r="G68" s="21">
        <v>382</v>
      </c>
      <c r="H68" s="100">
        <f t="shared" si="1"/>
        <v>4.7435738234198437E-2</v>
      </c>
      <c r="I68" s="21">
        <f t="shared" si="652"/>
        <v>570</v>
      </c>
      <c r="J68" s="100">
        <f t="shared" si="1"/>
        <v>7.078107537563641E-2</v>
      </c>
      <c r="K68" s="21">
        <v>231</v>
      </c>
      <c r="L68" s="100">
        <f t="shared" ref="L68" si="710">IFERROR(K68/$D68,"-")</f>
        <v>2.8684962125915807E-2</v>
      </c>
      <c r="M68" s="21">
        <v>339</v>
      </c>
      <c r="N68" s="100">
        <f t="shared" ref="N68" si="711">IFERROR(M68/$D68,"-")</f>
        <v>4.2096113249720603E-2</v>
      </c>
      <c r="O68" s="21">
        <v>5</v>
      </c>
      <c r="P68" s="100">
        <f t="shared" ref="P68" si="712">IFERROR(O68/$D68,"-")</f>
        <v>6.208866261020738E-4</v>
      </c>
      <c r="Q68" s="21">
        <f t="shared" si="656"/>
        <v>1117</v>
      </c>
      <c r="R68" s="100">
        <f t="shared" ref="R68" si="713">IFERROR(Q68/$D68,"-")</f>
        <v>0.13870607227120327</v>
      </c>
      <c r="S68" s="21">
        <v>151</v>
      </c>
      <c r="T68" s="100">
        <f t="shared" ref="T68" si="714">IFERROR(S68/$D68,"-")</f>
        <v>1.8750776108282626E-2</v>
      </c>
      <c r="U68" s="21">
        <v>966</v>
      </c>
      <c r="V68" s="100">
        <f t="shared" ref="V68" si="715">IFERROR(U68/$D68,"-")</f>
        <v>0.11995529616292065</v>
      </c>
      <c r="W68" s="21">
        <v>4199</v>
      </c>
      <c r="X68" s="100">
        <f t="shared" ref="X68" si="716">IFERROR(W68/$D68,"-")</f>
        <v>0.52142058860052154</v>
      </c>
      <c r="Y68" s="21">
        <v>28</v>
      </c>
      <c r="Z68" s="100">
        <f t="shared" ref="Z68" si="717">IFERROR(Y68/$D68,"-")</f>
        <v>3.476965106171613E-3</v>
      </c>
      <c r="AA68" s="21">
        <f t="shared" si="12"/>
        <v>1752</v>
      </c>
      <c r="AB68" s="100">
        <f t="shared" ref="AB68" si="718">IFERROR(AA68/$D68,"-")</f>
        <v>0.21755867378616664</v>
      </c>
      <c r="AC68" s="21">
        <v>477</v>
      </c>
      <c r="AD68" s="100">
        <f t="shared" ref="AD68" si="719">IFERROR(AC68/$D68,"-")</f>
        <v>5.9232584130137836E-2</v>
      </c>
      <c r="AE68" s="21">
        <v>1275</v>
      </c>
      <c r="AF68" s="100">
        <f t="shared" ref="AF68" si="720">IFERROR(AE68/$D68,"-")</f>
        <v>0.15832608965602882</v>
      </c>
      <c r="AG68" s="89"/>
      <c r="AH68" s="84" t="str">
        <f t="shared" si="16"/>
        <v>松原市</v>
      </c>
      <c r="AI68" s="85">
        <f t="shared" si="17"/>
        <v>6.3280691135200575E-3</v>
      </c>
      <c r="AJ68" s="84" t="str">
        <f t="shared" si="18"/>
        <v>太子町</v>
      </c>
      <c r="AK68" s="85">
        <f t="shared" si="19"/>
        <v>4.3149946062567418E-3</v>
      </c>
      <c r="AL68" s="85">
        <f t="shared" si="20"/>
        <v>1.1430052011692633E-2</v>
      </c>
      <c r="AM68" s="85">
        <f t="shared" si="21"/>
        <v>5.1516094758313436E-3</v>
      </c>
      <c r="AN68" s="84">
        <v>0</v>
      </c>
      <c r="XFD68"/>
    </row>
    <row r="69" spans="2:40 16379:16384" s="90" customFormat="1">
      <c r="B69" s="97">
        <v>64</v>
      </c>
      <c r="C69" s="105" t="s">
        <v>51</v>
      </c>
      <c r="D69" s="113">
        <v>8446</v>
      </c>
      <c r="E69" s="114">
        <v>1166</v>
      </c>
      <c r="F69" s="113">
        <f t="shared" si="709"/>
        <v>7280</v>
      </c>
      <c r="G69" s="21">
        <v>204</v>
      </c>
      <c r="H69" s="100">
        <f t="shared" si="1"/>
        <v>2.4153445417949324E-2</v>
      </c>
      <c r="I69" s="21">
        <f t="shared" si="652"/>
        <v>310</v>
      </c>
      <c r="J69" s="100">
        <f t="shared" si="1"/>
        <v>3.6703765095903389E-2</v>
      </c>
      <c r="K69" s="21">
        <v>107</v>
      </c>
      <c r="L69" s="100">
        <f t="shared" ref="L69" si="721">IFERROR(K69/$D69,"-")</f>
        <v>1.2668718920198911E-2</v>
      </c>
      <c r="M69" s="21">
        <v>203</v>
      </c>
      <c r="N69" s="100">
        <f t="shared" ref="N69" si="722">IFERROR(M69/$D69,"-")</f>
        <v>2.4035046175704476E-2</v>
      </c>
      <c r="O69" s="21">
        <v>1</v>
      </c>
      <c r="P69" s="100">
        <f t="shared" ref="P69" si="723">IFERROR(O69/$D69,"-")</f>
        <v>1.1839924224484963E-4</v>
      </c>
      <c r="Q69" s="21">
        <f t="shared" si="656"/>
        <v>651</v>
      </c>
      <c r="R69" s="100">
        <f t="shared" ref="R69" si="724">IFERROR(Q69/$D69,"-")</f>
        <v>7.7077906701397109E-2</v>
      </c>
      <c r="S69" s="21">
        <v>74</v>
      </c>
      <c r="T69" s="100">
        <f t="shared" ref="T69" si="725">IFERROR(S69/$D69,"-")</f>
        <v>8.7615439261188727E-3</v>
      </c>
      <c r="U69" s="21">
        <v>577</v>
      </c>
      <c r="V69" s="100">
        <f t="shared" ref="V69" si="726">IFERROR(U69/$D69,"-")</f>
        <v>6.8316362775278236E-2</v>
      </c>
      <c r="W69" s="21">
        <v>5384</v>
      </c>
      <c r="X69" s="100">
        <f t="shared" ref="X69" si="727">IFERROR(W69/$D69,"-")</f>
        <v>0.63746152024627045</v>
      </c>
      <c r="Y69" s="21">
        <v>42</v>
      </c>
      <c r="Z69" s="100">
        <f t="shared" ref="Z69" si="728">IFERROR(Y69/$D69,"-")</f>
        <v>4.9727681742836845E-3</v>
      </c>
      <c r="AA69" s="21">
        <f t="shared" si="12"/>
        <v>1854</v>
      </c>
      <c r="AB69" s="100">
        <f t="shared" ref="AB69" si="729">IFERROR(AA69/$D69,"-")</f>
        <v>0.21951219512195122</v>
      </c>
      <c r="AC69" s="21">
        <v>558</v>
      </c>
      <c r="AD69" s="100">
        <f t="shared" ref="AD69" si="730">IFERROR(AC69/$D69,"-")</f>
        <v>6.6066777172626101E-2</v>
      </c>
      <c r="AE69" s="21">
        <v>1296</v>
      </c>
      <c r="AF69" s="100">
        <f t="shared" ref="AF69" si="731">IFERROR(AE69/$D69,"-")</f>
        <v>0.15344541794932512</v>
      </c>
      <c r="AG69" s="89"/>
      <c r="AH69" s="84" t="str">
        <f t="shared" si="16"/>
        <v>東住吉区</v>
      </c>
      <c r="AI69" s="85">
        <f t="shared" si="17"/>
        <v>6.2012188602587406E-3</v>
      </c>
      <c r="AJ69" s="84" t="str">
        <f t="shared" si="18"/>
        <v>羽曳野市</v>
      </c>
      <c r="AK69" s="85">
        <f t="shared" si="19"/>
        <v>4.2923644277855031E-3</v>
      </c>
      <c r="AL69" s="85">
        <f t="shared" si="20"/>
        <v>1.1430052011692633E-2</v>
      </c>
      <c r="AM69" s="85">
        <f t="shared" si="21"/>
        <v>5.1516094758313436E-3</v>
      </c>
      <c r="AN69" s="84">
        <v>0</v>
      </c>
      <c r="XFD69"/>
    </row>
    <row r="70" spans="2:40 16379:16384" s="90" customFormat="1">
      <c r="B70" s="97">
        <v>65</v>
      </c>
      <c r="C70" s="105" t="s">
        <v>11</v>
      </c>
      <c r="D70" s="113">
        <v>4097</v>
      </c>
      <c r="E70" s="114">
        <v>772</v>
      </c>
      <c r="F70" s="113">
        <f>D70-E70</f>
        <v>3325</v>
      </c>
      <c r="G70" s="21">
        <v>186</v>
      </c>
      <c r="H70" s="100">
        <f t="shared" si="1"/>
        <v>4.5399072492067365E-2</v>
      </c>
      <c r="I70" s="21">
        <f>SUM(K70,M70)</f>
        <v>223</v>
      </c>
      <c r="J70" s="100">
        <f t="shared" si="1"/>
        <v>5.4430070783500123E-2</v>
      </c>
      <c r="K70" s="21">
        <v>79</v>
      </c>
      <c r="L70" s="100">
        <f t="shared" ref="L70" si="732">IFERROR(K70/$D70,"-")</f>
        <v>1.9282401757383452E-2</v>
      </c>
      <c r="M70" s="21">
        <v>144</v>
      </c>
      <c r="N70" s="100">
        <f t="shared" ref="N70" si="733">IFERROR(M70/$D70,"-")</f>
        <v>3.5147669026116671E-2</v>
      </c>
      <c r="O70" s="21">
        <v>0</v>
      </c>
      <c r="P70" s="100">
        <f t="shared" ref="P70" si="734">IFERROR(O70/$D70,"-")</f>
        <v>0</v>
      </c>
      <c r="Q70" s="21">
        <f>SUM(S70,U70)</f>
        <v>363</v>
      </c>
      <c r="R70" s="100">
        <f t="shared" ref="R70" si="735">IFERROR(Q70/$D70,"-")</f>
        <v>8.8601415670002445E-2</v>
      </c>
      <c r="S70" s="21">
        <v>50</v>
      </c>
      <c r="T70" s="100">
        <f t="shared" ref="T70" si="736">IFERROR(S70/$D70,"-")</f>
        <v>1.22040517451794E-2</v>
      </c>
      <c r="U70" s="21">
        <v>313</v>
      </c>
      <c r="V70" s="100">
        <f t="shared" ref="V70" si="737">IFERROR(U70/$D70,"-")</f>
        <v>7.6397363924823047E-2</v>
      </c>
      <c r="W70" s="21">
        <v>2338</v>
      </c>
      <c r="X70" s="100">
        <f t="shared" ref="X70" si="738">IFERROR(W70/$D70,"-")</f>
        <v>0.57066145960458869</v>
      </c>
      <c r="Y70" s="21">
        <v>30</v>
      </c>
      <c r="Z70" s="100">
        <f t="shared" ref="Z70" si="739">IFERROR(Y70/$D70,"-")</f>
        <v>7.3224310471076397E-3</v>
      </c>
      <c r="AA70" s="21">
        <f t="shared" si="12"/>
        <v>957</v>
      </c>
      <c r="AB70" s="100">
        <f t="shared" ref="AB70" si="740">IFERROR(AA70/$D70,"-")</f>
        <v>0.23358555040273371</v>
      </c>
      <c r="AC70" s="21">
        <v>287</v>
      </c>
      <c r="AD70" s="100">
        <f t="shared" ref="AD70" si="741">IFERROR(AC70/$D70,"-")</f>
        <v>7.0051257017329754E-2</v>
      </c>
      <c r="AE70" s="21">
        <v>670</v>
      </c>
      <c r="AF70" s="100">
        <f t="shared" ref="AF70" si="742">IFERROR(AE70/$D70,"-")</f>
        <v>0.16353429338540396</v>
      </c>
      <c r="AG70" s="89"/>
      <c r="AH70" s="84" t="str">
        <f t="shared" si="16"/>
        <v>大正区</v>
      </c>
      <c r="AI70" s="85">
        <f t="shared" si="17"/>
        <v>6.1001262095077826E-3</v>
      </c>
      <c r="AJ70" s="84" t="str">
        <f t="shared" si="18"/>
        <v>高槻市</v>
      </c>
      <c r="AK70" s="85">
        <f t="shared" si="19"/>
        <v>4.2262991067140527E-3</v>
      </c>
      <c r="AL70" s="85">
        <f t="shared" si="20"/>
        <v>1.1430052011692633E-2</v>
      </c>
      <c r="AM70" s="85">
        <f t="shared" si="21"/>
        <v>5.1516094758313436E-3</v>
      </c>
      <c r="AN70" s="84">
        <v>0</v>
      </c>
      <c r="XFD70"/>
    </row>
    <row r="71" spans="2:40 16379:16384" s="90" customFormat="1">
      <c r="B71" s="97">
        <v>66</v>
      </c>
      <c r="C71" s="105" t="s">
        <v>5</v>
      </c>
      <c r="D71" s="113">
        <v>4125</v>
      </c>
      <c r="E71" s="114">
        <v>1881</v>
      </c>
      <c r="F71" s="113">
        <f t="shared" ref="F71:F74" si="743">D71-E71</f>
        <v>2244</v>
      </c>
      <c r="G71" s="21">
        <v>302</v>
      </c>
      <c r="H71" s="100">
        <f t="shared" ref="H71:J80" si="744">IFERROR(G71/$D71,"-")</f>
        <v>7.3212121212121214E-2</v>
      </c>
      <c r="I71" s="21">
        <f t="shared" ref="I71:I77" si="745">SUM(K71,M71)</f>
        <v>526</v>
      </c>
      <c r="J71" s="100">
        <f t="shared" si="744"/>
        <v>0.12751515151515153</v>
      </c>
      <c r="K71" s="21">
        <v>161</v>
      </c>
      <c r="L71" s="100">
        <f t="shared" ref="L71" si="746">IFERROR(K71/$D71,"-")</f>
        <v>3.9030303030303033E-2</v>
      </c>
      <c r="M71" s="21">
        <v>365</v>
      </c>
      <c r="N71" s="100">
        <f t="shared" ref="N71" si="747">IFERROR(M71/$D71,"-")</f>
        <v>8.8484848484848486E-2</v>
      </c>
      <c r="O71" s="21">
        <v>50</v>
      </c>
      <c r="P71" s="100">
        <f t="shared" ref="P71" si="748">IFERROR(O71/$D71,"-")</f>
        <v>1.2121212121212121E-2</v>
      </c>
      <c r="Q71" s="21">
        <f t="shared" ref="Q71:Q77" si="749">SUM(S71,U71)</f>
        <v>1003</v>
      </c>
      <c r="R71" s="100">
        <f t="shared" ref="R71" si="750">IFERROR(Q71/$D71,"-")</f>
        <v>0.24315151515151515</v>
      </c>
      <c r="S71" s="21">
        <v>155</v>
      </c>
      <c r="T71" s="100">
        <f t="shared" ref="T71" si="751">IFERROR(S71/$D71,"-")</f>
        <v>3.7575757575757575E-2</v>
      </c>
      <c r="U71" s="21">
        <v>848</v>
      </c>
      <c r="V71" s="100">
        <f t="shared" ref="V71" si="752">IFERROR(U71/$D71,"-")</f>
        <v>0.20557575757575758</v>
      </c>
      <c r="W71" s="21">
        <v>1450</v>
      </c>
      <c r="X71" s="100">
        <f t="shared" ref="X71" si="753">IFERROR(W71/$D71,"-")</f>
        <v>0.3515151515151515</v>
      </c>
      <c r="Y71" s="21">
        <v>19</v>
      </c>
      <c r="Z71" s="100">
        <f t="shared" ref="Z71" si="754">IFERROR(Y71/$D71,"-")</f>
        <v>4.6060606060606057E-3</v>
      </c>
      <c r="AA71" s="21">
        <f t="shared" ref="AA71:AA79" si="755">SUM(AC71,AE71)</f>
        <v>775</v>
      </c>
      <c r="AB71" s="100">
        <f t="shared" ref="AB71" si="756">IFERROR(AA71/$D71,"-")</f>
        <v>0.18787878787878787</v>
      </c>
      <c r="AC71" s="21">
        <v>187</v>
      </c>
      <c r="AD71" s="100">
        <f t="shared" ref="AD71" si="757">IFERROR(AC71/$D71,"-")</f>
        <v>4.5333333333333337E-2</v>
      </c>
      <c r="AE71" s="21">
        <v>588</v>
      </c>
      <c r="AF71" s="100">
        <f t="shared" ref="AF71" si="758">IFERROR(AE71/$D71,"-")</f>
        <v>0.14254545454545456</v>
      </c>
      <c r="AG71" s="89"/>
      <c r="AH71" s="84" t="str">
        <f t="shared" ref="AH71:AH79" si="759">INDEX($C$6:$C$79,MATCH(AI71,T$6:T$79,0))</f>
        <v>北区</v>
      </c>
      <c r="AI71" s="85">
        <f t="shared" ref="AI71:AI79" si="760">LARGE(T$6:T$79,ROW(F66))</f>
        <v>6.0464714520169303E-3</v>
      </c>
      <c r="AJ71" s="84" t="str">
        <f t="shared" ref="AJ71:AJ79" si="761">INDEX($C$6:$C$79,MATCH(AK71,Z$6:Z$79,0))</f>
        <v>大正区</v>
      </c>
      <c r="AK71" s="85">
        <f t="shared" ref="AK71:AK79" si="762">LARGE(Z$6:Z$79,ROW(H66))</f>
        <v>3.9966344131257886E-3</v>
      </c>
      <c r="AL71" s="85">
        <f t="shared" ref="AL71:AL79" si="763">$T$80</f>
        <v>1.1430052011692633E-2</v>
      </c>
      <c r="AM71" s="85">
        <f t="shared" ref="AM71:AM79" si="764">$Z$80</f>
        <v>5.1516094758313436E-3</v>
      </c>
      <c r="AN71" s="84">
        <v>0</v>
      </c>
      <c r="XFD71"/>
    </row>
    <row r="72" spans="2:40 16379:16384" s="90" customFormat="1">
      <c r="B72" s="97">
        <v>67</v>
      </c>
      <c r="C72" s="105" t="s">
        <v>6</v>
      </c>
      <c r="D72" s="113">
        <v>1898</v>
      </c>
      <c r="E72" s="114">
        <v>417</v>
      </c>
      <c r="F72" s="113">
        <f t="shared" si="743"/>
        <v>1481</v>
      </c>
      <c r="G72" s="21">
        <v>68</v>
      </c>
      <c r="H72" s="100">
        <f t="shared" si="744"/>
        <v>3.5827186512118019E-2</v>
      </c>
      <c r="I72" s="21">
        <f t="shared" si="745"/>
        <v>123</v>
      </c>
      <c r="J72" s="100">
        <f t="shared" si="744"/>
        <v>6.4805057955742887E-2</v>
      </c>
      <c r="K72" s="21">
        <v>28</v>
      </c>
      <c r="L72" s="100">
        <f t="shared" ref="L72" si="765">IFERROR(K72/$D72,"-")</f>
        <v>1.4752370916754479E-2</v>
      </c>
      <c r="M72" s="21">
        <v>95</v>
      </c>
      <c r="N72" s="100">
        <f t="shared" ref="N72" si="766">IFERROR(M72/$D72,"-")</f>
        <v>5.0052687038988408E-2</v>
      </c>
      <c r="O72" s="21">
        <v>8</v>
      </c>
      <c r="P72" s="100">
        <f t="shared" ref="P72" si="767">IFERROR(O72/$D72,"-")</f>
        <v>4.2149631190727078E-3</v>
      </c>
      <c r="Q72" s="21">
        <f t="shared" si="749"/>
        <v>218</v>
      </c>
      <c r="R72" s="100">
        <f t="shared" ref="R72" si="768">IFERROR(Q72/$D72,"-")</f>
        <v>0.1148577449947313</v>
      </c>
      <c r="S72" s="21">
        <v>27</v>
      </c>
      <c r="T72" s="100">
        <f t="shared" ref="T72" si="769">IFERROR(S72/$D72,"-")</f>
        <v>1.422550052687039E-2</v>
      </c>
      <c r="U72" s="21">
        <v>191</v>
      </c>
      <c r="V72" s="100">
        <f t="shared" ref="V72" si="770">IFERROR(U72/$D72,"-")</f>
        <v>0.10063224446786091</v>
      </c>
      <c r="W72" s="21">
        <v>978</v>
      </c>
      <c r="X72" s="100">
        <f t="shared" ref="X72" si="771">IFERROR(W72/$D72,"-")</f>
        <v>0.5152792413066386</v>
      </c>
      <c r="Y72" s="21">
        <v>9</v>
      </c>
      <c r="Z72" s="100">
        <f t="shared" ref="Z72" si="772">IFERROR(Y72/$D72,"-")</f>
        <v>4.7418335089567968E-3</v>
      </c>
      <c r="AA72" s="21">
        <f t="shared" si="755"/>
        <v>494</v>
      </c>
      <c r="AB72" s="100">
        <f t="shared" ref="AB72" si="773">IFERROR(AA72/$D72,"-")</f>
        <v>0.26027397260273971</v>
      </c>
      <c r="AC72" s="21">
        <v>109</v>
      </c>
      <c r="AD72" s="100">
        <f t="shared" ref="AD72" si="774">IFERROR(AC72/$D72,"-")</f>
        <v>5.7428872497365648E-2</v>
      </c>
      <c r="AE72" s="21">
        <v>385</v>
      </c>
      <c r="AF72" s="100">
        <f t="shared" ref="AF72" si="775">IFERROR(AE72/$D72,"-")</f>
        <v>0.20284510010537407</v>
      </c>
      <c r="AG72" s="89"/>
      <c r="AH72" s="84" t="str">
        <f t="shared" si="759"/>
        <v>東成区</v>
      </c>
      <c r="AI72" s="85">
        <f t="shared" si="760"/>
        <v>5.912495072920773E-3</v>
      </c>
      <c r="AJ72" s="84" t="str">
        <f t="shared" si="761"/>
        <v>堺市美原区</v>
      </c>
      <c r="AK72" s="85">
        <f t="shared" si="762"/>
        <v>3.8489736070381232E-3</v>
      </c>
      <c r="AL72" s="85">
        <f t="shared" si="763"/>
        <v>1.1430052011692633E-2</v>
      </c>
      <c r="AM72" s="85">
        <f t="shared" si="764"/>
        <v>5.1516094758313436E-3</v>
      </c>
      <c r="AN72" s="84">
        <v>0</v>
      </c>
      <c r="XFD72"/>
    </row>
    <row r="73" spans="2:40 16379:16384" s="90" customFormat="1">
      <c r="B73" s="97">
        <v>68</v>
      </c>
      <c r="C73" s="105" t="s">
        <v>52</v>
      </c>
      <c r="D73" s="113">
        <v>2602</v>
      </c>
      <c r="E73" s="114">
        <v>426</v>
      </c>
      <c r="F73" s="113">
        <f t="shared" si="743"/>
        <v>2176</v>
      </c>
      <c r="G73" s="21">
        <v>52</v>
      </c>
      <c r="H73" s="100">
        <f t="shared" si="744"/>
        <v>1.9984627209838585E-2</v>
      </c>
      <c r="I73" s="21">
        <f t="shared" si="745"/>
        <v>135</v>
      </c>
      <c r="J73" s="100">
        <f t="shared" si="744"/>
        <v>5.1883166794773249E-2</v>
      </c>
      <c r="K73" s="21">
        <v>36</v>
      </c>
      <c r="L73" s="100">
        <f t="shared" ref="L73" si="776">IFERROR(K73/$D73,"-")</f>
        <v>1.3835511145272867E-2</v>
      </c>
      <c r="M73" s="21">
        <v>99</v>
      </c>
      <c r="N73" s="100">
        <f t="shared" ref="N73" si="777">IFERROR(M73/$D73,"-")</f>
        <v>3.8047655649500384E-2</v>
      </c>
      <c r="O73" s="21">
        <v>0</v>
      </c>
      <c r="P73" s="100">
        <f t="shared" ref="P73" si="778">IFERROR(O73/$D73,"-")</f>
        <v>0</v>
      </c>
      <c r="Q73" s="21">
        <f t="shared" si="749"/>
        <v>239</v>
      </c>
      <c r="R73" s="100">
        <f t="shared" ref="R73" si="779">IFERROR(Q73/$D73,"-")</f>
        <v>9.1852421214450419E-2</v>
      </c>
      <c r="S73" s="21">
        <v>23</v>
      </c>
      <c r="T73" s="100">
        <f t="shared" ref="T73" si="780">IFERROR(S73/$D73,"-")</f>
        <v>8.8393543428132212E-3</v>
      </c>
      <c r="U73" s="21">
        <v>216</v>
      </c>
      <c r="V73" s="100">
        <f t="shared" ref="V73" si="781">IFERROR(U73/$D73,"-")</f>
        <v>8.3013066871637203E-2</v>
      </c>
      <c r="W73" s="21">
        <v>1583</v>
      </c>
      <c r="X73" s="100">
        <f t="shared" ref="X73" si="782">IFERROR(W73/$D73,"-")</f>
        <v>0.60837817063797084</v>
      </c>
      <c r="Y73" s="21">
        <v>8</v>
      </c>
      <c r="Z73" s="100">
        <f t="shared" ref="Z73" si="783">IFERROR(Y73/$D73,"-")</f>
        <v>3.0745580322828594E-3</v>
      </c>
      <c r="AA73" s="21">
        <f t="shared" si="755"/>
        <v>585</v>
      </c>
      <c r="AB73" s="100">
        <f t="shared" ref="AB73" si="784">IFERROR(AA73/$D73,"-")</f>
        <v>0.2248270561106841</v>
      </c>
      <c r="AC73" s="21">
        <v>168</v>
      </c>
      <c r="AD73" s="100">
        <f t="shared" ref="AD73" si="785">IFERROR(AC73/$D73,"-")</f>
        <v>6.4565718677940045E-2</v>
      </c>
      <c r="AE73" s="21">
        <v>417</v>
      </c>
      <c r="AF73" s="100">
        <f t="shared" ref="AF73" si="786">IFERROR(AE73/$D73,"-")</f>
        <v>0.16026133743274404</v>
      </c>
      <c r="AG73" s="89"/>
      <c r="AH73" s="84" t="str">
        <f t="shared" si="759"/>
        <v>港区</v>
      </c>
      <c r="AI73" s="85">
        <f t="shared" si="760"/>
        <v>5.664933135215453E-3</v>
      </c>
      <c r="AJ73" s="84" t="str">
        <f t="shared" si="761"/>
        <v>此花区</v>
      </c>
      <c r="AK73" s="85">
        <f t="shared" si="762"/>
        <v>3.5763728657129674E-3</v>
      </c>
      <c r="AL73" s="85">
        <f t="shared" si="763"/>
        <v>1.1430052011692633E-2</v>
      </c>
      <c r="AM73" s="85">
        <f t="shared" si="764"/>
        <v>5.1516094758313436E-3</v>
      </c>
      <c r="AN73" s="84">
        <v>0</v>
      </c>
      <c r="XEY73"/>
      <c r="XEZ73"/>
      <c r="XFA73"/>
      <c r="XFB73"/>
      <c r="XFC73"/>
      <c r="XFD73"/>
    </row>
    <row r="74" spans="2:40 16379:16384" s="90" customFormat="1">
      <c r="B74" s="97">
        <v>69</v>
      </c>
      <c r="C74" s="105" t="s">
        <v>53</v>
      </c>
      <c r="D74" s="113">
        <v>5576</v>
      </c>
      <c r="E74" s="114">
        <v>973</v>
      </c>
      <c r="F74" s="113">
        <f t="shared" si="743"/>
        <v>4603</v>
      </c>
      <c r="G74" s="21">
        <v>154</v>
      </c>
      <c r="H74" s="100">
        <f t="shared" si="744"/>
        <v>2.7618364418938307E-2</v>
      </c>
      <c r="I74" s="21">
        <f t="shared" si="745"/>
        <v>263</v>
      </c>
      <c r="J74" s="100">
        <f t="shared" si="744"/>
        <v>4.7166427546628406E-2</v>
      </c>
      <c r="K74" s="21">
        <v>75</v>
      </c>
      <c r="L74" s="100">
        <f t="shared" ref="L74" si="787">IFERROR(K74/$D74,"-")</f>
        <v>1.3450502152080344E-2</v>
      </c>
      <c r="M74" s="21">
        <v>188</v>
      </c>
      <c r="N74" s="100">
        <f t="shared" ref="N74" si="788">IFERROR(M74/$D74,"-")</f>
        <v>3.3715925394548062E-2</v>
      </c>
      <c r="O74" s="21">
        <v>0</v>
      </c>
      <c r="P74" s="100">
        <f t="shared" ref="P74" si="789">IFERROR(O74/$D74,"-")</f>
        <v>0</v>
      </c>
      <c r="Q74" s="21">
        <f t="shared" si="749"/>
        <v>556</v>
      </c>
      <c r="R74" s="100">
        <f t="shared" ref="R74" si="790">IFERROR(Q74/$D74,"-")</f>
        <v>9.9713055954088956E-2</v>
      </c>
      <c r="S74" s="21">
        <v>60</v>
      </c>
      <c r="T74" s="100">
        <f t="shared" ref="T74" si="791">IFERROR(S74/$D74,"-")</f>
        <v>1.0760401721664276E-2</v>
      </c>
      <c r="U74" s="21">
        <v>496</v>
      </c>
      <c r="V74" s="100">
        <f t="shared" ref="V74" si="792">IFERROR(U74/$D74,"-")</f>
        <v>8.8952654232424683E-2</v>
      </c>
      <c r="W74" s="21">
        <v>3268</v>
      </c>
      <c r="X74" s="100">
        <f t="shared" ref="X74" si="793">IFERROR(W74/$D74,"-")</f>
        <v>0.58608321377331418</v>
      </c>
      <c r="Y74" s="21">
        <v>30</v>
      </c>
      <c r="Z74" s="100">
        <f t="shared" ref="Z74" si="794">IFERROR(Y74/$D74,"-")</f>
        <v>5.3802008608321381E-3</v>
      </c>
      <c r="AA74" s="21">
        <f t="shared" si="755"/>
        <v>1305</v>
      </c>
      <c r="AB74" s="100">
        <f t="shared" ref="AB74" si="795">IFERROR(AA74/$D74,"-")</f>
        <v>0.23403873744619799</v>
      </c>
      <c r="AC74" s="21">
        <v>364</v>
      </c>
      <c r="AD74" s="100">
        <f t="shared" ref="AD74" si="796">IFERROR(AC74/$D74,"-")</f>
        <v>6.5279770444763269E-2</v>
      </c>
      <c r="AE74" s="21">
        <v>941</v>
      </c>
      <c r="AF74" s="100">
        <f t="shared" ref="AF74" si="797">IFERROR(AE74/$D74,"-")</f>
        <v>0.16875896700143472</v>
      </c>
      <c r="AG74" s="89"/>
      <c r="AH74" s="84" t="str">
        <f t="shared" si="759"/>
        <v>岬町</v>
      </c>
      <c r="AI74" s="85">
        <f t="shared" si="760"/>
        <v>5.3678560151562997E-3</v>
      </c>
      <c r="AJ74" s="84" t="str">
        <f t="shared" si="761"/>
        <v>門真市</v>
      </c>
      <c r="AK74" s="85">
        <f t="shared" si="762"/>
        <v>3.5593418135138289E-3</v>
      </c>
      <c r="AL74" s="85">
        <f t="shared" si="763"/>
        <v>1.1430052011692633E-2</v>
      </c>
      <c r="AM74" s="85">
        <f t="shared" si="764"/>
        <v>5.1516094758313436E-3</v>
      </c>
      <c r="AN74" s="84">
        <v>0</v>
      </c>
      <c r="XEY74"/>
      <c r="XEZ74"/>
      <c r="XFA74"/>
      <c r="XFB74"/>
      <c r="XFC74"/>
      <c r="XFD74"/>
    </row>
    <row r="75" spans="2:40 16379:16384" s="90" customFormat="1">
      <c r="B75" s="97">
        <v>70</v>
      </c>
      <c r="C75" s="105" t="s">
        <v>54</v>
      </c>
      <c r="D75" s="113">
        <v>1076</v>
      </c>
      <c r="E75" s="114">
        <v>248</v>
      </c>
      <c r="F75" s="113">
        <f>D75-E75</f>
        <v>828</v>
      </c>
      <c r="G75" s="21">
        <v>39</v>
      </c>
      <c r="H75" s="100">
        <f t="shared" si="744"/>
        <v>3.62453531598513E-2</v>
      </c>
      <c r="I75" s="21">
        <f t="shared" si="745"/>
        <v>84</v>
      </c>
      <c r="J75" s="100">
        <f t="shared" si="744"/>
        <v>7.8066914498141265E-2</v>
      </c>
      <c r="K75" s="21">
        <v>25</v>
      </c>
      <c r="L75" s="100">
        <f t="shared" ref="L75" si="798">IFERROR(K75/$D75,"-")</f>
        <v>2.3234200743494422E-2</v>
      </c>
      <c r="M75" s="21">
        <v>59</v>
      </c>
      <c r="N75" s="100">
        <f t="shared" ref="N75" si="799">IFERROR(M75/$D75,"-")</f>
        <v>5.4832713754646843E-2</v>
      </c>
      <c r="O75" s="21">
        <v>0</v>
      </c>
      <c r="P75" s="100">
        <f t="shared" ref="P75" si="800">IFERROR(O75/$D75,"-")</f>
        <v>0</v>
      </c>
      <c r="Q75" s="21">
        <f t="shared" si="749"/>
        <v>125</v>
      </c>
      <c r="R75" s="100">
        <f t="shared" ref="R75" si="801">IFERROR(Q75/$D75,"-")</f>
        <v>0.11617100371747212</v>
      </c>
      <c r="S75" s="21">
        <v>5</v>
      </c>
      <c r="T75" s="100">
        <f t="shared" ref="T75" si="802">IFERROR(S75/$D75,"-")</f>
        <v>4.646840148698885E-3</v>
      </c>
      <c r="U75" s="21">
        <v>120</v>
      </c>
      <c r="V75" s="100">
        <f t="shared" ref="V75" si="803">IFERROR(U75/$D75,"-")</f>
        <v>0.11152416356877323</v>
      </c>
      <c r="W75" s="21">
        <v>629</v>
      </c>
      <c r="X75" s="100">
        <f t="shared" ref="X75" si="804">IFERROR(W75/$D75,"-")</f>
        <v>0.58457249070631967</v>
      </c>
      <c r="Y75" s="21">
        <v>6</v>
      </c>
      <c r="Z75" s="100">
        <f t="shared" ref="Z75" si="805">IFERROR(Y75/$D75,"-")</f>
        <v>5.5762081784386614E-3</v>
      </c>
      <c r="AA75" s="21">
        <f t="shared" si="755"/>
        <v>193</v>
      </c>
      <c r="AB75" s="100">
        <f t="shared" ref="AB75" si="806">IFERROR(AA75/$D75,"-")</f>
        <v>0.17936802973977695</v>
      </c>
      <c r="AC75" s="21">
        <v>58</v>
      </c>
      <c r="AD75" s="100">
        <f t="shared" ref="AD75" si="807">IFERROR(AC75/$D75,"-")</f>
        <v>5.3903345724907063E-2</v>
      </c>
      <c r="AE75" s="21">
        <v>135</v>
      </c>
      <c r="AF75" s="100">
        <f t="shared" ref="AF75" si="808">IFERROR(AE75/$D75,"-")</f>
        <v>0.12546468401486988</v>
      </c>
      <c r="AG75" s="89"/>
      <c r="AH75" s="84" t="str">
        <f t="shared" si="759"/>
        <v>中央区</v>
      </c>
      <c r="AI75" s="85">
        <f t="shared" si="760"/>
        <v>5.0881111938446263E-3</v>
      </c>
      <c r="AJ75" s="84" t="str">
        <f t="shared" si="761"/>
        <v>交野市</v>
      </c>
      <c r="AK75" s="85">
        <f t="shared" si="762"/>
        <v>3.5496495858742148E-3</v>
      </c>
      <c r="AL75" s="85">
        <f t="shared" si="763"/>
        <v>1.1430052011692633E-2</v>
      </c>
      <c r="AM75" s="85">
        <f t="shared" si="764"/>
        <v>5.1516094758313436E-3</v>
      </c>
      <c r="AN75" s="84">
        <v>0</v>
      </c>
      <c r="XEY75"/>
      <c r="XEZ75"/>
      <c r="XFA75"/>
      <c r="XFB75"/>
      <c r="XFC75"/>
      <c r="XFD75"/>
    </row>
    <row r="76" spans="2:40 16379:16384" s="90" customFormat="1">
      <c r="B76" s="97">
        <v>71</v>
      </c>
      <c r="C76" s="105" t="s">
        <v>55</v>
      </c>
      <c r="D76" s="113">
        <v>3167</v>
      </c>
      <c r="E76" s="114">
        <v>379</v>
      </c>
      <c r="F76" s="113">
        <f t="shared" ref="F76:F77" si="809">D76-E76</f>
        <v>2788</v>
      </c>
      <c r="G76" s="21">
        <v>79</v>
      </c>
      <c r="H76" s="100">
        <f t="shared" si="744"/>
        <v>2.4944742658667508E-2</v>
      </c>
      <c r="I76" s="21">
        <f t="shared" si="745"/>
        <v>105</v>
      </c>
      <c r="J76" s="100">
        <f t="shared" si="744"/>
        <v>3.3154404799494788E-2</v>
      </c>
      <c r="K76" s="21">
        <v>28</v>
      </c>
      <c r="L76" s="100">
        <f t="shared" ref="L76" si="810">IFERROR(K76/$D76,"-")</f>
        <v>8.8411746131986102E-3</v>
      </c>
      <c r="M76" s="21">
        <v>77</v>
      </c>
      <c r="N76" s="100">
        <f t="shared" ref="N76" si="811">IFERROR(M76/$D76,"-")</f>
        <v>2.4313230186296178E-2</v>
      </c>
      <c r="O76" s="21">
        <v>0</v>
      </c>
      <c r="P76" s="100">
        <f t="shared" ref="P76" si="812">IFERROR(O76/$D76,"-")</f>
        <v>0</v>
      </c>
      <c r="Q76" s="21">
        <f t="shared" si="749"/>
        <v>195</v>
      </c>
      <c r="R76" s="100">
        <f t="shared" ref="R76" si="813">IFERROR(Q76/$D76,"-")</f>
        <v>6.157246605620461E-2</v>
      </c>
      <c r="S76" s="21">
        <v>17</v>
      </c>
      <c r="T76" s="100">
        <f t="shared" ref="T76" si="814">IFERROR(S76/$D76,"-")</f>
        <v>5.3678560151562997E-3</v>
      </c>
      <c r="U76" s="21">
        <v>178</v>
      </c>
      <c r="V76" s="100">
        <f t="shared" ref="V76" si="815">IFERROR(U76/$D76,"-")</f>
        <v>5.6204610041048313E-2</v>
      </c>
      <c r="W76" s="21">
        <v>2023</v>
      </c>
      <c r="X76" s="100">
        <f t="shared" ref="X76" si="816">IFERROR(W76/$D76,"-")</f>
        <v>0.63877486580359966</v>
      </c>
      <c r="Y76" s="21">
        <v>23</v>
      </c>
      <c r="Z76" s="100">
        <f t="shared" ref="Z76" si="817">IFERROR(Y76/$D76,"-")</f>
        <v>7.2623934322702871E-3</v>
      </c>
      <c r="AA76" s="21">
        <f t="shared" si="755"/>
        <v>742</v>
      </c>
      <c r="AB76" s="100">
        <f t="shared" ref="AB76" si="818">IFERROR(AA76/$D76,"-")</f>
        <v>0.23429112724976317</v>
      </c>
      <c r="AC76" s="21">
        <v>203</v>
      </c>
      <c r="AD76" s="100">
        <f t="shared" ref="AD76" si="819">IFERROR(AC76/$D76,"-")</f>
        <v>6.4098515945689924E-2</v>
      </c>
      <c r="AE76" s="21">
        <v>539</v>
      </c>
      <c r="AF76" s="100">
        <f t="shared" ref="AF76" si="820">IFERROR(AE76/$D76,"-")</f>
        <v>0.17019261130407326</v>
      </c>
      <c r="AG76" s="89"/>
      <c r="AH76" s="84" t="str">
        <f t="shared" si="759"/>
        <v>生野区</v>
      </c>
      <c r="AI76" s="85">
        <f t="shared" si="760"/>
        <v>4.8031276179838038E-3</v>
      </c>
      <c r="AJ76" s="84" t="str">
        <f t="shared" si="761"/>
        <v>河内長野市</v>
      </c>
      <c r="AK76" s="85">
        <f t="shared" si="762"/>
        <v>3.4970951548310676E-3</v>
      </c>
      <c r="AL76" s="85">
        <f t="shared" si="763"/>
        <v>1.1430052011692633E-2</v>
      </c>
      <c r="AM76" s="85">
        <f t="shared" si="764"/>
        <v>5.1516094758313436E-3</v>
      </c>
      <c r="AN76" s="84">
        <v>0</v>
      </c>
      <c r="XEY76"/>
      <c r="XEZ76"/>
      <c r="XFA76"/>
      <c r="XFB76"/>
      <c r="XFC76"/>
      <c r="XFD76"/>
    </row>
    <row r="77" spans="2:40 16379:16384" s="90" customFormat="1">
      <c r="B77" s="97">
        <v>72</v>
      </c>
      <c r="C77" s="105" t="s">
        <v>31</v>
      </c>
      <c r="D77" s="113">
        <v>1854</v>
      </c>
      <c r="E77" s="114">
        <v>398</v>
      </c>
      <c r="F77" s="113">
        <f t="shared" si="809"/>
        <v>1456</v>
      </c>
      <c r="G77" s="21">
        <v>78</v>
      </c>
      <c r="H77" s="100">
        <f t="shared" si="744"/>
        <v>4.2071197411003236E-2</v>
      </c>
      <c r="I77" s="21">
        <f t="shared" si="745"/>
        <v>109</v>
      </c>
      <c r="J77" s="100">
        <f t="shared" si="744"/>
        <v>5.8791801510248112E-2</v>
      </c>
      <c r="K77" s="21">
        <v>34</v>
      </c>
      <c r="L77" s="100">
        <f t="shared" ref="L77" si="821">IFERROR(K77/$D77,"-")</f>
        <v>1.8338727076591153E-2</v>
      </c>
      <c r="M77" s="21">
        <v>75</v>
      </c>
      <c r="N77" s="100">
        <f t="shared" ref="N77" si="822">IFERROR(M77/$D77,"-")</f>
        <v>4.0453074433656956E-2</v>
      </c>
      <c r="O77" s="21">
        <v>4</v>
      </c>
      <c r="P77" s="100">
        <f t="shared" ref="P77" si="823">IFERROR(O77/$D77,"-")</f>
        <v>2.1574973031283709E-3</v>
      </c>
      <c r="Q77" s="21">
        <f t="shared" si="749"/>
        <v>207</v>
      </c>
      <c r="R77" s="100">
        <f t="shared" ref="R77" si="824">IFERROR(Q77/$D77,"-")</f>
        <v>0.11165048543689321</v>
      </c>
      <c r="S77" s="21">
        <v>30</v>
      </c>
      <c r="T77" s="100">
        <f t="shared" ref="T77" si="825">IFERROR(S77/$D77,"-")</f>
        <v>1.6181229773462782E-2</v>
      </c>
      <c r="U77" s="21">
        <v>177</v>
      </c>
      <c r="V77" s="100">
        <f t="shared" ref="V77" si="826">IFERROR(U77/$D77,"-")</f>
        <v>9.5469255663430425E-2</v>
      </c>
      <c r="W77" s="21">
        <v>1060</v>
      </c>
      <c r="X77" s="100">
        <f t="shared" ref="X77" si="827">IFERROR(W77/$D77,"-")</f>
        <v>0.57173678532901839</v>
      </c>
      <c r="Y77" s="21">
        <v>8</v>
      </c>
      <c r="Z77" s="100">
        <f t="shared" ref="Z77" si="828">IFERROR(Y77/$D77,"-")</f>
        <v>4.3149946062567418E-3</v>
      </c>
      <c r="AA77" s="21">
        <f t="shared" si="755"/>
        <v>388</v>
      </c>
      <c r="AB77" s="100">
        <f t="shared" ref="AB77" si="829">IFERROR(AA77/$D77,"-")</f>
        <v>0.209277238403452</v>
      </c>
      <c r="AC77" s="21">
        <v>130</v>
      </c>
      <c r="AD77" s="100">
        <f t="shared" ref="AD77" si="830">IFERROR(AC77/$D77,"-")</f>
        <v>7.0118662351672065E-2</v>
      </c>
      <c r="AE77" s="21">
        <v>258</v>
      </c>
      <c r="AF77" s="100">
        <f t="shared" ref="AF77" si="831">IFERROR(AE77/$D77,"-")</f>
        <v>0.13915857605177995</v>
      </c>
      <c r="AG77" s="89"/>
      <c r="AH77" s="84" t="str">
        <f t="shared" si="759"/>
        <v>田尻町</v>
      </c>
      <c r="AI77" s="85">
        <f t="shared" si="760"/>
        <v>4.646840148698885E-3</v>
      </c>
      <c r="AJ77" s="84" t="str">
        <f t="shared" si="761"/>
        <v>大阪狭山市</v>
      </c>
      <c r="AK77" s="85">
        <f t="shared" si="762"/>
        <v>3.476965106171613E-3</v>
      </c>
      <c r="AL77" s="85">
        <f t="shared" si="763"/>
        <v>1.1430052011692633E-2</v>
      </c>
      <c r="AM77" s="85">
        <f t="shared" si="764"/>
        <v>5.1516094758313436E-3</v>
      </c>
      <c r="AN77" s="84">
        <v>0</v>
      </c>
      <c r="XEY77"/>
      <c r="XEZ77"/>
      <c r="XFA77"/>
      <c r="XFB77"/>
      <c r="XFC77"/>
      <c r="XFD77"/>
    </row>
    <row r="78" spans="2:40 16379:16384" s="90" customFormat="1">
      <c r="B78" s="97">
        <v>73</v>
      </c>
      <c r="C78" s="105" t="s">
        <v>32</v>
      </c>
      <c r="D78" s="113">
        <v>2612</v>
      </c>
      <c r="E78" s="114">
        <v>814</v>
      </c>
      <c r="F78" s="113">
        <f t="shared" ref="F78:F79" si="832">D78-E78</f>
        <v>1798</v>
      </c>
      <c r="G78" s="21">
        <v>177</v>
      </c>
      <c r="H78" s="100">
        <f t="shared" si="744"/>
        <v>6.7764165390505365E-2</v>
      </c>
      <c r="I78" s="21">
        <f t="shared" ref="I78:I79" si="833">SUM(K78,M78)</f>
        <v>239</v>
      </c>
      <c r="J78" s="100">
        <f t="shared" si="744"/>
        <v>9.1500765696784073E-2</v>
      </c>
      <c r="K78" s="21">
        <v>77</v>
      </c>
      <c r="L78" s="100">
        <f t="shared" ref="L78" si="834">IFERROR(K78/$D78,"-")</f>
        <v>2.9479326186830017E-2</v>
      </c>
      <c r="M78" s="21">
        <v>162</v>
      </c>
      <c r="N78" s="100">
        <f t="shared" ref="N78" si="835">IFERROR(M78/$D78,"-")</f>
        <v>6.2021439509954056E-2</v>
      </c>
      <c r="O78" s="21">
        <v>1</v>
      </c>
      <c r="P78" s="100">
        <f t="shared" ref="P78" si="836">IFERROR(O78/$D78,"-")</f>
        <v>3.8284839203675346E-4</v>
      </c>
      <c r="Q78" s="21">
        <f t="shared" ref="Q78:Q79" si="837">SUM(S78,U78)</f>
        <v>397</v>
      </c>
      <c r="R78" s="100">
        <f t="shared" ref="R78" si="838">IFERROR(Q78/$D78,"-")</f>
        <v>0.15199081163859113</v>
      </c>
      <c r="S78" s="21">
        <v>43</v>
      </c>
      <c r="T78" s="100">
        <f t="shared" ref="T78" si="839">IFERROR(S78/$D78,"-")</f>
        <v>1.6462480857580397E-2</v>
      </c>
      <c r="U78" s="21">
        <v>354</v>
      </c>
      <c r="V78" s="100">
        <f t="shared" ref="V78" si="840">IFERROR(U78/$D78,"-")</f>
        <v>0.13552833078101073</v>
      </c>
      <c r="W78" s="21">
        <v>1263</v>
      </c>
      <c r="X78" s="100">
        <f t="shared" ref="X78" si="841">IFERROR(W78/$D78,"-")</f>
        <v>0.4835375191424196</v>
      </c>
      <c r="Y78" s="21">
        <v>9</v>
      </c>
      <c r="Z78" s="100">
        <f t="shared" ref="Z78" si="842">IFERROR(Y78/$D78,"-")</f>
        <v>3.4456355283307809E-3</v>
      </c>
      <c r="AA78" s="21">
        <f t="shared" si="755"/>
        <v>526</v>
      </c>
      <c r="AB78" s="100">
        <f t="shared" ref="AB78" si="843">IFERROR(AA78/$D78,"-")</f>
        <v>0.20137825421133232</v>
      </c>
      <c r="AC78" s="21">
        <v>133</v>
      </c>
      <c r="AD78" s="100">
        <f t="shared" ref="AD78" si="844">IFERROR(AC78/$D78,"-")</f>
        <v>5.0918836140888206E-2</v>
      </c>
      <c r="AE78" s="21">
        <v>393</v>
      </c>
      <c r="AF78" s="100">
        <f t="shared" ref="AF78" si="845">IFERROR(AE78/$D78,"-")</f>
        <v>0.15045941807044411</v>
      </c>
      <c r="AG78" s="89"/>
      <c r="AH78" s="84" t="str">
        <f t="shared" si="759"/>
        <v>浪速区</v>
      </c>
      <c r="AI78" s="85">
        <f t="shared" si="760"/>
        <v>3.8961038961038961E-3</v>
      </c>
      <c r="AJ78" s="84" t="str">
        <f t="shared" si="761"/>
        <v>河南町</v>
      </c>
      <c r="AK78" s="85">
        <f t="shared" si="762"/>
        <v>3.4456355283307809E-3</v>
      </c>
      <c r="AL78" s="85">
        <f t="shared" si="763"/>
        <v>1.1430052011692633E-2</v>
      </c>
      <c r="AM78" s="85">
        <f t="shared" si="764"/>
        <v>5.1516094758313436E-3</v>
      </c>
      <c r="AN78" s="84">
        <v>0</v>
      </c>
      <c r="XEY78"/>
      <c r="XEZ78"/>
      <c r="XFA78"/>
      <c r="XFB78"/>
      <c r="XFC78"/>
      <c r="XFD78"/>
    </row>
    <row r="79" spans="2:40 16379:16384" s="90" customFormat="1" ht="14.25" thickBot="1">
      <c r="B79" s="97">
        <v>74</v>
      </c>
      <c r="C79" s="105" t="s">
        <v>33</v>
      </c>
      <c r="D79" s="113">
        <v>1164</v>
      </c>
      <c r="E79" s="114">
        <v>330</v>
      </c>
      <c r="F79" s="113">
        <f t="shared" si="832"/>
        <v>834</v>
      </c>
      <c r="G79" s="21">
        <v>92</v>
      </c>
      <c r="H79" s="100">
        <f t="shared" si="744"/>
        <v>7.903780068728522E-2</v>
      </c>
      <c r="I79" s="21">
        <f t="shared" si="833"/>
        <v>110</v>
      </c>
      <c r="J79" s="100">
        <f t="shared" si="744"/>
        <v>9.4501718213058417E-2</v>
      </c>
      <c r="K79" s="21">
        <v>41</v>
      </c>
      <c r="L79" s="100">
        <f t="shared" ref="L79" si="846">IFERROR(K79/$D79,"-")</f>
        <v>3.5223367697594501E-2</v>
      </c>
      <c r="M79" s="21">
        <v>69</v>
      </c>
      <c r="N79" s="100">
        <f t="shared" ref="N79" si="847">IFERROR(M79/$D79,"-")</f>
        <v>5.9278350515463915E-2</v>
      </c>
      <c r="O79" s="21">
        <v>0</v>
      </c>
      <c r="P79" s="100">
        <f t="shared" ref="P79" si="848">IFERROR(O79/$D79,"-")</f>
        <v>0</v>
      </c>
      <c r="Q79" s="21">
        <f t="shared" si="837"/>
        <v>128</v>
      </c>
      <c r="R79" s="100">
        <f t="shared" ref="R79" si="849">IFERROR(Q79/$D79,"-")</f>
        <v>0.10996563573883161</v>
      </c>
      <c r="S79" s="21">
        <v>11</v>
      </c>
      <c r="T79" s="100">
        <f t="shared" ref="T79" si="850">IFERROR(S79/$D79,"-")</f>
        <v>9.4501718213058413E-3</v>
      </c>
      <c r="U79" s="21">
        <v>117</v>
      </c>
      <c r="V79" s="100">
        <f t="shared" ref="V79" si="851">IFERROR(U79/$D79,"-")</f>
        <v>0.10051546391752578</v>
      </c>
      <c r="W79" s="21">
        <v>560</v>
      </c>
      <c r="X79" s="100">
        <f t="shared" ref="X79" si="852">IFERROR(W79/$D79,"-")</f>
        <v>0.48109965635738833</v>
      </c>
      <c r="Y79" s="21">
        <v>6</v>
      </c>
      <c r="Z79" s="100">
        <f t="shared" ref="Z79" si="853">IFERROR(Y79/$D79,"-")</f>
        <v>5.1546391752577319E-3</v>
      </c>
      <c r="AA79" s="21">
        <f t="shared" si="755"/>
        <v>268</v>
      </c>
      <c r="AB79" s="100">
        <f t="shared" ref="AB79" si="854">IFERROR(AA79/$D79,"-")</f>
        <v>0.23024054982817868</v>
      </c>
      <c r="AC79" s="21">
        <v>85</v>
      </c>
      <c r="AD79" s="100">
        <f t="shared" ref="AD79" si="855">IFERROR(AC79/$D79,"-")</f>
        <v>7.3024054982817874E-2</v>
      </c>
      <c r="AE79" s="21">
        <v>183</v>
      </c>
      <c r="AF79" s="100">
        <f t="shared" ref="AF79" si="856">IFERROR(AE79/$D79,"-")</f>
        <v>0.15721649484536082</v>
      </c>
      <c r="AG79" s="89"/>
      <c r="AH79" s="84" t="str">
        <f t="shared" si="759"/>
        <v>西区</v>
      </c>
      <c r="AI79" s="85">
        <f t="shared" si="760"/>
        <v>3.8483466362599773E-3</v>
      </c>
      <c r="AJ79" s="84" t="str">
        <f t="shared" si="761"/>
        <v>忠岡町</v>
      </c>
      <c r="AK79" s="85">
        <f t="shared" si="762"/>
        <v>3.0745580322828594E-3</v>
      </c>
      <c r="AL79" s="85">
        <f t="shared" si="763"/>
        <v>1.1430052011692633E-2</v>
      </c>
      <c r="AM79" s="85">
        <f t="shared" si="764"/>
        <v>5.1516094758313436E-3</v>
      </c>
      <c r="AN79" s="84">
        <v>9999</v>
      </c>
      <c r="XEY79"/>
      <c r="XEZ79"/>
      <c r="XFA79"/>
      <c r="XFB79"/>
      <c r="XFC79"/>
      <c r="XFD79"/>
    </row>
    <row r="80" spans="2:40 16379:16384" s="90" customFormat="1" ht="14.25" thickTop="1">
      <c r="B80" s="164" t="s">
        <v>0</v>
      </c>
      <c r="C80" s="165"/>
      <c r="D80" s="22">
        <f>地区別_指導対象者群分析!D14</f>
        <v>1150126</v>
      </c>
      <c r="E80" s="22">
        <f>地区別_指導対象者群分析!E14</f>
        <v>237769</v>
      </c>
      <c r="F80" s="22">
        <f>地区別_指導対象者群分析!F14</f>
        <v>912357</v>
      </c>
      <c r="G80" s="14">
        <f>地区別_指導対象者群分析!G14</f>
        <v>39793</v>
      </c>
      <c r="H80" s="23">
        <f t="shared" si="744"/>
        <v>3.4598817868650912E-2</v>
      </c>
      <c r="I80" s="14">
        <f>地区別_指導対象者群分析!I14</f>
        <v>66947</v>
      </c>
      <c r="J80" s="23">
        <f t="shared" si="744"/>
        <v>5.8208404992148688E-2</v>
      </c>
      <c r="K80" s="14">
        <f>地区別_指導対象者群分析!K14</f>
        <v>20439</v>
      </c>
      <c r="L80" s="23">
        <f t="shared" ref="L80" si="857">IFERROR(K80/$D80,"-")</f>
        <v>1.7771096384222251E-2</v>
      </c>
      <c r="M80" s="14">
        <f>地区別_指導対象者群分析!M14</f>
        <v>46508</v>
      </c>
      <c r="N80" s="23">
        <f t="shared" ref="N80" si="858">IFERROR(M80/$D80,"-")</f>
        <v>4.0437308607926437E-2</v>
      </c>
      <c r="O80" s="14">
        <f>地区別_指導対象者群分析!O14</f>
        <v>630</v>
      </c>
      <c r="P80" s="23">
        <f t="shared" ref="P80" si="859">IFERROR(O80/$D80,"-")</f>
        <v>5.4776607084788972E-4</v>
      </c>
      <c r="Q80" s="14">
        <f>地区別_指導対象者群分析!Q14</f>
        <v>130399</v>
      </c>
      <c r="R80" s="23">
        <f t="shared" ref="R80" si="860">IFERROR(Q80/$D80,"-")</f>
        <v>0.11337801249602217</v>
      </c>
      <c r="S80" s="14">
        <f>地区別_指導対象者群分析!S14</f>
        <v>13146</v>
      </c>
      <c r="T80" s="23">
        <f t="shared" ref="T80" si="861">IFERROR(S80/$D80,"-")</f>
        <v>1.1430052011692633E-2</v>
      </c>
      <c r="U80" s="14">
        <f>地区別_指導対象者群分析!U14</f>
        <v>117253</v>
      </c>
      <c r="V80" s="23">
        <f t="shared" ref="V80" si="862">IFERROR(U80/$D80,"-")</f>
        <v>0.10194796048432954</v>
      </c>
      <c r="W80" s="14">
        <f>地区別_指導対象者群分析!W14</f>
        <v>649743</v>
      </c>
      <c r="X80" s="23">
        <f t="shared" ref="X80" si="863">IFERROR(W80/$D80,"-")</f>
        <v>0.56493201614431809</v>
      </c>
      <c r="Y80" s="14">
        <f>地区別_指導対象者群分析!Y14</f>
        <v>5925</v>
      </c>
      <c r="Z80" s="23">
        <f t="shared" ref="Z80" si="864">IFERROR(Y80/$D80,"-")</f>
        <v>5.1516094758313436E-3</v>
      </c>
      <c r="AA80" s="14">
        <f>地区別_指導対象者群分析!AA14</f>
        <v>256689</v>
      </c>
      <c r="AB80" s="23">
        <f t="shared" ref="AB80" si="865">IFERROR(AA80/$D80,"-")</f>
        <v>0.22318337295218088</v>
      </c>
      <c r="AC80" s="14">
        <f>地区別_指導対象者群分析!AC14</f>
        <v>73787</v>
      </c>
      <c r="AD80" s="23">
        <f t="shared" ref="AD80" si="866">IFERROR(AC80/$D80,"-")</f>
        <v>6.4155579475640059E-2</v>
      </c>
      <c r="AE80" s="14">
        <f>地区別_指導対象者群分析!AE14</f>
        <v>182902</v>
      </c>
      <c r="AF80" s="23">
        <f t="shared" ref="AF80" si="867">IFERROR(AE80/$D80,"-")</f>
        <v>0.15902779347654084</v>
      </c>
      <c r="AG80" s="89"/>
      <c r="AH80" s="6"/>
      <c r="AI80" s="6"/>
      <c r="AJ80" s="6"/>
      <c r="AK80" s="6"/>
      <c r="AL80" s="89"/>
      <c r="AM80" s="89"/>
      <c r="AN80" s="89"/>
      <c r="XEY80"/>
      <c r="XEZ80"/>
      <c r="XFA80"/>
      <c r="XFB80"/>
      <c r="XFC80"/>
      <c r="XFD80"/>
    </row>
    <row r="81" spans="2:6 16371:16378">
      <c r="B81" s="66"/>
      <c r="D81" s="91"/>
      <c r="E81" s="91"/>
      <c r="F81" s="91"/>
      <c r="XEV81" s="6"/>
      <c r="XEW81" s="6"/>
      <c r="XEX81" s="6"/>
    </row>
    <row r="82" spans="2:6 16371:16378">
      <c r="D82" s="91"/>
      <c r="E82" s="91"/>
      <c r="XEV82" s="6"/>
      <c r="XEW82" s="6"/>
      <c r="XEX82" s="6"/>
    </row>
    <row r="83" spans="2:6 16371:16378">
      <c r="XEV83" s="6"/>
      <c r="XEW83" s="6"/>
      <c r="XEX83" s="6"/>
    </row>
    <row r="84" spans="2:6 16371:16378">
      <c r="XEV84" s="6"/>
      <c r="XEW84" s="6"/>
      <c r="XEX84" s="6"/>
    </row>
    <row r="85" spans="2:6 16371:16378">
      <c r="XEV85" s="6"/>
      <c r="XEW85" s="6"/>
      <c r="XEX85" s="6"/>
    </row>
    <row r="86" spans="2:6 16371:16378">
      <c r="XEV86" s="6"/>
      <c r="XEW86" s="6"/>
      <c r="XEX86" s="6"/>
    </row>
    <row r="87" spans="2:6 16371:16378">
      <c r="XEV87" s="6"/>
      <c r="XEW87" s="6"/>
      <c r="XEX87" s="6"/>
    </row>
    <row r="93" spans="2:6 16371:16378">
      <c r="XEQ93"/>
      <c r="XER93"/>
      <c r="XES93"/>
      <c r="XET93"/>
      <c r="XEU93"/>
    </row>
    <row r="94" spans="2:6 16371:16378">
      <c r="XEQ94"/>
      <c r="XER94"/>
      <c r="XES94"/>
      <c r="XET94"/>
      <c r="XEU94"/>
    </row>
    <row r="95" spans="2:6 16371:16378">
      <c r="XEQ95"/>
      <c r="XER95"/>
      <c r="XES95"/>
      <c r="XET95"/>
      <c r="XEU95"/>
    </row>
    <row r="96" spans="2:6 16371:16378">
      <c r="XEQ96"/>
      <c r="XER96"/>
      <c r="XES96"/>
      <c r="XET96"/>
      <c r="XEU96"/>
    </row>
    <row r="97" spans="16371:16375">
      <c r="XEQ97"/>
      <c r="XER97"/>
      <c r="XES97"/>
      <c r="XET97"/>
      <c r="XEU97"/>
    </row>
    <row r="98" spans="16371:16375">
      <c r="XEQ98"/>
      <c r="XER98"/>
      <c r="XES98"/>
      <c r="XET98"/>
      <c r="XEU98"/>
    </row>
    <row r="99" spans="16371:16375">
      <c r="XEQ99"/>
      <c r="XER99"/>
      <c r="XES99"/>
      <c r="XET99"/>
      <c r="XEU99"/>
    </row>
    <row r="100" spans="16371:16375">
      <c r="XEQ100"/>
      <c r="XER100"/>
      <c r="XES100"/>
      <c r="XET100"/>
      <c r="XEU100"/>
    </row>
    <row r="101" spans="16371:16375">
      <c r="XEQ101"/>
      <c r="XER101"/>
      <c r="XES101"/>
      <c r="XET101"/>
      <c r="XEU101"/>
    </row>
    <row r="102" spans="16371:16375">
      <c r="XEQ102"/>
      <c r="XER102"/>
      <c r="XES102"/>
      <c r="XET102"/>
      <c r="XEU102"/>
    </row>
    <row r="103" spans="16371:16375">
      <c r="XEQ103"/>
      <c r="XER103"/>
      <c r="XES103"/>
      <c r="XET103"/>
      <c r="XEU103"/>
    </row>
    <row r="104" spans="16371:16375">
      <c r="XEQ104"/>
      <c r="XER104"/>
      <c r="XES104"/>
      <c r="XET104"/>
      <c r="XEU104"/>
    </row>
    <row r="105" spans="16371:16375">
      <c r="XEQ105"/>
      <c r="XER105"/>
      <c r="XES105"/>
      <c r="XET105"/>
      <c r="XEU105"/>
    </row>
    <row r="106" spans="16371:16375">
      <c r="XEQ106"/>
      <c r="XER106"/>
      <c r="XES106"/>
      <c r="XET106"/>
      <c r="XEU106"/>
    </row>
    <row r="107" spans="16371:16375">
      <c r="XEQ107"/>
      <c r="XER107"/>
      <c r="XES107"/>
      <c r="XET107"/>
      <c r="XEU107"/>
    </row>
    <row r="108" spans="16371:16375">
      <c r="XEQ108"/>
      <c r="XER108"/>
      <c r="XES108"/>
      <c r="XET108"/>
      <c r="XEU108"/>
    </row>
    <row r="109" spans="16371:16375">
      <c r="XEQ109"/>
      <c r="XER109"/>
      <c r="XES109"/>
      <c r="XET109"/>
      <c r="XEU109"/>
    </row>
    <row r="110" spans="16371:16375">
      <c r="XEQ110"/>
      <c r="XER110"/>
      <c r="XES110"/>
      <c r="XET110"/>
      <c r="XEU110"/>
    </row>
    <row r="111" spans="16371:16375">
      <c r="XEQ111"/>
      <c r="XER111"/>
      <c r="XES111"/>
      <c r="XET111"/>
      <c r="XEU111"/>
    </row>
    <row r="112" spans="16371:16375">
      <c r="XEQ112"/>
      <c r="XER112"/>
      <c r="XES112"/>
      <c r="XET112"/>
      <c r="XEU112"/>
    </row>
    <row r="113" spans="16371:16375">
      <c r="XEQ113"/>
      <c r="XER113"/>
      <c r="XES113"/>
      <c r="XET113"/>
      <c r="XEU113"/>
    </row>
    <row r="114" spans="16371:16375">
      <c r="XEQ114"/>
      <c r="XER114"/>
      <c r="XES114"/>
      <c r="XET114"/>
      <c r="XEU114"/>
    </row>
    <row r="115" spans="16371:16375">
      <c r="XEQ115"/>
      <c r="XER115"/>
      <c r="XES115"/>
      <c r="XET115"/>
      <c r="XEU115"/>
    </row>
    <row r="116" spans="16371:16375">
      <c r="XEQ116"/>
      <c r="XER116"/>
      <c r="XES116"/>
      <c r="XET116"/>
      <c r="XEU116"/>
    </row>
    <row r="117" spans="16371:16375">
      <c r="XEQ117"/>
      <c r="XER117"/>
      <c r="XES117"/>
      <c r="XET117"/>
      <c r="XEU117"/>
    </row>
    <row r="118" spans="16371:16375">
      <c r="XEQ118"/>
      <c r="XER118"/>
      <c r="XES118"/>
      <c r="XET118"/>
      <c r="XEU118"/>
    </row>
    <row r="119" spans="16371:16375">
      <c r="XEQ119"/>
      <c r="XER119"/>
      <c r="XES119"/>
      <c r="XET119"/>
      <c r="XEU119"/>
    </row>
    <row r="120" spans="16371:16375">
      <c r="XEQ120"/>
      <c r="XER120"/>
      <c r="XES120"/>
      <c r="XET120"/>
      <c r="XEU120"/>
    </row>
    <row r="121" spans="16371:16375">
      <c r="XEQ121"/>
      <c r="XER121"/>
      <c r="XES121"/>
      <c r="XET121"/>
      <c r="XEU121"/>
    </row>
    <row r="122" spans="16371:16375">
      <c r="XEQ122"/>
      <c r="XER122"/>
      <c r="XES122"/>
      <c r="XET122"/>
      <c r="XEU122"/>
    </row>
  </sheetData>
  <mergeCells count="25">
    <mergeCell ref="B80:C80"/>
    <mergeCell ref="B3:B5"/>
    <mergeCell ref="C3:C5"/>
    <mergeCell ref="E3:E5"/>
    <mergeCell ref="G3:H4"/>
    <mergeCell ref="F3:F5"/>
    <mergeCell ref="D3:D5"/>
    <mergeCell ref="I3:J4"/>
    <mergeCell ref="S3:T3"/>
    <mergeCell ref="S4:T4"/>
    <mergeCell ref="AA3:AB4"/>
    <mergeCell ref="Y3:Z4"/>
    <mergeCell ref="U3:V3"/>
    <mergeCell ref="O3:P4"/>
    <mergeCell ref="U4:V4"/>
    <mergeCell ref="Q3:R4"/>
    <mergeCell ref="W3:X4"/>
    <mergeCell ref="AH5:AI5"/>
    <mergeCell ref="AJ5:AK5"/>
    <mergeCell ref="AC3:AD3"/>
    <mergeCell ref="AE3:AF3"/>
    <mergeCell ref="K4:L4"/>
    <mergeCell ref="M4:N4"/>
    <mergeCell ref="AC4:AD4"/>
    <mergeCell ref="AE4:AF4"/>
  </mergeCells>
  <phoneticPr fontId="3"/>
  <pageMargins left="0.70866141732283472" right="0.19685039370078741" top="0.59055118110236227" bottom="0.39370078740157483" header="0.31496062992125984" footer="0.31496062992125984"/>
  <pageSetup paperSize="8" scale="75" fitToHeight="0" orientation="landscape" r:id="rId1"/>
  <headerFooter>
    <oddHeader>&amp;R&amp;"ＭＳ 明朝,標準"&amp;12 2-5.医科健診分析</oddHeader>
  </headerFooter>
  <ignoredErrors>
    <ignoredError sqref="Q6:Q80 AA6:AA80 I6:I80 K80 M80 O80 S80 U80 W80 Y80 AC80 AE80" formula="1"/>
    <ignoredError sqref="AI6:AI7 AK6:AK9 AI9:AI10" emptyCellReferenc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2"/>
  <sheetViews>
    <sheetView showGridLines="0" zoomScaleNormal="100" zoomScaleSheetLayoutView="100" workbookViewId="0"/>
  </sheetViews>
  <sheetFormatPr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290</v>
      </c>
    </row>
    <row r="2" spans="1:1" ht="16.5" customHeight="1">
      <c r="A2" s="6" t="s">
        <v>201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2"/>
  <sheetViews>
    <sheetView showGridLines="0" zoomScaleNormal="100" zoomScaleSheetLayoutView="100" workbookViewId="0"/>
  </sheetViews>
  <sheetFormatPr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210</v>
      </c>
    </row>
    <row r="2" spans="1:1" ht="16.5" customHeight="1">
      <c r="A2" s="6" t="s">
        <v>201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zoomScaleSheetLayoutView="100" workbookViewId="0"/>
  </sheetViews>
  <sheetFormatPr defaultRowHeight="13.5"/>
  <cols>
    <col min="1" max="1" width="4.625" style="138" customWidth="1"/>
    <col min="2" max="2" width="6.125" style="138" customWidth="1"/>
    <col min="3" max="6" width="16.625" style="138" customWidth="1"/>
    <col min="7" max="10" width="9" style="138"/>
    <col min="11" max="11" width="4.625" style="138" customWidth="1"/>
    <col min="12" max="16384" width="9" style="138"/>
  </cols>
  <sheetData>
    <row r="1" spans="1:6" ht="18" customHeight="1">
      <c r="A1" s="6" t="s">
        <v>233</v>
      </c>
    </row>
    <row r="2" spans="1:6" ht="18" customHeight="1">
      <c r="A2" s="6" t="s">
        <v>197</v>
      </c>
    </row>
    <row r="3" spans="1:6" ht="42" customHeight="1">
      <c r="B3" s="203" t="s">
        <v>276</v>
      </c>
      <c r="C3" s="204"/>
      <c r="D3" s="139" t="s">
        <v>133</v>
      </c>
      <c r="E3" s="140" t="s">
        <v>73</v>
      </c>
      <c r="F3" s="141" t="s">
        <v>299</v>
      </c>
    </row>
    <row r="4" spans="1:6" ht="30" customHeight="1">
      <c r="B4" s="201" t="s">
        <v>82</v>
      </c>
      <c r="C4" s="202"/>
      <c r="D4" s="142">
        <v>237695</v>
      </c>
      <c r="E4" s="143">
        <v>56455</v>
      </c>
      <c r="F4" s="144">
        <f>IFERROR(E4/D4,"-")</f>
        <v>0.23751025473821494</v>
      </c>
    </row>
    <row r="5" spans="1:6" ht="30" customHeight="1">
      <c r="B5" s="201" t="s">
        <v>277</v>
      </c>
      <c r="C5" s="202"/>
      <c r="D5" s="142">
        <v>98847</v>
      </c>
      <c r="E5" s="143">
        <v>35789</v>
      </c>
      <c r="F5" s="144">
        <f t="shared" ref="F5:F12" si="0">IFERROR(E5/D5,"-")</f>
        <v>0.36206460489443282</v>
      </c>
    </row>
    <row r="6" spans="1:6" ht="30" customHeight="1">
      <c r="B6" s="201" t="s">
        <v>278</v>
      </c>
      <c r="C6" s="202"/>
      <c r="D6" s="142">
        <v>237768</v>
      </c>
      <c r="E6" s="143">
        <v>142180</v>
      </c>
      <c r="F6" s="144">
        <f t="shared" si="0"/>
        <v>0.59797786077184478</v>
      </c>
    </row>
    <row r="7" spans="1:6" ht="30" customHeight="1">
      <c r="B7" s="201" t="s">
        <v>279</v>
      </c>
      <c r="C7" s="202"/>
      <c r="D7" s="142">
        <v>237750</v>
      </c>
      <c r="E7" s="143">
        <v>29707</v>
      </c>
      <c r="F7" s="144">
        <f t="shared" si="0"/>
        <v>0.12495057833859095</v>
      </c>
    </row>
    <row r="8" spans="1:6" ht="30" customHeight="1">
      <c r="B8" s="201" t="s">
        <v>280</v>
      </c>
      <c r="C8" s="202"/>
      <c r="D8" s="142">
        <v>237767</v>
      </c>
      <c r="E8" s="143">
        <v>41177</v>
      </c>
      <c r="F8" s="144">
        <f t="shared" si="0"/>
        <v>0.173182148910488</v>
      </c>
    </row>
    <row r="9" spans="1:6" ht="30" customHeight="1">
      <c r="B9" s="201" t="s">
        <v>87</v>
      </c>
      <c r="C9" s="202"/>
      <c r="D9" s="93">
        <v>237767</v>
      </c>
      <c r="E9" s="143">
        <v>13000</v>
      </c>
      <c r="F9" s="144">
        <f t="shared" si="0"/>
        <v>5.4675375472626561E-2</v>
      </c>
    </row>
    <row r="10" spans="1:6" ht="30" customHeight="1">
      <c r="B10" s="201" t="s">
        <v>281</v>
      </c>
      <c r="C10" s="202"/>
      <c r="D10" s="142">
        <v>237638</v>
      </c>
      <c r="E10" s="143">
        <v>103792</v>
      </c>
      <c r="F10" s="144">
        <f t="shared" si="0"/>
        <v>0.4367651638206011</v>
      </c>
    </row>
    <row r="11" spans="1:6" ht="30" customHeight="1">
      <c r="B11" s="201" t="s">
        <v>282</v>
      </c>
      <c r="C11" s="202"/>
      <c r="D11" s="142">
        <v>204001</v>
      </c>
      <c r="E11" s="143">
        <v>73845</v>
      </c>
      <c r="F11" s="144">
        <f t="shared" si="0"/>
        <v>0.36198351968862896</v>
      </c>
    </row>
    <row r="12" spans="1:6" ht="30" customHeight="1">
      <c r="B12" s="201" t="s">
        <v>283</v>
      </c>
      <c r="C12" s="202"/>
      <c r="D12" s="145">
        <v>237640</v>
      </c>
      <c r="E12" s="146">
        <v>145184</v>
      </c>
      <c r="F12" s="147">
        <f t="shared" si="0"/>
        <v>0.61094091903719916</v>
      </c>
    </row>
    <row r="13" spans="1:6" ht="13.5" customHeight="1">
      <c r="B13" s="148" t="s">
        <v>204</v>
      </c>
      <c r="C13" s="149"/>
      <c r="D13" s="150"/>
      <c r="E13" s="150"/>
      <c r="F13" s="151"/>
    </row>
    <row r="14" spans="1:6" ht="13.5" customHeight="1">
      <c r="B14" s="152" t="s">
        <v>235</v>
      </c>
      <c r="C14" s="149"/>
      <c r="D14" s="150"/>
      <c r="E14" s="150"/>
      <c r="F14" s="151"/>
    </row>
    <row r="15" spans="1:6" ht="13.5" customHeight="1">
      <c r="B15" s="153" t="s">
        <v>284</v>
      </c>
    </row>
    <row r="16" spans="1:6">
      <c r="B16" s="154"/>
      <c r="C16" s="155"/>
    </row>
    <row r="17" spans="1:16" ht="18" customHeight="1">
      <c r="A17" s="6" t="s">
        <v>233</v>
      </c>
    </row>
    <row r="18" spans="1:16" ht="18" customHeight="1">
      <c r="A18" s="6" t="s">
        <v>197</v>
      </c>
    </row>
    <row r="28" spans="1:16">
      <c r="P28" s="117"/>
    </row>
    <row r="29" spans="1:16">
      <c r="P29" s="118"/>
    </row>
    <row r="30" spans="1:16">
      <c r="P30" s="156"/>
    </row>
    <row r="51" spans="2:6" ht="13.5" customHeight="1">
      <c r="B51" s="148" t="s">
        <v>204</v>
      </c>
      <c r="C51" s="149"/>
      <c r="D51" s="150"/>
      <c r="E51" s="150"/>
      <c r="F51" s="151"/>
    </row>
    <row r="52" spans="2:6" ht="13.5" customHeight="1">
      <c r="B52" s="152" t="s">
        <v>235</v>
      </c>
      <c r="C52" s="149"/>
      <c r="D52" s="150"/>
      <c r="E52" s="150"/>
      <c r="F52" s="151"/>
    </row>
    <row r="53" spans="2:6" ht="13.5" customHeight="1">
      <c r="B53" s="153" t="s">
        <v>284</v>
      </c>
      <c r="C53" s="149"/>
      <c r="D53" s="150"/>
      <c r="E53" s="150"/>
      <c r="F53" s="151"/>
    </row>
  </sheetData>
  <mergeCells count="10">
    <mergeCell ref="B9:C9"/>
    <mergeCell ref="B10:C10"/>
    <mergeCell ref="B11:C11"/>
    <mergeCell ref="B12:C12"/>
    <mergeCell ref="B3:C3"/>
    <mergeCell ref="B4:C4"/>
    <mergeCell ref="B5:C5"/>
    <mergeCell ref="B6:C6"/>
    <mergeCell ref="B7:C7"/>
    <mergeCell ref="B8:C8"/>
  </mergeCells>
  <phoneticPr fontId="3"/>
  <pageMargins left="0.70866141732283472" right="0.70866141732283472" top="0.74803149606299213" bottom="0.74803149606299213" header="0.31496062992125984" footer="0.31496062992125984"/>
  <pageSetup paperSize="9" scale="75" fitToHeight="0" orientation="portrait" r:id="rId1"/>
  <headerFooter>
    <oddHeader xml:space="preserve">&amp;R&amp;"ＭＳ 明朝,標準"&amp;12 2-5 医科健診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H19"/>
  <sheetViews>
    <sheetView showGridLines="0" zoomScaleNormal="100" zoomScaleSheetLayoutView="100" workbookViewId="0"/>
  </sheetViews>
  <sheetFormatPr defaultRowHeight="13.5"/>
  <cols>
    <col min="1" max="1" width="4.625" style="6" customWidth="1"/>
    <col min="2" max="2" width="3.25" style="6" customWidth="1"/>
    <col min="3" max="3" width="11.375" style="6" bestFit="1" customWidth="1"/>
    <col min="4" max="5" width="9.125" style="6" customWidth="1"/>
    <col min="6" max="6" width="9.625" style="6" customWidth="1"/>
    <col min="7" max="8" width="9.125" style="6" customWidth="1"/>
    <col min="9" max="9" width="9.625" style="6" customWidth="1"/>
    <col min="10" max="11" width="9.125" style="6" customWidth="1"/>
    <col min="12" max="12" width="9.625" style="6" customWidth="1"/>
    <col min="13" max="14" width="9.125" style="6" customWidth="1"/>
    <col min="15" max="15" width="9.625" style="6" customWidth="1"/>
    <col min="16" max="17" width="9.125" style="6" customWidth="1"/>
    <col min="18" max="18" width="9.625" style="6" customWidth="1"/>
    <col min="19" max="20" width="9.125" style="6" customWidth="1"/>
    <col min="21" max="21" width="9.625" style="6" customWidth="1"/>
    <col min="22" max="23" width="9.125" style="6" customWidth="1"/>
    <col min="24" max="24" width="9.625" style="6" customWidth="1"/>
    <col min="25" max="26" width="9.125" style="6" customWidth="1"/>
    <col min="27" max="27" width="9.625" style="6" customWidth="1"/>
    <col min="28" max="29" width="9.125" style="6" customWidth="1"/>
    <col min="30" max="30" width="9.625" style="6" customWidth="1"/>
    <col min="31" max="16384" width="9" style="6"/>
  </cols>
  <sheetData>
    <row r="1" spans="1:60" ht="16.5" customHeight="1">
      <c r="A1" s="6" t="s">
        <v>233</v>
      </c>
    </row>
    <row r="2" spans="1:60" ht="16.5" customHeight="1">
      <c r="A2" s="6" t="s">
        <v>198</v>
      </c>
      <c r="D2" s="56" t="s">
        <v>236</v>
      </c>
    </row>
    <row r="3" spans="1:60" ht="16.5" customHeight="1">
      <c r="B3" s="166"/>
      <c r="C3" s="168" t="s">
        <v>132</v>
      </c>
      <c r="D3" s="166" t="s">
        <v>82</v>
      </c>
      <c r="E3" s="186"/>
      <c r="F3" s="184"/>
      <c r="G3" s="166" t="s">
        <v>83</v>
      </c>
      <c r="H3" s="186"/>
      <c r="I3" s="184"/>
      <c r="J3" s="166" t="s">
        <v>84</v>
      </c>
      <c r="K3" s="186"/>
      <c r="L3" s="184"/>
      <c r="M3" s="166" t="s">
        <v>85</v>
      </c>
      <c r="N3" s="186"/>
      <c r="O3" s="186"/>
      <c r="P3" s="166" t="s">
        <v>86</v>
      </c>
      <c r="Q3" s="186"/>
      <c r="R3" s="184"/>
      <c r="S3" s="166" t="s">
        <v>87</v>
      </c>
      <c r="T3" s="186"/>
      <c r="U3" s="184"/>
      <c r="V3" s="166" t="s">
        <v>88</v>
      </c>
      <c r="W3" s="186"/>
      <c r="X3" s="184"/>
      <c r="Y3" s="166" t="s">
        <v>89</v>
      </c>
      <c r="Z3" s="186"/>
      <c r="AA3" s="184"/>
      <c r="AB3" s="166" t="s">
        <v>90</v>
      </c>
      <c r="AC3" s="186"/>
      <c r="AD3" s="184"/>
    </row>
    <row r="4" spans="1:60" ht="16.5" customHeight="1">
      <c r="B4" s="197"/>
      <c r="C4" s="168"/>
      <c r="D4" s="167"/>
      <c r="E4" s="187"/>
      <c r="F4" s="185"/>
      <c r="G4" s="167"/>
      <c r="H4" s="187"/>
      <c r="I4" s="185"/>
      <c r="J4" s="167"/>
      <c r="K4" s="187"/>
      <c r="L4" s="185"/>
      <c r="M4" s="167"/>
      <c r="N4" s="187"/>
      <c r="O4" s="187"/>
      <c r="P4" s="167"/>
      <c r="Q4" s="187"/>
      <c r="R4" s="185"/>
      <c r="S4" s="167"/>
      <c r="T4" s="187"/>
      <c r="U4" s="185"/>
      <c r="V4" s="167"/>
      <c r="W4" s="187"/>
      <c r="X4" s="185"/>
      <c r="Y4" s="167"/>
      <c r="Z4" s="187"/>
      <c r="AA4" s="185"/>
      <c r="AB4" s="167"/>
      <c r="AC4" s="187"/>
      <c r="AD4" s="185"/>
      <c r="AF4" s="6" t="s">
        <v>260</v>
      </c>
    </row>
    <row r="5" spans="1:60" ht="48">
      <c r="B5" s="167"/>
      <c r="C5" s="168"/>
      <c r="D5" s="48" t="s">
        <v>81</v>
      </c>
      <c r="E5" s="46" t="s">
        <v>73</v>
      </c>
      <c r="F5" s="53" t="s">
        <v>298</v>
      </c>
      <c r="G5" s="48" t="s">
        <v>81</v>
      </c>
      <c r="H5" s="46" t="s">
        <v>73</v>
      </c>
      <c r="I5" s="53" t="s">
        <v>298</v>
      </c>
      <c r="J5" s="48" t="s">
        <v>81</v>
      </c>
      <c r="K5" s="46" t="s">
        <v>73</v>
      </c>
      <c r="L5" s="53" t="s">
        <v>298</v>
      </c>
      <c r="M5" s="48" t="s">
        <v>81</v>
      </c>
      <c r="N5" s="46" t="s">
        <v>73</v>
      </c>
      <c r="O5" s="53" t="s">
        <v>298</v>
      </c>
      <c r="P5" s="48" t="s">
        <v>81</v>
      </c>
      <c r="Q5" s="46" t="s">
        <v>73</v>
      </c>
      <c r="R5" s="53" t="s">
        <v>298</v>
      </c>
      <c r="S5" s="48" t="s">
        <v>81</v>
      </c>
      <c r="T5" s="46" t="s">
        <v>73</v>
      </c>
      <c r="U5" s="53" t="s">
        <v>298</v>
      </c>
      <c r="V5" s="48" t="s">
        <v>81</v>
      </c>
      <c r="W5" s="46" t="s">
        <v>73</v>
      </c>
      <c r="X5" s="53" t="s">
        <v>298</v>
      </c>
      <c r="Y5" s="48" t="s">
        <v>81</v>
      </c>
      <c r="Z5" s="46" t="s">
        <v>73</v>
      </c>
      <c r="AA5" s="12" t="s">
        <v>298</v>
      </c>
      <c r="AB5" s="48" t="s">
        <v>81</v>
      </c>
      <c r="AC5" s="46" t="s">
        <v>73</v>
      </c>
      <c r="AD5" s="53" t="s">
        <v>298</v>
      </c>
      <c r="AF5" s="159" t="s">
        <v>211</v>
      </c>
      <c r="AG5" s="160"/>
      <c r="AH5" s="159" t="s">
        <v>212</v>
      </c>
      <c r="AI5" s="160"/>
      <c r="AJ5" s="159" t="s">
        <v>213</v>
      </c>
      <c r="AK5" s="160"/>
      <c r="AL5" s="159" t="s">
        <v>214</v>
      </c>
      <c r="AM5" s="160"/>
      <c r="AN5" s="159" t="s">
        <v>215</v>
      </c>
      <c r="AO5" s="160"/>
      <c r="AP5" s="159" t="s">
        <v>216</v>
      </c>
      <c r="AQ5" s="160"/>
      <c r="AR5" s="159" t="s">
        <v>217</v>
      </c>
      <c r="AS5" s="160"/>
      <c r="AT5" s="159" t="s">
        <v>218</v>
      </c>
      <c r="AU5" s="160"/>
      <c r="AV5" s="159" t="s">
        <v>219</v>
      </c>
      <c r="AW5" s="160"/>
      <c r="AY5" s="49" t="s">
        <v>211</v>
      </c>
      <c r="AZ5" s="49" t="s">
        <v>212</v>
      </c>
      <c r="BA5" s="49" t="s">
        <v>213</v>
      </c>
      <c r="BB5" s="49" t="s">
        <v>214</v>
      </c>
      <c r="BC5" s="49" t="s">
        <v>215</v>
      </c>
      <c r="BD5" s="49" t="s">
        <v>216</v>
      </c>
      <c r="BE5" s="49" t="s">
        <v>217</v>
      </c>
      <c r="BF5" s="49" t="s">
        <v>218</v>
      </c>
      <c r="BG5" s="49" t="s">
        <v>219</v>
      </c>
      <c r="BH5" s="63"/>
    </row>
    <row r="6" spans="1:60" s="90" customFormat="1" ht="13.5" customHeight="1">
      <c r="B6" s="97">
        <v>1</v>
      </c>
      <c r="C6" s="51" t="s">
        <v>190</v>
      </c>
      <c r="D6" s="98">
        <v>40063</v>
      </c>
      <c r="E6" s="99">
        <v>8794</v>
      </c>
      <c r="F6" s="100">
        <f>IFERROR(E6/D6,"-")</f>
        <v>0.21950428075780645</v>
      </c>
      <c r="G6" s="98">
        <v>15033</v>
      </c>
      <c r="H6" s="99">
        <v>5322</v>
      </c>
      <c r="I6" s="100">
        <f>IFERROR(H6/G6,"-")</f>
        <v>0.35402115346238278</v>
      </c>
      <c r="J6" s="98">
        <v>40082</v>
      </c>
      <c r="K6" s="99">
        <v>23858</v>
      </c>
      <c r="L6" s="100">
        <f>IFERROR(K6/J6,"-")</f>
        <v>0.5952297789531461</v>
      </c>
      <c r="M6" s="98">
        <v>40079</v>
      </c>
      <c r="N6" s="99">
        <v>5019</v>
      </c>
      <c r="O6" s="100">
        <f t="shared" ref="O6:O11" si="0">IFERROR(N6/M6,"-")</f>
        <v>0.12522767534120113</v>
      </c>
      <c r="P6" s="98">
        <v>40082</v>
      </c>
      <c r="Q6" s="99">
        <v>6258</v>
      </c>
      <c r="R6" s="100">
        <f>IFERROR(Q6/P6,"-")</f>
        <v>0.1561299336360461</v>
      </c>
      <c r="S6" s="98">
        <v>40082</v>
      </c>
      <c r="T6" s="99">
        <v>1964</v>
      </c>
      <c r="U6" s="100">
        <f>IFERROR(T6/S6,"-")</f>
        <v>4.8999550920612742E-2</v>
      </c>
      <c r="V6" s="98">
        <v>40082</v>
      </c>
      <c r="W6" s="99">
        <v>18354</v>
      </c>
      <c r="X6" s="100">
        <f>IFERROR(W6/V6,"-")</f>
        <v>0.45791128187216207</v>
      </c>
      <c r="Y6" s="98">
        <v>34608</v>
      </c>
      <c r="Z6" s="99">
        <v>12537</v>
      </c>
      <c r="AA6" s="100">
        <f>IFERROR(Z6/Y6,"-")</f>
        <v>0.36225728155339804</v>
      </c>
      <c r="AB6" s="98">
        <v>40076</v>
      </c>
      <c r="AC6" s="99">
        <v>26340</v>
      </c>
      <c r="AD6" s="100">
        <f t="shared" ref="AD6:AD14" si="1">IFERROR(AC6/AB6,"-")</f>
        <v>0.65725122267691383</v>
      </c>
      <c r="AF6" s="64" t="str">
        <f>INDEX($C$6:$C$13,MATCH(AG6,F$6:F$13,0))</f>
        <v>中河内医療圏</v>
      </c>
      <c r="AG6" s="65">
        <f>LARGE(F$6:F$13,ROW(A1))</f>
        <v>0.25292932615220159</v>
      </c>
      <c r="AH6" s="64" t="str">
        <f>INDEX($C$6:$C$13,MATCH(AI6,I$6:I$13,0))</f>
        <v>北河内医療圏</v>
      </c>
      <c r="AI6" s="65">
        <f>LARGE(I$6:I$13,ROW(C1))</f>
        <v>0.37274044214902058</v>
      </c>
      <c r="AJ6" s="64" t="str">
        <f>INDEX($C$6:$C$13,MATCH(AK6,L$6:L$13,0))</f>
        <v>堺市医療圏</v>
      </c>
      <c r="AK6" s="65">
        <f>LARGE(L$6:L$13,ROW(E1))</f>
        <v>0.62601464070514412</v>
      </c>
      <c r="AL6" s="64" t="str">
        <f>INDEX($C$6:$C$13,MATCH(AM6,O$6:O$13,0))</f>
        <v>堺市医療圏</v>
      </c>
      <c r="AM6" s="65">
        <f>LARGE(O$6:O$13,ROW(G1))</f>
        <v>0.1357569721115538</v>
      </c>
      <c r="AN6" s="64" t="str">
        <f>INDEX($C$6:$C$13,MATCH(AO6,R$6:R$13,0))</f>
        <v>北河内医療圏</v>
      </c>
      <c r="AO6" s="65">
        <f>LARGE(R$6:R$13,ROW(I1))</f>
        <v>0.19010394777394862</v>
      </c>
      <c r="AP6" s="64" t="str">
        <f>INDEX($C$6:$C$13,MATCH(AQ6,U$6:U$13,0))</f>
        <v>泉州医療圏</v>
      </c>
      <c r="AQ6" s="65">
        <f>LARGE(U$6:U$13,ROW(K1))</f>
        <v>6.1623225259588896E-2</v>
      </c>
      <c r="AR6" s="64" t="str">
        <f>INDEX($C$6:$C$13,MATCH(AS6,X$6:X$13,0))</f>
        <v>豊能医療圏</v>
      </c>
      <c r="AS6" s="65">
        <f>LARGE(X$6:X$13,ROW(M1))</f>
        <v>0.45791128187216207</v>
      </c>
      <c r="AT6" s="64" t="str">
        <f>INDEX($C$6:$C$13,MATCH(AU6,AA$6:AA$13,0))</f>
        <v>堺市医療圏</v>
      </c>
      <c r="AU6" s="65">
        <f>LARGE(AA$6:AA$13,ROW(O1))</f>
        <v>0.3894377102579164</v>
      </c>
      <c r="AV6" s="64" t="str">
        <f>INDEX($C$6:$C$13,MATCH(AW6,AD$6:AD$13,0))</f>
        <v>中河内医療圏</v>
      </c>
      <c r="AW6" s="65">
        <f>LARGE(AD$6:AD$13,ROW(Q1))</f>
        <v>0.66831133588257063</v>
      </c>
      <c r="AY6" s="101">
        <f>$F$14</f>
        <v>0.23751025473821494</v>
      </c>
      <c r="AZ6" s="101">
        <f>$I$14</f>
        <v>0.36206460489443282</v>
      </c>
      <c r="BA6" s="101">
        <f>$L$14</f>
        <v>0.59797786077184478</v>
      </c>
      <c r="BB6" s="101">
        <f>$O$14</f>
        <v>0.12495057833859095</v>
      </c>
      <c r="BC6" s="101">
        <f>$R$14</f>
        <v>0.173182148910488</v>
      </c>
      <c r="BD6" s="101">
        <f>$U$14</f>
        <v>5.4675375472626561E-2</v>
      </c>
      <c r="BE6" s="101">
        <f>$X$14</f>
        <v>0.4367651638206011</v>
      </c>
      <c r="BF6" s="101">
        <f>$AA$14</f>
        <v>0.36198351968862896</v>
      </c>
      <c r="BG6" s="101">
        <f>$AD$14</f>
        <v>0.61094091903719916</v>
      </c>
      <c r="BH6" s="102">
        <v>0</v>
      </c>
    </row>
    <row r="7" spans="1:60" s="90" customFormat="1">
      <c r="B7" s="97">
        <v>2</v>
      </c>
      <c r="C7" s="51" t="s">
        <v>7</v>
      </c>
      <c r="D7" s="98">
        <v>27002</v>
      </c>
      <c r="E7" s="99">
        <v>6063</v>
      </c>
      <c r="F7" s="100">
        <f t="shared" ref="F7:F14" si="2">IFERROR(E7/D7,"-")</f>
        <v>0.22453892304273756</v>
      </c>
      <c r="G7" s="98">
        <v>12805</v>
      </c>
      <c r="H7" s="99">
        <v>4636</v>
      </c>
      <c r="I7" s="100">
        <f t="shared" ref="I7:I14" si="3">IFERROR(H7/G7,"-")</f>
        <v>0.36204607575165954</v>
      </c>
      <c r="J7" s="98">
        <v>27006</v>
      </c>
      <c r="K7" s="99">
        <v>15656</v>
      </c>
      <c r="L7" s="100">
        <f t="shared" ref="L7:L14" si="4">IFERROR(K7/J7,"-")</f>
        <v>0.57972302451307112</v>
      </c>
      <c r="M7" s="98">
        <v>27004</v>
      </c>
      <c r="N7" s="99">
        <v>3332</v>
      </c>
      <c r="O7" s="100">
        <f t="shared" si="0"/>
        <v>0.12338912753666123</v>
      </c>
      <c r="P7" s="98">
        <v>27006</v>
      </c>
      <c r="Q7" s="99">
        <v>4152</v>
      </c>
      <c r="R7" s="100">
        <f t="shared" ref="R7:R14" si="5">IFERROR(Q7/P7,"-")</f>
        <v>0.15374361253054877</v>
      </c>
      <c r="S7" s="98">
        <v>27006</v>
      </c>
      <c r="T7" s="99">
        <v>1414</v>
      </c>
      <c r="U7" s="100">
        <f t="shared" ref="U7:U14" si="6">IFERROR(T7/S7,"-")</f>
        <v>5.2358735095904614E-2</v>
      </c>
      <c r="V7" s="98">
        <v>26989</v>
      </c>
      <c r="W7" s="99">
        <v>11236</v>
      </c>
      <c r="X7" s="100">
        <f t="shared" ref="X7:X14" si="7">IFERROR(W7/V7,"-")</f>
        <v>0.41631775908703544</v>
      </c>
      <c r="Y7" s="98">
        <v>23718</v>
      </c>
      <c r="Z7" s="99">
        <v>8319</v>
      </c>
      <c r="AA7" s="100">
        <f t="shared" ref="AA7:AA14" si="8">IFERROR(Z7/Y7,"-")</f>
        <v>0.35074626865671643</v>
      </c>
      <c r="AB7" s="98">
        <v>26996</v>
      </c>
      <c r="AC7" s="99">
        <v>16513</v>
      </c>
      <c r="AD7" s="100">
        <f t="shared" si="1"/>
        <v>0.61168321232775225</v>
      </c>
      <c r="AF7" s="64" t="str">
        <f t="shared" ref="AF7:AF13" si="9">INDEX($C$6:$C$13,MATCH(AG7,F$6:F$13,0))</f>
        <v>北河内医療圏</v>
      </c>
      <c r="AG7" s="65">
        <f t="shared" ref="AG7:AG13" si="10">LARGE(F$6:F$13,ROW(A2))</f>
        <v>0.24854309088871457</v>
      </c>
      <c r="AH7" s="64" t="str">
        <f t="shared" ref="AH7:AH13" si="11">INDEX($C$6:$C$13,MATCH(AI7,I$6:I$13,0))</f>
        <v>中河内医療圏</v>
      </c>
      <c r="AI7" s="65">
        <f t="shared" ref="AI7:AI13" si="12">LARGE(I$6:I$13,ROW(C2))</f>
        <v>0.36381257374009773</v>
      </c>
      <c r="AJ7" s="64" t="str">
        <f t="shared" ref="AJ7:AJ13" si="13">INDEX($C$6:$C$13,MATCH(AK7,L$6:L$13,0))</f>
        <v>中河内医療圏</v>
      </c>
      <c r="AK7" s="65">
        <f t="shared" ref="AK7:AK13" si="14">LARGE(L$6:L$13,ROW(E2))</f>
        <v>0.61844915393461475</v>
      </c>
      <c r="AL7" s="64" t="str">
        <f t="shared" ref="AL7:AL13" si="15">INDEX($C$6:$C$13,MATCH(AM7,O$6:O$13,0))</f>
        <v>北河内医療圏</v>
      </c>
      <c r="AM7" s="65">
        <f t="shared" ref="AM7:AM13" si="16">LARGE(O$6:O$13,ROW(G2))</f>
        <v>0.13332212508406188</v>
      </c>
      <c r="AN7" s="64" t="str">
        <f t="shared" ref="AN7:AN13" si="17">INDEX($C$6:$C$13,MATCH(AO7,R$6:R$13,0))</f>
        <v>堺市医療圏</v>
      </c>
      <c r="AO7" s="65">
        <f t="shared" ref="AO7:AO13" si="18">LARGE(R$6:R$13,ROW(I2))</f>
        <v>0.18549873014292118</v>
      </c>
      <c r="AP7" s="64" t="str">
        <f t="shared" ref="AP7:AP13" si="19">INDEX($C$6:$C$13,MATCH(AQ7,U$6:U$13,0))</f>
        <v>中河内医療圏</v>
      </c>
      <c r="AQ7" s="65">
        <f t="shared" ref="AQ7:AQ13" si="20">LARGE(U$6:U$13,ROW(K2))</f>
        <v>5.7622802694266471E-2</v>
      </c>
      <c r="AR7" s="64" t="str">
        <f t="shared" ref="AR7:AR13" si="21">INDEX($C$6:$C$13,MATCH(AS7,X$6:X$13,0))</f>
        <v>中河内医療圏</v>
      </c>
      <c r="AS7" s="65">
        <f t="shared" ref="AS7:AS13" si="22">LARGE(X$6:X$13,ROW(M2))</f>
        <v>0.45705710644246189</v>
      </c>
      <c r="AT7" s="64" t="str">
        <f t="shared" ref="AT7:AT13" si="23">INDEX($C$6:$C$13,MATCH(AU7,AA$6:AA$13,0))</f>
        <v>泉州医療圏</v>
      </c>
      <c r="AU7" s="65">
        <f t="shared" ref="AU7:AU13" si="24">LARGE(AA$6:AA$13,ROW(O2))</f>
        <v>0.36888356301178349</v>
      </c>
      <c r="AV7" s="64" t="str">
        <f t="shared" ref="AV7:AV13" si="25">INDEX($C$6:$C$13,MATCH(AW7,AD$6:AD$13,0))</f>
        <v>豊能医療圏</v>
      </c>
      <c r="AW7" s="65">
        <f t="shared" ref="AW7:AW13" si="26">LARGE(AD$6:AD$13,ROW(Q2))</f>
        <v>0.65725122267691383</v>
      </c>
      <c r="AY7" s="101">
        <f t="shared" ref="AY7:AY13" si="27">$F$14</f>
        <v>0.23751025473821494</v>
      </c>
      <c r="AZ7" s="101">
        <f t="shared" ref="AZ7:AZ13" si="28">$I$14</f>
        <v>0.36206460489443282</v>
      </c>
      <c r="BA7" s="101">
        <f t="shared" ref="BA7:BA13" si="29">$L$14</f>
        <v>0.59797786077184478</v>
      </c>
      <c r="BB7" s="101">
        <f t="shared" ref="BB7:BB13" si="30">$O$14</f>
        <v>0.12495057833859095</v>
      </c>
      <c r="BC7" s="101">
        <f t="shared" ref="BC7:BC13" si="31">$R$14</f>
        <v>0.173182148910488</v>
      </c>
      <c r="BD7" s="101">
        <f t="shared" ref="BD7:BD13" si="32">$U$14</f>
        <v>5.4675375472626561E-2</v>
      </c>
      <c r="BE7" s="101">
        <f t="shared" ref="BE7:BE13" si="33">$X$14</f>
        <v>0.4367651638206011</v>
      </c>
      <c r="BF7" s="101">
        <f t="shared" ref="BF7:BF13" si="34">$AA$14</f>
        <v>0.36198351968862896</v>
      </c>
      <c r="BG7" s="101">
        <f t="shared" ref="BG7:BG13" si="35">$AD$14</f>
        <v>0.61094091903719916</v>
      </c>
      <c r="BH7" s="102">
        <v>0</v>
      </c>
    </row>
    <row r="8" spans="1:60" s="90" customFormat="1">
      <c r="B8" s="97">
        <v>3</v>
      </c>
      <c r="C8" s="51" t="s">
        <v>12</v>
      </c>
      <c r="D8" s="98">
        <v>35692</v>
      </c>
      <c r="E8" s="99">
        <v>8871</v>
      </c>
      <c r="F8" s="100">
        <f t="shared" si="2"/>
        <v>0.24854309088871457</v>
      </c>
      <c r="G8" s="98">
        <v>15877</v>
      </c>
      <c r="H8" s="99">
        <v>5918</v>
      </c>
      <c r="I8" s="100">
        <f t="shared" si="3"/>
        <v>0.37274044214902058</v>
      </c>
      <c r="J8" s="98">
        <v>35692</v>
      </c>
      <c r="K8" s="99">
        <v>21492</v>
      </c>
      <c r="L8" s="100">
        <f t="shared" si="4"/>
        <v>0.60215174268743699</v>
      </c>
      <c r="M8" s="98">
        <v>35688</v>
      </c>
      <c r="N8" s="99">
        <v>4758</v>
      </c>
      <c r="O8" s="100">
        <f t="shared" si="0"/>
        <v>0.13332212508406188</v>
      </c>
      <c r="P8" s="98">
        <v>35691</v>
      </c>
      <c r="Q8" s="99">
        <v>6785</v>
      </c>
      <c r="R8" s="100">
        <f>IFERROR(Q8/P8,"-")</f>
        <v>0.19010394777394862</v>
      </c>
      <c r="S8" s="98">
        <v>35691</v>
      </c>
      <c r="T8" s="99">
        <v>2029</v>
      </c>
      <c r="U8" s="100">
        <f t="shared" si="6"/>
        <v>5.6849065590765177E-2</v>
      </c>
      <c r="V8" s="98">
        <v>35688</v>
      </c>
      <c r="W8" s="99">
        <v>15694</v>
      </c>
      <c r="X8" s="100">
        <f t="shared" si="7"/>
        <v>0.43975566016588208</v>
      </c>
      <c r="Y8" s="98">
        <v>28097</v>
      </c>
      <c r="Z8" s="99">
        <v>10264</v>
      </c>
      <c r="AA8" s="100">
        <f t="shared" si="8"/>
        <v>0.3653059045449692</v>
      </c>
      <c r="AB8" s="98">
        <v>35680</v>
      </c>
      <c r="AC8" s="99">
        <v>21611</v>
      </c>
      <c r="AD8" s="100">
        <f t="shared" si="1"/>
        <v>0.60568946188340811</v>
      </c>
      <c r="AF8" s="64" t="str">
        <f t="shared" si="9"/>
        <v>大阪市医療圏</v>
      </c>
      <c r="AG8" s="65">
        <f t="shared" si="10"/>
        <v>0.24562377153428142</v>
      </c>
      <c r="AH8" s="64" t="str">
        <f t="shared" si="11"/>
        <v>三島医療圏</v>
      </c>
      <c r="AI8" s="65">
        <f t="shared" si="12"/>
        <v>0.36204607575165954</v>
      </c>
      <c r="AJ8" s="64" t="str">
        <f t="shared" si="13"/>
        <v>泉州医療圏</v>
      </c>
      <c r="AK8" s="65">
        <f t="shared" si="14"/>
        <v>0.60607730123749792</v>
      </c>
      <c r="AL8" s="64" t="str">
        <f t="shared" si="15"/>
        <v>中河内医療圏</v>
      </c>
      <c r="AM8" s="65">
        <f t="shared" si="16"/>
        <v>0.13249548217512733</v>
      </c>
      <c r="AN8" s="64" t="str">
        <f t="shared" si="17"/>
        <v>大阪市医療圏</v>
      </c>
      <c r="AO8" s="65">
        <f t="shared" si="18"/>
        <v>0.18166894032231959</v>
      </c>
      <c r="AP8" s="64" t="str">
        <f t="shared" si="19"/>
        <v>北河内医療圏</v>
      </c>
      <c r="AQ8" s="65">
        <f t="shared" si="20"/>
        <v>5.6849065590765177E-2</v>
      </c>
      <c r="AR8" s="64" t="str">
        <f t="shared" si="21"/>
        <v>堺市医療圏</v>
      </c>
      <c r="AS8" s="65">
        <f t="shared" si="22"/>
        <v>0.44128486055776894</v>
      </c>
      <c r="AT8" s="64" t="str">
        <f t="shared" si="23"/>
        <v>北河内医療圏</v>
      </c>
      <c r="AU8" s="65">
        <f t="shared" si="24"/>
        <v>0.3653059045449692</v>
      </c>
      <c r="AV8" s="64" t="str">
        <f t="shared" si="25"/>
        <v>三島医療圏</v>
      </c>
      <c r="AW8" s="65">
        <f t="shared" si="26"/>
        <v>0.61168321232775225</v>
      </c>
      <c r="AY8" s="101">
        <f t="shared" si="27"/>
        <v>0.23751025473821494</v>
      </c>
      <c r="AZ8" s="101">
        <f t="shared" si="28"/>
        <v>0.36206460489443282</v>
      </c>
      <c r="BA8" s="101">
        <f t="shared" si="29"/>
        <v>0.59797786077184478</v>
      </c>
      <c r="BB8" s="101">
        <f t="shared" si="30"/>
        <v>0.12495057833859095</v>
      </c>
      <c r="BC8" s="101">
        <f t="shared" si="31"/>
        <v>0.173182148910488</v>
      </c>
      <c r="BD8" s="101">
        <f t="shared" si="32"/>
        <v>5.4675375472626561E-2</v>
      </c>
      <c r="BE8" s="101">
        <f t="shared" si="33"/>
        <v>0.4367651638206011</v>
      </c>
      <c r="BF8" s="101">
        <f t="shared" si="34"/>
        <v>0.36198351968862896</v>
      </c>
      <c r="BG8" s="101">
        <f t="shared" si="35"/>
        <v>0.61094091903719916</v>
      </c>
      <c r="BH8" s="102">
        <v>0</v>
      </c>
    </row>
    <row r="9" spans="1:60" s="90" customFormat="1">
      <c r="B9" s="97">
        <v>4</v>
      </c>
      <c r="C9" s="51" t="s">
        <v>20</v>
      </c>
      <c r="D9" s="98">
        <v>24323</v>
      </c>
      <c r="E9" s="99">
        <v>6152</v>
      </c>
      <c r="F9" s="100">
        <f t="shared" si="2"/>
        <v>0.25292932615220159</v>
      </c>
      <c r="G9" s="98">
        <v>11866</v>
      </c>
      <c r="H9" s="99">
        <v>4317</v>
      </c>
      <c r="I9" s="100">
        <f t="shared" si="3"/>
        <v>0.36381257374009773</v>
      </c>
      <c r="J9" s="98">
        <v>24348</v>
      </c>
      <c r="K9" s="99">
        <v>15058</v>
      </c>
      <c r="L9" s="100">
        <f t="shared" si="4"/>
        <v>0.61844915393461475</v>
      </c>
      <c r="M9" s="98">
        <v>24348</v>
      </c>
      <c r="N9" s="99">
        <v>3226</v>
      </c>
      <c r="O9" s="100">
        <f t="shared" si="0"/>
        <v>0.13249548217512733</v>
      </c>
      <c r="P9" s="98">
        <v>24348</v>
      </c>
      <c r="Q9" s="99">
        <v>4203</v>
      </c>
      <c r="R9" s="100">
        <f>IFERROR(Q9/P9,"-")</f>
        <v>0.17262198127156234</v>
      </c>
      <c r="S9" s="98">
        <v>24348</v>
      </c>
      <c r="T9" s="99">
        <v>1403</v>
      </c>
      <c r="U9" s="100">
        <f t="shared" si="6"/>
        <v>5.7622802694266471E-2</v>
      </c>
      <c r="V9" s="98">
        <v>24323</v>
      </c>
      <c r="W9" s="99">
        <v>11117</v>
      </c>
      <c r="X9" s="100">
        <f t="shared" si="7"/>
        <v>0.45705710644246189</v>
      </c>
      <c r="Y9" s="98">
        <v>20957</v>
      </c>
      <c r="Z9" s="99">
        <v>7316</v>
      </c>
      <c r="AA9" s="100">
        <f t="shared" si="8"/>
        <v>0.3490957675239777</v>
      </c>
      <c r="AB9" s="98">
        <v>24321</v>
      </c>
      <c r="AC9" s="99">
        <v>16254</v>
      </c>
      <c r="AD9" s="100">
        <f t="shared" si="1"/>
        <v>0.66831133588257063</v>
      </c>
      <c r="AF9" s="64" t="str">
        <f t="shared" si="9"/>
        <v>泉州医療圏</v>
      </c>
      <c r="AG9" s="65">
        <f t="shared" si="10"/>
        <v>0.24409682479121625</v>
      </c>
      <c r="AH9" s="64" t="str">
        <f t="shared" si="11"/>
        <v>堺市医療圏</v>
      </c>
      <c r="AI9" s="65">
        <f t="shared" si="12"/>
        <v>0.36136982375698523</v>
      </c>
      <c r="AJ9" s="64" t="str">
        <f t="shared" si="13"/>
        <v>北河内医療圏</v>
      </c>
      <c r="AK9" s="65">
        <f t="shared" si="14"/>
        <v>0.60215174268743699</v>
      </c>
      <c r="AL9" s="64" t="str">
        <f t="shared" si="15"/>
        <v>豊能医療圏</v>
      </c>
      <c r="AM9" s="65">
        <f t="shared" si="16"/>
        <v>0.12522767534120113</v>
      </c>
      <c r="AN9" s="64" t="str">
        <f t="shared" si="17"/>
        <v>泉州医療圏</v>
      </c>
      <c r="AO9" s="65">
        <f t="shared" si="18"/>
        <v>0.1772833227378682</v>
      </c>
      <c r="AP9" s="64" t="str">
        <f t="shared" si="19"/>
        <v>堺市医療圏</v>
      </c>
      <c r="AQ9" s="65">
        <f t="shared" si="20"/>
        <v>5.6770081171256412E-2</v>
      </c>
      <c r="AR9" s="64" t="str">
        <f t="shared" si="21"/>
        <v>北河内医療圏</v>
      </c>
      <c r="AS9" s="65">
        <f t="shared" si="22"/>
        <v>0.43975566016588208</v>
      </c>
      <c r="AT9" s="64" t="str">
        <f t="shared" si="23"/>
        <v>豊能医療圏</v>
      </c>
      <c r="AU9" s="65">
        <f t="shared" si="24"/>
        <v>0.36225728155339804</v>
      </c>
      <c r="AV9" s="64" t="str">
        <f t="shared" si="25"/>
        <v>北河内医療圏</v>
      </c>
      <c r="AW9" s="65">
        <f t="shared" si="26"/>
        <v>0.60568946188340811</v>
      </c>
      <c r="AY9" s="101">
        <f t="shared" si="27"/>
        <v>0.23751025473821494</v>
      </c>
      <c r="AZ9" s="101">
        <f t="shared" si="28"/>
        <v>0.36206460489443282</v>
      </c>
      <c r="BA9" s="101">
        <f t="shared" si="29"/>
        <v>0.59797786077184478</v>
      </c>
      <c r="BB9" s="101">
        <f t="shared" si="30"/>
        <v>0.12495057833859095</v>
      </c>
      <c r="BC9" s="101">
        <f t="shared" si="31"/>
        <v>0.173182148910488</v>
      </c>
      <c r="BD9" s="101">
        <f t="shared" si="32"/>
        <v>5.4675375472626561E-2</v>
      </c>
      <c r="BE9" s="101">
        <f t="shared" si="33"/>
        <v>0.4367651638206011</v>
      </c>
      <c r="BF9" s="101">
        <f t="shared" si="34"/>
        <v>0.36198351968862896</v>
      </c>
      <c r="BG9" s="101">
        <f t="shared" si="35"/>
        <v>0.61094091903719916</v>
      </c>
      <c r="BH9" s="102">
        <v>0</v>
      </c>
    </row>
    <row r="10" spans="1:60" s="90" customFormat="1">
      <c r="B10" s="97">
        <v>5</v>
      </c>
      <c r="C10" s="51" t="s">
        <v>24</v>
      </c>
      <c r="D10" s="98">
        <v>23709</v>
      </c>
      <c r="E10" s="99">
        <v>5421</v>
      </c>
      <c r="F10" s="100">
        <f t="shared" si="2"/>
        <v>0.22864734910793369</v>
      </c>
      <c r="G10" s="98">
        <v>4904</v>
      </c>
      <c r="H10" s="99">
        <v>1770</v>
      </c>
      <c r="I10" s="100">
        <f t="shared" si="3"/>
        <v>0.36092985318107668</v>
      </c>
      <c r="J10" s="98">
        <v>23715</v>
      </c>
      <c r="K10" s="99">
        <v>13430</v>
      </c>
      <c r="L10" s="100">
        <f>IFERROR(K10/J10,"-")</f>
        <v>0.56630824372759858</v>
      </c>
      <c r="M10" s="98">
        <v>23714</v>
      </c>
      <c r="N10" s="99">
        <v>2616</v>
      </c>
      <c r="O10" s="100">
        <f t="shared" si="0"/>
        <v>0.11031458210339884</v>
      </c>
      <c r="P10" s="98">
        <v>23715</v>
      </c>
      <c r="Q10" s="99">
        <v>4014</v>
      </c>
      <c r="R10" s="100">
        <f>IFERROR(Q10/P10,"-")</f>
        <v>0.16925996204933585</v>
      </c>
      <c r="S10" s="98">
        <v>23715</v>
      </c>
      <c r="T10" s="99">
        <v>1281</v>
      </c>
      <c r="U10" s="100">
        <f t="shared" si="6"/>
        <v>5.4016445287792536E-2</v>
      </c>
      <c r="V10" s="98">
        <v>23705</v>
      </c>
      <c r="W10" s="99">
        <v>9875</v>
      </c>
      <c r="X10" s="100">
        <f t="shared" si="7"/>
        <v>0.41657878084792238</v>
      </c>
      <c r="Y10" s="98">
        <v>20753</v>
      </c>
      <c r="Z10" s="99">
        <v>7342</v>
      </c>
      <c r="AA10" s="100">
        <f t="shared" si="8"/>
        <v>0.35378017636004433</v>
      </c>
      <c r="AB10" s="98">
        <v>23709</v>
      </c>
      <c r="AC10" s="99">
        <v>13670</v>
      </c>
      <c r="AD10" s="100">
        <f t="shared" si="1"/>
        <v>0.57657429668058546</v>
      </c>
      <c r="AF10" s="64" t="str">
        <f t="shared" si="9"/>
        <v>堺市医療圏</v>
      </c>
      <c r="AG10" s="65">
        <f t="shared" si="10"/>
        <v>0.23784376245516142</v>
      </c>
      <c r="AH10" s="64" t="str">
        <f t="shared" si="11"/>
        <v>南河内医療圏</v>
      </c>
      <c r="AI10" s="65">
        <f t="shared" si="12"/>
        <v>0.36092985318107668</v>
      </c>
      <c r="AJ10" s="64" t="str">
        <f t="shared" si="13"/>
        <v>大阪市医療圏</v>
      </c>
      <c r="AK10" s="65">
        <f t="shared" si="14"/>
        <v>0.59688309285978547</v>
      </c>
      <c r="AL10" s="64" t="str">
        <f t="shared" si="15"/>
        <v>三島医療圏</v>
      </c>
      <c r="AM10" s="65">
        <f t="shared" si="16"/>
        <v>0.12338912753666123</v>
      </c>
      <c r="AN10" s="64" t="str">
        <f t="shared" si="17"/>
        <v>中河内医療圏</v>
      </c>
      <c r="AO10" s="65">
        <f t="shared" si="18"/>
        <v>0.17262198127156234</v>
      </c>
      <c r="AP10" s="64" t="str">
        <f t="shared" si="19"/>
        <v>南河内医療圏</v>
      </c>
      <c r="AQ10" s="65">
        <f t="shared" si="20"/>
        <v>5.4016445287792536E-2</v>
      </c>
      <c r="AR10" s="64" t="str">
        <f t="shared" si="21"/>
        <v>大阪市医療圏</v>
      </c>
      <c r="AS10" s="65">
        <f t="shared" si="22"/>
        <v>0.43407801828915382</v>
      </c>
      <c r="AT10" s="64" t="str">
        <f t="shared" si="23"/>
        <v>大阪市医療圏</v>
      </c>
      <c r="AU10" s="65">
        <f t="shared" si="24"/>
        <v>0.36068224072427452</v>
      </c>
      <c r="AV10" s="64" t="str">
        <f t="shared" si="25"/>
        <v>大阪市医療圏</v>
      </c>
      <c r="AW10" s="65">
        <f t="shared" si="26"/>
        <v>0.58812645990887857</v>
      </c>
      <c r="AY10" s="101">
        <f t="shared" si="27"/>
        <v>0.23751025473821494</v>
      </c>
      <c r="AZ10" s="101">
        <f t="shared" si="28"/>
        <v>0.36206460489443282</v>
      </c>
      <c r="BA10" s="101">
        <f t="shared" si="29"/>
        <v>0.59797786077184478</v>
      </c>
      <c r="BB10" s="101">
        <f t="shared" si="30"/>
        <v>0.12495057833859095</v>
      </c>
      <c r="BC10" s="101">
        <f t="shared" si="31"/>
        <v>0.173182148910488</v>
      </c>
      <c r="BD10" s="101">
        <f t="shared" si="32"/>
        <v>5.4675375472626561E-2</v>
      </c>
      <c r="BE10" s="101">
        <f t="shared" si="33"/>
        <v>0.4367651638206011</v>
      </c>
      <c r="BF10" s="101">
        <f t="shared" si="34"/>
        <v>0.36198351968862896</v>
      </c>
      <c r="BG10" s="101">
        <f t="shared" si="35"/>
        <v>0.61094091903719916</v>
      </c>
      <c r="BH10" s="102">
        <v>0</v>
      </c>
    </row>
    <row r="11" spans="1:60" s="90" customFormat="1">
      <c r="B11" s="97">
        <v>6</v>
      </c>
      <c r="C11" s="51" t="s">
        <v>34</v>
      </c>
      <c r="D11" s="98">
        <v>20072</v>
      </c>
      <c r="E11" s="99">
        <v>4774</v>
      </c>
      <c r="F11" s="100">
        <f t="shared" si="2"/>
        <v>0.23784376245516142</v>
      </c>
      <c r="G11" s="98">
        <v>13958</v>
      </c>
      <c r="H11" s="99">
        <v>5044</v>
      </c>
      <c r="I11" s="100">
        <f t="shared" si="3"/>
        <v>0.36136982375698523</v>
      </c>
      <c r="J11" s="98">
        <v>20081</v>
      </c>
      <c r="K11" s="99">
        <v>12571</v>
      </c>
      <c r="L11" s="100">
        <f>IFERROR(K11/J11,"-")</f>
        <v>0.62601464070514412</v>
      </c>
      <c r="M11" s="98">
        <v>20080</v>
      </c>
      <c r="N11" s="99">
        <v>2726</v>
      </c>
      <c r="O11" s="100">
        <f t="shared" si="0"/>
        <v>0.1357569721115538</v>
      </c>
      <c r="P11" s="98">
        <v>20081</v>
      </c>
      <c r="Q11" s="99">
        <v>3725</v>
      </c>
      <c r="R11" s="100">
        <f>IFERROR(Q11/P11,"-")</f>
        <v>0.18549873014292118</v>
      </c>
      <c r="S11" s="98">
        <v>20081</v>
      </c>
      <c r="T11" s="99">
        <v>1140</v>
      </c>
      <c r="U11" s="100">
        <f t="shared" si="6"/>
        <v>5.6770081171256412E-2</v>
      </c>
      <c r="V11" s="98">
        <v>20080</v>
      </c>
      <c r="W11" s="99">
        <v>8861</v>
      </c>
      <c r="X11" s="100">
        <f t="shared" si="7"/>
        <v>0.44128486055776894</v>
      </c>
      <c r="Y11" s="98">
        <v>18727</v>
      </c>
      <c r="Z11" s="99">
        <v>7293</v>
      </c>
      <c r="AA11" s="100">
        <f t="shared" si="8"/>
        <v>0.3894377102579164</v>
      </c>
      <c r="AB11" s="98">
        <v>20026</v>
      </c>
      <c r="AC11" s="99">
        <v>11745</v>
      </c>
      <c r="AD11" s="100">
        <f t="shared" si="1"/>
        <v>0.58648756616398678</v>
      </c>
      <c r="AF11" s="64" t="str">
        <f t="shared" si="9"/>
        <v>南河内医療圏</v>
      </c>
      <c r="AG11" s="65">
        <f t="shared" si="10"/>
        <v>0.22864734910793369</v>
      </c>
      <c r="AH11" s="64" t="str">
        <f t="shared" si="11"/>
        <v>大阪市医療圏</v>
      </c>
      <c r="AI11" s="65">
        <f t="shared" si="12"/>
        <v>0.36033074317593144</v>
      </c>
      <c r="AJ11" s="64" t="str">
        <f t="shared" si="13"/>
        <v>豊能医療圏</v>
      </c>
      <c r="AK11" s="65">
        <f t="shared" si="14"/>
        <v>0.5952297789531461</v>
      </c>
      <c r="AL11" s="64" t="str">
        <f t="shared" si="15"/>
        <v>大阪市医療圏</v>
      </c>
      <c r="AM11" s="65">
        <f t="shared" si="16"/>
        <v>0.12250844008694446</v>
      </c>
      <c r="AN11" s="64" t="str">
        <f t="shared" si="17"/>
        <v>南河内医療圏</v>
      </c>
      <c r="AO11" s="65">
        <f t="shared" si="18"/>
        <v>0.16925996204933585</v>
      </c>
      <c r="AP11" s="64" t="str">
        <f t="shared" si="19"/>
        <v>大阪市医療圏</v>
      </c>
      <c r="AQ11" s="65">
        <f t="shared" si="20"/>
        <v>5.3527249184952254E-2</v>
      </c>
      <c r="AR11" s="64" t="str">
        <f t="shared" si="21"/>
        <v>泉州医療圏</v>
      </c>
      <c r="AS11" s="65">
        <f t="shared" si="22"/>
        <v>0.42013064133016625</v>
      </c>
      <c r="AT11" s="64" t="str">
        <f t="shared" si="23"/>
        <v>南河内医療圏</v>
      </c>
      <c r="AU11" s="65">
        <f t="shared" si="24"/>
        <v>0.35378017636004433</v>
      </c>
      <c r="AV11" s="64" t="str">
        <f t="shared" si="25"/>
        <v>堺市医療圏</v>
      </c>
      <c r="AW11" s="65">
        <f t="shared" si="26"/>
        <v>0.58648756616398678</v>
      </c>
      <c r="AY11" s="101">
        <f t="shared" si="27"/>
        <v>0.23751025473821494</v>
      </c>
      <c r="AZ11" s="101">
        <f t="shared" si="28"/>
        <v>0.36206460489443282</v>
      </c>
      <c r="BA11" s="101">
        <f t="shared" si="29"/>
        <v>0.59797786077184478</v>
      </c>
      <c r="BB11" s="101">
        <f t="shared" si="30"/>
        <v>0.12495057833859095</v>
      </c>
      <c r="BC11" s="101">
        <f t="shared" si="31"/>
        <v>0.173182148910488</v>
      </c>
      <c r="BD11" s="101">
        <f t="shared" si="32"/>
        <v>5.4675375472626561E-2</v>
      </c>
      <c r="BE11" s="101">
        <f t="shared" si="33"/>
        <v>0.4367651638206011</v>
      </c>
      <c r="BF11" s="101">
        <f t="shared" si="34"/>
        <v>0.36198351968862896</v>
      </c>
      <c r="BG11" s="101">
        <f t="shared" si="35"/>
        <v>0.61094091903719916</v>
      </c>
      <c r="BH11" s="102">
        <v>0</v>
      </c>
    </row>
    <row r="12" spans="1:60" s="90" customFormat="1">
      <c r="B12" s="97">
        <v>7</v>
      </c>
      <c r="C12" s="51" t="s">
        <v>43</v>
      </c>
      <c r="D12" s="98">
        <v>23589</v>
      </c>
      <c r="E12" s="99">
        <v>5758</v>
      </c>
      <c r="F12" s="100">
        <f t="shared" si="2"/>
        <v>0.24409682479121625</v>
      </c>
      <c r="G12" s="98">
        <v>4328</v>
      </c>
      <c r="H12" s="99">
        <v>1548</v>
      </c>
      <c r="I12" s="100">
        <f t="shared" si="3"/>
        <v>0.35767097966728278</v>
      </c>
      <c r="J12" s="98">
        <v>23596</v>
      </c>
      <c r="K12" s="99">
        <v>14301</v>
      </c>
      <c r="L12" s="100">
        <f>IFERROR(K12/J12,"-")</f>
        <v>0.60607730123749792</v>
      </c>
      <c r="M12" s="98">
        <v>23591</v>
      </c>
      <c r="N12" s="99">
        <v>2732</v>
      </c>
      <c r="O12" s="100">
        <f t="shared" ref="O12:O14" si="36">IFERROR(N12/M12,"-")</f>
        <v>0.11580687550336993</v>
      </c>
      <c r="P12" s="98">
        <v>23595</v>
      </c>
      <c r="Q12" s="99">
        <v>4183</v>
      </c>
      <c r="R12" s="100">
        <f t="shared" si="5"/>
        <v>0.1772833227378682</v>
      </c>
      <c r="S12" s="98">
        <v>23595</v>
      </c>
      <c r="T12" s="99">
        <v>1454</v>
      </c>
      <c r="U12" s="100">
        <f t="shared" si="6"/>
        <v>6.1623225259588896E-2</v>
      </c>
      <c r="V12" s="98">
        <v>23576</v>
      </c>
      <c r="W12" s="99">
        <v>9905</v>
      </c>
      <c r="X12" s="100">
        <f t="shared" si="7"/>
        <v>0.42013064133016625</v>
      </c>
      <c r="Y12" s="98">
        <v>20028</v>
      </c>
      <c r="Z12" s="99">
        <v>7388</v>
      </c>
      <c r="AA12" s="100">
        <f t="shared" si="8"/>
        <v>0.36888356301178349</v>
      </c>
      <c r="AB12" s="98">
        <v>23593</v>
      </c>
      <c r="AC12" s="99">
        <v>13621</v>
      </c>
      <c r="AD12" s="100">
        <f t="shared" si="1"/>
        <v>0.57733225956851608</v>
      </c>
      <c r="AF12" s="64" t="str">
        <f t="shared" si="9"/>
        <v>三島医療圏</v>
      </c>
      <c r="AG12" s="65">
        <f t="shared" si="10"/>
        <v>0.22453892304273756</v>
      </c>
      <c r="AH12" s="64" t="str">
        <f t="shared" si="11"/>
        <v>泉州医療圏</v>
      </c>
      <c r="AI12" s="65">
        <f t="shared" si="12"/>
        <v>0.35767097966728278</v>
      </c>
      <c r="AJ12" s="64" t="str">
        <f t="shared" si="13"/>
        <v>三島医療圏</v>
      </c>
      <c r="AK12" s="65">
        <f t="shared" si="14"/>
        <v>0.57972302451307112</v>
      </c>
      <c r="AL12" s="64" t="str">
        <f t="shared" si="15"/>
        <v>泉州医療圏</v>
      </c>
      <c r="AM12" s="65">
        <f t="shared" si="16"/>
        <v>0.11580687550336993</v>
      </c>
      <c r="AN12" s="64" t="str">
        <f t="shared" si="17"/>
        <v>豊能医療圏</v>
      </c>
      <c r="AO12" s="65">
        <f t="shared" si="18"/>
        <v>0.1561299336360461</v>
      </c>
      <c r="AP12" s="64" t="str">
        <f t="shared" si="19"/>
        <v>三島医療圏</v>
      </c>
      <c r="AQ12" s="65">
        <f t="shared" si="20"/>
        <v>5.2358735095904614E-2</v>
      </c>
      <c r="AR12" s="64" t="str">
        <f t="shared" si="21"/>
        <v>南河内医療圏</v>
      </c>
      <c r="AS12" s="65">
        <f t="shared" si="22"/>
        <v>0.41657878084792238</v>
      </c>
      <c r="AT12" s="64" t="str">
        <f t="shared" si="23"/>
        <v>三島医療圏</v>
      </c>
      <c r="AU12" s="65">
        <f t="shared" si="24"/>
        <v>0.35074626865671643</v>
      </c>
      <c r="AV12" s="64" t="str">
        <f t="shared" si="25"/>
        <v>泉州医療圏</v>
      </c>
      <c r="AW12" s="65">
        <f t="shared" si="26"/>
        <v>0.57733225956851608</v>
      </c>
      <c r="AY12" s="101">
        <f t="shared" si="27"/>
        <v>0.23751025473821494</v>
      </c>
      <c r="AZ12" s="101">
        <f t="shared" si="28"/>
        <v>0.36206460489443282</v>
      </c>
      <c r="BA12" s="101">
        <f t="shared" si="29"/>
        <v>0.59797786077184478</v>
      </c>
      <c r="BB12" s="101">
        <f t="shared" si="30"/>
        <v>0.12495057833859095</v>
      </c>
      <c r="BC12" s="101">
        <f t="shared" si="31"/>
        <v>0.173182148910488</v>
      </c>
      <c r="BD12" s="101">
        <f t="shared" si="32"/>
        <v>5.4675375472626561E-2</v>
      </c>
      <c r="BE12" s="101">
        <f t="shared" si="33"/>
        <v>0.4367651638206011</v>
      </c>
      <c r="BF12" s="101">
        <f t="shared" si="34"/>
        <v>0.36198351968862896</v>
      </c>
      <c r="BG12" s="101">
        <f t="shared" si="35"/>
        <v>0.61094091903719916</v>
      </c>
      <c r="BH12" s="102">
        <v>0</v>
      </c>
    </row>
    <row r="13" spans="1:60" s="90" customFormat="1" ht="14.25" thickBot="1">
      <c r="B13" s="97">
        <v>8</v>
      </c>
      <c r="C13" s="51" t="s">
        <v>56</v>
      </c>
      <c r="D13" s="98">
        <v>43245</v>
      </c>
      <c r="E13" s="99">
        <v>10622</v>
      </c>
      <c r="F13" s="100">
        <f t="shared" si="2"/>
        <v>0.24562377153428142</v>
      </c>
      <c r="G13" s="98">
        <v>20076</v>
      </c>
      <c r="H13" s="99">
        <v>7234</v>
      </c>
      <c r="I13" s="100">
        <f t="shared" si="3"/>
        <v>0.36033074317593144</v>
      </c>
      <c r="J13" s="98">
        <v>43248</v>
      </c>
      <c r="K13" s="99">
        <v>25814</v>
      </c>
      <c r="L13" s="100">
        <f>IFERROR(K13/J13,"-")</f>
        <v>0.59688309285978547</v>
      </c>
      <c r="M13" s="98">
        <v>43246</v>
      </c>
      <c r="N13" s="99">
        <v>5298</v>
      </c>
      <c r="O13" s="100">
        <f t="shared" si="36"/>
        <v>0.12250844008694446</v>
      </c>
      <c r="P13" s="98">
        <v>43249</v>
      </c>
      <c r="Q13" s="99">
        <v>7857</v>
      </c>
      <c r="R13" s="100">
        <f t="shared" si="5"/>
        <v>0.18166894032231959</v>
      </c>
      <c r="S13" s="98">
        <v>43249</v>
      </c>
      <c r="T13" s="99">
        <v>2315</v>
      </c>
      <c r="U13" s="100">
        <f t="shared" si="6"/>
        <v>5.3527249184952254E-2</v>
      </c>
      <c r="V13" s="98">
        <v>43195</v>
      </c>
      <c r="W13" s="99">
        <v>18750</v>
      </c>
      <c r="X13" s="100">
        <f t="shared" si="7"/>
        <v>0.43407801828915382</v>
      </c>
      <c r="Y13" s="98">
        <v>37113</v>
      </c>
      <c r="Z13" s="99">
        <v>13386</v>
      </c>
      <c r="AA13" s="100">
        <f t="shared" si="8"/>
        <v>0.36068224072427452</v>
      </c>
      <c r="AB13" s="98">
        <v>43239</v>
      </c>
      <c r="AC13" s="99">
        <v>25430</v>
      </c>
      <c r="AD13" s="100">
        <f t="shared" si="1"/>
        <v>0.58812645990887857</v>
      </c>
      <c r="AF13" s="64" t="str">
        <f t="shared" si="9"/>
        <v>豊能医療圏</v>
      </c>
      <c r="AG13" s="65">
        <f t="shared" si="10"/>
        <v>0.21950428075780645</v>
      </c>
      <c r="AH13" s="64" t="str">
        <f t="shared" si="11"/>
        <v>豊能医療圏</v>
      </c>
      <c r="AI13" s="65">
        <f t="shared" si="12"/>
        <v>0.35402115346238278</v>
      </c>
      <c r="AJ13" s="64" t="str">
        <f t="shared" si="13"/>
        <v>南河内医療圏</v>
      </c>
      <c r="AK13" s="65">
        <f t="shared" si="14"/>
        <v>0.56630824372759858</v>
      </c>
      <c r="AL13" s="64" t="str">
        <f t="shared" si="15"/>
        <v>南河内医療圏</v>
      </c>
      <c r="AM13" s="65">
        <f t="shared" si="16"/>
        <v>0.11031458210339884</v>
      </c>
      <c r="AN13" s="64" t="str">
        <f t="shared" si="17"/>
        <v>三島医療圏</v>
      </c>
      <c r="AO13" s="65">
        <f t="shared" si="18"/>
        <v>0.15374361253054877</v>
      </c>
      <c r="AP13" s="64" t="str">
        <f t="shared" si="19"/>
        <v>豊能医療圏</v>
      </c>
      <c r="AQ13" s="65">
        <f t="shared" si="20"/>
        <v>4.8999550920612742E-2</v>
      </c>
      <c r="AR13" s="64" t="str">
        <f t="shared" si="21"/>
        <v>三島医療圏</v>
      </c>
      <c r="AS13" s="65">
        <f t="shared" si="22"/>
        <v>0.41631775908703544</v>
      </c>
      <c r="AT13" s="64" t="str">
        <f t="shared" si="23"/>
        <v>中河内医療圏</v>
      </c>
      <c r="AU13" s="65">
        <f t="shared" si="24"/>
        <v>0.3490957675239777</v>
      </c>
      <c r="AV13" s="64" t="str">
        <f t="shared" si="25"/>
        <v>南河内医療圏</v>
      </c>
      <c r="AW13" s="65">
        <f t="shared" si="26"/>
        <v>0.57657429668058546</v>
      </c>
      <c r="AY13" s="101">
        <f t="shared" si="27"/>
        <v>0.23751025473821494</v>
      </c>
      <c r="AZ13" s="101">
        <f t="shared" si="28"/>
        <v>0.36206460489443282</v>
      </c>
      <c r="BA13" s="101">
        <f t="shared" si="29"/>
        <v>0.59797786077184478</v>
      </c>
      <c r="BB13" s="101">
        <f t="shared" si="30"/>
        <v>0.12495057833859095</v>
      </c>
      <c r="BC13" s="101">
        <f t="shared" si="31"/>
        <v>0.173182148910488</v>
      </c>
      <c r="BD13" s="101">
        <f t="shared" si="32"/>
        <v>5.4675375472626561E-2</v>
      </c>
      <c r="BE13" s="101">
        <f t="shared" si="33"/>
        <v>0.4367651638206011</v>
      </c>
      <c r="BF13" s="101">
        <f t="shared" si="34"/>
        <v>0.36198351968862896</v>
      </c>
      <c r="BG13" s="101">
        <f t="shared" si="35"/>
        <v>0.61094091903719916</v>
      </c>
      <c r="BH13" s="102">
        <v>999</v>
      </c>
    </row>
    <row r="14" spans="1:60" s="90" customFormat="1" ht="14.25" thickTop="1">
      <c r="B14" s="164" t="s">
        <v>0</v>
      </c>
      <c r="C14" s="165"/>
      <c r="D14" s="14">
        <f>SUM(D6:D13)</f>
        <v>237695</v>
      </c>
      <c r="E14" s="15">
        <f>SUM(E6:E13)</f>
        <v>56455</v>
      </c>
      <c r="F14" s="16">
        <f t="shared" si="2"/>
        <v>0.23751025473821494</v>
      </c>
      <c r="G14" s="14">
        <f>SUM(G6:G13)</f>
        <v>98847</v>
      </c>
      <c r="H14" s="15">
        <f>SUM(H6:H13)</f>
        <v>35789</v>
      </c>
      <c r="I14" s="16">
        <f t="shared" si="3"/>
        <v>0.36206460489443282</v>
      </c>
      <c r="J14" s="14">
        <f>SUM(J6:J13)</f>
        <v>237768</v>
      </c>
      <c r="K14" s="15">
        <f>SUM(K6:K13)</f>
        <v>142180</v>
      </c>
      <c r="L14" s="16">
        <f t="shared" si="4"/>
        <v>0.59797786077184478</v>
      </c>
      <c r="M14" s="14">
        <f>SUM(M6:M13)</f>
        <v>237750</v>
      </c>
      <c r="N14" s="15">
        <f>SUM(N6:N13)</f>
        <v>29707</v>
      </c>
      <c r="O14" s="16">
        <f t="shared" si="36"/>
        <v>0.12495057833859095</v>
      </c>
      <c r="P14" s="14">
        <f>SUM(P6:P13)</f>
        <v>237767</v>
      </c>
      <c r="Q14" s="15">
        <f>SUM(Q6:Q13)</f>
        <v>41177</v>
      </c>
      <c r="R14" s="16">
        <f t="shared" si="5"/>
        <v>0.173182148910488</v>
      </c>
      <c r="S14" s="14">
        <f>SUM(S6:S13)</f>
        <v>237767</v>
      </c>
      <c r="T14" s="15">
        <f>SUM(T6:T13)</f>
        <v>13000</v>
      </c>
      <c r="U14" s="16">
        <f t="shared" si="6"/>
        <v>5.4675375472626561E-2</v>
      </c>
      <c r="V14" s="14">
        <f>SUM(V6:V13)</f>
        <v>237638</v>
      </c>
      <c r="W14" s="15">
        <f>SUM(W6:W13)</f>
        <v>103792</v>
      </c>
      <c r="X14" s="16">
        <f t="shared" si="7"/>
        <v>0.4367651638206011</v>
      </c>
      <c r="Y14" s="14">
        <f>SUM(Y6:Y13)</f>
        <v>204001</v>
      </c>
      <c r="Z14" s="15">
        <f>SUM(Z6:Z13)</f>
        <v>73845</v>
      </c>
      <c r="AA14" s="16">
        <f t="shared" si="8"/>
        <v>0.36198351968862896</v>
      </c>
      <c r="AB14" s="14">
        <f>SUM(AB6:AB13)</f>
        <v>237640</v>
      </c>
      <c r="AC14" s="15">
        <f>SUM(AC6:AC13)</f>
        <v>145184</v>
      </c>
      <c r="AD14" s="16">
        <f t="shared" si="1"/>
        <v>0.61094091903719916</v>
      </c>
    </row>
    <row r="15" spans="1:60">
      <c r="B15" s="17"/>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row>
    <row r="16" spans="1:60">
      <c r="B16" s="17"/>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row>
    <row r="17" spans="2:30">
      <c r="B17" s="18"/>
      <c r="C17" s="56"/>
      <c r="D17" s="92"/>
      <c r="E17" s="92"/>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row>
    <row r="18" spans="2:30">
      <c r="B18" s="18"/>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row>
    <row r="19" spans="2:30">
      <c r="B19" s="66"/>
    </row>
  </sheetData>
  <mergeCells count="21">
    <mergeCell ref="J3:L4"/>
    <mergeCell ref="M3:O4"/>
    <mergeCell ref="B14:C14"/>
    <mergeCell ref="B3:B5"/>
    <mergeCell ref="C3:C5"/>
    <mergeCell ref="D3:F4"/>
    <mergeCell ref="G3:I4"/>
    <mergeCell ref="AF5:AG5"/>
    <mergeCell ref="AH5:AI5"/>
    <mergeCell ref="AJ5:AK5"/>
    <mergeCell ref="P3:R4"/>
    <mergeCell ref="S3:U4"/>
    <mergeCell ref="V3:X4"/>
    <mergeCell ref="Y3:AA4"/>
    <mergeCell ref="AB3:AD4"/>
    <mergeCell ref="AV5:AW5"/>
    <mergeCell ref="AL5:AM5"/>
    <mergeCell ref="AN5:AO5"/>
    <mergeCell ref="AP5:AQ5"/>
    <mergeCell ref="AR5:AS5"/>
    <mergeCell ref="AT5:AU5"/>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2-5.医科健診分析</oddHeader>
  </headerFooter>
  <ignoredErrors>
    <ignoredError sqref="F14:AD14" formula="1"/>
    <ignoredError sqref="AI6:AI7 AK6:AK9 AM6:AM7 AO6:AO9 AQ6:AQ9 AS6:AS7 AU6:AU9 AW6:AW9 AG8:AG13 AI9:AI10 AM9 AS9"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220</v>
      </c>
    </row>
    <row r="2" spans="1:1" ht="16.5" customHeight="1">
      <c r="A2" s="6" t="s">
        <v>198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267</v>
      </c>
    </row>
    <row r="2" spans="1:16">
      <c r="A2" s="120" t="s">
        <v>262</v>
      </c>
    </row>
    <row r="4" spans="1:16" ht="13.5" customHeight="1">
      <c r="B4" s="121"/>
      <c r="C4" s="122"/>
      <c r="D4" s="122"/>
      <c r="E4" s="122"/>
      <c r="F4" s="122"/>
      <c r="G4" s="123"/>
    </row>
    <row r="5" spans="1:16" ht="13.5" customHeight="1">
      <c r="B5" s="124"/>
      <c r="C5" s="125"/>
      <c r="D5" s="126">
        <v>0.25</v>
      </c>
      <c r="E5" s="72" t="s">
        <v>263</v>
      </c>
      <c r="F5" s="127">
        <v>0.26</v>
      </c>
      <c r="G5" s="128" t="s">
        <v>287</v>
      </c>
    </row>
    <row r="6" spans="1:16">
      <c r="B6" s="124"/>
      <c r="D6" s="126"/>
      <c r="E6" s="72"/>
      <c r="F6" s="127"/>
      <c r="G6" s="128"/>
    </row>
    <row r="7" spans="1:16">
      <c r="B7" s="124"/>
      <c r="C7" s="129"/>
      <c r="D7" s="126">
        <v>0.24000000000000002</v>
      </c>
      <c r="E7" s="72" t="s">
        <v>263</v>
      </c>
      <c r="F7" s="127">
        <v>0.25</v>
      </c>
      <c r="G7" s="128" t="s">
        <v>264</v>
      </c>
    </row>
    <row r="8" spans="1:16">
      <c r="B8" s="124"/>
      <c r="D8" s="126"/>
      <c r="E8" s="72"/>
      <c r="F8" s="127"/>
      <c r="G8" s="128"/>
    </row>
    <row r="9" spans="1:16">
      <c r="B9" s="124"/>
      <c r="C9" s="130"/>
      <c r="D9" s="126">
        <v>0.23</v>
      </c>
      <c r="E9" s="72" t="s">
        <v>263</v>
      </c>
      <c r="F9" s="127">
        <v>0.24000000000000002</v>
      </c>
      <c r="G9" s="128" t="s">
        <v>264</v>
      </c>
    </row>
    <row r="10" spans="1:16">
      <c r="B10" s="124"/>
      <c r="D10" s="126"/>
      <c r="E10" s="72"/>
      <c r="F10" s="127"/>
      <c r="G10" s="128"/>
    </row>
    <row r="11" spans="1:16">
      <c r="B11" s="124"/>
      <c r="C11" s="131"/>
      <c r="D11" s="126">
        <v>0.22</v>
      </c>
      <c r="E11" s="72" t="s">
        <v>263</v>
      </c>
      <c r="F11" s="127">
        <v>0.23</v>
      </c>
      <c r="G11" s="128" t="s">
        <v>264</v>
      </c>
    </row>
    <row r="12" spans="1:16">
      <c r="B12" s="124"/>
      <c r="D12" s="126"/>
      <c r="E12" s="72"/>
      <c r="F12" s="127"/>
      <c r="G12" s="128"/>
    </row>
    <row r="13" spans="1:16">
      <c r="B13" s="124"/>
      <c r="C13" s="132"/>
      <c r="D13" s="126">
        <v>0.21</v>
      </c>
      <c r="E13" s="72" t="s">
        <v>263</v>
      </c>
      <c r="F13" s="127">
        <v>0.22</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2-5.医科健診分析</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221</v>
      </c>
    </row>
    <row r="2" spans="1:1" ht="16.5" customHeight="1">
      <c r="A2" s="6" t="s">
        <v>198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268</v>
      </c>
    </row>
    <row r="2" spans="1:16">
      <c r="A2" s="120" t="s">
        <v>262</v>
      </c>
    </row>
    <row r="4" spans="1:16" ht="13.5" customHeight="1">
      <c r="B4" s="121"/>
      <c r="C4" s="122"/>
      <c r="D4" s="122"/>
      <c r="E4" s="122"/>
      <c r="F4" s="122"/>
      <c r="G4" s="123"/>
    </row>
    <row r="5" spans="1:16" ht="13.5" customHeight="1">
      <c r="B5" s="124"/>
      <c r="C5" s="125"/>
      <c r="D5" s="126">
        <v>0.374</v>
      </c>
      <c r="E5" s="72" t="s">
        <v>263</v>
      </c>
      <c r="F5" s="127">
        <v>0.38</v>
      </c>
      <c r="G5" s="128" t="s">
        <v>287</v>
      </c>
    </row>
    <row r="6" spans="1:16">
      <c r="B6" s="124"/>
      <c r="D6" s="126"/>
      <c r="E6" s="72"/>
      <c r="F6" s="127"/>
      <c r="G6" s="128"/>
    </row>
    <row r="7" spans="1:16">
      <c r="B7" s="124"/>
      <c r="C7" s="129"/>
      <c r="D7" s="126">
        <v>0.36799999999999999</v>
      </c>
      <c r="E7" s="72" t="s">
        <v>263</v>
      </c>
      <c r="F7" s="127">
        <v>0.374</v>
      </c>
      <c r="G7" s="128" t="s">
        <v>264</v>
      </c>
    </row>
    <row r="8" spans="1:16">
      <c r="B8" s="124"/>
      <c r="D8" s="126"/>
      <c r="E8" s="72"/>
      <c r="F8" s="127"/>
      <c r="G8" s="128"/>
    </row>
    <row r="9" spans="1:16">
      <c r="B9" s="124"/>
      <c r="C9" s="130"/>
      <c r="D9" s="126">
        <v>0.36199999999999999</v>
      </c>
      <c r="E9" s="72" t="s">
        <v>263</v>
      </c>
      <c r="F9" s="127">
        <v>0.36799999999999999</v>
      </c>
      <c r="G9" s="128" t="s">
        <v>264</v>
      </c>
    </row>
    <row r="10" spans="1:16">
      <c r="B10" s="124"/>
      <c r="D10" s="126"/>
      <c r="E10" s="72"/>
      <c r="F10" s="127"/>
      <c r="G10" s="128"/>
    </row>
    <row r="11" spans="1:16">
      <c r="B11" s="124"/>
      <c r="C11" s="131"/>
      <c r="D11" s="126">
        <v>0.35599999999999998</v>
      </c>
      <c r="E11" s="72" t="s">
        <v>263</v>
      </c>
      <c r="F11" s="127">
        <v>0.36199999999999999</v>
      </c>
      <c r="G11" s="128" t="s">
        <v>264</v>
      </c>
    </row>
    <row r="12" spans="1:16">
      <c r="B12" s="124"/>
      <c r="D12" s="126"/>
      <c r="E12" s="72"/>
      <c r="F12" s="127"/>
      <c r="G12" s="128"/>
    </row>
    <row r="13" spans="1:16">
      <c r="B13" s="124"/>
      <c r="C13" s="132"/>
      <c r="D13" s="126">
        <v>0.35</v>
      </c>
      <c r="E13" s="72" t="s">
        <v>263</v>
      </c>
      <c r="F13" s="127">
        <v>0.35599999999999998</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14"/>
  <sheetViews>
    <sheetView showGridLines="0" zoomScaleNormal="100" zoomScaleSheetLayoutView="100" workbookViewId="0"/>
  </sheetViews>
  <sheetFormatPr defaultRowHeight="13.5"/>
  <cols>
    <col min="1" max="1" width="4.625" style="6" customWidth="1"/>
    <col min="2" max="2" width="3.125" style="6" customWidth="1"/>
    <col min="3" max="3" width="11.375" style="6" bestFit="1" customWidth="1"/>
    <col min="4" max="27" width="9.625" style="6" customWidth="1"/>
    <col min="28" max="28" width="9" style="6"/>
    <col min="29" max="29" width="12.25" style="6" bestFit="1" customWidth="1"/>
    <col min="30" max="30" width="11.125" style="6" customWidth="1"/>
    <col min="31" max="16384" width="9" style="6"/>
  </cols>
  <sheetData>
    <row r="1" spans="1:33" ht="16.5" customHeight="1">
      <c r="A1" s="6" t="s">
        <v>237</v>
      </c>
    </row>
    <row r="2" spans="1:33" ht="16.5" customHeight="1">
      <c r="A2" s="6" t="s">
        <v>198</v>
      </c>
      <c r="D2" s="6" t="s">
        <v>193</v>
      </c>
    </row>
    <row r="3" spans="1:33" ht="16.5" customHeight="1">
      <c r="B3" s="166"/>
      <c r="C3" s="168" t="s">
        <v>132</v>
      </c>
      <c r="D3" s="161" t="s">
        <v>65</v>
      </c>
      <c r="E3" s="162"/>
      <c r="F3" s="163"/>
      <c r="G3" s="161" t="s">
        <v>66</v>
      </c>
      <c r="H3" s="162"/>
      <c r="I3" s="163"/>
      <c r="J3" s="161" t="s">
        <v>67</v>
      </c>
      <c r="K3" s="162"/>
      <c r="L3" s="163"/>
      <c r="M3" s="161" t="s">
        <v>68</v>
      </c>
      <c r="N3" s="162"/>
      <c r="O3" s="163"/>
      <c r="P3" s="161" t="s">
        <v>69</v>
      </c>
      <c r="Q3" s="162"/>
      <c r="R3" s="163"/>
      <c r="S3" s="161" t="s">
        <v>70</v>
      </c>
      <c r="T3" s="162"/>
      <c r="U3" s="163"/>
      <c r="V3" s="161" t="s">
        <v>71</v>
      </c>
      <c r="W3" s="162"/>
      <c r="X3" s="163"/>
      <c r="Y3" s="161" t="s">
        <v>64</v>
      </c>
      <c r="Z3" s="162"/>
      <c r="AA3" s="163"/>
      <c r="AC3" s="34" t="s">
        <v>260</v>
      </c>
      <c r="AD3" s="34"/>
    </row>
    <row r="4" spans="1:33" ht="27" customHeight="1">
      <c r="B4" s="167"/>
      <c r="C4" s="168"/>
      <c r="D4" s="39" t="s">
        <v>133</v>
      </c>
      <c r="E4" s="40" t="s">
        <v>72</v>
      </c>
      <c r="F4" s="41" t="s">
        <v>297</v>
      </c>
      <c r="G4" s="39" t="s">
        <v>133</v>
      </c>
      <c r="H4" s="40" t="s">
        <v>72</v>
      </c>
      <c r="I4" s="41" t="s">
        <v>297</v>
      </c>
      <c r="J4" s="39" t="s">
        <v>133</v>
      </c>
      <c r="K4" s="40" t="s">
        <v>72</v>
      </c>
      <c r="L4" s="41" t="s">
        <v>297</v>
      </c>
      <c r="M4" s="39" t="s">
        <v>133</v>
      </c>
      <c r="N4" s="40" t="s">
        <v>72</v>
      </c>
      <c r="O4" s="41" t="s">
        <v>297</v>
      </c>
      <c r="P4" s="39" t="s">
        <v>133</v>
      </c>
      <c r="Q4" s="40" t="s">
        <v>72</v>
      </c>
      <c r="R4" s="41" t="s">
        <v>297</v>
      </c>
      <c r="S4" s="39" t="s">
        <v>133</v>
      </c>
      <c r="T4" s="40" t="s">
        <v>72</v>
      </c>
      <c r="U4" s="41" t="s">
        <v>297</v>
      </c>
      <c r="V4" s="39" t="s">
        <v>133</v>
      </c>
      <c r="W4" s="40" t="s">
        <v>72</v>
      </c>
      <c r="X4" s="41" t="s">
        <v>297</v>
      </c>
      <c r="Y4" s="39" t="s">
        <v>133</v>
      </c>
      <c r="Z4" s="40" t="s">
        <v>72</v>
      </c>
      <c r="AA4" s="41" t="s">
        <v>297</v>
      </c>
      <c r="AC4" s="159" t="s">
        <v>199</v>
      </c>
      <c r="AD4" s="160"/>
      <c r="AF4" s="157" t="s">
        <v>200</v>
      </c>
      <c r="AG4" s="158"/>
    </row>
    <row r="5" spans="1:33" s="90" customFormat="1">
      <c r="B5" s="97">
        <v>1</v>
      </c>
      <c r="C5" s="50" t="s">
        <v>190</v>
      </c>
      <c r="D5" s="98">
        <v>113</v>
      </c>
      <c r="E5" s="99">
        <v>27</v>
      </c>
      <c r="F5" s="100">
        <f t="shared" ref="F5:F12" si="0">IFERROR(E5/D5,"-")</f>
        <v>0.23893805309734514</v>
      </c>
      <c r="G5" s="98">
        <v>267</v>
      </c>
      <c r="H5" s="99">
        <v>68</v>
      </c>
      <c r="I5" s="100">
        <f t="shared" ref="I5:I12" si="1">IFERROR(H5/G5,"-")</f>
        <v>0.25468164794007492</v>
      </c>
      <c r="J5" s="98">
        <v>42234</v>
      </c>
      <c r="K5" s="99">
        <v>15507</v>
      </c>
      <c r="L5" s="100">
        <f t="shared" ref="L5:L12" si="2">IFERROR(K5/J5,"-")</f>
        <v>0.36716863190794147</v>
      </c>
      <c r="M5" s="98">
        <v>38610</v>
      </c>
      <c r="N5" s="99">
        <v>12867</v>
      </c>
      <c r="O5" s="100">
        <f t="shared" ref="O5:O12" si="3">IFERROR(N5/M5,"-")</f>
        <v>0.33325563325563323</v>
      </c>
      <c r="P5" s="98">
        <v>23060</v>
      </c>
      <c r="Q5" s="99">
        <v>5982</v>
      </c>
      <c r="R5" s="100">
        <f t="shared" ref="R5:R12" si="4">IFERROR(Q5/P5,"-")</f>
        <v>0.25941023417172593</v>
      </c>
      <c r="S5" s="98">
        <v>10070</v>
      </c>
      <c r="T5" s="99">
        <v>1766</v>
      </c>
      <c r="U5" s="100">
        <f t="shared" ref="U5:U12" si="5">IFERROR(T5/S5,"-")</f>
        <v>0.17537239324726911</v>
      </c>
      <c r="V5" s="98">
        <v>3318</v>
      </c>
      <c r="W5" s="99">
        <v>369</v>
      </c>
      <c r="X5" s="100">
        <f t="shared" ref="X5:X12" si="6">IFERROR(W5/V5,"-")</f>
        <v>0.1112115732368897</v>
      </c>
      <c r="Y5" s="98">
        <f>SUM(D5,G5,J5,M5,P5,S5,V5)</f>
        <v>117672</v>
      </c>
      <c r="Z5" s="99">
        <f>SUM(E5,H5,K5,N5,Q5,T5,W5)</f>
        <v>36586</v>
      </c>
      <c r="AA5" s="100">
        <f t="shared" ref="AA5:AA12" si="7">IFERROR(Z5/Y5,"-")</f>
        <v>0.31091508600176765</v>
      </c>
      <c r="AC5" s="64" t="str">
        <f t="shared" ref="AC5:AC12" si="8">INDEX($C$5:$C$12,MATCH(AD5,AA$5:AA$12,0))</f>
        <v>豊能医療圏</v>
      </c>
      <c r="AD5" s="65">
        <f t="shared" ref="AD5:AD12" si="9">LARGE(AA$5:AA$12,ROW(A1))</f>
        <v>0.31091508600176765</v>
      </c>
      <c r="AF5" s="101">
        <f>$AA$13</f>
        <v>0.21455550118865807</v>
      </c>
      <c r="AG5" s="102">
        <v>0</v>
      </c>
    </row>
    <row r="6" spans="1:33" s="90" customFormat="1">
      <c r="B6" s="97">
        <v>2</v>
      </c>
      <c r="C6" s="50" t="s">
        <v>7</v>
      </c>
      <c r="D6" s="98">
        <v>292</v>
      </c>
      <c r="E6" s="99">
        <v>35</v>
      </c>
      <c r="F6" s="100">
        <f t="shared" si="0"/>
        <v>0.11986301369863013</v>
      </c>
      <c r="G6" s="98">
        <v>396</v>
      </c>
      <c r="H6" s="99">
        <v>62</v>
      </c>
      <c r="I6" s="100">
        <f t="shared" si="1"/>
        <v>0.15656565656565657</v>
      </c>
      <c r="J6" s="98">
        <v>33835</v>
      </c>
      <c r="K6" s="99">
        <v>11922</v>
      </c>
      <c r="L6" s="100">
        <f t="shared" si="2"/>
        <v>0.35235702674745084</v>
      </c>
      <c r="M6" s="98">
        <v>28036</v>
      </c>
      <c r="N6" s="99">
        <v>8569</v>
      </c>
      <c r="O6" s="100">
        <f t="shared" si="3"/>
        <v>0.30564274504208877</v>
      </c>
      <c r="P6" s="98">
        <v>15987</v>
      </c>
      <c r="Q6" s="99">
        <v>3468</v>
      </c>
      <c r="R6" s="100">
        <f t="shared" si="4"/>
        <v>0.21692625258022144</v>
      </c>
      <c r="S6" s="98">
        <v>6685</v>
      </c>
      <c r="T6" s="99">
        <v>921</v>
      </c>
      <c r="U6" s="100">
        <f t="shared" si="5"/>
        <v>0.13777112939416605</v>
      </c>
      <c r="V6" s="98">
        <v>2102</v>
      </c>
      <c r="W6" s="99">
        <v>155</v>
      </c>
      <c r="X6" s="100">
        <f t="shared" si="6"/>
        <v>7.3739295908658423E-2</v>
      </c>
      <c r="Y6" s="98">
        <f>SUM(D6,G6,J6,M6,P6,S6,V6)</f>
        <v>87333</v>
      </c>
      <c r="Z6" s="99">
        <f>SUM(E6,H6,K6,N6,Q6,T6,W6)</f>
        <v>25132</v>
      </c>
      <c r="AA6" s="100">
        <f t="shared" si="7"/>
        <v>0.28777209073317073</v>
      </c>
      <c r="AC6" s="64" t="str">
        <f t="shared" si="8"/>
        <v>三島医療圏</v>
      </c>
      <c r="AD6" s="65">
        <f t="shared" si="9"/>
        <v>0.28777209073317073</v>
      </c>
      <c r="AF6" s="101">
        <f>$AA$13</f>
        <v>0.21455550118865807</v>
      </c>
      <c r="AG6" s="102">
        <v>0</v>
      </c>
    </row>
    <row r="7" spans="1:33" s="90" customFormat="1">
      <c r="B7" s="97">
        <v>3</v>
      </c>
      <c r="C7" s="50" t="s">
        <v>12</v>
      </c>
      <c r="D7" s="98">
        <v>420</v>
      </c>
      <c r="E7" s="99">
        <v>82</v>
      </c>
      <c r="F7" s="100">
        <f t="shared" si="0"/>
        <v>0.19523809523809524</v>
      </c>
      <c r="G7" s="98">
        <v>970</v>
      </c>
      <c r="H7" s="99">
        <v>183</v>
      </c>
      <c r="I7" s="100">
        <f t="shared" si="1"/>
        <v>0.18865979381443299</v>
      </c>
      <c r="J7" s="98">
        <v>56040</v>
      </c>
      <c r="K7" s="99">
        <v>16176</v>
      </c>
      <c r="L7" s="100">
        <f t="shared" si="2"/>
        <v>0.28865096359743042</v>
      </c>
      <c r="M7" s="98">
        <v>45051</v>
      </c>
      <c r="N7" s="99">
        <v>10775</v>
      </c>
      <c r="O7" s="100">
        <f t="shared" si="3"/>
        <v>0.23917338127899493</v>
      </c>
      <c r="P7" s="98">
        <v>23564</v>
      </c>
      <c r="Q7" s="99">
        <v>4046</v>
      </c>
      <c r="R7" s="100">
        <f t="shared" si="4"/>
        <v>0.17170259718214226</v>
      </c>
      <c r="S7" s="98">
        <v>9448</v>
      </c>
      <c r="T7" s="99">
        <v>988</v>
      </c>
      <c r="U7" s="100">
        <f t="shared" si="5"/>
        <v>0.10457239627434378</v>
      </c>
      <c r="V7" s="98">
        <v>2919</v>
      </c>
      <c r="W7" s="99">
        <v>198</v>
      </c>
      <c r="X7" s="100">
        <f t="shared" si="6"/>
        <v>6.783144912641316E-2</v>
      </c>
      <c r="Y7" s="98">
        <f t="shared" ref="Y7:Z12" si="10">SUM(D7,G7,J7,M7,P7,S7,V7)</f>
        <v>138412</v>
      </c>
      <c r="Z7" s="99">
        <f t="shared" si="10"/>
        <v>32448</v>
      </c>
      <c r="AA7" s="100">
        <f t="shared" si="7"/>
        <v>0.23443054070456318</v>
      </c>
      <c r="AC7" s="64" t="str">
        <f t="shared" si="8"/>
        <v>南河内医療圏</v>
      </c>
      <c r="AD7" s="65">
        <f t="shared" si="9"/>
        <v>0.27082110521386199</v>
      </c>
      <c r="AF7" s="101">
        <f>$AA$13</f>
        <v>0.21455550118865807</v>
      </c>
      <c r="AG7" s="102">
        <v>0</v>
      </c>
    </row>
    <row r="8" spans="1:33" s="90" customFormat="1">
      <c r="B8" s="97">
        <v>4</v>
      </c>
      <c r="C8" s="50" t="s">
        <v>20</v>
      </c>
      <c r="D8" s="98">
        <v>129</v>
      </c>
      <c r="E8" s="99">
        <v>20</v>
      </c>
      <c r="F8" s="100">
        <f t="shared" si="0"/>
        <v>0.15503875968992248</v>
      </c>
      <c r="G8" s="98">
        <v>266</v>
      </c>
      <c r="H8" s="99">
        <v>39</v>
      </c>
      <c r="I8" s="100">
        <f t="shared" si="1"/>
        <v>0.14661654135338345</v>
      </c>
      <c r="J8" s="98">
        <v>38751</v>
      </c>
      <c r="K8" s="99">
        <v>10743</v>
      </c>
      <c r="L8" s="100">
        <f t="shared" si="2"/>
        <v>0.27723155531470156</v>
      </c>
      <c r="M8" s="98">
        <v>33296</v>
      </c>
      <c r="N8" s="99">
        <v>7622</v>
      </c>
      <c r="O8" s="100">
        <f t="shared" si="3"/>
        <v>0.22891638635271505</v>
      </c>
      <c r="P8" s="98">
        <v>18029</v>
      </c>
      <c r="Q8" s="99">
        <v>2864</v>
      </c>
      <c r="R8" s="100">
        <f t="shared" si="4"/>
        <v>0.1588551777691497</v>
      </c>
      <c r="S8" s="98">
        <v>7169</v>
      </c>
      <c r="T8" s="99">
        <v>754</v>
      </c>
      <c r="U8" s="100">
        <f t="shared" si="5"/>
        <v>0.10517505928302413</v>
      </c>
      <c r="V8" s="98">
        <v>2331</v>
      </c>
      <c r="W8" s="99">
        <v>155</v>
      </c>
      <c r="X8" s="100">
        <f t="shared" si="6"/>
        <v>6.6495066495066493E-2</v>
      </c>
      <c r="Y8" s="98">
        <f t="shared" si="10"/>
        <v>99971</v>
      </c>
      <c r="Z8" s="99">
        <f t="shared" si="10"/>
        <v>22197</v>
      </c>
      <c r="AA8" s="100">
        <f t="shared" si="7"/>
        <v>0.22203438997309219</v>
      </c>
      <c r="AC8" s="64" t="str">
        <f t="shared" si="8"/>
        <v>北河内医療圏</v>
      </c>
      <c r="AD8" s="65">
        <f t="shared" si="9"/>
        <v>0.23443054070456318</v>
      </c>
      <c r="AF8" s="101">
        <f>$AA$13</f>
        <v>0.21455550118865807</v>
      </c>
      <c r="AG8" s="102">
        <v>0</v>
      </c>
    </row>
    <row r="9" spans="1:33" s="90" customFormat="1">
      <c r="B9" s="97">
        <v>5</v>
      </c>
      <c r="C9" s="50" t="s">
        <v>24</v>
      </c>
      <c r="D9" s="98">
        <v>277</v>
      </c>
      <c r="E9" s="99">
        <v>41</v>
      </c>
      <c r="F9" s="100">
        <f t="shared" si="0"/>
        <v>0.14801444043321299</v>
      </c>
      <c r="G9" s="98">
        <v>460</v>
      </c>
      <c r="H9" s="99">
        <v>87</v>
      </c>
      <c r="I9" s="100">
        <f t="shared" si="1"/>
        <v>0.18913043478260869</v>
      </c>
      <c r="J9" s="98">
        <v>30319</v>
      </c>
      <c r="K9" s="99">
        <v>10108</v>
      </c>
      <c r="L9" s="100">
        <f t="shared" si="2"/>
        <v>0.3333883043636004</v>
      </c>
      <c r="M9" s="98">
        <v>25565</v>
      </c>
      <c r="N9" s="99">
        <v>7246</v>
      </c>
      <c r="O9" s="100">
        <f t="shared" si="3"/>
        <v>0.28343438294543322</v>
      </c>
      <c r="P9" s="98">
        <v>14854</v>
      </c>
      <c r="Q9" s="99">
        <v>3107</v>
      </c>
      <c r="R9" s="100">
        <f t="shared" si="4"/>
        <v>0.20916924734078363</v>
      </c>
      <c r="S9" s="98">
        <v>6527</v>
      </c>
      <c r="T9" s="99">
        <v>931</v>
      </c>
      <c r="U9" s="100">
        <f t="shared" si="5"/>
        <v>0.14263827179408611</v>
      </c>
      <c r="V9" s="98">
        <v>2073</v>
      </c>
      <c r="W9" s="99">
        <v>166</v>
      </c>
      <c r="X9" s="100">
        <f t="shared" si="6"/>
        <v>8.0077182826821039E-2</v>
      </c>
      <c r="Y9" s="98">
        <f t="shared" si="10"/>
        <v>80075</v>
      </c>
      <c r="Z9" s="99">
        <f t="shared" si="10"/>
        <v>21686</v>
      </c>
      <c r="AA9" s="100">
        <f t="shared" si="7"/>
        <v>0.27082110521386199</v>
      </c>
      <c r="AC9" s="64" t="str">
        <f t="shared" si="8"/>
        <v>中河内医療圏</v>
      </c>
      <c r="AD9" s="65">
        <f t="shared" si="9"/>
        <v>0.22203438997309219</v>
      </c>
      <c r="AF9" s="101">
        <f>$AA$13</f>
        <v>0.21455550118865807</v>
      </c>
      <c r="AG9" s="102">
        <v>0</v>
      </c>
    </row>
    <row r="10" spans="1:33" s="90" customFormat="1">
      <c r="B10" s="97">
        <v>6</v>
      </c>
      <c r="C10" s="50" t="s">
        <v>34</v>
      </c>
      <c r="D10" s="98">
        <v>573</v>
      </c>
      <c r="E10" s="99">
        <v>52</v>
      </c>
      <c r="F10" s="100">
        <f t="shared" si="0"/>
        <v>9.0750436300174514E-2</v>
      </c>
      <c r="G10" s="98">
        <v>992</v>
      </c>
      <c r="H10" s="99">
        <v>111</v>
      </c>
      <c r="I10" s="100">
        <f t="shared" si="1"/>
        <v>0.11189516129032258</v>
      </c>
      <c r="J10" s="98">
        <v>37861</v>
      </c>
      <c r="K10" s="99">
        <v>8666</v>
      </c>
      <c r="L10" s="100">
        <f t="shared" si="2"/>
        <v>0.22888988669079</v>
      </c>
      <c r="M10" s="98">
        <v>31552</v>
      </c>
      <c r="N10" s="99">
        <v>6131</v>
      </c>
      <c r="O10" s="100">
        <f t="shared" si="3"/>
        <v>0.1943141480730223</v>
      </c>
      <c r="P10" s="98">
        <v>17745</v>
      </c>
      <c r="Q10" s="99">
        <v>2425</v>
      </c>
      <c r="R10" s="100">
        <f t="shared" si="4"/>
        <v>0.13665821358129052</v>
      </c>
      <c r="S10" s="98">
        <v>7605</v>
      </c>
      <c r="T10" s="99">
        <v>725</v>
      </c>
      <c r="U10" s="100">
        <f t="shared" si="5"/>
        <v>9.5332018408941482E-2</v>
      </c>
      <c r="V10" s="98">
        <v>2444</v>
      </c>
      <c r="W10" s="99">
        <v>169</v>
      </c>
      <c r="X10" s="100">
        <f t="shared" si="6"/>
        <v>6.9148936170212769E-2</v>
      </c>
      <c r="Y10" s="98">
        <f t="shared" si="10"/>
        <v>98772</v>
      </c>
      <c r="Z10" s="99">
        <f t="shared" si="10"/>
        <v>18279</v>
      </c>
      <c r="AA10" s="100">
        <f t="shared" si="7"/>
        <v>0.18506256833920545</v>
      </c>
      <c r="AC10" s="64" t="str">
        <f t="shared" si="8"/>
        <v>泉州医療圏</v>
      </c>
      <c r="AD10" s="65">
        <f t="shared" si="9"/>
        <v>0.20842015487347476</v>
      </c>
      <c r="AF10" s="101">
        <f t="shared" ref="AF10:AF12" si="11">$AA$13</f>
        <v>0.21455550118865807</v>
      </c>
      <c r="AG10" s="102">
        <v>0</v>
      </c>
    </row>
    <row r="11" spans="1:33" s="90" customFormat="1">
      <c r="B11" s="97">
        <v>7</v>
      </c>
      <c r="C11" s="50" t="s">
        <v>43</v>
      </c>
      <c r="D11" s="98">
        <v>559</v>
      </c>
      <c r="E11" s="99">
        <v>77</v>
      </c>
      <c r="F11" s="100">
        <f t="shared" si="0"/>
        <v>0.13774597495527727</v>
      </c>
      <c r="G11" s="98">
        <v>1085</v>
      </c>
      <c r="H11" s="99">
        <v>148</v>
      </c>
      <c r="I11" s="100">
        <f t="shared" si="1"/>
        <v>0.13640552995391705</v>
      </c>
      <c r="J11" s="98">
        <v>38233</v>
      </c>
      <c r="K11" s="99">
        <v>9995</v>
      </c>
      <c r="L11" s="100">
        <f t="shared" si="2"/>
        <v>0.26142337771035495</v>
      </c>
      <c r="M11" s="98">
        <v>33055</v>
      </c>
      <c r="N11" s="99">
        <v>7288</v>
      </c>
      <c r="O11" s="100">
        <f t="shared" si="3"/>
        <v>0.22048101648767207</v>
      </c>
      <c r="P11" s="98">
        <v>19364</v>
      </c>
      <c r="Q11" s="99">
        <v>2953</v>
      </c>
      <c r="R11" s="100">
        <f t="shared" si="4"/>
        <v>0.15249948357777318</v>
      </c>
      <c r="S11" s="98">
        <v>8284</v>
      </c>
      <c r="T11" s="99">
        <v>852</v>
      </c>
      <c r="U11" s="100">
        <f t="shared" si="5"/>
        <v>0.10284886528247224</v>
      </c>
      <c r="V11" s="98">
        <v>2601</v>
      </c>
      <c r="W11" s="99">
        <v>192</v>
      </c>
      <c r="X11" s="100">
        <f t="shared" si="6"/>
        <v>7.381776239907728E-2</v>
      </c>
      <c r="Y11" s="98">
        <f t="shared" si="10"/>
        <v>103181</v>
      </c>
      <c r="Z11" s="99">
        <f t="shared" si="10"/>
        <v>21505</v>
      </c>
      <c r="AA11" s="100">
        <f t="shared" si="7"/>
        <v>0.20842015487347476</v>
      </c>
      <c r="AC11" s="64" t="str">
        <f t="shared" si="8"/>
        <v>堺市医療圏</v>
      </c>
      <c r="AD11" s="65">
        <f t="shared" si="9"/>
        <v>0.18506256833920545</v>
      </c>
      <c r="AF11" s="101">
        <f t="shared" si="11"/>
        <v>0.21455550118865807</v>
      </c>
      <c r="AG11" s="102">
        <v>0</v>
      </c>
    </row>
    <row r="12" spans="1:33" s="90" customFormat="1" ht="14.25" thickBot="1">
      <c r="B12" s="97">
        <v>8</v>
      </c>
      <c r="C12" s="50" t="s">
        <v>56</v>
      </c>
      <c r="D12" s="98">
        <v>1361</v>
      </c>
      <c r="E12" s="99">
        <v>109</v>
      </c>
      <c r="F12" s="100">
        <f t="shared" si="0"/>
        <v>8.0088170462894931E-2</v>
      </c>
      <c r="G12" s="98">
        <v>2348</v>
      </c>
      <c r="H12" s="99">
        <v>219</v>
      </c>
      <c r="I12" s="100">
        <f t="shared" si="1"/>
        <v>9.3270868824531519E-2</v>
      </c>
      <c r="J12" s="98">
        <v>98132</v>
      </c>
      <c r="K12" s="99">
        <v>17258</v>
      </c>
      <c r="L12" s="100">
        <f t="shared" si="2"/>
        <v>0.1758651612114295</v>
      </c>
      <c r="M12" s="98">
        <v>93202</v>
      </c>
      <c r="N12" s="99">
        <v>13219</v>
      </c>
      <c r="O12" s="100">
        <f t="shared" si="3"/>
        <v>0.14183172034934874</v>
      </c>
      <c r="P12" s="98">
        <v>58020</v>
      </c>
      <c r="Q12" s="99">
        <v>6046</v>
      </c>
      <c r="R12" s="100">
        <f t="shared" si="4"/>
        <v>0.10420544639779386</v>
      </c>
      <c r="S12" s="98">
        <v>25188</v>
      </c>
      <c r="T12" s="99">
        <v>1936</v>
      </c>
      <c r="U12" s="100">
        <f t="shared" si="5"/>
        <v>7.6861997776719079E-2</v>
      </c>
      <c r="V12" s="98">
        <v>7978</v>
      </c>
      <c r="W12" s="99">
        <v>434</v>
      </c>
      <c r="X12" s="100">
        <f t="shared" si="6"/>
        <v>5.4399598896966661E-2</v>
      </c>
      <c r="Y12" s="98">
        <f t="shared" si="10"/>
        <v>286229</v>
      </c>
      <c r="Z12" s="99">
        <f t="shared" si="10"/>
        <v>39221</v>
      </c>
      <c r="AA12" s="100">
        <f t="shared" si="7"/>
        <v>0.13702664649633686</v>
      </c>
      <c r="AC12" s="64" t="str">
        <f t="shared" si="8"/>
        <v>大阪市医療圏</v>
      </c>
      <c r="AD12" s="65">
        <f t="shared" si="9"/>
        <v>0.13702664649633686</v>
      </c>
      <c r="AF12" s="101">
        <f t="shared" si="11"/>
        <v>0.21455550118865807</v>
      </c>
      <c r="AG12" s="102">
        <v>999</v>
      </c>
    </row>
    <row r="13" spans="1:33" s="90" customFormat="1" ht="14.25" thickTop="1">
      <c r="B13" s="164" t="s">
        <v>0</v>
      </c>
      <c r="C13" s="165"/>
      <c r="D13" s="14">
        <f>SUM(D5:D12)</f>
        <v>3724</v>
      </c>
      <c r="E13" s="15">
        <f>SUM(E5:E12)</f>
        <v>443</v>
      </c>
      <c r="F13" s="16">
        <f>IFERROR(E13/D13,"-")</f>
        <v>0.11895810955961332</v>
      </c>
      <c r="G13" s="14">
        <f>SUM(G5:G12)</f>
        <v>6784</v>
      </c>
      <c r="H13" s="15">
        <f>SUM(H5:H12)</f>
        <v>917</v>
      </c>
      <c r="I13" s="16">
        <f>IFERROR(H13/G13,"-")</f>
        <v>0.13517099056603774</v>
      </c>
      <c r="J13" s="14">
        <f>SUM(J5:J12)</f>
        <v>375405</v>
      </c>
      <c r="K13" s="15">
        <f>SUM(K5:K12)</f>
        <v>100375</v>
      </c>
      <c r="L13" s="16">
        <f>IFERROR(K13/J13,"-")</f>
        <v>0.26737789853624749</v>
      </c>
      <c r="M13" s="14">
        <f>SUM(M5:M12)</f>
        <v>328367</v>
      </c>
      <c r="N13" s="15">
        <f>SUM(N5:N12)</f>
        <v>73717</v>
      </c>
      <c r="O13" s="16">
        <f>IFERROR(N13/M13,"-")</f>
        <v>0.22449576236345309</v>
      </c>
      <c r="P13" s="14">
        <f>SUM(P5:P12)</f>
        <v>190623</v>
      </c>
      <c r="Q13" s="15">
        <f>SUM(Q5:Q12)</f>
        <v>30891</v>
      </c>
      <c r="R13" s="16">
        <f>IFERROR(Q13/P13,"-")</f>
        <v>0.16205284776758314</v>
      </c>
      <c r="S13" s="14">
        <f>SUM(S5:S12)</f>
        <v>80976</v>
      </c>
      <c r="T13" s="15">
        <f>SUM(T5:T12)</f>
        <v>8873</v>
      </c>
      <c r="U13" s="16">
        <f>IFERROR(T13/S13,"-")</f>
        <v>0.10957567674372654</v>
      </c>
      <c r="V13" s="14">
        <f>SUM(V5:V12)</f>
        <v>25766</v>
      </c>
      <c r="W13" s="15">
        <f>SUM(W5:W12)</f>
        <v>1838</v>
      </c>
      <c r="X13" s="16">
        <f>IFERROR(W13/V13,"-")</f>
        <v>7.1334316541178291E-2</v>
      </c>
      <c r="Y13" s="14">
        <f>SUM(D13,G13,J13,M13,P13,S13,V13)</f>
        <v>1011645</v>
      </c>
      <c r="Z13" s="15">
        <f>SUM(E13,H13,K13,N13,Q13,T13,W13)</f>
        <v>217054</v>
      </c>
      <c r="AA13" s="16">
        <f>IFERROR(Z13/Y13,"-")</f>
        <v>0.21455550118865807</v>
      </c>
    </row>
    <row r="14" spans="1:33" s="90" customFormat="1">
      <c r="B14" s="103"/>
    </row>
  </sheetData>
  <mergeCells count="13">
    <mergeCell ref="J3:L3"/>
    <mergeCell ref="M3:O3"/>
    <mergeCell ref="B13:C13"/>
    <mergeCell ref="B3:B4"/>
    <mergeCell ref="C3:C4"/>
    <mergeCell ref="D3:F3"/>
    <mergeCell ref="G3:I3"/>
    <mergeCell ref="AF4:AG4"/>
    <mergeCell ref="AC4:AD4"/>
    <mergeCell ref="P3:R3"/>
    <mergeCell ref="S3:U3"/>
    <mergeCell ref="V3:X3"/>
    <mergeCell ref="Y3:AA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2-5.医科健診分析</oddHeader>
  </headerFooter>
  <ignoredErrors>
    <ignoredError sqref="F13:AA13" formula="1"/>
    <ignoredError sqref="AD7:AD12"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222</v>
      </c>
    </row>
    <row r="2" spans="1:1"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269</v>
      </c>
    </row>
    <row r="2" spans="1:16">
      <c r="A2" s="120" t="s">
        <v>262</v>
      </c>
    </row>
    <row r="4" spans="1:16" ht="13.5" customHeight="1">
      <c r="B4" s="121"/>
      <c r="C4" s="122"/>
      <c r="D4" s="122"/>
      <c r="E4" s="122"/>
      <c r="F4" s="122"/>
      <c r="G4" s="123"/>
    </row>
    <row r="5" spans="1:16" ht="13.5" customHeight="1">
      <c r="B5" s="124"/>
      <c r="C5" s="125"/>
      <c r="D5" s="126">
        <v>0.6160000000000001</v>
      </c>
      <c r="E5" s="72" t="s">
        <v>263</v>
      </c>
      <c r="F5" s="127">
        <v>0.63</v>
      </c>
      <c r="G5" s="128" t="s">
        <v>288</v>
      </c>
    </row>
    <row r="6" spans="1:16">
      <c r="B6" s="124"/>
      <c r="D6" s="126"/>
      <c r="E6" s="72"/>
      <c r="F6" s="127"/>
      <c r="G6" s="128"/>
    </row>
    <row r="7" spans="1:16">
      <c r="B7" s="124"/>
      <c r="C7" s="129"/>
      <c r="D7" s="126">
        <v>0.60200000000000009</v>
      </c>
      <c r="E7" s="72" t="s">
        <v>263</v>
      </c>
      <c r="F7" s="127">
        <v>0.6160000000000001</v>
      </c>
      <c r="G7" s="128" t="s">
        <v>264</v>
      </c>
    </row>
    <row r="8" spans="1:16">
      <c r="B8" s="124"/>
      <c r="D8" s="126"/>
      <c r="E8" s="72"/>
      <c r="F8" s="127"/>
      <c r="G8" s="128"/>
    </row>
    <row r="9" spans="1:16">
      <c r="B9" s="124"/>
      <c r="C9" s="130"/>
      <c r="D9" s="126">
        <v>0.58800000000000008</v>
      </c>
      <c r="E9" s="72" t="s">
        <v>263</v>
      </c>
      <c r="F9" s="127">
        <v>0.60200000000000009</v>
      </c>
      <c r="G9" s="128" t="s">
        <v>264</v>
      </c>
    </row>
    <row r="10" spans="1:16">
      <c r="B10" s="124"/>
      <c r="D10" s="126"/>
      <c r="E10" s="72"/>
      <c r="F10" s="127"/>
      <c r="G10" s="128"/>
    </row>
    <row r="11" spans="1:16">
      <c r="B11" s="124"/>
      <c r="C11" s="131"/>
      <c r="D11" s="126">
        <v>0.57400000000000007</v>
      </c>
      <c r="E11" s="72" t="s">
        <v>263</v>
      </c>
      <c r="F11" s="127">
        <v>0.58800000000000008</v>
      </c>
      <c r="G11" s="128" t="s">
        <v>264</v>
      </c>
    </row>
    <row r="12" spans="1:16">
      <c r="B12" s="124"/>
      <c r="D12" s="126"/>
      <c r="E12" s="72"/>
      <c r="F12" s="127"/>
      <c r="G12" s="128"/>
    </row>
    <row r="13" spans="1:16">
      <c r="B13" s="124"/>
      <c r="C13" s="132"/>
      <c r="D13" s="126">
        <v>0.56000000000000005</v>
      </c>
      <c r="E13" s="72" t="s">
        <v>263</v>
      </c>
      <c r="F13" s="127">
        <v>0.57400000000000007</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223</v>
      </c>
    </row>
    <row r="2" spans="1:1"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270</v>
      </c>
    </row>
    <row r="2" spans="1:16">
      <c r="A2" s="120" t="s">
        <v>262</v>
      </c>
    </row>
    <row r="4" spans="1:16" ht="13.5" customHeight="1">
      <c r="B4" s="121"/>
      <c r="C4" s="122"/>
      <c r="D4" s="122"/>
      <c r="E4" s="122"/>
      <c r="F4" s="122"/>
      <c r="G4" s="123"/>
    </row>
    <row r="5" spans="1:16" ht="13.5" customHeight="1">
      <c r="B5" s="124"/>
      <c r="C5" s="125"/>
      <c r="D5" s="126">
        <v>0.13400000000000001</v>
      </c>
      <c r="E5" s="72" t="s">
        <v>263</v>
      </c>
      <c r="F5" s="127">
        <v>0.14000000000000001</v>
      </c>
      <c r="G5" s="128" t="s">
        <v>287</v>
      </c>
    </row>
    <row r="6" spans="1:16">
      <c r="B6" s="124"/>
      <c r="D6" s="126"/>
      <c r="E6" s="72"/>
      <c r="F6" s="127"/>
      <c r="G6" s="128"/>
    </row>
    <row r="7" spans="1:16">
      <c r="B7" s="124"/>
      <c r="C7" s="129"/>
      <c r="D7" s="126">
        <v>0.128</v>
      </c>
      <c r="E7" s="72" t="s">
        <v>263</v>
      </c>
      <c r="F7" s="127">
        <v>0.13400000000000001</v>
      </c>
      <c r="G7" s="128" t="s">
        <v>264</v>
      </c>
    </row>
    <row r="8" spans="1:16">
      <c r="B8" s="124"/>
      <c r="D8" s="126"/>
      <c r="E8" s="72"/>
      <c r="F8" s="127"/>
      <c r="G8" s="128"/>
    </row>
    <row r="9" spans="1:16">
      <c r="B9" s="124"/>
      <c r="C9" s="130"/>
      <c r="D9" s="126">
        <v>0.12200000000000001</v>
      </c>
      <c r="E9" s="72" t="s">
        <v>263</v>
      </c>
      <c r="F9" s="127">
        <v>0.128</v>
      </c>
      <c r="G9" s="128" t="s">
        <v>264</v>
      </c>
    </row>
    <row r="10" spans="1:16">
      <c r="B10" s="124"/>
      <c r="D10" s="126"/>
      <c r="E10" s="72"/>
      <c r="F10" s="127"/>
      <c r="G10" s="128"/>
    </row>
    <row r="11" spans="1:16">
      <c r="B11" s="124"/>
      <c r="C11" s="131"/>
      <c r="D11" s="126">
        <v>0.11600000000000001</v>
      </c>
      <c r="E11" s="72" t="s">
        <v>263</v>
      </c>
      <c r="F11" s="127">
        <v>0.12200000000000001</v>
      </c>
      <c r="G11" s="128" t="s">
        <v>264</v>
      </c>
    </row>
    <row r="12" spans="1:16">
      <c r="B12" s="124"/>
      <c r="D12" s="126"/>
      <c r="E12" s="72"/>
      <c r="F12" s="127"/>
      <c r="G12" s="128"/>
    </row>
    <row r="13" spans="1:16">
      <c r="B13" s="124"/>
      <c r="C13" s="132"/>
      <c r="D13" s="126">
        <v>0.11</v>
      </c>
      <c r="E13" s="72" t="s">
        <v>263</v>
      </c>
      <c r="F13" s="127">
        <v>0.11600000000000001</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2-5.医科健診分析</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224</v>
      </c>
    </row>
    <row r="2" spans="1:1"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84"/>
  <sheetViews>
    <sheetView showGridLines="0" showWhiteSpace="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271</v>
      </c>
    </row>
    <row r="2" spans="1:16">
      <c r="A2" s="120" t="s">
        <v>262</v>
      </c>
    </row>
    <row r="4" spans="1:16" ht="13.5" customHeight="1">
      <c r="B4" s="121"/>
      <c r="C4" s="122"/>
      <c r="D4" s="122"/>
      <c r="E4" s="122"/>
      <c r="F4" s="122"/>
      <c r="G4" s="123"/>
    </row>
    <row r="5" spans="1:16" ht="13.5" customHeight="1">
      <c r="B5" s="124"/>
      <c r="C5" s="125"/>
      <c r="D5" s="126">
        <v>0.19000000000000003</v>
      </c>
      <c r="E5" s="72" t="s">
        <v>263</v>
      </c>
      <c r="F5" s="127">
        <v>0.2</v>
      </c>
      <c r="G5" s="128" t="s">
        <v>289</v>
      </c>
    </row>
    <row r="6" spans="1:16">
      <c r="B6" s="124"/>
      <c r="D6" s="126"/>
      <c r="E6" s="72"/>
      <c r="F6" s="127"/>
      <c r="G6" s="128"/>
    </row>
    <row r="7" spans="1:16">
      <c r="B7" s="124"/>
      <c r="C7" s="129"/>
      <c r="D7" s="126">
        <v>0.18000000000000002</v>
      </c>
      <c r="E7" s="72" t="s">
        <v>263</v>
      </c>
      <c r="F7" s="127">
        <v>0.19000000000000003</v>
      </c>
      <c r="G7" s="128" t="s">
        <v>264</v>
      </c>
    </row>
    <row r="8" spans="1:16">
      <c r="B8" s="124"/>
      <c r="D8" s="126"/>
      <c r="E8" s="72"/>
      <c r="F8" s="127"/>
      <c r="G8" s="128"/>
    </row>
    <row r="9" spans="1:16">
      <c r="B9" s="124"/>
      <c r="C9" s="130"/>
      <c r="D9" s="126">
        <v>0.17</v>
      </c>
      <c r="E9" s="72" t="s">
        <v>263</v>
      </c>
      <c r="F9" s="127">
        <v>0.18000000000000002</v>
      </c>
      <c r="G9" s="128" t="s">
        <v>264</v>
      </c>
    </row>
    <row r="10" spans="1:16">
      <c r="B10" s="124"/>
      <c r="D10" s="126"/>
      <c r="E10" s="72"/>
      <c r="F10" s="127"/>
      <c r="G10" s="128"/>
    </row>
    <row r="11" spans="1:16">
      <c r="B11" s="124"/>
      <c r="C11" s="131"/>
      <c r="D11" s="126">
        <v>0.16</v>
      </c>
      <c r="E11" s="72" t="s">
        <v>263</v>
      </c>
      <c r="F11" s="127">
        <v>0.17</v>
      </c>
      <c r="G11" s="128" t="s">
        <v>264</v>
      </c>
    </row>
    <row r="12" spans="1:16">
      <c r="B12" s="124"/>
      <c r="D12" s="126"/>
      <c r="E12" s="72"/>
      <c r="F12" s="127"/>
      <c r="G12" s="128"/>
    </row>
    <row r="13" spans="1:16">
      <c r="B13" s="124"/>
      <c r="C13" s="132"/>
      <c r="D13" s="126">
        <v>0.15</v>
      </c>
      <c r="E13" s="72" t="s">
        <v>263</v>
      </c>
      <c r="F13" s="127">
        <v>0.16</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2-5.医科健診分析</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225</v>
      </c>
    </row>
    <row r="2" spans="1:1"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272</v>
      </c>
    </row>
    <row r="2" spans="1:16">
      <c r="A2" s="120" t="s">
        <v>262</v>
      </c>
    </row>
    <row r="4" spans="1:16" ht="13.5" customHeight="1">
      <c r="B4" s="121"/>
      <c r="C4" s="122"/>
      <c r="D4" s="122"/>
      <c r="E4" s="122"/>
      <c r="F4" s="122"/>
      <c r="G4" s="123"/>
    </row>
    <row r="5" spans="1:16" ht="13.5" customHeight="1">
      <c r="B5" s="124"/>
      <c r="C5" s="125"/>
      <c r="D5" s="126">
        <v>6.4000000000000001E-2</v>
      </c>
      <c r="E5" s="72" t="s">
        <v>263</v>
      </c>
      <c r="F5" s="127">
        <v>6.9999999999999993E-2</v>
      </c>
      <c r="G5" s="128" t="s">
        <v>289</v>
      </c>
    </row>
    <row r="6" spans="1:16">
      <c r="B6" s="124"/>
      <c r="D6" s="126"/>
      <c r="E6" s="72"/>
      <c r="F6" s="127"/>
      <c r="G6" s="128"/>
    </row>
    <row r="7" spans="1:16">
      <c r="B7" s="124"/>
      <c r="C7" s="129"/>
      <c r="D7" s="126">
        <v>5.7999999999999996E-2</v>
      </c>
      <c r="E7" s="72" t="s">
        <v>263</v>
      </c>
      <c r="F7" s="127">
        <v>6.4000000000000001E-2</v>
      </c>
      <c r="G7" s="128" t="s">
        <v>264</v>
      </c>
    </row>
    <row r="8" spans="1:16">
      <c r="B8" s="124"/>
      <c r="D8" s="126"/>
      <c r="E8" s="72"/>
      <c r="F8" s="127"/>
      <c r="G8" s="128"/>
    </row>
    <row r="9" spans="1:16">
      <c r="B9" s="124"/>
      <c r="C9" s="130"/>
      <c r="D9" s="126">
        <v>5.1999999999999998E-2</v>
      </c>
      <c r="E9" s="72" t="s">
        <v>263</v>
      </c>
      <c r="F9" s="127">
        <v>5.7999999999999996E-2</v>
      </c>
      <c r="G9" s="128" t="s">
        <v>264</v>
      </c>
    </row>
    <row r="10" spans="1:16">
      <c r="B10" s="124"/>
      <c r="D10" s="126"/>
      <c r="E10" s="72"/>
      <c r="F10" s="127"/>
      <c r="G10" s="128"/>
    </row>
    <row r="11" spans="1:16">
      <c r="B11" s="124"/>
      <c r="C11" s="131"/>
      <c r="D11" s="126">
        <v>4.5999999999999999E-2</v>
      </c>
      <c r="E11" s="72" t="s">
        <v>263</v>
      </c>
      <c r="F11" s="127">
        <v>5.1999999999999998E-2</v>
      </c>
      <c r="G11" s="128" t="s">
        <v>264</v>
      </c>
    </row>
    <row r="12" spans="1:16">
      <c r="B12" s="124"/>
      <c r="D12" s="126"/>
      <c r="E12" s="72"/>
      <c r="F12" s="127"/>
      <c r="G12" s="128"/>
    </row>
    <row r="13" spans="1:16">
      <c r="B13" s="124"/>
      <c r="C13" s="132"/>
      <c r="D13" s="126">
        <v>0.04</v>
      </c>
      <c r="E13" s="72" t="s">
        <v>263</v>
      </c>
      <c r="F13" s="127">
        <v>4.5999999999999999E-2</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226</v>
      </c>
    </row>
    <row r="2" spans="1:1"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273</v>
      </c>
    </row>
    <row r="2" spans="1:16">
      <c r="A2" s="120" t="s">
        <v>262</v>
      </c>
    </row>
    <row r="4" spans="1:16" ht="13.5" customHeight="1">
      <c r="B4" s="121"/>
      <c r="C4" s="122"/>
      <c r="D4" s="122"/>
      <c r="E4" s="122"/>
      <c r="F4" s="122"/>
      <c r="G4" s="123"/>
    </row>
    <row r="5" spans="1:16" ht="13.5" customHeight="1">
      <c r="B5" s="124"/>
      <c r="C5" s="125"/>
      <c r="D5" s="126">
        <v>0.45</v>
      </c>
      <c r="E5" s="72" t="s">
        <v>263</v>
      </c>
      <c r="F5" s="127">
        <v>0.46</v>
      </c>
      <c r="G5" s="128" t="s">
        <v>289</v>
      </c>
    </row>
    <row r="6" spans="1:16">
      <c r="B6" s="124"/>
      <c r="D6" s="126"/>
      <c r="E6" s="72"/>
      <c r="F6" s="127"/>
      <c r="G6" s="128"/>
    </row>
    <row r="7" spans="1:16">
      <c r="B7" s="124"/>
      <c r="C7" s="129"/>
      <c r="D7" s="126">
        <v>0.44</v>
      </c>
      <c r="E7" s="72" t="s">
        <v>263</v>
      </c>
      <c r="F7" s="127">
        <v>0.45</v>
      </c>
      <c r="G7" s="128" t="s">
        <v>264</v>
      </c>
    </row>
    <row r="8" spans="1:16">
      <c r="B8" s="124"/>
      <c r="D8" s="126"/>
      <c r="E8" s="72"/>
      <c r="F8" s="127"/>
      <c r="G8" s="128"/>
    </row>
    <row r="9" spans="1:16">
      <c r="B9" s="124"/>
      <c r="C9" s="130"/>
      <c r="D9" s="126">
        <v>0.43</v>
      </c>
      <c r="E9" s="72" t="s">
        <v>263</v>
      </c>
      <c r="F9" s="127">
        <v>0.44</v>
      </c>
      <c r="G9" s="128" t="s">
        <v>264</v>
      </c>
    </row>
    <row r="10" spans="1:16">
      <c r="B10" s="124"/>
      <c r="D10" s="126"/>
      <c r="E10" s="72"/>
      <c r="F10" s="127"/>
      <c r="G10" s="128"/>
    </row>
    <row r="11" spans="1:16">
      <c r="B11" s="124"/>
      <c r="C11" s="131"/>
      <c r="D11" s="126">
        <v>0.42</v>
      </c>
      <c r="E11" s="72" t="s">
        <v>263</v>
      </c>
      <c r="F11" s="127">
        <v>0.43</v>
      </c>
      <c r="G11" s="128" t="s">
        <v>264</v>
      </c>
    </row>
    <row r="12" spans="1:16">
      <c r="B12" s="124"/>
      <c r="D12" s="126"/>
      <c r="E12" s="72"/>
      <c r="F12" s="127"/>
      <c r="G12" s="128"/>
    </row>
    <row r="13" spans="1:16">
      <c r="B13" s="124"/>
      <c r="C13" s="132"/>
      <c r="D13" s="126">
        <v>0.41</v>
      </c>
      <c r="E13" s="72" t="s">
        <v>263</v>
      </c>
      <c r="F13" s="127">
        <v>0.42</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237</v>
      </c>
    </row>
    <row r="2" spans="1:1" ht="16.5" customHeight="1">
      <c r="A2" s="6" t="s">
        <v>198</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2"/>
  <sheetViews>
    <sheetView showGridLines="0" zoomScaleNormal="100" zoomScaleSheetLayoutView="100" workbookViewId="0"/>
  </sheetViews>
  <sheetFormatPr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6" customWidth="1"/>
    <col min="14" max="16384" width="9" style="1"/>
  </cols>
  <sheetData>
    <row r="1" spans="1:12" ht="16.5" customHeight="1">
      <c r="A1" s="6" t="s">
        <v>227</v>
      </c>
      <c r="C1" s="6"/>
      <c r="D1" s="6"/>
      <c r="E1" s="6"/>
      <c r="F1" s="6"/>
      <c r="G1" s="6"/>
      <c r="H1" s="6"/>
      <c r="I1" s="6"/>
      <c r="J1" s="6"/>
      <c r="K1" s="6"/>
      <c r="L1" s="6"/>
    </row>
    <row r="2" spans="1:12"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274</v>
      </c>
    </row>
    <row r="2" spans="1:16">
      <c r="A2" s="120" t="s">
        <v>262</v>
      </c>
    </row>
    <row r="4" spans="1:16" ht="13.5" customHeight="1">
      <c r="B4" s="121"/>
      <c r="C4" s="122"/>
      <c r="D4" s="122"/>
      <c r="E4" s="122"/>
      <c r="F4" s="122"/>
      <c r="G4" s="123"/>
    </row>
    <row r="5" spans="1:16" ht="13.5" customHeight="1">
      <c r="B5" s="124"/>
      <c r="C5" s="125"/>
      <c r="D5" s="126">
        <v>0.38000000000000006</v>
      </c>
      <c r="E5" s="72" t="s">
        <v>263</v>
      </c>
      <c r="F5" s="127">
        <v>0.39</v>
      </c>
      <c r="G5" s="128" t="s">
        <v>289</v>
      </c>
    </row>
    <row r="6" spans="1:16">
      <c r="B6" s="124"/>
      <c r="D6" s="126"/>
      <c r="E6" s="72"/>
      <c r="F6" s="127"/>
      <c r="G6" s="128"/>
    </row>
    <row r="7" spans="1:16">
      <c r="B7" s="124"/>
      <c r="C7" s="129"/>
      <c r="D7" s="126">
        <v>0.37000000000000005</v>
      </c>
      <c r="E7" s="72" t="s">
        <v>263</v>
      </c>
      <c r="F7" s="127">
        <v>0.38000000000000006</v>
      </c>
      <c r="G7" s="128" t="s">
        <v>264</v>
      </c>
    </row>
    <row r="8" spans="1:16">
      <c r="B8" s="124"/>
      <c r="D8" s="126"/>
      <c r="E8" s="72"/>
      <c r="F8" s="127"/>
      <c r="G8" s="128"/>
    </row>
    <row r="9" spans="1:16">
      <c r="B9" s="124"/>
      <c r="C9" s="130"/>
      <c r="D9" s="126">
        <v>0.36000000000000004</v>
      </c>
      <c r="E9" s="72" t="s">
        <v>263</v>
      </c>
      <c r="F9" s="127">
        <v>0.37000000000000005</v>
      </c>
      <c r="G9" s="128" t="s">
        <v>264</v>
      </c>
    </row>
    <row r="10" spans="1:16">
      <c r="B10" s="124"/>
      <c r="D10" s="126"/>
      <c r="E10" s="72"/>
      <c r="F10" s="127"/>
      <c r="G10" s="128"/>
    </row>
    <row r="11" spans="1:16">
      <c r="B11" s="124"/>
      <c r="C11" s="131"/>
      <c r="D11" s="126">
        <v>0.35000000000000003</v>
      </c>
      <c r="E11" s="72" t="s">
        <v>263</v>
      </c>
      <c r="F11" s="127">
        <v>0.36000000000000004</v>
      </c>
      <c r="G11" s="128" t="s">
        <v>264</v>
      </c>
    </row>
    <row r="12" spans="1:16">
      <c r="B12" s="124"/>
      <c r="D12" s="126"/>
      <c r="E12" s="72"/>
      <c r="F12" s="127"/>
      <c r="G12" s="128"/>
    </row>
    <row r="13" spans="1:16">
      <c r="B13" s="124"/>
      <c r="C13" s="132"/>
      <c r="D13" s="126">
        <v>0.34</v>
      </c>
      <c r="E13" s="72" t="s">
        <v>263</v>
      </c>
      <c r="F13" s="127">
        <v>0.35000000000000003</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228</v>
      </c>
    </row>
    <row r="2" spans="1:1" ht="16.5" customHeight="1">
      <c r="A2" s="6" t="s">
        <v>239</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275</v>
      </c>
    </row>
    <row r="2" spans="1:16">
      <c r="A2" s="120" t="s">
        <v>262</v>
      </c>
    </row>
    <row r="4" spans="1:16" ht="13.5" customHeight="1">
      <c r="B4" s="121"/>
      <c r="C4" s="122"/>
      <c r="D4" s="122"/>
      <c r="E4" s="122"/>
      <c r="F4" s="122"/>
      <c r="G4" s="123"/>
    </row>
    <row r="5" spans="1:16" ht="13.5" customHeight="1">
      <c r="B5" s="124"/>
      <c r="C5" s="125"/>
      <c r="D5" s="126">
        <v>0.65</v>
      </c>
      <c r="E5" s="72" t="s">
        <v>263</v>
      </c>
      <c r="F5" s="127">
        <v>0.67</v>
      </c>
      <c r="G5" s="128" t="s">
        <v>289</v>
      </c>
    </row>
    <row r="6" spans="1:16">
      <c r="B6" s="124"/>
      <c r="D6" s="126"/>
      <c r="E6" s="72"/>
      <c r="F6" s="127"/>
      <c r="G6" s="128"/>
    </row>
    <row r="7" spans="1:16">
      <c r="B7" s="124"/>
      <c r="C7" s="129"/>
      <c r="D7" s="126">
        <v>0.63</v>
      </c>
      <c r="E7" s="72" t="s">
        <v>263</v>
      </c>
      <c r="F7" s="127">
        <v>0.65</v>
      </c>
      <c r="G7" s="128" t="s">
        <v>264</v>
      </c>
    </row>
    <row r="8" spans="1:16">
      <c r="B8" s="124"/>
      <c r="D8" s="126"/>
      <c r="E8" s="72"/>
      <c r="F8" s="127"/>
      <c r="G8" s="128"/>
    </row>
    <row r="9" spans="1:16">
      <c r="B9" s="124"/>
      <c r="C9" s="130"/>
      <c r="D9" s="126">
        <v>0.61</v>
      </c>
      <c r="E9" s="72" t="s">
        <v>263</v>
      </c>
      <c r="F9" s="127">
        <v>0.63</v>
      </c>
      <c r="G9" s="128" t="s">
        <v>264</v>
      </c>
    </row>
    <row r="10" spans="1:16">
      <c r="B10" s="124"/>
      <c r="D10" s="126"/>
      <c r="E10" s="72"/>
      <c r="F10" s="127"/>
      <c r="G10" s="128"/>
    </row>
    <row r="11" spans="1:16">
      <c r="B11" s="124"/>
      <c r="C11" s="131"/>
      <c r="D11" s="126">
        <v>0.59</v>
      </c>
      <c r="E11" s="72" t="s">
        <v>263</v>
      </c>
      <c r="F11" s="127">
        <v>0.61</v>
      </c>
      <c r="G11" s="128" t="s">
        <v>264</v>
      </c>
    </row>
    <row r="12" spans="1:16">
      <c r="B12" s="124"/>
      <c r="D12" s="126"/>
      <c r="E12" s="72"/>
      <c r="F12" s="127"/>
      <c r="G12" s="128"/>
    </row>
    <row r="13" spans="1:16">
      <c r="B13" s="124"/>
      <c r="C13" s="132"/>
      <c r="D13" s="126">
        <v>0.56999999999999995</v>
      </c>
      <c r="E13" s="72" t="s">
        <v>263</v>
      </c>
      <c r="F13" s="127">
        <v>0.59</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XFB89"/>
  <sheetViews>
    <sheetView showGridLines="0" zoomScaleNormal="100" zoomScaleSheetLayoutView="100" workbookViewId="0"/>
  </sheetViews>
  <sheetFormatPr defaultRowHeight="13.5"/>
  <cols>
    <col min="1" max="1" width="4.625" style="90" customWidth="1"/>
    <col min="2" max="2" width="3.25" style="90" customWidth="1"/>
    <col min="3" max="3" width="9.625" style="90" customWidth="1"/>
    <col min="4" max="5" width="9.125" style="90" customWidth="1"/>
    <col min="6" max="6" width="9.625" style="90" customWidth="1"/>
    <col min="7" max="8" width="9.125" style="90" customWidth="1"/>
    <col min="9" max="9" width="9.625" style="90" customWidth="1"/>
    <col min="10" max="11" width="9.125" style="90" customWidth="1"/>
    <col min="12" max="12" width="9.625" style="90" customWidth="1"/>
    <col min="13" max="14" width="9.125" style="90" customWidth="1"/>
    <col min="15" max="15" width="9.625" style="90" customWidth="1"/>
    <col min="16" max="17" width="9.125" style="90" customWidth="1"/>
    <col min="18" max="18" width="9.625" style="90" customWidth="1"/>
    <col min="19" max="20" width="9.125" style="90" customWidth="1"/>
    <col min="21" max="21" width="9.625" style="90" customWidth="1"/>
    <col min="22" max="23" width="9.125" style="90" customWidth="1"/>
    <col min="24" max="24" width="9.625" style="90" customWidth="1"/>
    <col min="25" max="26" width="9.125" style="90" customWidth="1"/>
    <col min="27" max="27" width="9.625" style="90" customWidth="1"/>
    <col min="28" max="29" width="9.125" style="90" customWidth="1"/>
    <col min="30" max="30" width="9.625" style="90" customWidth="1"/>
    <col min="31" max="31" width="9" style="89"/>
    <col min="32" max="16379" width="9" style="90"/>
    <col min="16383" max="16384" width="9" style="90"/>
  </cols>
  <sheetData>
    <row r="1" spans="1:60 16380:16382" s="6" customFormat="1" ht="16.5" customHeight="1">
      <c r="A1" s="6" t="s">
        <v>233</v>
      </c>
      <c r="AE1" s="56"/>
      <c r="XEZ1"/>
      <c r="XFA1"/>
      <c r="XFB1"/>
    </row>
    <row r="2" spans="1:60 16380:16382" s="6" customFormat="1" ht="16.5" customHeight="1">
      <c r="A2" s="6" t="s">
        <v>201</v>
      </c>
      <c r="D2" s="56" t="s">
        <v>236</v>
      </c>
      <c r="AE2" s="56"/>
      <c r="XEZ2"/>
      <c r="XFA2"/>
      <c r="XFB2"/>
    </row>
    <row r="3" spans="1:60 16380:16382" s="6" customFormat="1" ht="16.5" customHeight="1">
      <c r="B3" s="166"/>
      <c r="C3" s="168" t="s">
        <v>171</v>
      </c>
      <c r="D3" s="166" t="s">
        <v>82</v>
      </c>
      <c r="E3" s="186"/>
      <c r="F3" s="184"/>
      <c r="G3" s="166" t="s">
        <v>83</v>
      </c>
      <c r="H3" s="186"/>
      <c r="I3" s="184"/>
      <c r="J3" s="166" t="s">
        <v>84</v>
      </c>
      <c r="K3" s="186"/>
      <c r="L3" s="184"/>
      <c r="M3" s="166" t="s">
        <v>85</v>
      </c>
      <c r="N3" s="186"/>
      <c r="O3" s="186"/>
      <c r="P3" s="166" t="s">
        <v>86</v>
      </c>
      <c r="Q3" s="186"/>
      <c r="R3" s="184"/>
      <c r="S3" s="166" t="s">
        <v>87</v>
      </c>
      <c r="T3" s="186"/>
      <c r="U3" s="184"/>
      <c r="V3" s="166" t="s">
        <v>88</v>
      </c>
      <c r="W3" s="186"/>
      <c r="X3" s="184"/>
      <c r="Y3" s="166" t="s">
        <v>89</v>
      </c>
      <c r="Z3" s="186"/>
      <c r="AA3" s="184"/>
      <c r="AB3" s="166" t="s">
        <v>90</v>
      </c>
      <c r="AC3" s="186"/>
      <c r="AD3" s="184"/>
      <c r="AE3" s="56"/>
      <c r="XEZ3"/>
      <c r="XFA3"/>
      <c r="XFB3"/>
    </row>
    <row r="4" spans="1:60 16380:16382" s="6" customFormat="1" ht="16.5" customHeight="1">
      <c r="B4" s="197"/>
      <c r="C4" s="168"/>
      <c r="D4" s="167"/>
      <c r="E4" s="187"/>
      <c r="F4" s="185"/>
      <c r="G4" s="167"/>
      <c r="H4" s="187"/>
      <c r="I4" s="185"/>
      <c r="J4" s="167"/>
      <c r="K4" s="187"/>
      <c r="L4" s="185"/>
      <c r="M4" s="167"/>
      <c r="N4" s="187"/>
      <c r="O4" s="187"/>
      <c r="P4" s="167"/>
      <c r="Q4" s="187"/>
      <c r="R4" s="185"/>
      <c r="S4" s="167"/>
      <c r="T4" s="187"/>
      <c r="U4" s="185"/>
      <c r="V4" s="167"/>
      <c r="W4" s="187"/>
      <c r="X4" s="185"/>
      <c r="Y4" s="167"/>
      <c r="Z4" s="187"/>
      <c r="AA4" s="185"/>
      <c r="AB4" s="167"/>
      <c r="AC4" s="187"/>
      <c r="AD4" s="185"/>
      <c r="AE4" s="56"/>
      <c r="AF4" s="6" t="s">
        <v>260</v>
      </c>
      <c r="XEZ4"/>
      <c r="XFA4"/>
      <c r="XFB4"/>
    </row>
    <row r="5" spans="1:60 16380:16382" s="6" customFormat="1" ht="48">
      <c r="B5" s="167"/>
      <c r="C5" s="168"/>
      <c r="D5" s="48" t="s">
        <v>81</v>
      </c>
      <c r="E5" s="46" t="s">
        <v>73</v>
      </c>
      <c r="F5" s="53" t="s">
        <v>298</v>
      </c>
      <c r="G5" s="48" t="s">
        <v>81</v>
      </c>
      <c r="H5" s="46" t="s">
        <v>73</v>
      </c>
      <c r="I5" s="53" t="s">
        <v>298</v>
      </c>
      <c r="J5" s="48" t="s">
        <v>81</v>
      </c>
      <c r="K5" s="46" t="s">
        <v>73</v>
      </c>
      <c r="L5" s="53" t="s">
        <v>298</v>
      </c>
      <c r="M5" s="48" t="s">
        <v>81</v>
      </c>
      <c r="N5" s="46" t="s">
        <v>73</v>
      </c>
      <c r="O5" s="53" t="s">
        <v>298</v>
      </c>
      <c r="P5" s="48" t="s">
        <v>81</v>
      </c>
      <c r="Q5" s="46" t="s">
        <v>73</v>
      </c>
      <c r="R5" s="53" t="s">
        <v>298</v>
      </c>
      <c r="S5" s="48" t="s">
        <v>81</v>
      </c>
      <c r="T5" s="46" t="s">
        <v>73</v>
      </c>
      <c r="U5" s="53" t="s">
        <v>298</v>
      </c>
      <c r="V5" s="48" t="s">
        <v>81</v>
      </c>
      <c r="W5" s="46" t="s">
        <v>73</v>
      </c>
      <c r="X5" s="53" t="s">
        <v>298</v>
      </c>
      <c r="Y5" s="48" t="s">
        <v>81</v>
      </c>
      <c r="Z5" s="46" t="s">
        <v>73</v>
      </c>
      <c r="AA5" s="53" t="s">
        <v>298</v>
      </c>
      <c r="AB5" s="48" t="s">
        <v>81</v>
      </c>
      <c r="AC5" s="46" t="s">
        <v>73</v>
      </c>
      <c r="AD5" s="53" t="s">
        <v>298</v>
      </c>
      <c r="AE5" s="56"/>
      <c r="AF5" s="159" t="s">
        <v>211</v>
      </c>
      <c r="AG5" s="160"/>
      <c r="AH5" s="159" t="s">
        <v>212</v>
      </c>
      <c r="AI5" s="160"/>
      <c r="AJ5" s="159" t="s">
        <v>213</v>
      </c>
      <c r="AK5" s="160"/>
      <c r="AL5" s="159" t="s">
        <v>214</v>
      </c>
      <c r="AM5" s="160"/>
      <c r="AN5" s="159" t="s">
        <v>215</v>
      </c>
      <c r="AO5" s="160"/>
      <c r="AP5" s="159" t="s">
        <v>216</v>
      </c>
      <c r="AQ5" s="160"/>
      <c r="AR5" s="159" t="s">
        <v>217</v>
      </c>
      <c r="AS5" s="160"/>
      <c r="AT5" s="159" t="s">
        <v>218</v>
      </c>
      <c r="AU5" s="160"/>
      <c r="AV5" s="159" t="s">
        <v>219</v>
      </c>
      <c r="AW5" s="160"/>
      <c r="AY5" s="49" t="s">
        <v>211</v>
      </c>
      <c r="AZ5" s="49" t="s">
        <v>212</v>
      </c>
      <c r="BA5" s="49" t="s">
        <v>213</v>
      </c>
      <c r="BB5" s="49" t="s">
        <v>214</v>
      </c>
      <c r="BC5" s="49" t="s">
        <v>215</v>
      </c>
      <c r="BD5" s="49" t="s">
        <v>216</v>
      </c>
      <c r="BE5" s="49" t="s">
        <v>217</v>
      </c>
      <c r="BF5" s="49" t="s">
        <v>218</v>
      </c>
      <c r="BG5" s="49" t="s">
        <v>219</v>
      </c>
      <c r="BH5" s="63"/>
      <c r="XEZ5"/>
      <c r="XFA5"/>
      <c r="XFB5"/>
    </row>
    <row r="6" spans="1:60 16380:16382">
      <c r="B6" s="97">
        <v>1</v>
      </c>
      <c r="C6" s="51" t="s">
        <v>57</v>
      </c>
      <c r="D6" s="98">
        <v>43245</v>
      </c>
      <c r="E6" s="99">
        <v>10622</v>
      </c>
      <c r="F6" s="100">
        <f>IFERROR(E6/D6,"-")</f>
        <v>0.24562377153428142</v>
      </c>
      <c r="G6" s="98">
        <v>20076</v>
      </c>
      <c r="H6" s="99">
        <v>7234</v>
      </c>
      <c r="I6" s="100">
        <f>IFERROR(H6/G6,"-")</f>
        <v>0.36033074317593144</v>
      </c>
      <c r="J6" s="98">
        <v>43248</v>
      </c>
      <c r="K6" s="99">
        <v>25814</v>
      </c>
      <c r="L6" s="100">
        <f>IFERROR(K6/J6,"-")</f>
        <v>0.59688309285978547</v>
      </c>
      <c r="M6" s="98">
        <v>43246</v>
      </c>
      <c r="N6" s="99">
        <v>5298</v>
      </c>
      <c r="O6" s="100">
        <f>IFERROR(N6/M6,"-")</f>
        <v>0.12250844008694446</v>
      </c>
      <c r="P6" s="98">
        <v>43249</v>
      </c>
      <c r="Q6" s="99">
        <v>7857</v>
      </c>
      <c r="R6" s="100">
        <f>IFERROR(Q6/P6,"-")</f>
        <v>0.18166894032231959</v>
      </c>
      <c r="S6" s="98">
        <v>43249</v>
      </c>
      <c r="T6" s="99">
        <v>2315</v>
      </c>
      <c r="U6" s="100">
        <f>IFERROR(T6/S6,"-")</f>
        <v>5.3527249184952254E-2</v>
      </c>
      <c r="V6" s="98">
        <v>43195</v>
      </c>
      <c r="W6" s="99">
        <v>18750</v>
      </c>
      <c r="X6" s="100">
        <f>IFERROR(W6/V6,"-")</f>
        <v>0.43407801828915382</v>
      </c>
      <c r="Y6" s="98">
        <v>37113</v>
      </c>
      <c r="Z6" s="99">
        <v>13386</v>
      </c>
      <c r="AA6" s="100">
        <f>IFERROR(Z6/Y6,"-")</f>
        <v>0.36068224072427452</v>
      </c>
      <c r="AB6" s="98">
        <v>43239</v>
      </c>
      <c r="AC6" s="99">
        <v>25430</v>
      </c>
      <c r="AD6" s="100">
        <f>IFERROR(AC6/AB6,"-")</f>
        <v>0.58812645990887857</v>
      </c>
      <c r="AF6" s="64" t="str">
        <f>INDEX($C$6:$C$79,MATCH(AG6,F$6:F$79,0))</f>
        <v>大正区</v>
      </c>
      <c r="AG6" s="65">
        <f>LARGE(F$6:F$79,ROW(A1))</f>
        <v>0.31125827814569534</v>
      </c>
      <c r="AH6" s="64" t="str">
        <f>INDEX($C$6:$C$79,MATCH(AI6,I$6:I$79,0))</f>
        <v>藤井寺市</v>
      </c>
      <c r="AI6" s="65">
        <f>LARGE(I$6:I$79,ROW(C1))</f>
        <v>0.75</v>
      </c>
      <c r="AJ6" s="64" t="str">
        <f>INDEX($C$6:$C$79,MATCH(AK6,L$6:L$79,0))</f>
        <v>東大阪市</v>
      </c>
      <c r="AK6" s="65">
        <f>LARGE(L$6:L$79,ROW(E1))</f>
        <v>0.67390285803529593</v>
      </c>
      <c r="AL6" s="64" t="str">
        <f>INDEX($C$6:$C$79,MATCH(AM6,O$6:O$79,0))</f>
        <v>堺市西区</v>
      </c>
      <c r="AM6" s="65">
        <f>LARGE(O$6:O$79,ROW(G1))</f>
        <v>0.16332566546171542</v>
      </c>
      <c r="AN6" s="64" t="str">
        <f>INDEX($C$6:$C$79,MATCH(AO6,R$6:R$79,0))</f>
        <v>守口市</v>
      </c>
      <c r="AO6" s="65">
        <f>LARGE(R$6:R$79,ROW(I1))</f>
        <v>0.2968528494471222</v>
      </c>
      <c r="AP6" s="64" t="str">
        <f>INDEX($C$6:$C$79,MATCH(AQ6,U$6:U$79,0))</f>
        <v>田尻町</v>
      </c>
      <c r="AQ6" s="65">
        <f>LARGE(U$6:U$79,ROW(K1))</f>
        <v>0.10887096774193548</v>
      </c>
      <c r="AR6" s="64" t="str">
        <f>INDEX($C$6:$C$79,MATCH(AS6,X$6:X$79,0))</f>
        <v>太子町</v>
      </c>
      <c r="AS6" s="65">
        <f>LARGE(X$6:X$79,ROW(M1))</f>
        <v>0.51758793969849248</v>
      </c>
      <c r="AT6" s="64" t="str">
        <f>INDEX($C$6:$C$79,MATCH(AU6,AA$6:AA$79,0))</f>
        <v>西淀川区</v>
      </c>
      <c r="AU6" s="65">
        <f>LARGE(AA$6:AA$79,ROW(O1))</f>
        <v>0.48811594202898551</v>
      </c>
      <c r="AV6" s="64" t="str">
        <f>INDEX($C$6:$C$79,MATCH(AW6,AD$6:AD$79,0))</f>
        <v>吹田市</v>
      </c>
      <c r="AW6" s="65">
        <f>LARGE(AD$6:AD$79,ROW(Q1))</f>
        <v>0.76389428682471827</v>
      </c>
      <c r="AY6" s="101">
        <f>$F$80</f>
        <v>0.23751025473821494</v>
      </c>
      <c r="AZ6" s="101">
        <f>$I$80</f>
        <v>0.36206460489443282</v>
      </c>
      <c r="BA6" s="101">
        <f>$L$80</f>
        <v>0.59797786077184478</v>
      </c>
      <c r="BB6" s="101">
        <f>$O$80</f>
        <v>0.12495057833859095</v>
      </c>
      <c r="BC6" s="101">
        <f>$R$80</f>
        <v>0.173182148910488</v>
      </c>
      <c r="BD6" s="101">
        <f>$U$80</f>
        <v>5.4675375472626561E-2</v>
      </c>
      <c r="BE6" s="101">
        <f>$X$80</f>
        <v>0.4367651638206011</v>
      </c>
      <c r="BF6" s="101">
        <f>$AA$80</f>
        <v>0.36198351968862896</v>
      </c>
      <c r="BG6" s="101">
        <f>$AD$80</f>
        <v>0.61094091903719916</v>
      </c>
      <c r="BH6" s="102">
        <v>0</v>
      </c>
    </row>
    <row r="7" spans="1:60 16380:16382">
      <c r="B7" s="97">
        <v>2</v>
      </c>
      <c r="C7" s="51" t="s">
        <v>134</v>
      </c>
      <c r="D7" s="98">
        <v>1785</v>
      </c>
      <c r="E7" s="99">
        <v>412</v>
      </c>
      <c r="F7" s="100">
        <f t="shared" ref="F7:F70" si="0">IFERROR(E7/D7,"-")</f>
        <v>0.230812324929972</v>
      </c>
      <c r="G7" s="98">
        <v>762</v>
      </c>
      <c r="H7" s="99">
        <v>274</v>
      </c>
      <c r="I7" s="100">
        <f t="shared" ref="I7:I70" si="1">IFERROR(H7/G7,"-")</f>
        <v>0.35958005249343833</v>
      </c>
      <c r="J7" s="98">
        <v>1785</v>
      </c>
      <c r="K7" s="99">
        <v>1010</v>
      </c>
      <c r="L7" s="100">
        <f t="shared" ref="L7:L70" si="2">IFERROR(K7/J7,"-")</f>
        <v>0.56582633053221287</v>
      </c>
      <c r="M7" s="98">
        <v>1785</v>
      </c>
      <c r="N7" s="99">
        <v>172</v>
      </c>
      <c r="O7" s="100">
        <f t="shared" ref="O7:O70" si="3">IFERROR(N7/M7,"-")</f>
        <v>9.6358543417366951E-2</v>
      </c>
      <c r="P7" s="98">
        <v>1785</v>
      </c>
      <c r="Q7" s="99">
        <v>305</v>
      </c>
      <c r="R7" s="100">
        <f t="shared" ref="R7:R70" si="4">IFERROR(Q7/P7,"-")</f>
        <v>0.17086834733893558</v>
      </c>
      <c r="S7" s="98">
        <v>1785</v>
      </c>
      <c r="T7" s="99">
        <v>87</v>
      </c>
      <c r="U7" s="100">
        <f t="shared" ref="U7:U70" si="5">IFERROR(T7/S7,"-")</f>
        <v>4.8739495798319328E-2</v>
      </c>
      <c r="V7" s="98">
        <v>1784</v>
      </c>
      <c r="W7" s="99">
        <v>739</v>
      </c>
      <c r="X7" s="100">
        <f t="shared" ref="X7:X70" si="6">IFERROR(W7/V7,"-")</f>
        <v>0.41423766816143498</v>
      </c>
      <c r="Y7" s="98">
        <v>1588</v>
      </c>
      <c r="Z7" s="99">
        <v>564</v>
      </c>
      <c r="AA7" s="100">
        <f t="shared" ref="AA7:AA70" si="7">IFERROR(Z7/Y7,"-")</f>
        <v>0.35516372795969775</v>
      </c>
      <c r="AB7" s="98">
        <v>1785</v>
      </c>
      <c r="AC7" s="99">
        <v>1027</v>
      </c>
      <c r="AD7" s="100">
        <f t="shared" ref="AD7:AD70" si="8">IFERROR(AC7/AB7,"-")</f>
        <v>0.57535014005602236</v>
      </c>
      <c r="AF7" s="64" t="str">
        <f t="shared" ref="AF7:AF70" si="9">INDEX($C$6:$C$79,MATCH(AG7,F$6:F$79,0))</f>
        <v>田尻町</v>
      </c>
      <c r="AG7" s="65">
        <f t="shared" ref="AG7:AG70" si="10">LARGE(F$6:F$79,ROW(A2))</f>
        <v>0.30241935483870969</v>
      </c>
      <c r="AH7" s="64" t="str">
        <f t="shared" ref="AH7:AH70" si="11">INDEX($C$6:$C$79,MATCH(AI7,I$6:I$79,0))</f>
        <v>泉大津市</v>
      </c>
      <c r="AI7" s="65">
        <f t="shared" ref="AI7:AI70" si="12">LARGE(I$6:I$79,ROW(C2))</f>
        <v>0.625</v>
      </c>
      <c r="AJ7" s="64" t="str">
        <f t="shared" ref="AJ7:AJ70" si="13">INDEX($C$6:$C$79,MATCH(AK7,L$6:L$79,0))</f>
        <v>西淀川区</v>
      </c>
      <c r="AK7" s="65">
        <f t="shared" ref="AK7:AK70" si="14">LARGE(L$6:L$79,ROW(E2))</f>
        <v>0.67061050638902031</v>
      </c>
      <c r="AL7" s="64" t="str">
        <f t="shared" ref="AL7:AL70" si="15">INDEX($C$6:$C$79,MATCH(AM7,O$6:O$79,0))</f>
        <v>堺市堺区</v>
      </c>
      <c r="AM7" s="65">
        <f t="shared" ref="AM7:AM70" si="16">LARGE(O$6:O$79,ROW(G2))</f>
        <v>0.15988277434060566</v>
      </c>
      <c r="AN7" s="64" t="str">
        <f t="shared" ref="AN7:AN70" si="17">INDEX($C$6:$C$79,MATCH(AO7,R$6:R$79,0))</f>
        <v>田尻町</v>
      </c>
      <c r="AO7" s="65">
        <f t="shared" ref="AO7:AO70" si="18">LARGE(R$6:R$79,ROW(I2))</f>
        <v>0.25</v>
      </c>
      <c r="AP7" s="64" t="str">
        <f t="shared" ref="AP7:AP70" si="19">INDEX($C$6:$C$79,MATCH(AQ7,U$6:U$79,0))</f>
        <v>守口市</v>
      </c>
      <c r="AQ7" s="65">
        <f t="shared" ref="AQ7:AQ70" si="20">LARGE(U$6:U$79,ROW(K2))</f>
        <v>9.4698043663169834E-2</v>
      </c>
      <c r="AR7" s="64" t="str">
        <f t="shared" ref="AR7:AR70" si="21">INDEX($C$6:$C$79,MATCH(AS7,X$6:X$79,0))</f>
        <v>島本町</v>
      </c>
      <c r="AS7" s="65">
        <f t="shared" ref="AS7:AS70" si="22">LARGE(X$6:X$79,ROW(M2))</f>
        <v>0.49093264248704666</v>
      </c>
      <c r="AT7" s="64" t="str">
        <f t="shared" ref="AT7:AT70" si="23">INDEX($C$6:$C$79,MATCH(AU7,AA$6:AA$79,0))</f>
        <v>熊取町</v>
      </c>
      <c r="AU7" s="65">
        <f t="shared" ref="AU7:AU70" si="24">LARGE(AA$6:AA$79,ROW(O2))</f>
        <v>0.41528239202657807</v>
      </c>
      <c r="AV7" s="64" t="str">
        <f t="shared" ref="AV7:AV70" si="25">INDEX($C$6:$C$79,MATCH(AW7,AD$6:AD$79,0))</f>
        <v>東大阪市</v>
      </c>
      <c r="AW7" s="65">
        <f t="shared" ref="AW7:AW70" si="26">LARGE(AD$6:AD$79,ROW(Q2))</f>
        <v>0.68997031713794721</v>
      </c>
      <c r="AY7" s="101">
        <f t="shared" ref="AY7:AY70" si="27">$F$80</f>
        <v>0.23751025473821494</v>
      </c>
      <c r="AZ7" s="101">
        <f t="shared" ref="AZ7:AZ70" si="28">$I$80</f>
        <v>0.36206460489443282</v>
      </c>
      <c r="BA7" s="101">
        <f t="shared" ref="BA7:BA70" si="29">$L$80</f>
        <v>0.59797786077184478</v>
      </c>
      <c r="BB7" s="101">
        <f t="shared" ref="BB7:BB70" si="30">$O$80</f>
        <v>0.12495057833859095</v>
      </c>
      <c r="BC7" s="101">
        <f t="shared" ref="BC7:BC70" si="31">$R$80</f>
        <v>0.173182148910488</v>
      </c>
      <c r="BD7" s="101">
        <f t="shared" ref="BD7:BD70" si="32">$U$80</f>
        <v>5.4675375472626561E-2</v>
      </c>
      <c r="BE7" s="101">
        <f t="shared" ref="BE7:BE70" si="33">$X$80</f>
        <v>0.4367651638206011</v>
      </c>
      <c r="BF7" s="101">
        <f t="shared" ref="BF7:BF70" si="34">$AA$80</f>
        <v>0.36198351968862896</v>
      </c>
      <c r="BG7" s="101">
        <f t="shared" ref="BG7:BG70" si="35">$AD$80</f>
        <v>0.61094091903719916</v>
      </c>
      <c r="BH7" s="102">
        <v>0</v>
      </c>
    </row>
    <row r="8" spans="1:60 16380:16382">
      <c r="B8" s="97">
        <v>3</v>
      </c>
      <c r="C8" s="51" t="s">
        <v>135</v>
      </c>
      <c r="D8" s="98">
        <v>1106</v>
      </c>
      <c r="E8" s="99">
        <v>280</v>
      </c>
      <c r="F8" s="100">
        <f t="shared" si="0"/>
        <v>0.25316455696202533</v>
      </c>
      <c r="G8" s="98">
        <v>607</v>
      </c>
      <c r="H8" s="99">
        <v>214</v>
      </c>
      <c r="I8" s="100">
        <f t="shared" si="1"/>
        <v>0.3525535420098847</v>
      </c>
      <c r="J8" s="98">
        <v>1106</v>
      </c>
      <c r="K8" s="99">
        <v>652</v>
      </c>
      <c r="L8" s="100">
        <f t="shared" si="2"/>
        <v>0.58951175406871614</v>
      </c>
      <c r="M8" s="98">
        <v>1106</v>
      </c>
      <c r="N8" s="99">
        <v>147</v>
      </c>
      <c r="O8" s="100">
        <f t="shared" si="3"/>
        <v>0.13291139240506328</v>
      </c>
      <c r="P8" s="98">
        <v>1106</v>
      </c>
      <c r="Q8" s="99">
        <v>246</v>
      </c>
      <c r="R8" s="100">
        <f t="shared" si="4"/>
        <v>0.22242314647377939</v>
      </c>
      <c r="S8" s="98">
        <v>1106</v>
      </c>
      <c r="T8" s="99">
        <v>61</v>
      </c>
      <c r="U8" s="100">
        <f t="shared" si="5"/>
        <v>5.5153707052441228E-2</v>
      </c>
      <c r="V8" s="98">
        <v>1106</v>
      </c>
      <c r="W8" s="99">
        <v>521</v>
      </c>
      <c r="X8" s="100">
        <f t="shared" si="6"/>
        <v>0.47106690777576854</v>
      </c>
      <c r="Y8" s="98">
        <v>939</v>
      </c>
      <c r="Z8" s="99">
        <v>348</v>
      </c>
      <c r="AA8" s="100">
        <f t="shared" si="7"/>
        <v>0.37060702875399359</v>
      </c>
      <c r="AB8" s="98">
        <v>1106</v>
      </c>
      <c r="AC8" s="99">
        <v>655</v>
      </c>
      <c r="AD8" s="100">
        <f t="shared" si="8"/>
        <v>0.59222423146473779</v>
      </c>
      <c r="AF8" s="64" t="str">
        <f t="shared" si="9"/>
        <v>門真市</v>
      </c>
      <c r="AG8" s="65">
        <f t="shared" si="10"/>
        <v>0.28431172018817752</v>
      </c>
      <c r="AH8" s="64" t="str">
        <f t="shared" si="11"/>
        <v>泉佐野市</v>
      </c>
      <c r="AI8" s="65">
        <f t="shared" si="12"/>
        <v>0.46341463414634149</v>
      </c>
      <c r="AJ8" s="64" t="str">
        <f t="shared" si="13"/>
        <v>東成区</v>
      </c>
      <c r="AK8" s="65">
        <f t="shared" si="14"/>
        <v>0.65324384787472034</v>
      </c>
      <c r="AL8" s="64" t="str">
        <f t="shared" si="15"/>
        <v>箕面市</v>
      </c>
      <c r="AM8" s="65">
        <f t="shared" si="16"/>
        <v>0.15575061895115913</v>
      </c>
      <c r="AN8" s="64" t="str">
        <f t="shared" si="17"/>
        <v>港区</v>
      </c>
      <c r="AO8" s="65">
        <f t="shared" si="18"/>
        <v>0.23330515638207946</v>
      </c>
      <c r="AP8" s="64" t="str">
        <f t="shared" si="19"/>
        <v>摂津市</v>
      </c>
      <c r="AQ8" s="65">
        <f t="shared" si="20"/>
        <v>7.0110701107011064E-2</v>
      </c>
      <c r="AR8" s="64" t="str">
        <f t="shared" si="21"/>
        <v>交野市</v>
      </c>
      <c r="AS8" s="65">
        <f t="shared" si="22"/>
        <v>0.48886474741988051</v>
      </c>
      <c r="AT8" s="64" t="str">
        <f t="shared" si="23"/>
        <v>門真市</v>
      </c>
      <c r="AU8" s="65">
        <f t="shared" si="24"/>
        <v>0.41391639163916394</v>
      </c>
      <c r="AV8" s="64" t="str">
        <f t="shared" si="25"/>
        <v>西淀川区</v>
      </c>
      <c r="AW8" s="65">
        <f t="shared" si="26"/>
        <v>0.67723615712257457</v>
      </c>
      <c r="AY8" s="101">
        <f t="shared" si="27"/>
        <v>0.23751025473821494</v>
      </c>
      <c r="AZ8" s="101">
        <f t="shared" si="28"/>
        <v>0.36206460489443282</v>
      </c>
      <c r="BA8" s="101">
        <f t="shared" si="29"/>
        <v>0.59797786077184478</v>
      </c>
      <c r="BB8" s="101">
        <f t="shared" si="30"/>
        <v>0.12495057833859095</v>
      </c>
      <c r="BC8" s="101">
        <f t="shared" si="31"/>
        <v>0.173182148910488</v>
      </c>
      <c r="BD8" s="101">
        <f t="shared" si="32"/>
        <v>5.4675375472626561E-2</v>
      </c>
      <c r="BE8" s="101">
        <f t="shared" si="33"/>
        <v>0.4367651638206011</v>
      </c>
      <c r="BF8" s="101">
        <f t="shared" si="34"/>
        <v>0.36198351968862896</v>
      </c>
      <c r="BG8" s="101">
        <f t="shared" si="35"/>
        <v>0.61094091903719916</v>
      </c>
      <c r="BH8" s="102">
        <v>0</v>
      </c>
    </row>
    <row r="9" spans="1:60 16380:16382">
      <c r="B9" s="97">
        <v>4</v>
      </c>
      <c r="C9" s="51" t="s">
        <v>136</v>
      </c>
      <c r="D9" s="98">
        <v>1503</v>
      </c>
      <c r="E9" s="99">
        <v>413</v>
      </c>
      <c r="F9" s="100">
        <f t="shared" si="0"/>
        <v>0.27478376580172986</v>
      </c>
      <c r="G9" s="98">
        <v>401</v>
      </c>
      <c r="H9" s="99">
        <v>142</v>
      </c>
      <c r="I9" s="100">
        <f t="shared" si="1"/>
        <v>0.35411471321695759</v>
      </c>
      <c r="J9" s="98">
        <v>1503</v>
      </c>
      <c r="K9" s="99">
        <v>902</v>
      </c>
      <c r="L9" s="100">
        <f t="shared" si="2"/>
        <v>0.60013306719893544</v>
      </c>
      <c r="M9" s="98">
        <v>1503</v>
      </c>
      <c r="N9" s="99">
        <v>196</v>
      </c>
      <c r="O9" s="100">
        <f t="shared" si="3"/>
        <v>0.13040585495675316</v>
      </c>
      <c r="P9" s="98">
        <v>1503</v>
      </c>
      <c r="Q9" s="99">
        <v>285</v>
      </c>
      <c r="R9" s="100">
        <f t="shared" si="4"/>
        <v>0.18962075848303392</v>
      </c>
      <c r="S9" s="98">
        <v>1503</v>
      </c>
      <c r="T9" s="99">
        <v>101</v>
      </c>
      <c r="U9" s="100">
        <f t="shared" si="5"/>
        <v>6.7198935462408516E-2</v>
      </c>
      <c r="V9" s="98">
        <v>1503</v>
      </c>
      <c r="W9" s="99">
        <v>667</v>
      </c>
      <c r="X9" s="100">
        <f t="shared" si="6"/>
        <v>0.44377910844976715</v>
      </c>
      <c r="Y9" s="98">
        <v>1420</v>
      </c>
      <c r="Z9" s="99">
        <v>544</v>
      </c>
      <c r="AA9" s="100">
        <f t="shared" si="7"/>
        <v>0.38309859154929576</v>
      </c>
      <c r="AB9" s="98">
        <v>1503</v>
      </c>
      <c r="AC9" s="99">
        <v>943</v>
      </c>
      <c r="AD9" s="100">
        <f t="shared" si="8"/>
        <v>0.62741184298070529</v>
      </c>
      <c r="AF9" s="64" t="str">
        <f t="shared" si="9"/>
        <v>泉佐野市</v>
      </c>
      <c r="AG9" s="65">
        <f t="shared" si="10"/>
        <v>0.28363324764353043</v>
      </c>
      <c r="AH9" s="64" t="str">
        <f t="shared" si="11"/>
        <v>高石市</v>
      </c>
      <c r="AI9" s="65">
        <f t="shared" si="12"/>
        <v>0.4375</v>
      </c>
      <c r="AJ9" s="64" t="str">
        <f t="shared" si="13"/>
        <v>堺市東区</v>
      </c>
      <c r="AK9" s="65">
        <f t="shared" si="14"/>
        <v>0.64273927392739272</v>
      </c>
      <c r="AL9" s="64" t="str">
        <f t="shared" si="15"/>
        <v>天王寺区</v>
      </c>
      <c r="AM9" s="65">
        <f t="shared" si="16"/>
        <v>0.15485829959514169</v>
      </c>
      <c r="AN9" s="64" t="str">
        <f t="shared" si="17"/>
        <v>福島区</v>
      </c>
      <c r="AO9" s="65">
        <f t="shared" si="18"/>
        <v>0.22242314647377939</v>
      </c>
      <c r="AP9" s="64" t="str">
        <f t="shared" si="19"/>
        <v>忠岡町</v>
      </c>
      <c r="AQ9" s="65">
        <f t="shared" si="20"/>
        <v>6.8075117370892016E-2</v>
      </c>
      <c r="AR9" s="64" t="str">
        <f t="shared" si="21"/>
        <v>忠岡町</v>
      </c>
      <c r="AS9" s="65">
        <f t="shared" si="22"/>
        <v>0.4859154929577465</v>
      </c>
      <c r="AT9" s="64" t="str">
        <f t="shared" si="23"/>
        <v>港区</v>
      </c>
      <c r="AU9" s="65">
        <f t="shared" si="24"/>
        <v>0.41297631307929972</v>
      </c>
      <c r="AV9" s="64" t="str">
        <f t="shared" si="25"/>
        <v>大東市</v>
      </c>
      <c r="AW9" s="65">
        <f t="shared" si="26"/>
        <v>0.65785077951002224</v>
      </c>
      <c r="AY9" s="101">
        <f t="shared" si="27"/>
        <v>0.23751025473821494</v>
      </c>
      <c r="AZ9" s="101">
        <f t="shared" si="28"/>
        <v>0.36206460489443282</v>
      </c>
      <c r="BA9" s="101">
        <f t="shared" si="29"/>
        <v>0.59797786077184478</v>
      </c>
      <c r="BB9" s="101">
        <f t="shared" si="30"/>
        <v>0.12495057833859095</v>
      </c>
      <c r="BC9" s="101">
        <f t="shared" si="31"/>
        <v>0.173182148910488</v>
      </c>
      <c r="BD9" s="101">
        <f t="shared" si="32"/>
        <v>5.4675375472626561E-2</v>
      </c>
      <c r="BE9" s="101">
        <f t="shared" si="33"/>
        <v>0.4367651638206011</v>
      </c>
      <c r="BF9" s="101">
        <f t="shared" si="34"/>
        <v>0.36198351968862896</v>
      </c>
      <c r="BG9" s="101">
        <f t="shared" si="35"/>
        <v>0.61094091903719916</v>
      </c>
      <c r="BH9" s="102">
        <v>0</v>
      </c>
    </row>
    <row r="10" spans="1:60 16380:16382">
      <c r="B10" s="97">
        <v>5</v>
      </c>
      <c r="C10" s="51" t="s">
        <v>137</v>
      </c>
      <c r="D10" s="98">
        <v>647</v>
      </c>
      <c r="E10" s="99">
        <v>144</v>
      </c>
      <c r="F10" s="100">
        <f t="shared" si="0"/>
        <v>0.22256568778979907</v>
      </c>
      <c r="G10" s="98">
        <v>308</v>
      </c>
      <c r="H10" s="99">
        <v>92</v>
      </c>
      <c r="I10" s="100">
        <f t="shared" si="1"/>
        <v>0.29870129870129869</v>
      </c>
      <c r="J10" s="98">
        <v>647</v>
      </c>
      <c r="K10" s="99">
        <v>389</v>
      </c>
      <c r="L10" s="100">
        <f t="shared" si="2"/>
        <v>0.60123647604327668</v>
      </c>
      <c r="M10" s="98">
        <v>647</v>
      </c>
      <c r="N10" s="99">
        <v>91</v>
      </c>
      <c r="O10" s="100">
        <f t="shared" si="3"/>
        <v>0.14064914992272023</v>
      </c>
      <c r="P10" s="98">
        <v>647</v>
      </c>
      <c r="Q10" s="99">
        <v>99</v>
      </c>
      <c r="R10" s="100">
        <f t="shared" si="4"/>
        <v>0.15301391035548687</v>
      </c>
      <c r="S10" s="98">
        <v>647</v>
      </c>
      <c r="T10" s="99">
        <v>38</v>
      </c>
      <c r="U10" s="100">
        <f t="shared" si="5"/>
        <v>5.8732612055641419E-2</v>
      </c>
      <c r="V10" s="98">
        <v>638</v>
      </c>
      <c r="W10" s="99">
        <v>307</v>
      </c>
      <c r="X10" s="100">
        <f t="shared" si="6"/>
        <v>0.48119122257053293</v>
      </c>
      <c r="Y10" s="98">
        <v>557</v>
      </c>
      <c r="Z10" s="99">
        <v>166</v>
      </c>
      <c r="AA10" s="100">
        <f t="shared" si="7"/>
        <v>0.29802513464991021</v>
      </c>
      <c r="AB10" s="98">
        <v>647</v>
      </c>
      <c r="AC10" s="99">
        <v>386</v>
      </c>
      <c r="AD10" s="100">
        <f t="shared" si="8"/>
        <v>0.59659969088098919</v>
      </c>
      <c r="AF10" s="64" t="str">
        <f t="shared" si="9"/>
        <v>此花区</v>
      </c>
      <c r="AG10" s="65">
        <f t="shared" si="10"/>
        <v>0.27478376580172986</v>
      </c>
      <c r="AH10" s="64" t="str">
        <f t="shared" si="11"/>
        <v>岬町</v>
      </c>
      <c r="AI10" s="65">
        <f t="shared" si="12"/>
        <v>0.42675159235668791</v>
      </c>
      <c r="AJ10" s="64" t="str">
        <f t="shared" si="13"/>
        <v>貝塚市</v>
      </c>
      <c r="AK10" s="65">
        <f t="shared" si="14"/>
        <v>0.64155357978474492</v>
      </c>
      <c r="AL10" s="64" t="str">
        <f t="shared" si="15"/>
        <v>堺市東区</v>
      </c>
      <c r="AM10" s="65">
        <f t="shared" si="16"/>
        <v>0.15346534653465346</v>
      </c>
      <c r="AN10" s="64" t="str">
        <f t="shared" si="17"/>
        <v>堺市堺区</v>
      </c>
      <c r="AO10" s="65">
        <f t="shared" si="18"/>
        <v>0.21100618690980136</v>
      </c>
      <c r="AP10" s="64" t="str">
        <f t="shared" si="19"/>
        <v>太子町</v>
      </c>
      <c r="AQ10" s="65">
        <f t="shared" si="20"/>
        <v>6.78391959798995E-2</v>
      </c>
      <c r="AR10" s="64" t="str">
        <f t="shared" si="21"/>
        <v>箕面市</v>
      </c>
      <c r="AS10" s="65">
        <f t="shared" si="22"/>
        <v>0.48514851485148514</v>
      </c>
      <c r="AT10" s="64" t="str">
        <f t="shared" si="23"/>
        <v>堺市北区</v>
      </c>
      <c r="AU10" s="65">
        <f t="shared" si="24"/>
        <v>0.40838786436644853</v>
      </c>
      <c r="AV10" s="64" t="str">
        <f t="shared" si="25"/>
        <v>港区</v>
      </c>
      <c r="AW10" s="65">
        <f t="shared" si="26"/>
        <v>0.65342349957734569</v>
      </c>
      <c r="AY10" s="101">
        <f t="shared" si="27"/>
        <v>0.23751025473821494</v>
      </c>
      <c r="AZ10" s="101">
        <f t="shared" si="28"/>
        <v>0.36206460489443282</v>
      </c>
      <c r="BA10" s="101">
        <f t="shared" si="29"/>
        <v>0.59797786077184478</v>
      </c>
      <c r="BB10" s="101">
        <f t="shared" si="30"/>
        <v>0.12495057833859095</v>
      </c>
      <c r="BC10" s="101">
        <f t="shared" si="31"/>
        <v>0.173182148910488</v>
      </c>
      <c r="BD10" s="101">
        <f t="shared" si="32"/>
        <v>5.4675375472626561E-2</v>
      </c>
      <c r="BE10" s="101">
        <f t="shared" si="33"/>
        <v>0.4367651638206011</v>
      </c>
      <c r="BF10" s="101">
        <f t="shared" si="34"/>
        <v>0.36198351968862896</v>
      </c>
      <c r="BG10" s="101">
        <f t="shared" si="35"/>
        <v>0.61094091903719916</v>
      </c>
      <c r="BH10" s="102">
        <v>0</v>
      </c>
    </row>
    <row r="11" spans="1:60 16380:16382">
      <c r="B11" s="97">
        <v>6</v>
      </c>
      <c r="C11" s="51" t="s">
        <v>138</v>
      </c>
      <c r="D11" s="98">
        <v>1183</v>
      </c>
      <c r="E11" s="99">
        <v>316</v>
      </c>
      <c r="F11" s="100">
        <f t="shared" si="0"/>
        <v>0.26711749788672867</v>
      </c>
      <c r="G11" s="98">
        <v>629</v>
      </c>
      <c r="H11" s="99">
        <v>218</v>
      </c>
      <c r="I11" s="100">
        <f t="shared" si="1"/>
        <v>0.34658187599364071</v>
      </c>
      <c r="J11" s="98">
        <v>1183</v>
      </c>
      <c r="K11" s="99">
        <v>657</v>
      </c>
      <c r="L11" s="100">
        <f t="shared" si="2"/>
        <v>0.55536770921386303</v>
      </c>
      <c r="M11" s="98">
        <v>1183</v>
      </c>
      <c r="N11" s="99">
        <v>142</v>
      </c>
      <c r="O11" s="100">
        <f t="shared" si="3"/>
        <v>0.12003381234150465</v>
      </c>
      <c r="P11" s="98">
        <v>1183</v>
      </c>
      <c r="Q11" s="99">
        <v>276</v>
      </c>
      <c r="R11" s="100">
        <f t="shared" si="4"/>
        <v>0.23330515638207946</v>
      </c>
      <c r="S11" s="98">
        <v>1183</v>
      </c>
      <c r="T11" s="99">
        <v>65</v>
      </c>
      <c r="U11" s="100">
        <f t="shared" si="5"/>
        <v>5.4945054945054944E-2</v>
      </c>
      <c r="V11" s="98">
        <v>1179</v>
      </c>
      <c r="W11" s="99">
        <v>497</v>
      </c>
      <c r="X11" s="100">
        <f t="shared" si="6"/>
        <v>0.42154368108566581</v>
      </c>
      <c r="Y11" s="98">
        <v>971</v>
      </c>
      <c r="Z11" s="99">
        <v>401</v>
      </c>
      <c r="AA11" s="100">
        <f t="shared" si="7"/>
        <v>0.41297631307929972</v>
      </c>
      <c r="AB11" s="98">
        <v>1183</v>
      </c>
      <c r="AC11" s="99">
        <v>773</v>
      </c>
      <c r="AD11" s="100">
        <f t="shared" si="8"/>
        <v>0.65342349957734569</v>
      </c>
      <c r="AF11" s="64" t="str">
        <f t="shared" si="9"/>
        <v>西成区</v>
      </c>
      <c r="AG11" s="65">
        <f t="shared" si="10"/>
        <v>0.26808785529715762</v>
      </c>
      <c r="AH11" s="64" t="str">
        <f t="shared" si="11"/>
        <v>守口市</v>
      </c>
      <c r="AI11" s="65">
        <f t="shared" si="12"/>
        <v>0.41979522184300339</v>
      </c>
      <c r="AJ11" s="64" t="str">
        <f t="shared" si="13"/>
        <v>堺市西区</v>
      </c>
      <c r="AK11" s="65">
        <f t="shared" si="14"/>
        <v>0.6414722313506408</v>
      </c>
      <c r="AL11" s="64" t="str">
        <f t="shared" si="15"/>
        <v>守口市</v>
      </c>
      <c r="AM11" s="65">
        <f t="shared" si="16"/>
        <v>0.15258082813386273</v>
      </c>
      <c r="AN11" s="64" t="str">
        <f t="shared" si="17"/>
        <v>西成区</v>
      </c>
      <c r="AO11" s="65">
        <f t="shared" si="18"/>
        <v>0.2099483204134367</v>
      </c>
      <c r="AP11" s="64" t="str">
        <f t="shared" si="19"/>
        <v>此花区</v>
      </c>
      <c r="AQ11" s="65">
        <f t="shared" si="20"/>
        <v>6.7198935462408516E-2</v>
      </c>
      <c r="AR11" s="64" t="str">
        <f t="shared" si="21"/>
        <v>西区</v>
      </c>
      <c r="AS11" s="65">
        <f t="shared" si="22"/>
        <v>0.48119122257053293</v>
      </c>
      <c r="AT11" s="64" t="str">
        <f t="shared" si="23"/>
        <v>河南町</v>
      </c>
      <c r="AU11" s="65">
        <f t="shared" si="24"/>
        <v>0.40055248618784528</v>
      </c>
      <c r="AV11" s="64" t="str">
        <f t="shared" si="25"/>
        <v>八尾市</v>
      </c>
      <c r="AW11" s="65">
        <f t="shared" si="26"/>
        <v>0.65328778821520073</v>
      </c>
      <c r="AY11" s="101">
        <f t="shared" si="27"/>
        <v>0.23751025473821494</v>
      </c>
      <c r="AZ11" s="101">
        <f t="shared" si="28"/>
        <v>0.36206460489443282</v>
      </c>
      <c r="BA11" s="101">
        <f t="shared" si="29"/>
        <v>0.59797786077184478</v>
      </c>
      <c r="BB11" s="101">
        <f t="shared" si="30"/>
        <v>0.12495057833859095</v>
      </c>
      <c r="BC11" s="101">
        <f t="shared" si="31"/>
        <v>0.173182148910488</v>
      </c>
      <c r="BD11" s="101">
        <f t="shared" si="32"/>
        <v>5.4675375472626561E-2</v>
      </c>
      <c r="BE11" s="101">
        <f t="shared" si="33"/>
        <v>0.4367651638206011</v>
      </c>
      <c r="BF11" s="101">
        <f t="shared" si="34"/>
        <v>0.36198351968862896</v>
      </c>
      <c r="BG11" s="101">
        <f t="shared" si="35"/>
        <v>0.61094091903719916</v>
      </c>
      <c r="BH11" s="102">
        <v>0</v>
      </c>
    </row>
    <row r="12" spans="1:60 16380:16382">
      <c r="B12" s="97">
        <v>7</v>
      </c>
      <c r="C12" s="51" t="s">
        <v>139</v>
      </c>
      <c r="D12" s="98">
        <v>1359</v>
      </c>
      <c r="E12" s="99">
        <v>423</v>
      </c>
      <c r="F12" s="100">
        <f t="shared" si="0"/>
        <v>0.31125827814569534</v>
      </c>
      <c r="G12" s="98">
        <v>799</v>
      </c>
      <c r="H12" s="99">
        <v>329</v>
      </c>
      <c r="I12" s="100">
        <f t="shared" si="1"/>
        <v>0.41176470588235292</v>
      </c>
      <c r="J12" s="98">
        <v>1359</v>
      </c>
      <c r="K12" s="99">
        <v>770</v>
      </c>
      <c r="L12" s="100">
        <f t="shared" si="2"/>
        <v>0.56659308314937451</v>
      </c>
      <c r="M12" s="98">
        <v>1359</v>
      </c>
      <c r="N12" s="99">
        <v>152</v>
      </c>
      <c r="O12" s="100">
        <f t="shared" si="3"/>
        <v>0.11184694628403238</v>
      </c>
      <c r="P12" s="98">
        <v>1359</v>
      </c>
      <c r="Q12" s="99">
        <v>265</v>
      </c>
      <c r="R12" s="100">
        <f t="shared" si="4"/>
        <v>0.1949963208241354</v>
      </c>
      <c r="S12" s="98">
        <v>1359</v>
      </c>
      <c r="T12" s="99">
        <v>80</v>
      </c>
      <c r="U12" s="100">
        <f t="shared" si="5"/>
        <v>5.8866813833701251E-2</v>
      </c>
      <c r="V12" s="98">
        <v>1359</v>
      </c>
      <c r="W12" s="99">
        <v>603</v>
      </c>
      <c r="X12" s="100">
        <f t="shared" si="6"/>
        <v>0.44370860927152317</v>
      </c>
      <c r="Y12" s="98">
        <v>1084</v>
      </c>
      <c r="Z12" s="99">
        <v>421</v>
      </c>
      <c r="AA12" s="100">
        <f t="shared" si="7"/>
        <v>0.38837638376383765</v>
      </c>
      <c r="AB12" s="98">
        <v>1357</v>
      </c>
      <c r="AC12" s="99">
        <v>842</v>
      </c>
      <c r="AD12" s="100">
        <f t="shared" si="8"/>
        <v>0.62048636698599857</v>
      </c>
      <c r="AF12" s="64" t="str">
        <f t="shared" si="9"/>
        <v>柏原市</v>
      </c>
      <c r="AG12" s="65">
        <f t="shared" si="10"/>
        <v>0.2674364896073903</v>
      </c>
      <c r="AH12" s="64" t="str">
        <f t="shared" si="11"/>
        <v>河南町</v>
      </c>
      <c r="AI12" s="65">
        <f t="shared" si="12"/>
        <v>0.41641337386018235</v>
      </c>
      <c r="AJ12" s="64" t="str">
        <f t="shared" si="13"/>
        <v>泉大津市</v>
      </c>
      <c r="AK12" s="65">
        <f t="shared" si="14"/>
        <v>0.64099158919876054</v>
      </c>
      <c r="AL12" s="64" t="str">
        <f t="shared" si="15"/>
        <v>東大阪市</v>
      </c>
      <c r="AM12" s="65">
        <f t="shared" si="16"/>
        <v>0.15039825081992816</v>
      </c>
      <c r="AN12" s="64" t="str">
        <f t="shared" si="17"/>
        <v>門真市</v>
      </c>
      <c r="AO12" s="65">
        <f t="shared" si="18"/>
        <v>0.20904070362037228</v>
      </c>
      <c r="AP12" s="64" t="str">
        <f t="shared" si="19"/>
        <v>能勢町</v>
      </c>
      <c r="AQ12" s="65">
        <f t="shared" si="20"/>
        <v>6.7146282973621102E-2</v>
      </c>
      <c r="AR12" s="64" t="str">
        <f t="shared" si="21"/>
        <v>豊能町</v>
      </c>
      <c r="AS12" s="65">
        <f t="shared" si="22"/>
        <v>0.47315257841573632</v>
      </c>
      <c r="AT12" s="64" t="str">
        <f t="shared" si="23"/>
        <v>堺市中区</v>
      </c>
      <c r="AU12" s="65">
        <f t="shared" si="24"/>
        <v>0.39683895771038019</v>
      </c>
      <c r="AV12" s="64" t="str">
        <f t="shared" si="25"/>
        <v>此花区</v>
      </c>
      <c r="AW12" s="65">
        <f t="shared" si="26"/>
        <v>0.62741184298070529</v>
      </c>
      <c r="AY12" s="101">
        <f t="shared" si="27"/>
        <v>0.23751025473821494</v>
      </c>
      <c r="AZ12" s="101">
        <f t="shared" si="28"/>
        <v>0.36206460489443282</v>
      </c>
      <c r="BA12" s="101">
        <f t="shared" si="29"/>
        <v>0.59797786077184478</v>
      </c>
      <c r="BB12" s="101">
        <f t="shared" si="30"/>
        <v>0.12495057833859095</v>
      </c>
      <c r="BC12" s="101">
        <f t="shared" si="31"/>
        <v>0.173182148910488</v>
      </c>
      <c r="BD12" s="101">
        <f t="shared" si="32"/>
        <v>5.4675375472626561E-2</v>
      </c>
      <c r="BE12" s="101">
        <f t="shared" si="33"/>
        <v>0.4367651638206011</v>
      </c>
      <c r="BF12" s="101">
        <f t="shared" si="34"/>
        <v>0.36198351968862896</v>
      </c>
      <c r="BG12" s="101">
        <f t="shared" si="35"/>
        <v>0.61094091903719916</v>
      </c>
      <c r="BH12" s="102">
        <v>0</v>
      </c>
    </row>
    <row r="13" spans="1:60 16380:16382">
      <c r="B13" s="97">
        <v>8</v>
      </c>
      <c r="C13" s="51" t="s">
        <v>58</v>
      </c>
      <c r="D13" s="98">
        <v>988</v>
      </c>
      <c r="E13" s="99">
        <v>207</v>
      </c>
      <c r="F13" s="100">
        <f t="shared" si="0"/>
        <v>0.20951417004048584</v>
      </c>
      <c r="G13" s="98">
        <v>435</v>
      </c>
      <c r="H13" s="99">
        <v>154</v>
      </c>
      <c r="I13" s="100">
        <f t="shared" si="1"/>
        <v>0.35402298850574715</v>
      </c>
      <c r="J13" s="98">
        <v>988</v>
      </c>
      <c r="K13" s="99">
        <v>562</v>
      </c>
      <c r="L13" s="100">
        <f t="shared" si="2"/>
        <v>0.56882591093117407</v>
      </c>
      <c r="M13" s="98">
        <v>988</v>
      </c>
      <c r="N13" s="99">
        <v>153</v>
      </c>
      <c r="O13" s="100">
        <f t="shared" si="3"/>
        <v>0.15485829959514169</v>
      </c>
      <c r="P13" s="98">
        <v>988</v>
      </c>
      <c r="Q13" s="99">
        <v>174</v>
      </c>
      <c r="R13" s="100">
        <f t="shared" si="4"/>
        <v>0.17611336032388664</v>
      </c>
      <c r="S13" s="98">
        <v>988</v>
      </c>
      <c r="T13" s="99">
        <v>48</v>
      </c>
      <c r="U13" s="100">
        <f t="shared" si="5"/>
        <v>4.8582995951417005E-2</v>
      </c>
      <c r="V13" s="98">
        <v>988</v>
      </c>
      <c r="W13" s="99">
        <v>412</v>
      </c>
      <c r="X13" s="100">
        <f t="shared" si="6"/>
        <v>0.41700404858299595</v>
      </c>
      <c r="Y13" s="98">
        <v>851</v>
      </c>
      <c r="Z13" s="99">
        <v>283</v>
      </c>
      <c r="AA13" s="100">
        <f t="shared" si="7"/>
        <v>0.33254994124559339</v>
      </c>
      <c r="AB13" s="98">
        <v>988</v>
      </c>
      <c r="AC13" s="99">
        <v>574</v>
      </c>
      <c r="AD13" s="100">
        <f t="shared" si="8"/>
        <v>0.58097165991902833</v>
      </c>
      <c r="AF13" s="64" t="str">
        <f t="shared" si="9"/>
        <v>守口市</v>
      </c>
      <c r="AG13" s="65">
        <f t="shared" si="10"/>
        <v>0.26736603345619508</v>
      </c>
      <c r="AH13" s="64" t="str">
        <f t="shared" si="11"/>
        <v>門真市</v>
      </c>
      <c r="AI13" s="65">
        <f t="shared" si="12"/>
        <v>0.41492776886035315</v>
      </c>
      <c r="AJ13" s="64" t="str">
        <f t="shared" si="13"/>
        <v>忠岡町</v>
      </c>
      <c r="AK13" s="65">
        <f t="shared" si="14"/>
        <v>0.636150234741784</v>
      </c>
      <c r="AL13" s="64" t="str">
        <f t="shared" si="15"/>
        <v>高石市</v>
      </c>
      <c r="AM13" s="65">
        <f t="shared" si="16"/>
        <v>0.14481811942347289</v>
      </c>
      <c r="AN13" s="64" t="str">
        <f t="shared" si="17"/>
        <v>住之江区</v>
      </c>
      <c r="AO13" s="65">
        <f t="shared" si="18"/>
        <v>0.20801232665639446</v>
      </c>
      <c r="AP13" s="64" t="str">
        <f t="shared" si="19"/>
        <v>岸和田市</v>
      </c>
      <c r="AQ13" s="65">
        <f t="shared" si="20"/>
        <v>6.616541353383458E-2</v>
      </c>
      <c r="AR13" s="64" t="str">
        <f t="shared" si="21"/>
        <v>堺市東区</v>
      </c>
      <c r="AS13" s="65">
        <f t="shared" si="22"/>
        <v>0.47235973597359737</v>
      </c>
      <c r="AT13" s="64" t="str">
        <f t="shared" si="23"/>
        <v>箕面市</v>
      </c>
      <c r="AU13" s="65">
        <f t="shared" si="24"/>
        <v>0.39271255060728744</v>
      </c>
      <c r="AV13" s="64" t="str">
        <f t="shared" si="25"/>
        <v>浪速区</v>
      </c>
      <c r="AW13" s="65">
        <f t="shared" si="26"/>
        <v>0.6227678571428571</v>
      </c>
      <c r="AY13" s="101">
        <f t="shared" si="27"/>
        <v>0.23751025473821494</v>
      </c>
      <c r="AZ13" s="101">
        <f t="shared" si="28"/>
        <v>0.36206460489443282</v>
      </c>
      <c r="BA13" s="101">
        <f t="shared" si="29"/>
        <v>0.59797786077184478</v>
      </c>
      <c r="BB13" s="101">
        <f t="shared" si="30"/>
        <v>0.12495057833859095</v>
      </c>
      <c r="BC13" s="101">
        <f t="shared" si="31"/>
        <v>0.173182148910488</v>
      </c>
      <c r="BD13" s="101">
        <f t="shared" si="32"/>
        <v>5.4675375472626561E-2</v>
      </c>
      <c r="BE13" s="101">
        <f t="shared" si="33"/>
        <v>0.4367651638206011</v>
      </c>
      <c r="BF13" s="101">
        <f t="shared" si="34"/>
        <v>0.36198351968862896</v>
      </c>
      <c r="BG13" s="101">
        <f t="shared" si="35"/>
        <v>0.61094091903719916</v>
      </c>
      <c r="BH13" s="102">
        <v>0</v>
      </c>
    </row>
    <row r="14" spans="1:60 16380:16382">
      <c r="B14" s="97">
        <v>9</v>
      </c>
      <c r="C14" s="51" t="s">
        <v>140</v>
      </c>
      <c r="D14" s="98">
        <v>448</v>
      </c>
      <c r="E14" s="99">
        <v>109</v>
      </c>
      <c r="F14" s="100">
        <f t="shared" si="0"/>
        <v>0.24330357142857142</v>
      </c>
      <c r="G14" s="98">
        <v>206</v>
      </c>
      <c r="H14" s="99">
        <v>82</v>
      </c>
      <c r="I14" s="100">
        <f t="shared" si="1"/>
        <v>0.39805825242718446</v>
      </c>
      <c r="J14" s="98">
        <v>448</v>
      </c>
      <c r="K14" s="99">
        <v>267</v>
      </c>
      <c r="L14" s="100">
        <f t="shared" si="2"/>
        <v>0.5959821428571429</v>
      </c>
      <c r="M14" s="98">
        <v>448</v>
      </c>
      <c r="N14" s="99">
        <v>54</v>
      </c>
      <c r="O14" s="100">
        <f t="shared" si="3"/>
        <v>0.12053571428571429</v>
      </c>
      <c r="P14" s="98">
        <v>448</v>
      </c>
      <c r="Q14" s="99">
        <v>82</v>
      </c>
      <c r="R14" s="100">
        <f t="shared" si="4"/>
        <v>0.18303571428571427</v>
      </c>
      <c r="S14" s="98">
        <v>448</v>
      </c>
      <c r="T14" s="99">
        <v>22</v>
      </c>
      <c r="U14" s="100">
        <f t="shared" si="5"/>
        <v>4.9107142857142856E-2</v>
      </c>
      <c r="V14" s="98">
        <v>445</v>
      </c>
      <c r="W14" s="99">
        <v>200</v>
      </c>
      <c r="X14" s="100">
        <f t="shared" si="6"/>
        <v>0.449438202247191</v>
      </c>
      <c r="Y14" s="98">
        <v>364</v>
      </c>
      <c r="Z14" s="99">
        <v>130</v>
      </c>
      <c r="AA14" s="100">
        <f t="shared" si="7"/>
        <v>0.35714285714285715</v>
      </c>
      <c r="AB14" s="98">
        <v>448</v>
      </c>
      <c r="AC14" s="99">
        <v>279</v>
      </c>
      <c r="AD14" s="100">
        <f t="shared" si="8"/>
        <v>0.6227678571428571</v>
      </c>
      <c r="AF14" s="64" t="str">
        <f t="shared" si="9"/>
        <v>港区</v>
      </c>
      <c r="AG14" s="65">
        <f t="shared" si="10"/>
        <v>0.26711749788672867</v>
      </c>
      <c r="AH14" s="64" t="str">
        <f t="shared" si="11"/>
        <v>大正区</v>
      </c>
      <c r="AI14" s="65">
        <f t="shared" si="12"/>
        <v>0.41176470588235292</v>
      </c>
      <c r="AJ14" s="64" t="str">
        <f t="shared" si="13"/>
        <v>堺市中区</v>
      </c>
      <c r="AK14" s="65">
        <f t="shared" si="14"/>
        <v>0.63279352226720653</v>
      </c>
      <c r="AL14" s="64" t="str">
        <f t="shared" si="15"/>
        <v>交野市</v>
      </c>
      <c r="AM14" s="65">
        <f t="shared" si="16"/>
        <v>0.14285714285714285</v>
      </c>
      <c r="AN14" s="64" t="str">
        <f t="shared" si="17"/>
        <v>忠岡町</v>
      </c>
      <c r="AO14" s="65">
        <f t="shared" si="18"/>
        <v>0.20422535211267606</v>
      </c>
      <c r="AP14" s="64" t="str">
        <f t="shared" si="19"/>
        <v>熊取町</v>
      </c>
      <c r="AQ14" s="65">
        <f t="shared" si="20"/>
        <v>6.5775950668037E-2</v>
      </c>
      <c r="AR14" s="64" t="str">
        <f t="shared" si="21"/>
        <v>福島区</v>
      </c>
      <c r="AS14" s="65">
        <f t="shared" si="22"/>
        <v>0.47106690777576854</v>
      </c>
      <c r="AT14" s="64" t="str">
        <f t="shared" si="23"/>
        <v>堺市堺区</v>
      </c>
      <c r="AU14" s="65">
        <f t="shared" si="24"/>
        <v>0.39141694413614503</v>
      </c>
      <c r="AV14" s="64" t="str">
        <f t="shared" si="25"/>
        <v>大正区</v>
      </c>
      <c r="AW14" s="65">
        <f t="shared" si="26"/>
        <v>0.62048636698599857</v>
      </c>
      <c r="AY14" s="101">
        <f t="shared" si="27"/>
        <v>0.23751025473821494</v>
      </c>
      <c r="AZ14" s="101">
        <f t="shared" si="28"/>
        <v>0.36206460489443282</v>
      </c>
      <c r="BA14" s="101">
        <f t="shared" si="29"/>
        <v>0.59797786077184478</v>
      </c>
      <c r="BB14" s="101">
        <f t="shared" si="30"/>
        <v>0.12495057833859095</v>
      </c>
      <c r="BC14" s="101">
        <f t="shared" si="31"/>
        <v>0.173182148910488</v>
      </c>
      <c r="BD14" s="101">
        <f t="shared" si="32"/>
        <v>5.4675375472626561E-2</v>
      </c>
      <c r="BE14" s="101">
        <f t="shared" si="33"/>
        <v>0.4367651638206011</v>
      </c>
      <c r="BF14" s="101">
        <f t="shared" si="34"/>
        <v>0.36198351968862896</v>
      </c>
      <c r="BG14" s="101">
        <f t="shared" si="35"/>
        <v>0.61094091903719916</v>
      </c>
      <c r="BH14" s="102">
        <v>0</v>
      </c>
    </row>
    <row r="15" spans="1:60 16380:16382">
      <c r="B15" s="97">
        <v>10</v>
      </c>
      <c r="C15" s="51" t="s">
        <v>59</v>
      </c>
      <c r="D15" s="98">
        <v>2114</v>
      </c>
      <c r="E15" s="99">
        <v>553</v>
      </c>
      <c r="F15" s="100">
        <f t="shared" si="0"/>
        <v>0.26158940397350994</v>
      </c>
      <c r="G15" s="98">
        <v>1312</v>
      </c>
      <c r="H15" s="99">
        <v>483</v>
      </c>
      <c r="I15" s="100">
        <f t="shared" si="1"/>
        <v>0.36814024390243905</v>
      </c>
      <c r="J15" s="98">
        <v>2113</v>
      </c>
      <c r="K15" s="99">
        <v>1417</v>
      </c>
      <c r="L15" s="100">
        <f t="shared" si="2"/>
        <v>0.67061050638902031</v>
      </c>
      <c r="M15" s="98">
        <v>2114</v>
      </c>
      <c r="N15" s="99">
        <v>292</v>
      </c>
      <c r="O15" s="100">
        <f t="shared" si="3"/>
        <v>0.13812677388836328</v>
      </c>
      <c r="P15" s="98">
        <v>2114</v>
      </c>
      <c r="Q15" s="99">
        <v>415</v>
      </c>
      <c r="R15" s="100">
        <f t="shared" si="4"/>
        <v>0.19631031220435194</v>
      </c>
      <c r="S15" s="98">
        <v>2114</v>
      </c>
      <c r="T15" s="99">
        <v>118</v>
      </c>
      <c r="U15" s="100">
        <f t="shared" si="5"/>
        <v>5.5818353831598867E-2</v>
      </c>
      <c r="V15" s="98">
        <v>2112</v>
      </c>
      <c r="W15" s="99">
        <v>990</v>
      </c>
      <c r="X15" s="100">
        <f t="shared" si="6"/>
        <v>0.46875</v>
      </c>
      <c r="Y15" s="98">
        <v>1725</v>
      </c>
      <c r="Z15" s="99">
        <v>842</v>
      </c>
      <c r="AA15" s="100">
        <f t="shared" si="7"/>
        <v>0.48811594202898551</v>
      </c>
      <c r="AB15" s="98">
        <v>2113</v>
      </c>
      <c r="AC15" s="99">
        <v>1431</v>
      </c>
      <c r="AD15" s="100">
        <f t="shared" si="8"/>
        <v>0.67723615712257457</v>
      </c>
      <c r="AF15" s="64" t="str">
        <f t="shared" si="9"/>
        <v>堺市堺区</v>
      </c>
      <c r="AG15" s="65">
        <f t="shared" si="10"/>
        <v>0.26694915254237289</v>
      </c>
      <c r="AH15" s="64" t="str">
        <f t="shared" si="11"/>
        <v>吹田市</v>
      </c>
      <c r="AI15" s="65">
        <f t="shared" si="12"/>
        <v>0.40833333333333333</v>
      </c>
      <c r="AJ15" s="64" t="str">
        <f t="shared" si="13"/>
        <v>堺市</v>
      </c>
      <c r="AK15" s="65">
        <f t="shared" si="14"/>
        <v>0.62601464070514412</v>
      </c>
      <c r="AL15" s="64" t="str">
        <f t="shared" si="15"/>
        <v>四條畷市</v>
      </c>
      <c r="AM15" s="65">
        <f t="shared" si="16"/>
        <v>0.14209827357237717</v>
      </c>
      <c r="AN15" s="64" t="str">
        <f t="shared" si="17"/>
        <v>貝塚市</v>
      </c>
      <c r="AO15" s="65">
        <f t="shared" si="18"/>
        <v>0.19934487599438466</v>
      </c>
      <c r="AP15" s="64" t="str">
        <f t="shared" si="19"/>
        <v>門真市</v>
      </c>
      <c r="AQ15" s="65">
        <f t="shared" si="20"/>
        <v>6.5453057885048072E-2</v>
      </c>
      <c r="AR15" s="64" t="str">
        <f t="shared" si="21"/>
        <v>西淀川区</v>
      </c>
      <c r="AS15" s="65">
        <f t="shared" si="22"/>
        <v>0.46875</v>
      </c>
      <c r="AT15" s="64" t="str">
        <f t="shared" si="23"/>
        <v>堺市西区</v>
      </c>
      <c r="AU15" s="65">
        <f t="shared" si="24"/>
        <v>0.39103013314646112</v>
      </c>
      <c r="AV15" s="64" t="str">
        <f t="shared" si="25"/>
        <v>四條畷市</v>
      </c>
      <c r="AW15" s="65">
        <f t="shared" si="26"/>
        <v>0.61907938625750503</v>
      </c>
      <c r="AY15" s="101">
        <f t="shared" si="27"/>
        <v>0.23751025473821494</v>
      </c>
      <c r="AZ15" s="101">
        <f t="shared" si="28"/>
        <v>0.36206460489443282</v>
      </c>
      <c r="BA15" s="101">
        <f t="shared" si="29"/>
        <v>0.59797786077184478</v>
      </c>
      <c r="BB15" s="101">
        <f t="shared" si="30"/>
        <v>0.12495057833859095</v>
      </c>
      <c r="BC15" s="101">
        <f t="shared" si="31"/>
        <v>0.173182148910488</v>
      </c>
      <c r="BD15" s="101">
        <f t="shared" si="32"/>
        <v>5.4675375472626561E-2</v>
      </c>
      <c r="BE15" s="101">
        <f t="shared" si="33"/>
        <v>0.4367651638206011</v>
      </c>
      <c r="BF15" s="101">
        <f t="shared" si="34"/>
        <v>0.36198351968862896</v>
      </c>
      <c r="BG15" s="101">
        <f t="shared" si="35"/>
        <v>0.61094091903719916</v>
      </c>
      <c r="BH15" s="102">
        <v>0</v>
      </c>
    </row>
    <row r="16" spans="1:60 16380:16382">
      <c r="B16" s="97">
        <v>11</v>
      </c>
      <c r="C16" s="51" t="s">
        <v>60</v>
      </c>
      <c r="D16" s="98">
        <v>2960</v>
      </c>
      <c r="E16" s="99">
        <v>739</v>
      </c>
      <c r="F16" s="100">
        <f t="shared" si="0"/>
        <v>0.24966216216216217</v>
      </c>
      <c r="G16" s="98">
        <v>1109</v>
      </c>
      <c r="H16" s="99">
        <v>401</v>
      </c>
      <c r="I16" s="100">
        <f t="shared" si="1"/>
        <v>0.36158701532912535</v>
      </c>
      <c r="J16" s="98">
        <v>2960</v>
      </c>
      <c r="K16" s="99">
        <v>1832</v>
      </c>
      <c r="L16" s="100">
        <f t="shared" si="2"/>
        <v>0.61891891891891893</v>
      </c>
      <c r="M16" s="98">
        <v>2959</v>
      </c>
      <c r="N16" s="99">
        <v>384</v>
      </c>
      <c r="O16" s="100">
        <f t="shared" si="3"/>
        <v>0.12977357215275431</v>
      </c>
      <c r="P16" s="98">
        <v>2960</v>
      </c>
      <c r="Q16" s="99">
        <v>509</v>
      </c>
      <c r="R16" s="100">
        <f t="shared" si="4"/>
        <v>0.17195945945945945</v>
      </c>
      <c r="S16" s="98">
        <v>2960</v>
      </c>
      <c r="T16" s="99">
        <v>159</v>
      </c>
      <c r="U16" s="100">
        <f t="shared" si="5"/>
        <v>5.3716216216216216E-2</v>
      </c>
      <c r="V16" s="98">
        <v>2959</v>
      </c>
      <c r="W16" s="99">
        <v>1287</v>
      </c>
      <c r="X16" s="100">
        <f t="shared" si="6"/>
        <v>0.43494423791821563</v>
      </c>
      <c r="Y16" s="98">
        <v>2615</v>
      </c>
      <c r="Z16" s="99">
        <v>920</v>
      </c>
      <c r="AA16" s="100">
        <f t="shared" si="7"/>
        <v>0.35181644359464626</v>
      </c>
      <c r="AB16" s="98">
        <v>2960</v>
      </c>
      <c r="AC16" s="99">
        <v>1714</v>
      </c>
      <c r="AD16" s="100">
        <f t="shared" si="8"/>
        <v>0.57905405405405408</v>
      </c>
      <c r="AF16" s="64" t="str">
        <f t="shared" si="9"/>
        <v>大東市</v>
      </c>
      <c r="AG16" s="65">
        <f t="shared" si="10"/>
        <v>0.26161981630949066</v>
      </c>
      <c r="AH16" s="64" t="str">
        <f t="shared" si="11"/>
        <v>熊取町</v>
      </c>
      <c r="AI16" s="65">
        <f t="shared" si="12"/>
        <v>0.40684410646387831</v>
      </c>
      <c r="AJ16" s="64" t="str">
        <f t="shared" si="13"/>
        <v>柏原市</v>
      </c>
      <c r="AK16" s="65">
        <f t="shared" si="14"/>
        <v>0.6235618959963185</v>
      </c>
      <c r="AL16" s="64" t="str">
        <f t="shared" si="15"/>
        <v>西区</v>
      </c>
      <c r="AM16" s="65">
        <f t="shared" si="16"/>
        <v>0.14064914992272023</v>
      </c>
      <c r="AN16" s="64" t="str">
        <f t="shared" si="17"/>
        <v>摂津市</v>
      </c>
      <c r="AO16" s="65">
        <f t="shared" si="18"/>
        <v>0.19662625197680547</v>
      </c>
      <c r="AP16" s="64" t="str">
        <f t="shared" si="19"/>
        <v>堺市中区</v>
      </c>
      <c r="AQ16" s="65">
        <f t="shared" si="20"/>
        <v>6.396761133603239E-2</v>
      </c>
      <c r="AR16" s="64" t="str">
        <f t="shared" si="21"/>
        <v>東大阪市</v>
      </c>
      <c r="AS16" s="65">
        <f t="shared" si="22"/>
        <v>0.46842970033643688</v>
      </c>
      <c r="AT16" s="64" t="str">
        <f t="shared" si="23"/>
        <v>田尻町</v>
      </c>
      <c r="AU16" s="65">
        <f t="shared" si="24"/>
        <v>0.39102564102564102</v>
      </c>
      <c r="AV16" s="64" t="str">
        <f t="shared" si="25"/>
        <v>茨木市</v>
      </c>
      <c r="AW16" s="65">
        <f t="shared" si="26"/>
        <v>0.61878919440424507</v>
      </c>
      <c r="AY16" s="101">
        <f t="shared" si="27"/>
        <v>0.23751025473821494</v>
      </c>
      <c r="AZ16" s="101">
        <f t="shared" si="28"/>
        <v>0.36206460489443282</v>
      </c>
      <c r="BA16" s="101">
        <f t="shared" si="29"/>
        <v>0.59797786077184478</v>
      </c>
      <c r="BB16" s="101">
        <f t="shared" si="30"/>
        <v>0.12495057833859095</v>
      </c>
      <c r="BC16" s="101">
        <f t="shared" si="31"/>
        <v>0.173182148910488</v>
      </c>
      <c r="BD16" s="101">
        <f t="shared" si="32"/>
        <v>5.4675375472626561E-2</v>
      </c>
      <c r="BE16" s="101">
        <f t="shared" si="33"/>
        <v>0.4367651638206011</v>
      </c>
      <c r="BF16" s="101">
        <f t="shared" si="34"/>
        <v>0.36198351968862896</v>
      </c>
      <c r="BG16" s="101">
        <f t="shared" si="35"/>
        <v>0.61094091903719916</v>
      </c>
      <c r="BH16" s="102">
        <v>0</v>
      </c>
    </row>
    <row r="17" spans="2:60">
      <c r="B17" s="97">
        <v>12</v>
      </c>
      <c r="C17" s="51" t="s">
        <v>141</v>
      </c>
      <c r="D17" s="98">
        <v>1341</v>
      </c>
      <c r="E17" s="99">
        <v>310</v>
      </c>
      <c r="F17" s="100">
        <f t="shared" si="0"/>
        <v>0.23117076808351977</v>
      </c>
      <c r="G17" s="98">
        <v>579</v>
      </c>
      <c r="H17" s="99">
        <v>207</v>
      </c>
      <c r="I17" s="100">
        <f t="shared" si="1"/>
        <v>0.35751295336787564</v>
      </c>
      <c r="J17" s="98">
        <v>1341</v>
      </c>
      <c r="K17" s="99">
        <v>876</v>
      </c>
      <c r="L17" s="100">
        <f t="shared" si="2"/>
        <v>0.65324384787472034</v>
      </c>
      <c r="M17" s="98">
        <v>1341</v>
      </c>
      <c r="N17" s="99">
        <v>181</v>
      </c>
      <c r="O17" s="100">
        <f t="shared" si="3"/>
        <v>0.13497390007457122</v>
      </c>
      <c r="P17" s="98">
        <v>1341</v>
      </c>
      <c r="Q17" s="99">
        <v>243</v>
      </c>
      <c r="R17" s="100">
        <f t="shared" si="4"/>
        <v>0.18120805369127516</v>
      </c>
      <c r="S17" s="98">
        <v>1341</v>
      </c>
      <c r="T17" s="99">
        <v>80</v>
      </c>
      <c r="U17" s="100">
        <f t="shared" si="5"/>
        <v>5.9656972408650262E-2</v>
      </c>
      <c r="V17" s="98">
        <v>1341</v>
      </c>
      <c r="W17" s="99">
        <v>542</v>
      </c>
      <c r="X17" s="100">
        <f t="shared" si="6"/>
        <v>0.4041759880686055</v>
      </c>
      <c r="Y17" s="98">
        <v>1184</v>
      </c>
      <c r="Z17" s="99">
        <v>392</v>
      </c>
      <c r="AA17" s="100">
        <f t="shared" si="7"/>
        <v>0.33108108108108109</v>
      </c>
      <c r="AB17" s="98">
        <v>1341</v>
      </c>
      <c r="AC17" s="99">
        <v>743</v>
      </c>
      <c r="AD17" s="100">
        <f t="shared" si="8"/>
        <v>0.55406413124533926</v>
      </c>
      <c r="AF17" s="64" t="str">
        <f t="shared" si="9"/>
        <v>西淀川区</v>
      </c>
      <c r="AG17" s="65">
        <f t="shared" si="10"/>
        <v>0.26158940397350994</v>
      </c>
      <c r="AH17" s="64" t="str">
        <f t="shared" si="11"/>
        <v>淀川区</v>
      </c>
      <c r="AI17" s="65">
        <f t="shared" si="12"/>
        <v>0.4046474358974359</v>
      </c>
      <c r="AJ17" s="64" t="str">
        <f t="shared" si="13"/>
        <v>堺市北区</v>
      </c>
      <c r="AK17" s="65">
        <f t="shared" si="14"/>
        <v>0.62194116029694801</v>
      </c>
      <c r="AL17" s="64" t="str">
        <f t="shared" si="15"/>
        <v>河内長野市</v>
      </c>
      <c r="AM17" s="65">
        <f t="shared" si="16"/>
        <v>0.14003944773175542</v>
      </c>
      <c r="AN17" s="64" t="str">
        <f t="shared" si="17"/>
        <v>西淀川区</v>
      </c>
      <c r="AO17" s="65">
        <f t="shared" si="18"/>
        <v>0.19631031220435194</v>
      </c>
      <c r="AP17" s="64" t="str">
        <f t="shared" si="19"/>
        <v>泉佐野市</v>
      </c>
      <c r="AQ17" s="65">
        <f t="shared" si="20"/>
        <v>6.3838903170522709E-2</v>
      </c>
      <c r="AR17" s="64" t="str">
        <f t="shared" si="21"/>
        <v>淀川区</v>
      </c>
      <c r="AS17" s="65">
        <f t="shared" si="22"/>
        <v>0.4677356276886977</v>
      </c>
      <c r="AT17" s="64" t="str">
        <f t="shared" si="23"/>
        <v>堺市美原区</v>
      </c>
      <c r="AU17" s="65">
        <f t="shared" si="24"/>
        <v>0.39042207792207795</v>
      </c>
      <c r="AV17" s="64" t="str">
        <f t="shared" si="25"/>
        <v>堺市堺区</v>
      </c>
      <c r="AW17" s="65">
        <f t="shared" si="26"/>
        <v>0.61279683377308702</v>
      </c>
      <c r="AY17" s="101">
        <f t="shared" si="27"/>
        <v>0.23751025473821494</v>
      </c>
      <c r="AZ17" s="101">
        <f t="shared" si="28"/>
        <v>0.36206460489443282</v>
      </c>
      <c r="BA17" s="101">
        <f t="shared" si="29"/>
        <v>0.59797786077184478</v>
      </c>
      <c r="BB17" s="101">
        <f t="shared" si="30"/>
        <v>0.12495057833859095</v>
      </c>
      <c r="BC17" s="101">
        <f t="shared" si="31"/>
        <v>0.173182148910488</v>
      </c>
      <c r="BD17" s="101">
        <f t="shared" si="32"/>
        <v>5.4675375472626561E-2</v>
      </c>
      <c r="BE17" s="101">
        <f t="shared" si="33"/>
        <v>0.4367651638206011</v>
      </c>
      <c r="BF17" s="101">
        <f t="shared" si="34"/>
        <v>0.36198351968862896</v>
      </c>
      <c r="BG17" s="101">
        <f t="shared" si="35"/>
        <v>0.61094091903719916</v>
      </c>
      <c r="BH17" s="102">
        <v>0</v>
      </c>
    </row>
    <row r="18" spans="2:60">
      <c r="B18" s="97">
        <v>13</v>
      </c>
      <c r="C18" s="51" t="s">
        <v>142</v>
      </c>
      <c r="D18" s="98">
        <v>2276</v>
      </c>
      <c r="E18" s="99">
        <v>588</v>
      </c>
      <c r="F18" s="100">
        <f t="shared" si="0"/>
        <v>0.25834797891036909</v>
      </c>
      <c r="G18" s="98">
        <v>872</v>
      </c>
      <c r="H18" s="99">
        <v>291</v>
      </c>
      <c r="I18" s="100">
        <f t="shared" si="1"/>
        <v>0.33371559633027525</v>
      </c>
      <c r="J18" s="98">
        <v>2276</v>
      </c>
      <c r="K18" s="99">
        <v>1367</v>
      </c>
      <c r="L18" s="100">
        <f t="shared" si="2"/>
        <v>0.60061511423550085</v>
      </c>
      <c r="M18" s="98">
        <v>2276</v>
      </c>
      <c r="N18" s="99">
        <v>252</v>
      </c>
      <c r="O18" s="100">
        <f t="shared" si="3"/>
        <v>0.11072056239015818</v>
      </c>
      <c r="P18" s="98">
        <v>2276</v>
      </c>
      <c r="Q18" s="99">
        <v>400</v>
      </c>
      <c r="R18" s="100">
        <f t="shared" si="4"/>
        <v>0.1757469244288225</v>
      </c>
      <c r="S18" s="98">
        <v>2276</v>
      </c>
      <c r="T18" s="99">
        <v>145</v>
      </c>
      <c r="U18" s="100">
        <f t="shared" si="5"/>
        <v>6.3708260105448153E-2</v>
      </c>
      <c r="V18" s="98">
        <v>2276</v>
      </c>
      <c r="W18" s="99">
        <v>861</v>
      </c>
      <c r="X18" s="100">
        <f t="shared" si="6"/>
        <v>0.37829525483304044</v>
      </c>
      <c r="Y18" s="98">
        <v>1959</v>
      </c>
      <c r="Z18" s="99">
        <v>723</v>
      </c>
      <c r="AA18" s="100">
        <f t="shared" si="7"/>
        <v>0.36906584992343033</v>
      </c>
      <c r="AB18" s="98">
        <v>2275</v>
      </c>
      <c r="AC18" s="99">
        <v>1308</v>
      </c>
      <c r="AD18" s="100">
        <f t="shared" si="8"/>
        <v>0.57494505494505499</v>
      </c>
      <c r="AF18" s="64" t="str">
        <f t="shared" si="9"/>
        <v>平野区</v>
      </c>
      <c r="AG18" s="65">
        <f t="shared" si="10"/>
        <v>0.25997719498289623</v>
      </c>
      <c r="AH18" s="64" t="str">
        <f t="shared" si="11"/>
        <v>浪速区</v>
      </c>
      <c r="AI18" s="65">
        <f t="shared" si="12"/>
        <v>0.39805825242718446</v>
      </c>
      <c r="AJ18" s="64" t="str">
        <f t="shared" si="13"/>
        <v>堺市南区</v>
      </c>
      <c r="AK18" s="65">
        <f t="shared" si="14"/>
        <v>0.62153029205889454</v>
      </c>
      <c r="AL18" s="64" t="str">
        <f t="shared" si="15"/>
        <v>西淀川区</v>
      </c>
      <c r="AM18" s="65">
        <f t="shared" si="16"/>
        <v>0.13812677388836328</v>
      </c>
      <c r="AN18" s="64" t="str">
        <f t="shared" si="17"/>
        <v>淀川区</v>
      </c>
      <c r="AO18" s="65">
        <f t="shared" si="18"/>
        <v>0.19585613760750586</v>
      </c>
      <c r="AP18" s="64" t="str">
        <f t="shared" si="19"/>
        <v>生野区</v>
      </c>
      <c r="AQ18" s="65">
        <f t="shared" si="20"/>
        <v>6.3708260105448153E-2</v>
      </c>
      <c r="AR18" s="64" t="str">
        <f t="shared" si="21"/>
        <v>枚方市</v>
      </c>
      <c r="AS18" s="65">
        <f t="shared" si="22"/>
        <v>0.46731481481481479</v>
      </c>
      <c r="AT18" s="64" t="str">
        <f t="shared" si="23"/>
        <v>堺市</v>
      </c>
      <c r="AU18" s="65">
        <f t="shared" si="24"/>
        <v>0.3894377102579164</v>
      </c>
      <c r="AV18" s="64" t="str">
        <f t="shared" si="25"/>
        <v>池田市</v>
      </c>
      <c r="AW18" s="65">
        <f t="shared" si="26"/>
        <v>0.61249405422546377</v>
      </c>
      <c r="AY18" s="101">
        <f t="shared" si="27"/>
        <v>0.23751025473821494</v>
      </c>
      <c r="AZ18" s="101">
        <f t="shared" si="28"/>
        <v>0.36206460489443282</v>
      </c>
      <c r="BA18" s="101">
        <f t="shared" si="29"/>
        <v>0.59797786077184478</v>
      </c>
      <c r="BB18" s="101">
        <f t="shared" si="30"/>
        <v>0.12495057833859095</v>
      </c>
      <c r="BC18" s="101">
        <f t="shared" si="31"/>
        <v>0.173182148910488</v>
      </c>
      <c r="BD18" s="101">
        <f t="shared" si="32"/>
        <v>5.4675375472626561E-2</v>
      </c>
      <c r="BE18" s="101">
        <f t="shared" si="33"/>
        <v>0.4367651638206011</v>
      </c>
      <c r="BF18" s="101">
        <f t="shared" si="34"/>
        <v>0.36198351968862896</v>
      </c>
      <c r="BG18" s="101">
        <f t="shared" si="35"/>
        <v>0.61094091903719916</v>
      </c>
      <c r="BH18" s="102">
        <v>0</v>
      </c>
    </row>
    <row r="19" spans="2:60">
      <c r="B19" s="97">
        <v>14</v>
      </c>
      <c r="C19" s="51" t="s">
        <v>143</v>
      </c>
      <c r="D19" s="98">
        <v>1738</v>
      </c>
      <c r="E19" s="99">
        <v>425</v>
      </c>
      <c r="F19" s="100">
        <f t="shared" si="0"/>
        <v>0.24453394706559264</v>
      </c>
      <c r="G19" s="98">
        <v>837</v>
      </c>
      <c r="H19" s="99">
        <v>316</v>
      </c>
      <c r="I19" s="100">
        <f t="shared" si="1"/>
        <v>0.37753882915173237</v>
      </c>
      <c r="J19" s="98">
        <v>1738</v>
      </c>
      <c r="K19" s="99">
        <v>1038</v>
      </c>
      <c r="L19" s="100">
        <f t="shared" si="2"/>
        <v>0.59723820483314149</v>
      </c>
      <c r="M19" s="98">
        <v>1738</v>
      </c>
      <c r="N19" s="99">
        <v>198</v>
      </c>
      <c r="O19" s="100">
        <f t="shared" si="3"/>
        <v>0.11392405063291139</v>
      </c>
      <c r="P19" s="98">
        <v>1738</v>
      </c>
      <c r="Q19" s="99">
        <v>333</v>
      </c>
      <c r="R19" s="100">
        <f t="shared" si="4"/>
        <v>0.19159953970080551</v>
      </c>
      <c r="S19" s="98">
        <v>1738</v>
      </c>
      <c r="T19" s="99">
        <v>90</v>
      </c>
      <c r="U19" s="100">
        <f t="shared" si="5"/>
        <v>5.1783659378596088E-2</v>
      </c>
      <c r="V19" s="98">
        <v>1733</v>
      </c>
      <c r="W19" s="99">
        <v>699</v>
      </c>
      <c r="X19" s="100">
        <f t="shared" si="6"/>
        <v>0.40334679746105018</v>
      </c>
      <c r="Y19" s="98">
        <v>1465</v>
      </c>
      <c r="Z19" s="99">
        <v>518</v>
      </c>
      <c r="AA19" s="100">
        <f t="shared" si="7"/>
        <v>0.35358361774744029</v>
      </c>
      <c r="AB19" s="98">
        <v>1738</v>
      </c>
      <c r="AC19" s="99">
        <v>1018</v>
      </c>
      <c r="AD19" s="100">
        <f t="shared" si="8"/>
        <v>0.58573072497123135</v>
      </c>
      <c r="AF19" s="64" t="str">
        <f t="shared" si="9"/>
        <v>生野区</v>
      </c>
      <c r="AG19" s="65">
        <f t="shared" si="10"/>
        <v>0.25834797891036909</v>
      </c>
      <c r="AH19" s="64" t="str">
        <f t="shared" si="11"/>
        <v>千早赤阪村</v>
      </c>
      <c r="AI19" s="65">
        <f t="shared" si="12"/>
        <v>0.3963963963963964</v>
      </c>
      <c r="AJ19" s="64" t="str">
        <f t="shared" si="13"/>
        <v>箕面市</v>
      </c>
      <c r="AK19" s="65">
        <f t="shared" si="14"/>
        <v>0.61903690369036901</v>
      </c>
      <c r="AL19" s="64" t="str">
        <f t="shared" si="15"/>
        <v>堺市</v>
      </c>
      <c r="AM19" s="65">
        <f t="shared" si="16"/>
        <v>0.1357569721115538</v>
      </c>
      <c r="AN19" s="64" t="str">
        <f t="shared" si="17"/>
        <v>大正区</v>
      </c>
      <c r="AO19" s="65">
        <f t="shared" si="18"/>
        <v>0.1949963208241354</v>
      </c>
      <c r="AP19" s="64" t="str">
        <f t="shared" si="19"/>
        <v>藤井寺市</v>
      </c>
      <c r="AQ19" s="65">
        <f t="shared" si="20"/>
        <v>6.3326374391092552E-2</v>
      </c>
      <c r="AR19" s="64" t="str">
        <f t="shared" si="21"/>
        <v>中央区</v>
      </c>
      <c r="AS19" s="65">
        <f t="shared" si="22"/>
        <v>0.46529080675422141</v>
      </c>
      <c r="AT19" s="64" t="str">
        <f t="shared" si="23"/>
        <v>堺市東区</v>
      </c>
      <c r="AU19" s="65">
        <f t="shared" si="24"/>
        <v>0.38855678906917163</v>
      </c>
      <c r="AV19" s="64" t="str">
        <f t="shared" si="25"/>
        <v>箕面市</v>
      </c>
      <c r="AW19" s="65">
        <f t="shared" si="26"/>
        <v>0.61202431884710651</v>
      </c>
      <c r="AY19" s="101">
        <f t="shared" si="27"/>
        <v>0.23751025473821494</v>
      </c>
      <c r="AZ19" s="101">
        <f t="shared" si="28"/>
        <v>0.36206460489443282</v>
      </c>
      <c r="BA19" s="101">
        <f t="shared" si="29"/>
        <v>0.59797786077184478</v>
      </c>
      <c r="BB19" s="101">
        <f t="shared" si="30"/>
        <v>0.12495057833859095</v>
      </c>
      <c r="BC19" s="101">
        <f t="shared" si="31"/>
        <v>0.173182148910488</v>
      </c>
      <c r="BD19" s="101">
        <f t="shared" si="32"/>
        <v>5.4675375472626561E-2</v>
      </c>
      <c r="BE19" s="101">
        <f t="shared" si="33"/>
        <v>0.4367651638206011</v>
      </c>
      <c r="BF19" s="101">
        <f t="shared" si="34"/>
        <v>0.36198351968862896</v>
      </c>
      <c r="BG19" s="101">
        <f t="shared" si="35"/>
        <v>0.61094091903719916</v>
      </c>
      <c r="BH19" s="102">
        <v>0</v>
      </c>
    </row>
    <row r="20" spans="2:60">
      <c r="B20" s="97">
        <v>15</v>
      </c>
      <c r="C20" s="51" t="s">
        <v>144</v>
      </c>
      <c r="D20" s="98">
        <v>3067</v>
      </c>
      <c r="E20" s="99">
        <v>673</v>
      </c>
      <c r="F20" s="100">
        <f t="shared" si="0"/>
        <v>0.21943267036191719</v>
      </c>
      <c r="G20" s="98">
        <v>1553</v>
      </c>
      <c r="H20" s="99">
        <v>567</v>
      </c>
      <c r="I20" s="100">
        <f t="shared" si="1"/>
        <v>0.36509980682549903</v>
      </c>
      <c r="J20" s="98">
        <v>3067</v>
      </c>
      <c r="K20" s="99">
        <v>1832</v>
      </c>
      <c r="L20" s="100">
        <f t="shared" si="2"/>
        <v>0.59732637756765572</v>
      </c>
      <c r="M20" s="98">
        <v>3067</v>
      </c>
      <c r="N20" s="99">
        <v>345</v>
      </c>
      <c r="O20" s="100">
        <f t="shared" si="3"/>
        <v>0.11248777306814477</v>
      </c>
      <c r="P20" s="98">
        <v>3067</v>
      </c>
      <c r="Q20" s="99">
        <v>526</v>
      </c>
      <c r="R20" s="100">
        <f t="shared" si="4"/>
        <v>0.17150309748940332</v>
      </c>
      <c r="S20" s="98">
        <v>3067</v>
      </c>
      <c r="T20" s="99">
        <v>172</v>
      </c>
      <c r="U20" s="100">
        <f t="shared" si="5"/>
        <v>5.6080860776002606E-2</v>
      </c>
      <c r="V20" s="98">
        <v>3067</v>
      </c>
      <c r="W20" s="99">
        <v>1328</v>
      </c>
      <c r="X20" s="100">
        <f t="shared" si="6"/>
        <v>0.43299641343332246</v>
      </c>
      <c r="Y20" s="98">
        <v>2764</v>
      </c>
      <c r="Z20" s="99">
        <v>929</v>
      </c>
      <c r="AA20" s="100">
        <f t="shared" si="7"/>
        <v>0.33610709117221416</v>
      </c>
      <c r="AB20" s="98">
        <v>3067</v>
      </c>
      <c r="AC20" s="99">
        <v>1859</v>
      </c>
      <c r="AD20" s="100">
        <f t="shared" si="8"/>
        <v>0.60612976850342359</v>
      </c>
      <c r="AF20" s="64" t="str">
        <f t="shared" si="9"/>
        <v>堺市美原区</v>
      </c>
      <c r="AG20" s="65">
        <f t="shared" si="10"/>
        <v>0.25773993808049533</v>
      </c>
      <c r="AH20" s="64" t="str">
        <f t="shared" si="11"/>
        <v>箕面市</v>
      </c>
      <c r="AI20" s="65">
        <f t="shared" si="12"/>
        <v>0.39196787148594375</v>
      </c>
      <c r="AJ20" s="64" t="str">
        <f t="shared" si="13"/>
        <v>東淀川区</v>
      </c>
      <c r="AK20" s="65">
        <f t="shared" si="14"/>
        <v>0.61891891891891893</v>
      </c>
      <c r="AL20" s="64" t="str">
        <f t="shared" si="15"/>
        <v>東成区</v>
      </c>
      <c r="AM20" s="65">
        <f t="shared" si="16"/>
        <v>0.13497390007457122</v>
      </c>
      <c r="AN20" s="64" t="str">
        <f t="shared" si="17"/>
        <v>堺市北区</v>
      </c>
      <c r="AO20" s="65">
        <f t="shared" si="18"/>
        <v>0.1930162221611218</v>
      </c>
      <c r="AP20" s="64" t="str">
        <f t="shared" si="19"/>
        <v>和泉市</v>
      </c>
      <c r="AQ20" s="65">
        <f t="shared" si="20"/>
        <v>6.2961773209123037E-2</v>
      </c>
      <c r="AR20" s="64" t="str">
        <f t="shared" si="21"/>
        <v>北区</v>
      </c>
      <c r="AS20" s="65">
        <f t="shared" si="22"/>
        <v>0.46441947565543074</v>
      </c>
      <c r="AT20" s="64" t="str">
        <f t="shared" si="23"/>
        <v>大正区</v>
      </c>
      <c r="AU20" s="65">
        <f t="shared" si="24"/>
        <v>0.38837638376383765</v>
      </c>
      <c r="AV20" s="64" t="str">
        <f t="shared" si="25"/>
        <v>淀川区</v>
      </c>
      <c r="AW20" s="65">
        <f t="shared" si="26"/>
        <v>0.61198120595144867</v>
      </c>
      <c r="AY20" s="101">
        <f t="shared" si="27"/>
        <v>0.23751025473821494</v>
      </c>
      <c r="AZ20" s="101">
        <f t="shared" si="28"/>
        <v>0.36206460489443282</v>
      </c>
      <c r="BA20" s="101">
        <f t="shared" si="29"/>
        <v>0.59797786077184478</v>
      </c>
      <c r="BB20" s="101">
        <f t="shared" si="30"/>
        <v>0.12495057833859095</v>
      </c>
      <c r="BC20" s="101">
        <f t="shared" si="31"/>
        <v>0.173182148910488</v>
      </c>
      <c r="BD20" s="101">
        <f t="shared" si="32"/>
        <v>5.4675375472626561E-2</v>
      </c>
      <c r="BE20" s="101">
        <f t="shared" si="33"/>
        <v>0.4367651638206011</v>
      </c>
      <c r="BF20" s="101">
        <f t="shared" si="34"/>
        <v>0.36198351968862896</v>
      </c>
      <c r="BG20" s="101">
        <f t="shared" si="35"/>
        <v>0.61094091903719916</v>
      </c>
      <c r="BH20" s="102">
        <v>0</v>
      </c>
    </row>
    <row r="21" spans="2:60">
      <c r="B21" s="97">
        <v>16</v>
      </c>
      <c r="C21" s="51" t="s">
        <v>61</v>
      </c>
      <c r="D21" s="98">
        <v>1830</v>
      </c>
      <c r="E21" s="99">
        <v>407</v>
      </c>
      <c r="F21" s="100">
        <f t="shared" si="0"/>
        <v>0.22240437158469945</v>
      </c>
      <c r="G21" s="98">
        <v>1030</v>
      </c>
      <c r="H21" s="99">
        <v>361</v>
      </c>
      <c r="I21" s="100">
        <f t="shared" si="1"/>
        <v>0.35048543689320388</v>
      </c>
      <c r="J21" s="98">
        <v>1830</v>
      </c>
      <c r="K21" s="99">
        <v>1081</v>
      </c>
      <c r="L21" s="100">
        <f t="shared" si="2"/>
        <v>0.59071038251366115</v>
      </c>
      <c r="M21" s="98">
        <v>1830</v>
      </c>
      <c r="N21" s="99">
        <v>237</v>
      </c>
      <c r="O21" s="100">
        <f t="shared" si="3"/>
        <v>0.12950819672131147</v>
      </c>
      <c r="P21" s="98">
        <v>1830</v>
      </c>
      <c r="Q21" s="99">
        <v>297</v>
      </c>
      <c r="R21" s="100">
        <f t="shared" si="4"/>
        <v>0.16229508196721312</v>
      </c>
      <c r="S21" s="98">
        <v>1830</v>
      </c>
      <c r="T21" s="99">
        <v>74</v>
      </c>
      <c r="U21" s="100">
        <f t="shared" si="5"/>
        <v>4.0437158469945354E-2</v>
      </c>
      <c r="V21" s="98">
        <v>1830</v>
      </c>
      <c r="W21" s="99">
        <v>805</v>
      </c>
      <c r="X21" s="100">
        <f t="shared" si="6"/>
        <v>0.43989071038251365</v>
      </c>
      <c r="Y21" s="98">
        <v>1692</v>
      </c>
      <c r="Z21" s="99">
        <v>584</v>
      </c>
      <c r="AA21" s="100">
        <f t="shared" si="7"/>
        <v>0.34515366430260047</v>
      </c>
      <c r="AB21" s="98">
        <v>1830</v>
      </c>
      <c r="AC21" s="99">
        <v>1042</v>
      </c>
      <c r="AD21" s="100">
        <f t="shared" si="8"/>
        <v>0.56939890710382512</v>
      </c>
      <c r="AF21" s="64" t="str">
        <f t="shared" si="9"/>
        <v>千早赤阪村</v>
      </c>
      <c r="AG21" s="65">
        <f t="shared" si="10"/>
        <v>0.25757575757575757</v>
      </c>
      <c r="AH21" s="64" t="str">
        <f t="shared" si="11"/>
        <v>鶴見区</v>
      </c>
      <c r="AI21" s="65">
        <f t="shared" si="12"/>
        <v>0.38693467336683418</v>
      </c>
      <c r="AJ21" s="64" t="str">
        <f t="shared" si="13"/>
        <v>大東市</v>
      </c>
      <c r="AK21" s="65">
        <f t="shared" si="14"/>
        <v>0.61786807681603118</v>
      </c>
      <c r="AL21" s="64" t="str">
        <f t="shared" si="15"/>
        <v>寝屋川市</v>
      </c>
      <c r="AM21" s="65">
        <f t="shared" si="16"/>
        <v>0.13424226533822758</v>
      </c>
      <c r="AN21" s="64" t="str">
        <f t="shared" si="17"/>
        <v>泉南市</v>
      </c>
      <c r="AO21" s="65">
        <f t="shared" si="18"/>
        <v>0.19236526946107785</v>
      </c>
      <c r="AP21" s="64" t="str">
        <f t="shared" si="19"/>
        <v>貝塚市</v>
      </c>
      <c r="AQ21" s="65">
        <f t="shared" si="20"/>
        <v>6.2236780533458116E-2</v>
      </c>
      <c r="AR21" s="64" t="str">
        <f t="shared" si="21"/>
        <v>堺市美原区</v>
      </c>
      <c r="AS21" s="65">
        <f t="shared" si="22"/>
        <v>0.46249033255993816</v>
      </c>
      <c r="AT21" s="64" t="str">
        <f t="shared" si="23"/>
        <v>此花区</v>
      </c>
      <c r="AU21" s="65">
        <f t="shared" si="24"/>
        <v>0.38309859154929576</v>
      </c>
      <c r="AV21" s="64" t="str">
        <f t="shared" si="25"/>
        <v>高槻市</v>
      </c>
      <c r="AW21" s="65">
        <f t="shared" si="26"/>
        <v>0.61137440758293837</v>
      </c>
      <c r="AY21" s="101">
        <f t="shared" si="27"/>
        <v>0.23751025473821494</v>
      </c>
      <c r="AZ21" s="101">
        <f t="shared" si="28"/>
        <v>0.36206460489443282</v>
      </c>
      <c r="BA21" s="101">
        <f t="shared" si="29"/>
        <v>0.59797786077184478</v>
      </c>
      <c r="BB21" s="101">
        <f t="shared" si="30"/>
        <v>0.12495057833859095</v>
      </c>
      <c r="BC21" s="101">
        <f t="shared" si="31"/>
        <v>0.173182148910488</v>
      </c>
      <c r="BD21" s="101">
        <f t="shared" si="32"/>
        <v>5.4675375472626561E-2</v>
      </c>
      <c r="BE21" s="101">
        <f t="shared" si="33"/>
        <v>0.4367651638206011</v>
      </c>
      <c r="BF21" s="101">
        <f t="shared" si="34"/>
        <v>0.36198351968862896</v>
      </c>
      <c r="BG21" s="101">
        <f t="shared" si="35"/>
        <v>0.61094091903719916</v>
      </c>
      <c r="BH21" s="102">
        <v>0</v>
      </c>
    </row>
    <row r="22" spans="2:60">
      <c r="B22" s="97">
        <v>17</v>
      </c>
      <c r="C22" s="51" t="s">
        <v>145</v>
      </c>
      <c r="D22" s="98">
        <v>2919</v>
      </c>
      <c r="E22" s="99">
        <v>700</v>
      </c>
      <c r="F22" s="100">
        <f t="shared" si="0"/>
        <v>0.23980815347721823</v>
      </c>
      <c r="G22" s="98">
        <v>1430</v>
      </c>
      <c r="H22" s="99">
        <v>481</v>
      </c>
      <c r="I22" s="100">
        <f t="shared" si="1"/>
        <v>0.33636363636363636</v>
      </c>
      <c r="J22" s="98">
        <v>2923</v>
      </c>
      <c r="K22" s="99">
        <v>1728</v>
      </c>
      <c r="L22" s="100">
        <f t="shared" si="2"/>
        <v>0.59117345193294557</v>
      </c>
      <c r="M22" s="98">
        <v>2923</v>
      </c>
      <c r="N22" s="99">
        <v>365</v>
      </c>
      <c r="O22" s="100">
        <f t="shared" si="3"/>
        <v>0.12487170715018817</v>
      </c>
      <c r="P22" s="98">
        <v>2923</v>
      </c>
      <c r="Q22" s="99">
        <v>522</v>
      </c>
      <c r="R22" s="100">
        <f t="shared" si="4"/>
        <v>0.17858364693807732</v>
      </c>
      <c r="S22" s="98">
        <v>2923</v>
      </c>
      <c r="T22" s="99">
        <v>146</v>
      </c>
      <c r="U22" s="100">
        <f t="shared" si="5"/>
        <v>4.9948682860075262E-2</v>
      </c>
      <c r="V22" s="98">
        <v>2922</v>
      </c>
      <c r="W22" s="99">
        <v>1225</v>
      </c>
      <c r="X22" s="100">
        <f t="shared" si="6"/>
        <v>0.419233401779603</v>
      </c>
      <c r="Y22" s="98">
        <v>2564</v>
      </c>
      <c r="Z22" s="99">
        <v>851</v>
      </c>
      <c r="AA22" s="100">
        <f t="shared" si="7"/>
        <v>0.33190327613104526</v>
      </c>
      <c r="AB22" s="98">
        <v>2922</v>
      </c>
      <c r="AC22" s="99">
        <v>1596</v>
      </c>
      <c r="AD22" s="100">
        <f t="shared" si="8"/>
        <v>0.5462012320328542</v>
      </c>
      <c r="AF22" s="64" t="str">
        <f t="shared" si="9"/>
        <v>淀川区</v>
      </c>
      <c r="AG22" s="65">
        <f t="shared" si="10"/>
        <v>0.25566849100860045</v>
      </c>
      <c r="AH22" s="64" t="str">
        <f t="shared" si="11"/>
        <v>旭区</v>
      </c>
      <c r="AI22" s="65">
        <f t="shared" si="12"/>
        <v>0.37753882915173237</v>
      </c>
      <c r="AJ22" s="64" t="str">
        <f t="shared" si="13"/>
        <v>門真市</v>
      </c>
      <c r="AK22" s="65">
        <f t="shared" si="14"/>
        <v>0.61628144814890573</v>
      </c>
      <c r="AL22" s="64" t="str">
        <f t="shared" si="15"/>
        <v>鶴見区</v>
      </c>
      <c r="AM22" s="65">
        <f t="shared" si="16"/>
        <v>0.13358369098712447</v>
      </c>
      <c r="AN22" s="64" t="str">
        <f t="shared" si="17"/>
        <v>旭区</v>
      </c>
      <c r="AO22" s="65">
        <f t="shared" si="18"/>
        <v>0.19159953970080551</v>
      </c>
      <c r="AP22" s="64" t="str">
        <f t="shared" si="19"/>
        <v>寝屋川市</v>
      </c>
      <c r="AQ22" s="65">
        <f t="shared" si="20"/>
        <v>6.1667540639748296E-2</v>
      </c>
      <c r="AR22" s="64" t="str">
        <f t="shared" si="21"/>
        <v>豊中市</v>
      </c>
      <c r="AS22" s="65">
        <f t="shared" si="22"/>
        <v>0.46006555114714509</v>
      </c>
      <c r="AT22" s="64" t="str">
        <f t="shared" si="23"/>
        <v>河内長野市</v>
      </c>
      <c r="AU22" s="65">
        <f t="shared" si="24"/>
        <v>0.37859608745684697</v>
      </c>
      <c r="AV22" s="64" t="str">
        <f t="shared" si="25"/>
        <v>枚方市</v>
      </c>
      <c r="AW22" s="65">
        <f t="shared" si="26"/>
        <v>0.61033429021205665</v>
      </c>
      <c r="AY22" s="101">
        <f t="shared" si="27"/>
        <v>0.23751025473821494</v>
      </c>
      <c r="AZ22" s="101">
        <f t="shared" si="28"/>
        <v>0.36206460489443282</v>
      </c>
      <c r="BA22" s="101">
        <f t="shared" si="29"/>
        <v>0.59797786077184478</v>
      </c>
      <c r="BB22" s="101">
        <f t="shared" si="30"/>
        <v>0.12495057833859095</v>
      </c>
      <c r="BC22" s="101">
        <f t="shared" si="31"/>
        <v>0.173182148910488</v>
      </c>
      <c r="BD22" s="101">
        <f t="shared" si="32"/>
        <v>5.4675375472626561E-2</v>
      </c>
      <c r="BE22" s="101">
        <f t="shared" si="33"/>
        <v>0.4367651638206011</v>
      </c>
      <c r="BF22" s="101">
        <f t="shared" si="34"/>
        <v>0.36198351968862896</v>
      </c>
      <c r="BG22" s="101">
        <f t="shared" si="35"/>
        <v>0.61094091903719916</v>
      </c>
      <c r="BH22" s="102">
        <v>0</v>
      </c>
    </row>
    <row r="23" spans="2:60">
      <c r="B23" s="97">
        <v>18</v>
      </c>
      <c r="C23" s="51" t="s">
        <v>62</v>
      </c>
      <c r="D23" s="98">
        <v>2415</v>
      </c>
      <c r="E23" s="99">
        <v>562</v>
      </c>
      <c r="F23" s="100">
        <f t="shared" si="0"/>
        <v>0.23271221532091096</v>
      </c>
      <c r="G23" s="98">
        <v>657</v>
      </c>
      <c r="H23" s="99">
        <v>223</v>
      </c>
      <c r="I23" s="100">
        <f t="shared" si="1"/>
        <v>0.33942161339421612</v>
      </c>
      <c r="J23" s="98">
        <v>2415</v>
      </c>
      <c r="K23" s="99">
        <v>1480</v>
      </c>
      <c r="L23" s="100">
        <f t="shared" si="2"/>
        <v>0.61283643892339545</v>
      </c>
      <c r="M23" s="98">
        <v>2415</v>
      </c>
      <c r="N23" s="99">
        <v>311</v>
      </c>
      <c r="O23" s="100">
        <f t="shared" si="3"/>
        <v>0.12877846790890268</v>
      </c>
      <c r="P23" s="98">
        <v>2415</v>
      </c>
      <c r="Q23" s="99">
        <v>373</v>
      </c>
      <c r="R23" s="100">
        <f t="shared" si="4"/>
        <v>0.15445134575569358</v>
      </c>
      <c r="S23" s="98">
        <v>2415</v>
      </c>
      <c r="T23" s="99">
        <v>112</v>
      </c>
      <c r="U23" s="100">
        <f t="shared" si="5"/>
        <v>4.6376811594202899E-2</v>
      </c>
      <c r="V23" s="98">
        <v>2415</v>
      </c>
      <c r="W23" s="99">
        <v>1090</v>
      </c>
      <c r="X23" s="100">
        <f t="shared" si="6"/>
        <v>0.45134575569358176</v>
      </c>
      <c r="Y23" s="98">
        <v>2125</v>
      </c>
      <c r="Z23" s="99">
        <v>753</v>
      </c>
      <c r="AA23" s="100">
        <f t="shared" si="7"/>
        <v>0.35435294117647059</v>
      </c>
      <c r="AB23" s="98">
        <v>2414</v>
      </c>
      <c r="AC23" s="99">
        <v>1376</v>
      </c>
      <c r="AD23" s="100">
        <f t="shared" si="8"/>
        <v>0.57000828500414247</v>
      </c>
      <c r="AF23" s="64" t="str">
        <f t="shared" si="9"/>
        <v>東大阪市</v>
      </c>
      <c r="AG23" s="65">
        <f t="shared" si="10"/>
        <v>0.25455255959359124</v>
      </c>
      <c r="AH23" s="64" t="str">
        <f t="shared" si="11"/>
        <v>堺市美原区</v>
      </c>
      <c r="AI23" s="65">
        <f t="shared" si="12"/>
        <v>0.37659033078880405</v>
      </c>
      <c r="AJ23" s="64" t="str">
        <f t="shared" si="13"/>
        <v>寝屋川市</v>
      </c>
      <c r="AK23" s="65">
        <f t="shared" si="14"/>
        <v>0.61562663869952805</v>
      </c>
      <c r="AL23" s="64" t="str">
        <f t="shared" si="15"/>
        <v>松原市</v>
      </c>
      <c r="AM23" s="65">
        <f t="shared" si="16"/>
        <v>0.1333092485549133</v>
      </c>
      <c r="AN23" s="64" t="str">
        <f t="shared" si="17"/>
        <v>泉大津市</v>
      </c>
      <c r="AO23" s="65">
        <f t="shared" si="18"/>
        <v>0.19123505976095617</v>
      </c>
      <c r="AP23" s="64" t="str">
        <f t="shared" si="19"/>
        <v>平野区</v>
      </c>
      <c r="AQ23" s="65">
        <f t="shared" si="20"/>
        <v>6.1573546180159637E-2</v>
      </c>
      <c r="AR23" s="64" t="str">
        <f t="shared" si="21"/>
        <v>泉南市</v>
      </c>
      <c r="AS23" s="65">
        <f t="shared" si="22"/>
        <v>0.45508982035928142</v>
      </c>
      <c r="AT23" s="64" t="str">
        <f t="shared" si="23"/>
        <v>淀川区</v>
      </c>
      <c r="AU23" s="65">
        <f t="shared" si="24"/>
        <v>0.37833899951432737</v>
      </c>
      <c r="AV23" s="64" t="str">
        <f t="shared" si="25"/>
        <v>高石市</v>
      </c>
      <c r="AW23" s="65">
        <f t="shared" si="26"/>
        <v>0.60947151681537404</v>
      </c>
      <c r="AY23" s="101">
        <f t="shared" si="27"/>
        <v>0.23751025473821494</v>
      </c>
      <c r="AZ23" s="101">
        <f t="shared" si="28"/>
        <v>0.36206460489443282</v>
      </c>
      <c r="BA23" s="101">
        <f t="shared" si="29"/>
        <v>0.59797786077184478</v>
      </c>
      <c r="BB23" s="101">
        <f t="shared" si="30"/>
        <v>0.12495057833859095</v>
      </c>
      <c r="BC23" s="101">
        <f t="shared" si="31"/>
        <v>0.173182148910488</v>
      </c>
      <c r="BD23" s="101">
        <f t="shared" si="32"/>
        <v>5.4675375472626561E-2</v>
      </c>
      <c r="BE23" s="101">
        <f t="shared" si="33"/>
        <v>0.4367651638206011</v>
      </c>
      <c r="BF23" s="101">
        <f t="shared" si="34"/>
        <v>0.36198351968862896</v>
      </c>
      <c r="BG23" s="101">
        <f t="shared" si="35"/>
        <v>0.61094091903719916</v>
      </c>
      <c r="BH23" s="102">
        <v>0</v>
      </c>
    </row>
    <row r="24" spans="2:60">
      <c r="B24" s="97">
        <v>19</v>
      </c>
      <c r="C24" s="51" t="s">
        <v>146</v>
      </c>
      <c r="D24" s="98">
        <v>1548</v>
      </c>
      <c r="E24" s="99">
        <v>415</v>
      </c>
      <c r="F24" s="100">
        <f t="shared" si="0"/>
        <v>0.26808785529715762</v>
      </c>
      <c r="G24" s="98">
        <v>648</v>
      </c>
      <c r="H24" s="99">
        <v>234</v>
      </c>
      <c r="I24" s="100">
        <f t="shared" si="1"/>
        <v>0.3611111111111111</v>
      </c>
      <c r="J24" s="98">
        <v>1548</v>
      </c>
      <c r="K24" s="99">
        <v>906</v>
      </c>
      <c r="L24" s="100">
        <f t="shared" si="2"/>
        <v>0.5852713178294574</v>
      </c>
      <c r="M24" s="98">
        <v>1548</v>
      </c>
      <c r="N24" s="99">
        <v>170</v>
      </c>
      <c r="O24" s="100">
        <f t="shared" si="3"/>
        <v>0.10981912144702842</v>
      </c>
      <c r="P24" s="98">
        <v>1548</v>
      </c>
      <c r="Q24" s="99">
        <v>325</v>
      </c>
      <c r="R24" s="100">
        <f t="shared" si="4"/>
        <v>0.2099483204134367</v>
      </c>
      <c r="S24" s="98">
        <v>1548</v>
      </c>
      <c r="T24" s="99">
        <v>95</v>
      </c>
      <c r="U24" s="100">
        <f t="shared" si="5"/>
        <v>6.1369509043927649E-2</v>
      </c>
      <c r="V24" s="98">
        <v>1547</v>
      </c>
      <c r="W24" s="99">
        <v>680</v>
      </c>
      <c r="X24" s="100">
        <f t="shared" si="6"/>
        <v>0.43956043956043955</v>
      </c>
      <c r="Y24" s="98">
        <v>1245</v>
      </c>
      <c r="Z24" s="99">
        <v>453</v>
      </c>
      <c r="AA24" s="100">
        <f t="shared" si="7"/>
        <v>0.363855421686747</v>
      </c>
      <c r="AB24" s="98">
        <v>1548</v>
      </c>
      <c r="AC24" s="99">
        <v>935</v>
      </c>
      <c r="AD24" s="100">
        <f t="shared" si="8"/>
        <v>0.60400516795865633</v>
      </c>
      <c r="AF24" s="64" t="str">
        <f t="shared" si="9"/>
        <v>福島区</v>
      </c>
      <c r="AG24" s="65">
        <f t="shared" si="10"/>
        <v>0.25316455696202533</v>
      </c>
      <c r="AH24" s="64" t="str">
        <f t="shared" si="11"/>
        <v>枚方市</v>
      </c>
      <c r="AI24" s="65">
        <f t="shared" si="12"/>
        <v>0.37538326763031099</v>
      </c>
      <c r="AJ24" s="64" t="str">
        <f t="shared" si="13"/>
        <v>和泉市</v>
      </c>
      <c r="AK24" s="65">
        <f t="shared" si="14"/>
        <v>0.61403790555734017</v>
      </c>
      <c r="AL24" s="64" t="str">
        <f t="shared" si="15"/>
        <v>阪南市</v>
      </c>
      <c r="AM24" s="65">
        <f t="shared" si="16"/>
        <v>0.13293310463121785</v>
      </c>
      <c r="AN24" s="64" t="str">
        <f t="shared" si="17"/>
        <v>太子町</v>
      </c>
      <c r="AO24" s="65">
        <f t="shared" si="18"/>
        <v>0.19095477386934673</v>
      </c>
      <c r="AP24" s="64" t="str">
        <f t="shared" si="19"/>
        <v>西成区</v>
      </c>
      <c r="AQ24" s="65">
        <f t="shared" si="20"/>
        <v>6.1369509043927649E-2</v>
      </c>
      <c r="AR24" s="64" t="str">
        <f t="shared" si="21"/>
        <v>吹田市</v>
      </c>
      <c r="AS24" s="65">
        <f t="shared" si="22"/>
        <v>0.45446301334369738</v>
      </c>
      <c r="AT24" s="64" t="str">
        <f t="shared" si="23"/>
        <v>岸和田市</v>
      </c>
      <c r="AU24" s="65">
        <f t="shared" si="24"/>
        <v>0.37704523580365734</v>
      </c>
      <c r="AV24" s="64" t="str">
        <f t="shared" si="25"/>
        <v>門真市</v>
      </c>
      <c r="AW24" s="65">
        <f t="shared" si="26"/>
        <v>0.60891797913683776</v>
      </c>
      <c r="AY24" s="101">
        <f t="shared" si="27"/>
        <v>0.23751025473821494</v>
      </c>
      <c r="AZ24" s="101">
        <f t="shared" si="28"/>
        <v>0.36206460489443282</v>
      </c>
      <c r="BA24" s="101">
        <f t="shared" si="29"/>
        <v>0.59797786077184478</v>
      </c>
      <c r="BB24" s="101">
        <f t="shared" si="30"/>
        <v>0.12495057833859095</v>
      </c>
      <c r="BC24" s="101">
        <f t="shared" si="31"/>
        <v>0.173182148910488</v>
      </c>
      <c r="BD24" s="101">
        <f t="shared" si="32"/>
        <v>5.4675375472626561E-2</v>
      </c>
      <c r="BE24" s="101">
        <f t="shared" si="33"/>
        <v>0.4367651638206011</v>
      </c>
      <c r="BF24" s="101">
        <f t="shared" si="34"/>
        <v>0.36198351968862896</v>
      </c>
      <c r="BG24" s="101">
        <f t="shared" si="35"/>
        <v>0.61094091903719916</v>
      </c>
      <c r="BH24" s="102">
        <v>0</v>
      </c>
    </row>
    <row r="25" spans="2:60">
      <c r="B25" s="97">
        <v>20</v>
      </c>
      <c r="C25" s="51" t="s">
        <v>147</v>
      </c>
      <c r="D25" s="98">
        <v>2558</v>
      </c>
      <c r="E25" s="99">
        <v>654</v>
      </c>
      <c r="F25" s="100">
        <f t="shared" si="0"/>
        <v>0.25566849100860045</v>
      </c>
      <c r="G25" s="98">
        <v>1248</v>
      </c>
      <c r="H25" s="99">
        <v>505</v>
      </c>
      <c r="I25" s="100">
        <f t="shared" si="1"/>
        <v>0.4046474358974359</v>
      </c>
      <c r="J25" s="98">
        <v>2558</v>
      </c>
      <c r="K25" s="99">
        <v>1481</v>
      </c>
      <c r="L25" s="100">
        <f t="shared" si="2"/>
        <v>0.57896794370602034</v>
      </c>
      <c r="M25" s="98">
        <v>2558</v>
      </c>
      <c r="N25" s="99">
        <v>311</v>
      </c>
      <c r="O25" s="100">
        <f t="shared" si="3"/>
        <v>0.12157935887412041</v>
      </c>
      <c r="P25" s="98">
        <v>2558</v>
      </c>
      <c r="Q25" s="99">
        <v>501</v>
      </c>
      <c r="R25" s="100">
        <f t="shared" si="4"/>
        <v>0.19585613760750586</v>
      </c>
      <c r="S25" s="98">
        <v>2558</v>
      </c>
      <c r="T25" s="99">
        <v>124</v>
      </c>
      <c r="U25" s="100">
        <f t="shared" si="5"/>
        <v>4.847537138389367E-2</v>
      </c>
      <c r="V25" s="98">
        <v>2557</v>
      </c>
      <c r="W25" s="99">
        <v>1196</v>
      </c>
      <c r="X25" s="100">
        <f t="shared" si="6"/>
        <v>0.4677356276886977</v>
      </c>
      <c r="Y25" s="98">
        <v>2059</v>
      </c>
      <c r="Z25" s="99">
        <v>779</v>
      </c>
      <c r="AA25" s="100">
        <f t="shared" si="7"/>
        <v>0.37833899951432737</v>
      </c>
      <c r="AB25" s="98">
        <v>2554</v>
      </c>
      <c r="AC25" s="99">
        <v>1563</v>
      </c>
      <c r="AD25" s="100">
        <f t="shared" si="8"/>
        <v>0.61198120595144867</v>
      </c>
      <c r="AF25" s="64" t="str">
        <f t="shared" si="9"/>
        <v>貝塚市</v>
      </c>
      <c r="AG25" s="65">
        <f t="shared" si="10"/>
        <v>0.25269068788020588</v>
      </c>
      <c r="AH25" s="64" t="str">
        <f t="shared" si="11"/>
        <v>堺市西区</v>
      </c>
      <c r="AI25" s="65">
        <f t="shared" si="12"/>
        <v>0.37280076081787922</v>
      </c>
      <c r="AJ25" s="64" t="str">
        <f t="shared" si="13"/>
        <v>堺市堺区</v>
      </c>
      <c r="AK25" s="65">
        <f t="shared" si="14"/>
        <v>0.61348095083034837</v>
      </c>
      <c r="AL25" s="64" t="str">
        <f t="shared" si="15"/>
        <v>福島区</v>
      </c>
      <c r="AM25" s="65">
        <f t="shared" si="16"/>
        <v>0.13291139240506328</v>
      </c>
      <c r="AN25" s="64" t="str">
        <f t="shared" si="17"/>
        <v>松原市</v>
      </c>
      <c r="AO25" s="65">
        <f t="shared" si="18"/>
        <v>0.19002890173410406</v>
      </c>
      <c r="AP25" s="64" t="str">
        <f t="shared" si="19"/>
        <v>堺市北区</v>
      </c>
      <c r="AQ25" s="65">
        <f t="shared" si="20"/>
        <v>6.0764366235908716E-2</v>
      </c>
      <c r="AR25" s="64" t="str">
        <f t="shared" si="21"/>
        <v>四條畷市</v>
      </c>
      <c r="AS25" s="65">
        <f t="shared" si="22"/>
        <v>0.4541832669322709</v>
      </c>
      <c r="AT25" s="64" t="str">
        <f t="shared" si="23"/>
        <v>平野区</v>
      </c>
      <c r="AU25" s="65">
        <f t="shared" si="24"/>
        <v>0.3752929360562437</v>
      </c>
      <c r="AV25" s="64" t="str">
        <f t="shared" si="25"/>
        <v>城東区</v>
      </c>
      <c r="AW25" s="65">
        <f t="shared" si="26"/>
        <v>0.60612976850342359</v>
      </c>
      <c r="AY25" s="101">
        <f t="shared" si="27"/>
        <v>0.23751025473821494</v>
      </c>
      <c r="AZ25" s="101">
        <f t="shared" si="28"/>
        <v>0.36206460489443282</v>
      </c>
      <c r="BA25" s="101">
        <f t="shared" si="29"/>
        <v>0.59797786077184478</v>
      </c>
      <c r="BB25" s="101">
        <f t="shared" si="30"/>
        <v>0.12495057833859095</v>
      </c>
      <c r="BC25" s="101">
        <f t="shared" si="31"/>
        <v>0.173182148910488</v>
      </c>
      <c r="BD25" s="101">
        <f t="shared" si="32"/>
        <v>5.4675375472626561E-2</v>
      </c>
      <c r="BE25" s="101">
        <f t="shared" si="33"/>
        <v>0.4367651638206011</v>
      </c>
      <c r="BF25" s="101">
        <f t="shared" si="34"/>
        <v>0.36198351968862896</v>
      </c>
      <c r="BG25" s="101">
        <f t="shared" si="35"/>
        <v>0.61094091903719916</v>
      </c>
      <c r="BH25" s="102">
        <v>0</v>
      </c>
    </row>
    <row r="26" spans="2:60">
      <c r="B26" s="97">
        <v>21</v>
      </c>
      <c r="C26" s="51" t="s">
        <v>148</v>
      </c>
      <c r="D26" s="98">
        <v>1864</v>
      </c>
      <c r="E26" s="99">
        <v>459</v>
      </c>
      <c r="F26" s="100">
        <f t="shared" si="0"/>
        <v>0.24624463519313305</v>
      </c>
      <c r="G26" s="98">
        <v>1393</v>
      </c>
      <c r="H26" s="99">
        <v>539</v>
      </c>
      <c r="I26" s="100">
        <f t="shared" si="1"/>
        <v>0.38693467336683418</v>
      </c>
      <c r="J26" s="98">
        <v>1864</v>
      </c>
      <c r="K26" s="99">
        <v>1143</v>
      </c>
      <c r="L26" s="100">
        <f t="shared" si="2"/>
        <v>0.6131974248927039</v>
      </c>
      <c r="M26" s="98">
        <v>1864</v>
      </c>
      <c r="N26" s="99">
        <v>249</v>
      </c>
      <c r="O26" s="100">
        <f t="shared" si="3"/>
        <v>0.13358369098712447</v>
      </c>
      <c r="P26" s="98">
        <v>1864</v>
      </c>
      <c r="Q26" s="99">
        <v>313</v>
      </c>
      <c r="R26" s="100">
        <f t="shared" si="4"/>
        <v>0.16791845493562232</v>
      </c>
      <c r="S26" s="98">
        <v>1864</v>
      </c>
      <c r="T26" s="99">
        <v>104</v>
      </c>
      <c r="U26" s="100">
        <f t="shared" si="5"/>
        <v>5.5793991416309016E-2</v>
      </c>
      <c r="V26" s="98">
        <v>1860</v>
      </c>
      <c r="W26" s="99">
        <v>756</v>
      </c>
      <c r="X26" s="100">
        <f t="shared" si="6"/>
        <v>0.40645161290322579</v>
      </c>
      <c r="Y26" s="98">
        <v>1565</v>
      </c>
      <c r="Z26" s="99">
        <v>486</v>
      </c>
      <c r="AA26" s="100">
        <f t="shared" si="7"/>
        <v>0.31054313099041536</v>
      </c>
      <c r="AB26" s="98">
        <v>1864</v>
      </c>
      <c r="AC26" s="99">
        <v>1043</v>
      </c>
      <c r="AD26" s="100">
        <f t="shared" si="8"/>
        <v>0.55954935622317592</v>
      </c>
      <c r="AF26" s="64" t="str">
        <f t="shared" si="9"/>
        <v>忠岡町</v>
      </c>
      <c r="AG26" s="65">
        <f t="shared" si="10"/>
        <v>0.25117370892018781</v>
      </c>
      <c r="AH26" s="64" t="str">
        <f t="shared" si="11"/>
        <v>堺市堺区</v>
      </c>
      <c r="AI26" s="65">
        <f t="shared" si="12"/>
        <v>0.37234485630987091</v>
      </c>
      <c r="AJ26" s="64" t="str">
        <f t="shared" si="13"/>
        <v>鶴見区</v>
      </c>
      <c r="AK26" s="65">
        <f t="shared" si="14"/>
        <v>0.6131974248927039</v>
      </c>
      <c r="AL26" s="64" t="str">
        <f t="shared" si="15"/>
        <v>枚方市</v>
      </c>
      <c r="AM26" s="65">
        <f t="shared" si="16"/>
        <v>0.13268518518518518</v>
      </c>
      <c r="AN26" s="64" t="str">
        <f t="shared" si="17"/>
        <v>此花区</v>
      </c>
      <c r="AO26" s="65">
        <f t="shared" si="18"/>
        <v>0.18962075848303392</v>
      </c>
      <c r="AP26" s="64" t="str">
        <f t="shared" si="19"/>
        <v>東成区</v>
      </c>
      <c r="AQ26" s="65">
        <f t="shared" si="20"/>
        <v>5.9656972408650262E-2</v>
      </c>
      <c r="AR26" s="64" t="str">
        <f t="shared" si="21"/>
        <v>東住吉区</v>
      </c>
      <c r="AS26" s="65">
        <f t="shared" si="22"/>
        <v>0.45134575569358176</v>
      </c>
      <c r="AT26" s="64" t="str">
        <f t="shared" si="23"/>
        <v>住之江区</v>
      </c>
      <c r="AU26" s="65">
        <f t="shared" si="24"/>
        <v>0.37476577139287948</v>
      </c>
      <c r="AV26" s="64" t="str">
        <f t="shared" si="25"/>
        <v>田尻町</v>
      </c>
      <c r="AW26" s="65">
        <f t="shared" si="26"/>
        <v>0.60483870967741937</v>
      </c>
      <c r="AY26" s="101">
        <f t="shared" si="27"/>
        <v>0.23751025473821494</v>
      </c>
      <c r="AZ26" s="101">
        <f t="shared" si="28"/>
        <v>0.36206460489443282</v>
      </c>
      <c r="BA26" s="101">
        <f t="shared" si="29"/>
        <v>0.59797786077184478</v>
      </c>
      <c r="BB26" s="101">
        <f t="shared" si="30"/>
        <v>0.12495057833859095</v>
      </c>
      <c r="BC26" s="101">
        <f t="shared" si="31"/>
        <v>0.173182148910488</v>
      </c>
      <c r="BD26" s="101">
        <f t="shared" si="32"/>
        <v>5.4675375472626561E-2</v>
      </c>
      <c r="BE26" s="101">
        <f t="shared" si="33"/>
        <v>0.4367651638206011</v>
      </c>
      <c r="BF26" s="101">
        <f t="shared" si="34"/>
        <v>0.36198351968862896</v>
      </c>
      <c r="BG26" s="101">
        <f t="shared" si="35"/>
        <v>0.61094091903719916</v>
      </c>
      <c r="BH26" s="102">
        <v>0</v>
      </c>
    </row>
    <row r="27" spans="2:60">
      <c r="B27" s="97">
        <v>22</v>
      </c>
      <c r="C27" s="51" t="s">
        <v>63</v>
      </c>
      <c r="D27" s="98">
        <v>1947</v>
      </c>
      <c r="E27" s="99">
        <v>471</v>
      </c>
      <c r="F27" s="100">
        <f t="shared" si="0"/>
        <v>0.24191063174114022</v>
      </c>
      <c r="G27" s="98">
        <v>898</v>
      </c>
      <c r="H27" s="99">
        <v>317</v>
      </c>
      <c r="I27" s="100">
        <f t="shared" si="1"/>
        <v>0.35300668151447662</v>
      </c>
      <c r="J27" s="98">
        <v>1947</v>
      </c>
      <c r="K27" s="99">
        <v>1149</v>
      </c>
      <c r="L27" s="100">
        <f t="shared" si="2"/>
        <v>0.59013867488443761</v>
      </c>
      <c r="M27" s="98">
        <v>1947</v>
      </c>
      <c r="N27" s="99">
        <v>240</v>
      </c>
      <c r="O27" s="100">
        <f t="shared" si="3"/>
        <v>0.12326656394453005</v>
      </c>
      <c r="P27" s="98">
        <v>1947</v>
      </c>
      <c r="Q27" s="99">
        <v>405</v>
      </c>
      <c r="R27" s="100">
        <f t="shared" si="4"/>
        <v>0.20801232665639446</v>
      </c>
      <c r="S27" s="98">
        <v>1947</v>
      </c>
      <c r="T27" s="99">
        <v>98</v>
      </c>
      <c r="U27" s="100">
        <f t="shared" si="5"/>
        <v>5.0333846944016436E-2</v>
      </c>
      <c r="V27" s="98">
        <v>1932</v>
      </c>
      <c r="W27" s="99">
        <v>803</v>
      </c>
      <c r="X27" s="100">
        <f t="shared" si="6"/>
        <v>0.41563146997929606</v>
      </c>
      <c r="Y27" s="98">
        <v>1601</v>
      </c>
      <c r="Z27" s="99">
        <v>600</v>
      </c>
      <c r="AA27" s="100">
        <f t="shared" si="7"/>
        <v>0.37476577139287948</v>
      </c>
      <c r="AB27" s="98">
        <v>1947</v>
      </c>
      <c r="AC27" s="99">
        <v>1063</v>
      </c>
      <c r="AD27" s="100">
        <f t="shared" si="8"/>
        <v>0.54596815613764771</v>
      </c>
      <c r="AF27" s="64" t="str">
        <f t="shared" si="9"/>
        <v>寝屋川市</v>
      </c>
      <c r="AG27" s="65">
        <f t="shared" si="10"/>
        <v>0.25097011012060827</v>
      </c>
      <c r="AH27" s="64" t="str">
        <f t="shared" si="11"/>
        <v>八尾市</v>
      </c>
      <c r="AI27" s="65">
        <f t="shared" si="12"/>
        <v>0.37151149810225498</v>
      </c>
      <c r="AJ27" s="64" t="str">
        <f t="shared" si="13"/>
        <v>東住吉区</v>
      </c>
      <c r="AK27" s="65">
        <f t="shared" si="14"/>
        <v>0.61283643892339545</v>
      </c>
      <c r="AL27" s="64" t="str">
        <f t="shared" si="15"/>
        <v>泉南市</v>
      </c>
      <c r="AM27" s="65">
        <f t="shared" si="16"/>
        <v>0.13183520599250936</v>
      </c>
      <c r="AN27" s="64" t="str">
        <f t="shared" si="17"/>
        <v>四條畷市</v>
      </c>
      <c r="AO27" s="65">
        <f t="shared" si="18"/>
        <v>0.18725099601593626</v>
      </c>
      <c r="AP27" s="64" t="str">
        <f t="shared" si="19"/>
        <v>堺市南区</v>
      </c>
      <c r="AQ27" s="65">
        <f t="shared" si="20"/>
        <v>5.9135891865797728E-2</v>
      </c>
      <c r="AR27" s="64" t="str">
        <f t="shared" si="21"/>
        <v>浪速区</v>
      </c>
      <c r="AS27" s="65">
        <f t="shared" si="22"/>
        <v>0.449438202247191</v>
      </c>
      <c r="AT27" s="64" t="str">
        <f t="shared" si="23"/>
        <v>大東市</v>
      </c>
      <c r="AU27" s="65">
        <f t="shared" si="24"/>
        <v>0.37328881469115194</v>
      </c>
      <c r="AV27" s="64" t="str">
        <f t="shared" si="25"/>
        <v>柏原市</v>
      </c>
      <c r="AW27" s="65">
        <f t="shared" si="26"/>
        <v>0.60483496048349605</v>
      </c>
      <c r="AY27" s="101">
        <f t="shared" si="27"/>
        <v>0.23751025473821494</v>
      </c>
      <c r="AZ27" s="101">
        <f t="shared" si="28"/>
        <v>0.36206460489443282</v>
      </c>
      <c r="BA27" s="101">
        <f t="shared" si="29"/>
        <v>0.59797786077184478</v>
      </c>
      <c r="BB27" s="101">
        <f t="shared" si="30"/>
        <v>0.12495057833859095</v>
      </c>
      <c r="BC27" s="101">
        <f t="shared" si="31"/>
        <v>0.173182148910488</v>
      </c>
      <c r="BD27" s="101">
        <f t="shared" si="32"/>
        <v>5.4675375472626561E-2</v>
      </c>
      <c r="BE27" s="101">
        <f t="shared" si="33"/>
        <v>0.4367651638206011</v>
      </c>
      <c r="BF27" s="101">
        <f t="shared" si="34"/>
        <v>0.36198351968862896</v>
      </c>
      <c r="BG27" s="101">
        <f t="shared" si="35"/>
        <v>0.61094091903719916</v>
      </c>
      <c r="BH27" s="102">
        <v>0</v>
      </c>
    </row>
    <row r="28" spans="2:60">
      <c r="B28" s="97">
        <v>23</v>
      </c>
      <c r="C28" s="51" t="s">
        <v>149</v>
      </c>
      <c r="D28" s="98">
        <v>3508</v>
      </c>
      <c r="E28" s="99">
        <v>912</v>
      </c>
      <c r="F28" s="100">
        <f t="shared" si="0"/>
        <v>0.25997719498289623</v>
      </c>
      <c r="G28" s="98">
        <v>1399</v>
      </c>
      <c r="H28" s="99">
        <v>490</v>
      </c>
      <c r="I28" s="100">
        <f t="shared" si="1"/>
        <v>0.35025017869907077</v>
      </c>
      <c r="J28" s="98">
        <v>3508</v>
      </c>
      <c r="K28" s="99">
        <v>2057</v>
      </c>
      <c r="L28" s="100">
        <f t="shared" si="2"/>
        <v>0.58637400228050174</v>
      </c>
      <c r="M28" s="98">
        <v>3508</v>
      </c>
      <c r="N28" s="99">
        <v>401</v>
      </c>
      <c r="O28" s="100">
        <f t="shared" si="3"/>
        <v>0.11431014823261118</v>
      </c>
      <c r="P28" s="98">
        <v>3508</v>
      </c>
      <c r="Q28" s="99">
        <v>622</v>
      </c>
      <c r="R28" s="100">
        <f t="shared" si="4"/>
        <v>0.17730900798175597</v>
      </c>
      <c r="S28" s="98">
        <v>3508</v>
      </c>
      <c r="T28" s="99">
        <v>216</v>
      </c>
      <c r="U28" s="100">
        <f t="shared" si="5"/>
        <v>6.1573546180159637E-2</v>
      </c>
      <c r="V28" s="98">
        <v>3508</v>
      </c>
      <c r="W28" s="99">
        <v>1550</v>
      </c>
      <c r="X28" s="100">
        <f t="shared" si="6"/>
        <v>0.44184720638540481</v>
      </c>
      <c r="Y28" s="98">
        <v>2987</v>
      </c>
      <c r="Z28" s="99">
        <v>1121</v>
      </c>
      <c r="AA28" s="100">
        <f t="shared" si="7"/>
        <v>0.3752929360562437</v>
      </c>
      <c r="AB28" s="98">
        <v>3508</v>
      </c>
      <c r="AC28" s="99">
        <v>2047</v>
      </c>
      <c r="AD28" s="100">
        <f t="shared" si="8"/>
        <v>0.58352337514253139</v>
      </c>
      <c r="AF28" s="64" t="str">
        <f t="shared" si="9"/>
        <v>堺市中区</v>
      </c>
      <c r="AG28" s="65">
        <f t="shared" si="10"/>
        <v>0.25020242914979757</v>
      </c>
      <c r="AH28" s="64" t="str">
        <f t="shared" si="11"/>
        <v>寝屋川市</v>
      </c>
      <c r="AI28" s="65">
        <f t="shared" si="12"/>
        <v>0.36879722278946292</v>
      </c>
      <c r="AJ28" s="64" t="str">
        <f t="shared" si="13"/>
        <v>熊取町</v>
      </c>
      <c r="AK28" s="65">
        <f t="shared" si="14"/>
        <v>0.61048304213771842</v>
      </c>
      <c r="AL28" s="64" t="str">
        <f t="shared" si="15"/>
        <v>泉佐野市</v>
      </c>
      <c r="AM28" s="65">
        <f t="shared" si="16"/>
        <v>0.13159022717531077</v>
      </c>
      <c r="AN28" s="64" t="str">
        <f t="shared" si="17"/>
        <v>堺市</v>
      </c>
      <c r="AO28" s="65">
        <f t="shared" si="18"/>
        <v>0.18549873014292118</v>
      </c>
      <c r="AP28" s="64" t="str">
        <f t="shared" si="19"/>
        <v>大正区</v>
      </c>
      <c r="AQ28" s="65">
        <f t="shared" si="20"/>
        <v>5.8866813833701251E-2</v>
      </c>
      <c r="AR28" s="64" t="str">
        <f t="shared" si="21"/>
        <v>羽曳野市</v>
      </c>
      <c r="AS28" s="65">
        <f t="shared" si="22"/>
        <v>0.4468263976460698</v>
      </c>
      <c r="AT28" s="64" t="str">
        <f t="shared" si="23"/>
        <v>和泉市</v>
      </c>
      <c r="AU28" s="65">
        <f t="shared" si="24"/>
        <v>0.37319316688567672</v>
      </c>
      <c r="AV28" s="64" t="str">
        <f t="shared" si="25"/>
        <v>堺市美原区</v>
      </c>
      <c r="AW28" s="65">
        <f t="shared" si="26"/>
        <v>0.60479505027068836</v>
      </c>
      <c r="AY28" s="101">
        <f t="shared" si="27"/>
        <v>0.23751025473821494</v>
      </c>
      <c r="AZ28" s="101">
        <f t="shared" si="28"/>
        <v>0.36206460489443282</v>
      </c>
      <c r="BA28" s="101">
        <f t="shared" si="29"/>
        <v>0.59797786077184478</v>
      </c>
      <c r="BB28" s="101">
        <f t="shared" si="30"/>
        <v>0.12495057833859095</v>
      </c>
      <c r="BC28" s="101">
        <f t="shared" si="31"/>
        <v>0.173182148910488</v>
      </c>
      <c r="BD28" s="101">
        <f t="shared" si="32"/>
        <v>5.4675375472626561E-2</v>
      </c>
      <c r="BE28" s="101">
        <f t="shared" si="33"/>
        <v>0.4367651638206011</v>
      </c>
      <c r="BF28" s="101">
        <f t="shared" si="34"/>
        <v>0.36198351968862896</v>
      </c>
      <c r="BG28" s="101">
        <f t="shared" si="35"/>
        <v>0.61094091903719916</v>
      </c>
      <c r="BH28" s="102">
        <v>0</v>
      </c>
    </row>
    <row r="29" spans="2:60">
      <c r="B29" s="97">
        <v>24</v>
      </c>
      <c r="C29" s="51" t="s">
        <v>150</v>
      </c>
      <c r="D29" s="98">
        <v>1074</v>
      </c>
      <c r="E29" s="99">
        <v>232</v>
      </c>
      <c r="F29" s="100">
        <f t="shared" si="0"/>
        <v>0.21601489757914338</v>
      </c>
      <c r="G29" s="98">
        <v>492</v>
      </c>
      <c r="H29" s="99">
        <v>165</v>
      </c>
      <c r="I29" s="100">
        <f t="shared" si="1"/>
        <v>0.33536585365853661</v>
      </c>
      <c r="J29" s="98">
        <v>1074</v>
      </c>
      <c r="K29" s="99">
        <v>602</v>
      </c>
      <c r="L29" s="100">
        <f t="shared" si="2"/>
        <v>0.56052141527001864</v>
      </c>
      <c r="M29" s="98">
        <v>1073</v>
      </c>
      <c r="N29" s="99">
        <v>138</v>
      </c>
      <c r="O29" s="100">
        <f t="shared" si="3"/>
        <v>0.12861136999068035</v>
      </c>
      <c r="P29" s="98">
        <v>1074</v>
      </c>
      <c r="Q29" s="99">
        <v>179</v>
      </c>
      <c r="R29" s="100">
        <f t="shared" si="4"/>
        <v>0.16666666666666666</v>
      </c>
      <c r="S29" s="98">
        <v>1074</v>
      </c>
      <c r="T29" s="99">
        <v>34</v>
      </c>
      <c r="U29" s="100">
        <f t="shared" si="5"/>
        <v>3.165735567970205E-2</v>
      </c>
      <c r="V29" s="98">
        <v>1068</v>
      </c>
      <c r="W29" s="99">
        <v>496</v>
      </c>
      <c r="X29" s="100">
        <f t="shared" si="6"/>
        <v>0.46441947565543074</v>
      </c>
      <c r="Y29" s="98">
        <v>857</v>
      </c>
      <c r="Z29" s="99">
        <v>301</v>
      </c>
      <c r="AA29" s="100">
        <f t="shared" si="7"/>
        <v>0.35122520420070014</v>
      </c>
      <c r="AB29" s="98">
        <v>1074</v>
      </c>
      <c r="AC29" s="99">
        <v>613</v>
      </c>
      <c r="AD29" s="100">
        <f t="shared" si="8"/>
        <v>0.57076350093109873</v>
      </c>
      <c r="AF29" s="64" t="str">
        <f t="shared" si="9"/>
        <v>岸和田市</v>
      </c>
      <c r="AG29" s="65">
        <f t="shared" si="10"/>
        <v>0.25005370569280344</v>
      </c>
      <c r="AH29" s="64" t="str">
        <f t="shared" si="11"/>
        <v>西淀川区</v>
      </c>
      <c r="AI29" s="65">
        <f t="shared" si="12"/>
        <v>0.36814024390243905</v>
      </c>
      <c r="AJ29" s="64" t="str">
        <f t="shared" si="13"/>
        <v>松原市</v>
      </c>
      <c r="AK29" s="65">
        <f t="shared" si="14"/>
        <v>0.60585260115606931</v>
      </c>
      <c r="AL29" s="64" t="str">
        <f t="shared" si="15"/>
        <v>此花区</v>
      </c>
      <c r="AM29" s="65">
        <f t="shared" si="16"/>
        <v>0.13040585495675316</v>
      </c>
      <c r="AN29" s="64" t="str">
        <f t="shared" si="17"/>
        <v>堺市西区</v>
      </c>
      <c r="AO29" s="65">
        <f t="shared" si="18"/>
        <v>0.18534341110745975</v>
      </c>
      <c r="AP29" s="64" t="str">
        <f t="shared" si="19"/>
        <v>西区</v>
      </c>
      <c r="AQ29" s="65">
        <f t="shared" si="20"/>
        <v>5.8732612055641419E-2</v>
      </c>
      <c r="AR29" s="64" t="str">
        <f t="shared" si="21"/>
        <v>堺市南区</v>
      </c>
      <c r="AS29" s="65">
        <f t="shared" si="22"/>
        <v>0.44677769732078204</v>
      </c>
      <c r="AT29" s="64" t="str">
        <f t="shared" si="23"/>
        <v>福島区</v>
      </c>
      <c r="AU29" s="65">
        <f t="shared" si="24"/>
        <v>0.37060702875399359</v>
      </c>
      <c r="AV29" s="64" t="str">
        <f t="shared" si="25"/>
        <v>西成区</v>
      </c>
      <c r="AW29" s="65">
        <f t="shared" si="26"/>
        <v>0.60400516795865633</v>
      </c>
      <c r="AY29" s="101">
        <f t="shared" si="27"/>
        <v>0.23751025473821494</v>
      </c>
      <c r="AZ29" s="101">
        <f t="shared" si="28"/>
        <v>0.36206460489443282</v>
      </c>
      <c r="BA29" s="101">
        <f t="shared" si="29"/>
        <v>0.59797786077184478</v>
      </c>
      <c r="BB29" s="101">
        <f t="shared" si="30"/>
        <v>0.12495057833859095</v>
      </c>
      <c r="BC29" s="101">
        <f t="shared" si="31"/>
        <v>0.173182148910488</v>
      </c>
      <c r="BD29" s="101">
        <f t="shared" si="32"/>
        <v>5.4675375472626561E-2</v>
      </c>
      <c r="BE29" s="101">
        <f t="shared" si="33"/>
        <v>0.4367651638206011</v>
      </c>
      <c r="BF29" s="101">
        <f t="shared" si="34"/>
        <v>0.36198351968862896</v>
      </c>
      <c r="BG29" s="101">
        <f t="shared" si="35"/>
        <v>0.61094091903719916</v>
      </c>
      <c r="BH29" s="102">
        <v>0</v>
      </c>
    </row>
    <row r="30" spans="2:60">
      <c r="B30" s="97">
        <v>25</v>
      </c>
      <c r="C30" s="51" t="s">
        <v>151</v>
      </c>
      <c r="D30" s="98">
        <v>1067</v>
      </c>
      <c r="E30" s="99">
        <v>218</v>
      </c>
      <c r="F30" s="100">
        <f t="shared" si="0"/>
        <v>0.204311152764761</v>
      </c>
      <c r="G30" s="98">
        <v>472</v>
      </c>
      <c r="H30" s="99">
        <v>149</v>
      </c>
      <c r="I30" s="100">
        <f t="shared" si="1"/>
        <v>0.31567796610169491</v>
      </c>
      <c r="J30" s="98">
        <v>1067</v>
      </c>
      <c r="K30" s="99">
        <v>616</v>
      </c>
      <c r="L30" s="100">
        <f t="shared" si="2"/>
        <v>0.57731958762886593</v>
      </c>
      <c r="M30" s="98">
        <v>1066</v>
      </c>
      <c r="N30" s="99">
        <v>117</v>
      </c>
      <c r="O30" s="100">
        <f t="shared" si="3"/>
        <v>0.10975609756097561</v>
      </c>
      <c r="P30" s="98">
        <v>1067</v>
      </c>
      <c r="Q30" s="99">
        <v>162</v>
      </c>
      <c r="R30" s="100">
        <f t="shared" si="4"/>
        <v>0.15182755388940955</v>
      </c>
      <c r="S30" s="98">
        <v>1067</v>
      </c>
      <c r="T30" s="99">
        <v>46</v>
      </c>
      <c r="U30" s="100">
        <f t="shared" si="5"/>
        <v>4.3111527647610122E-2</v>
      </c>
      <c r="V30" s="98">
        <v>1066</v>
      </c>
      <c r="W30" s="99">
        <v>496</v>
      </c>
      <c r="X30" s="100">
        <f t="shared" si="6"/>
        <v>0.46529080675422141</v>
      </c>
      <c r="Y30" s="98">
        <v>932</v>
      </c>
      <c r="Z30" s="99">
        <v>277</v>
      </c>
      <c r="AA30" s="100">
        <f t="shared" si="7"/>
        <v>0.29721030042918456</v>
      </c>
      <c r="AB30" s="98">
        <v>1067</v>
      </c>
      <c r="AC30" s="99">
        <v>600</v>
      </c>
      <c r="AD30" s="100">
        <f t="shared" si="8"/>
        <v>0.5623242736644799</v>
      </c>
      <c r="AF30" s="64" t="str">
        <f t="shared" si="9"/>
        <v>東淀川区</v>
      </c>
      <c r="AG30" s="65">
        <f t="shared" si="10"/>
        <v>0.24966216216216217</v>
      </c>
      <c r="AH30" s="64" t="str">
        <f t="shared" si="11"/>
        <v>高槻市</v>
      </c>
      <c r="AI30" s="65">
        <f t="shared" si="12"/>
        <v>0.3674299662908288</v>
      </c>
      <c r="AJ30" s="64" t="str">
        <f t="shared" si="13"/>
        <v>阪南市</v>
      </c>
      <c r="AK30" s="65">
        <f t="shared" si="14"/>
        <v>0.60463121783876506</v>
      </c>
      <c r="AL30" s="64" t="str">
        <f t="shared" si="15"/>
        <v>能勢町</v>
      </c>
      <c r="AM30" s="65">
        <f t="shared" si="16"/>
        <v>0.12980769230769232</v>
      </c>
      <c r="AN30" s="64" t="str">
        <f t="shared" si="17"/>
        <v>富田林市</v>
      </c>
      <c r="AO30" s="65">
        <f t="shared" si="18"/>
        <v>0.18513717865629725</v>
      </c>
      <c r="AP30" s="64" t="str">
        <f t="shared" si="19"/>
        <v>泉大津市</v>
      </c>
      <c r="AQ30" s="65">
        <f t="shared" si="20"/>
        <v>5.8432934926958828E-2</v>
      </c>
      <c r="AR30" s="64" t="str">
        <f t="shared" si="21"/>
        <v>八尾市</v>
      </c>
      <c r="AS30" s="65">
        <f t="shared" si="22"/>
        <v>0.44647240900843205</v>
      </c>
      <c r="AT30" s="64" t="str">
        <f t="shared" si="23"/>
        <v>枚方市</v>
      </c>
      <c r="AU30" s="65">
        <f t="shared" si="24"/>
        <v>0.37044413463453496</v>
      </c>
      <c r="AV30" s="64" t="str">
        <f t="shared" si="25"/>
        <v>河南町</v>
      </c>
      <c r="AW30" s="65">
        <f t="shared" si="26"/>
        <v>0.60073710073710074</v>
      </c>
      <c r="AY30" s="101">
        <f t="shared" si="27"/>
        <v>0.23751025473821494</v>
      </c>
      <c r="AZ30" s="101">
        <f t="shared" si="28"/>
        <v>0.36206460489443282</v>
      </c>
      <c r="BA30" s="101">
        <f t="shared" si="29"/>
        <v>0.59797786077184478</v>
      </c>
      <c r="BB30" s="101">
        <f t="shared" si="30"/>
        <v>0.12495057833859095</v>
      </c>
      <c r="BC30" s="101">
        <f t="shared" si="31"/>
        <v>0.173182148910488</v>
      </c>
      <c r="BD30" s="101">
        <f t="shared" si="32"/>
        <v>5.4675375472626561E-2</v>
      </c>
      <c r="BE30" s="101">
        <f t="shared" si="33"/>
        <v>0.4367651638206011</v>
      </c>
      <c r="BF30" s="101">
        <f t="shared" si="34"/>
        <v>0.36198351968862896</v>
      </c>
      <c r="BG30" s="101">
        <f t="shared" si="35"/>
        <v>0.61094091903719916</v>
      </c>
      <c r="BH30" s="102">
        <v>0</v>
      </c>
    </row>
    <row r="31" spans="2:60">
      <c r="B31" s="97">
        <v>26</v>
      </c>
      <c r="C31" s="51" t="s">
        <v>35</v>
      </c>
      <c r="D31" s="98">
        <v>20072</v>
      </c>
      <c r="E31" s="99">
        <v>4774</v>
      </c>
      <c r="F31" s="100">
        <f t="shared" si="0"/>
        <v>0.23784376245516142</v>
      </c>
      <c r="G31" s="98">
        <v>13958</v>
      </c>
      <c r="H31" s="99">
        <v>5044</v>
      </c>
      <c r="I31" s="100">
        <f t="shared" si="1"/>
        <v>0.36136982375698523</v>
      </c>
      <c r="J31" s="98">
        <v>20081</v>
      </c>
      <c r="K31" s="99">
        <v>12571</v>
      </c>
      <c r="L31" s="100">
        <f t="shared" si="2"/>
        <v>0.62601464070514412</v>
      </c>
      <c r="M31" s="98">
        <v>20080</v>
      </c>
      <c r="N31" s="99">
        <v>2726</v>
      </c>
      <c r="O31" s="100">
        <f t="shared" si="3"/>
        <v>0.1357569721115538</v>
      </c>
      <c r="P31" s="98">
        <v>20081</v>
      </c>
      <c r="Q31" s="99">
        <v>3725</v>
      </c>
      <c r="R31" s="100">
        <f t="shared" si="4"/>
        <v>0.18549873014292118</v>
      </c>
      <c r="S31" s="98">
        <v>20081</v>
      </c>
      <c r="T31" s="99">
        <v>1140</v>
      </c>
      <c r="U31" s="100">
        <f t="shared" si="5"/>
        <v>5.6770081171256412E-2</v>
      </c>
      <c r="V31" s="98">
        <v>20080</v>
      </c>
      <c r="W31" s="99">
        <v>8861</v>
      </c>
      <c r="X31" s="100">
        <f t="shared" si="6"/>
        <v>0.44128486055776894</v>
      </c>
      <c r="Y31" s="98">
        <v>18727</v>
      </c>
      <c r="Z31" s="99">
        <v>7293</v>
      </c>
      <c r="AA31" s="100">
        <f t="shared" si="7"/>
        <v>0.3894377102579164</v>
      </c>
      <c r="AB31" s="98">
        <v>20026</v>
      </c>
      <c r="AC31" s="99">
        <v>11745</v>
      </c>
      <c r="AD31" s="100">
        <f t="shared" si="8"/>
        <v>0.58648756616398678</v>
      </c>
      <c r="AF31" s="64" t="str">
        <f t="shared" si="9"/>
        <v>松原市</v>
      </c>
      <c r="AG31" s="65">
        <f t="shared" si="10"/>
        <v>0.24891618497109827</v>
      </c>
      <c r="AH31" s="64" t="str">
        <f t="shared" si="11"/>
        <v>大阪狭山市</v>
      </c>
      <c r="AI31" s="65">
        <f t="shared" si="12"/>
        <v>0.36668663870581186</v>
      </c>
      <c r="AJ31" s="64" t="str">
        <f t="shared" si="13"/>
        <v>摂津市</v>
      </c>
      <c r="AK31" s="65">
        <f t="shared" si="14"/>
        <v>0.60358460727464414</v>
      </c>
      <c r="AL31" s="64" t="str">
        <f t="shared" si="15"/>
        <v>東淀川区</v>
      </c>
      <c r="AM31" s="65">
        <f t="shared" si="16"/>
        <v>0.12977357215275431</v>
      </c>
      <c r="AN31" s="64" t="str">
        <f t="shared" si="17"/>
        <v>堺市東区</v>
      </c>
      <c r="AO31" s="65">
        <f t="shared" si="18"/>
        <v>0.18481848184818481</v>
      </c>
      <c r="AP31" s="64" t="str">
        <f t="shared" si="19"/>
        <v>泉南市</v>
      </c>
      <c r="AQ31" s="65">
        <f t="shared" si="20"/>
        <v>5.8383233532934134E-2</v>
      </c>
      <c r="AR31" s="64" t="str">
        <f t="shared" si="21"/>
        <v>此花区</v>
      </c>
      <c r="AS31" s="65">
        <f t="shared" si="22"/>
        <v>0.44377910844976715</v>
      </c>
      <c r="AT31" s="64" t="str">
        <f t="shared" si="23"/>
        <v>生野区</v>
      </c>
      <c r="AU31" s="65">
        <f t="shared" si="24"/>
        <v>0.36906584992343033</v>
      </c>
      <c r="AV31" s="64" t="str">
        <f t="shared" si="25"/>
        <v>寝屋川市</v>
      </c>
      <c r="AW31" s="65">
        <f t="shared" si="26"/>
        <v>0.60010487676979551</v>
      </c>
      <c r="AY31" s="101">
        <f t="shared" si="27"/>
        <v>0.23751025473821494</v>
      </c>
      <c r="AZ31" s="101">
        <f t="shared" si="28"/>
        <v>0.36206460489443282</v>
      </c>
      <c r="BA31" s="101">
        <f t="shared" si="29"/>
        <v>0.59797786077184478</v>
      </c>
      <c r="BB31" s="101">
        <f t="shared" si="30"/>
        <v>0.12495057833859095</v>
      </c>
      <c r="BC31" s="101">
        <f t="shared" si="31"/>
        <v>0.173182148910488</v>
      </c>
      <c r="BD31" s="101">
        <f t="shared" si="32"/>
        <v>5.4675375472626561E-2</v>
      </c>
      <c r="BE31" s="101">
        <f t="shared" si="33"/>
        <v>0.4367651638206011</v>
      </c>
      <c r="BF31" s="101">
        <f t="shared" si="34"/>
        <v>0.36198351968862896</v>
      </c>
      <c r="BG31" s="101">
        <f t="shared" si="35"/>
        <v>0.61094091903719916</v>
      </c>
      <c r="BH31" s="102">
        <v>0</v>
      </c>
    </row>
    <row r="32" spans="2:60">
      <c r="B32" s="97">
        <v>27</v>
      </c>
      <c r="C32" s="51" t="s">
        <v>36</v>
      </c>
      <c r="D32" s="98">
        <v>3068</v>
      </c>
      <c r="E32" s="99">
        <v>819</v>
      </c>
      <c r="F32" s="100">
        <f t="shared" si="0"/>
        <v>0.26694915254237289</v>
      </c>
      <c r="G32" s="98">
        <v>2401</v>
      </c>
      <c r="H32" s="99">
        <v>894</v>
      </c>
      <c r="I32" s="100">
        <f t="shared" si="1"/>
        <v>0.37234485630987091</v>
      </c>
      <c r="J32" s="98">
        <v>3071</v>
      </c>
      <c r="K32" s="99">
        <v>1884</v>
      </c>
      <c r="L32" s="100">
        <f t="shared" si="2"/>
        <v>0.61348095083034837</v>
      </c>
      <c r="M32" s="98">
        <v>3071</v>
      </c>
      <c r="N32" s="99">
        <v>491</v>
      </c>
      <c r="O32" s="100">
        <f t="shared" si="3"/>
        <v>0.15988277434060566</v>
      </c>
      <c r="P32" s="98">
        <v>3071</v>
      </c>
      <c r="Q32" s="99">
        <v>648</v>
      </c>
      <c r="R32" s="100">
        <f t="shared" si="4"/>
        <v>0.21100618690980136</v>
      </c>
      <c r="S32" s="98">
        <v>3071</v>
      </c>
      <c r="T32" s="99">
        <v>156</v>
      </c>
      <c r="U32" s="100">
        <f t="shared" si="5"/>
        <v>5.0797785737544773E-2</v>
      </c>
      <c r="V32" s="98">
        <v>3071</v>
      </c>
      <c r="W32" s="99">
        <v>1260</v>
      </c>
      <c r="X32" s="100">
        <f t="shared" si="6"/>
        <v>0.41028980788016933</v>
      </c>
      <c r="Y32" s="98">
        <v>2703</v>
      </c>
      <c r="Z32" s="99">
        <v>1058</v>
      </c>
      <c r="AA32" s="100">
        <f t="shared" si="7"/>
        <v>0.39141694413614503</v>
      </c>
      <c r="AB32" s="98">
        <v>3032</v>
      </c>
      <c r="AC32" s="99">
        <v>1858</v>
      </c>
      <c r="AD32" s="100">
        <f t="shared" si="8"/>
        <v>0.61279683377308702</v>
      </c>
      <c r="AF32" s="64" t="str">
        <f t="shared" si="9"/>
        <v>八尾市</v>
      </c>
      <c r="AG32" s="65">
        <f t="shared" si="10"/>
        <v>0.24735661646908041</v>
      </c>
      <c r="AH32" s="64" t="str">
        <f t="shared" si="11"/>
        <v>堺市中区</v>
      </c>
      <c r="AI32" s="65">
        <f t="shared" si="12"/>
        <v>0.36583888552392491</v>
      </c>
      <c r="AJ32" s="64" t="str">
        <f t="shared" si="13"/>
        <v>西区</v>
      </c>
      <c r="AK32" s="65">
        <f t="shared" si="14"/>
        <v>0.60123647604327668</v>
      </c>
      <c r="AL32" s="64" t="str">
        <f t="shared" si="15"/>
        <v>阿倍野区</v>
      </c>
      <c r="AM32" s="65">
        <f t="shared" si="16"/>
        <v>0.12950819672131147</v>
      </c>
      <c r="AN32" s="64" t="str">
        <f t="shared" si="17"/>
        <v>浪速区</v>
      </c>
      <c r="AO32" s="65">
        <f t="shared" si="18"/>
        <v>0.18303571428571427</v>
      </c>
      <c r="AP32" s="64" t="str">
        <f t="shared" si="19"/>
        <v>東大阪市</v>
      </c>
      <c r="AQ32" s="65">
        <f t="shared" si="20"/>
        <v>5.794158987974387E-2</v>
      </c>
      <c r="AR32" s="64" t="str">
        <f t="shared" si="21"/>
        <v>大正区</v>
      </c>
      <c r="AS32" s="65">
        <f t="shared" si="22"/>
        <v>0.44370860927152317</v>
      </c>
      <c r="AT32" s="64" t="str">
        <f t="shared" si="23"/>
        <v>茨木市</v>
      </c>
      <c r="AU32" s="65">
        <f t="shared" si="24"/>
        <v>0.36644014636696287</v>
      </c>
      <c r="AV32" s="64" t="str">
        <f t="shared" si="25"/>
        <v>堺市東区</v>
      </c>
      <c r="AW32" s="65">
        <f t="shared" si="26"/>
        <v>0.59809995869475419</v>
      </c>
      <c r="AY32" s="101">
        <f t="shared" si="27"/>
        <v>0.23751025473821494</v>
      </c>
      <c r="AZ32" s="101">
        <f t="shared" si="28"/>
        <v>0.36206460489443282</v>
      </c>
      <c r="BA32" s="101">
        <f t="shared" si="29"/>
        <v>0.59797786077184478</v>
      </c>
      <c r="BB32" s="101">
        <f t="shared" si="30"/>
        <v>0.12495057833859095</v>
      </c>
      <c r="BC32" s="101">
        <f t="shared" si="31"/>
        <v>0.173182148910488</v>
      </c>
      <c r="BD32" s="101">
        <f t="shared" si="32"/>
        <v>5.4675375472626561E-2</v>
      </c>
      <c r="BE32" s="101">
        <f t="shared" si="33"/>
        <v>0.4367651638206011</v>
      </c>
      <c r="BF32" s="101">
        <f t="shared" si="34"/>
        <v>0.36198351968862896</v>
      </c>
      <c r="BG32" s="101">
        <f t="shared" si="35"/>
        <v>0.61094091903719916</v>
      </c>
      <c r="BH32" s="102">
        <v>0</v>
      </c>
    </row>
    <row r="33" spans="2:60">
      <c r="B33" s="97">
        <v>28</v>
      </c>
      <c r="C33" s="51" t="s">
        <v>37</v>
      </c>
      <c r="D33" s="98">
        <v>2470</v>
      </c>
      <c r="E33" s="99">
        <v>618</v>
      </c>
      <c r="F33" s="100">
        <f t="shared" si="0"/>
        <v>0.25020242914979757</v>
      </c>
      <c r="G33" s="98">
        <v>1651</v>
      </c>
      <c r="H33" s="99">
        <v>604</v>
      </c>
      <c r="I33" s="100">
        <f t="shared" si="1"/>
        <v>0.36583888552392491</v>
      </c>
      <c r="J33" s="98">
        <v>2470</v>
      </c>
      <c r="K33" s="99">
        <v>1563</v>
      </c>
      <c r="L33" s="100">
        <f t="shared" si="2"/>
        <v>0.63279352226720653</v>
      </c>
      <c r="M33" s="98">
        <v>2470</v>
      </c>
      <c r="N33" s="99">
        <v>261</v>
      </c>
      <c r="O33" s="100">
        <f t="shared" si="3"/>
        <v>0.10566801619433198</v>
      </c>
      <c r="P33" s="98">
        <v>2470</v>
      </c>
      <c r="Q33" s="99">
        <v>438</v>
      </c>
      <c r="R33" s="100">
        <f t="shared" si="4"/>
        <v>0.17732793522267207</v>
      </c>
      <c r="S33" s="98">
        <v>2470</v>
      </c>
      <c r="T33" s="99">
        <v>158</v>
      </c>
      <c r="U33" s="100">
        <f t="shared" si="5"/>
        <v>6.396761133603239E-2</v>
      </c>
      <c r="V33" s="98">
        <v>2470</v>
      </c>
      <c r="W33" s="99">
        <v>1088</v>
      </c>
      <c r="X33" s="100">
        <f t="shared" si="6"/>
        <v>0.44048582995951419</v>
      </c>
      <c r="Y33" s="98">
        <v>2341</v>
      </c>
      <c r="Z33" s="99">
        <v>929</v>
      </c>
      <c r="AA33" s="100">
        <f t="shared" si="7"/>
        <v>0.39683895771038019</v>
      </c>
      <c r="AB33" s="98">
        <v>2467</v>
      </c>
      <c r="AC33" s="99">
        <v>1445</v>
      </c>
      <c r="AD33" s="100">
        <f t="shared" si="8"/>
        <v>0.58573165788406967</v>
      </c>
      <c r="AF33" s="64" t="str">
        <f t="shared" si="9"/>
        <v>鶴見区</v>
      </c>
      <c r="AG33" s="65">
        <f t="shared" si="10"/>
        <v>0.24624463519313305</v>
      </c>
      <c r="AH33" s="64" t="str">
        <f t="shared" si="11"/>
        <v>大東市</v>
      </c>
      <c r="AI33" s="65">
        <f t="shared" si="12"/>
        <v>0.36544715447154469</v>
      </c>
      <c r="AJ33" s="64" t="str">
        <f t="shared" si="13"/>
        <v>吹田市</v>
      </c>
      <c r="AK33" s="65">
        <f t="shared" si="14"/>
        <v>0.60104935872522347</v>
      </c>
      <c r="AL33" s="64" t="str">
        <f t="shared" si="15"/>
        <v>泉大津市</v>
      </c>
      <c r="AM33" s="65">
        <f t="shared" si="16"/>
        <v>0.12887511071744906</v>
      </c>
      <c r="AN33" s="64" t="str">
        <f t="shared" si="17"/>
        <v>柏原市</v>
      </c>
      <c r="AO33" s="65">
        <f t="shared" si="18"/>
        <v>0.18223653934652553</v>
      </c>
      <c r="AP33" s="64" t="str">
        <f t="shared" si="19"/>
        <v>八尾市</v>
      </c>
      <c r="AQ33" s="65">
        <f t="shared" si="20"/>
        <v>5.7850357562173126E-2</v>
      </c>
      <c r="AR33" s="64" t="str">
        <f t="shared" si="21"/>
        <v>平野区</v>
      </c>
      <c r="AS33" s="65">
        <f t="shared" si="22"/>
        <v>0.44184720638540481</v>
      </c>
      <c r="AT33" s="64" t="str">
        <f t="shared" si="23"/>
        <v>堺市南区</v>
      </c>
      <c r="AU33" s="65">
        <f t="shared" si="24"/>
        <v>0.36629848445928592</v>
      </c>
      <c r="AV33" s="64" t="str">
        <f t="shared" si="25"/>
        <v>太子町</v>
      </c>
      <c r="AW33" s="65">
        <f t="shared" si="26"/>
        <v>0.59798994974874375</v>
      </c>
      <c r="AY33" s="101">
        <f t="shared" si="27"/>
        <v>0.23751025473821494</v>
      </c>
      <c r="AZ33" s="101">
        <f t="shared" si="28"/>
        <v>0.36206460489443282</v>
      </c>
      <c r="BA33" s="101">
        <f t="shared" si="29"/>
        <v>0.59797786077184478</v>
      </c>
      <c r="BB33" s="101">
        <f t="shared" si="30"/>
        <v>0.12495057833859095</v>
      </c>
      <c r="BC33" s="101">
        <f t="shared" si="31"/>
        <v>0.173182148910488</v>
      </c>
      <c r="BD33" s="101">
        <f t="shared" si="32"/>
        <v>5.4675375472626561E-2</v>
      </c>
      <c r="BE33" s="101">
        <f t="shared" si="33"/>
        <v>0.4367651638206011</v>
      </c>
      <c r="BF33" s="101">
        <f t="shared" si="34"/>
        <v>0.36198351968862896</v>
      </c>
      <c r="BG33" s="101">
        <f t="shared" si="35"/>
        <v>0.61094091903719916</v>
      </c>
      <c r="BH33" s="102">
        <v>0</v>
      </c>
    </row>
    <row r="34" spans="2:60">
      <c r="B34" s="97">
        <v>29</v>
      </c>
      <c r="C34" s="51" t="s">
        <v>38</v>
      </c>
      <c r="D34" s="98">
        <v>2424</v>
      </c>
      <c r="E34" s="99">
        <v>528</v>
      </c>
      <c r="F34" s="100">
        <f t="shared" si="0"/>
        <v>0.21782178217821782</v>
      </c>
      <c r="G34" s="98">
        <v>2173</v>
      </c>
      <c r="H34" s="99">
        <v>761</v>
      </c>
      <c r="I34" s="100">
        <f t="shared" si="1"/>
        <v>0.35020708697653014</v>
      </c>
      <c r="J34" s="98">
        <v>2424</v>
      </c>
      <c r="K34" s="99">
        <v>1558</v>
      </c>
      <c r="L34" s="100">
        <f t="shared" si="2"/>
        <v>0.64273927392739272</v>
      </c>
      <c r="M34" s="98">
        <v>2424</v>
      </c>
      <c r="N34" s="99">
        <v>372</v>
      </c>
      <c r="O34" s="100">
        <f t="shared" si="3"/>
        <v>0.15346534653465346</v>
      </c>
      <c r="P34" s="98">
        <v>2424</v>
      </c>
      <c r="Q34" s="99">
        <v>448</v>
      </c>
      <c r="R34" s="100">
        <f t="shared" si="4"/>
        <v>0.18481848184818481</v>
      </c>
      <c r="S34" s="98">
        <v>2424</v>
      </c>
      <c r="T34" s="99">
        <v>119</v>
      </c>
      <c r="U34" s="100">
        <f t="shared" si="5"/>
        <v>4.909240924092409E-2</v>
      </c>
      <c r="V34" s="98">
        <v>2424</v>
      </c>
      <c r="W34" s="99">
        <v>1145</v>
      </c>
      <c r="X34" s="100">
        <f t="shared" si="6"/>
        <v>0.47235973597359737</v>
      </c>
      <c r="Y34" s="98">
        <v>2342</v>
      </c>
      <c r="Z34" s="99">
        <v>910</v>
      </c>
      <c r="AA34" s="100">
        <f t="shared" si="7"/>
        <v>0.38855678906917163</v>
      </c>
      <c r="AB34" s="98">
        <v>2421</v>
      </c>
      <c r="AC34" s="99">
        <v>1448</v>
      </c>
      <c r="AD34" s="100">
        <f t="shared" si="8"/>
        <v>0.59809995869475419</v>
      </c>
      <c r="AF34" s="64" t="str">
        <f t="shared" si="9"/>
        <v>大阪市</v>
      </c>
      <c r="AG34" s="65">
        <f t="shared" si="10"/>
        <v>0.24562377153428142</v>
      </c>
      <c r="AH34" s="64" t="str">
        <f t="shared" si="11"/>
        <v>城東区</v>
      </c>
      <c r="AI34" s="65">
        <f t="shared" si="12"/>
        <v>0.36509980682549903</v>
      </c>
      <c r="AJ34" s="64" t="str">
        <f t="shared" si="13"/>
        <v>堺市美原区</v>
      </c>
      <c r="AK34" s="65">
        <f t="shared" si="14"/>
        <v>0.60092807424593964</v>
      </c>
      <c r="AL34" s="64" t="str">
        <f t="shared" si="15"/>
        <v>東住吉区</v>
      </c>
      <c r="AM34" s="65">
        <f t="shared" si="16"/>
        <v>0.12877846790890268</v>
      </c>
      <c r="AN34" s="64" t="str">
        <f t="shared" si="17"/>
        <v>大阪市</v>
      </c>
      <c r="AO34" s="65">
        <f t="shared" si="18"/>
        <v>0.18166894032231959</v>
      </c>
      <c r="AP34" s="64" t="str">
        <f t="shared" si="19"/>
        <v>千早赤阪村</v>
      </c>
      <c r="AQ34" s="65">
        <f t="shared" si="20"/>
        <v>5.7575757575757579E-2</v>
      </c>
      <c r="AR34" s="64" t="str">
        <f t="shared" si="21"/>
        <v>堺市</v>
      </c>
      <c r="AS34" s="65">
        <f t="shared" si="22"/>
        <v>0.44128486055776894</v>
      </c>
      <c r="AT34" s="64" t="str">
        <f t="shared" si="23"/>
        <v>吹田市</v>
      </c>
      <c r="AU34" s="65">
        <f t="shared" si="24"/>
        <v>0.36523476523476522</v>
      </c>
      <c r="AV34" s="64" t="str">
        <f t="shared" si="25"/>
        <v>摂津市</v>
      </c>
      <c r="AW34" s="65">
        <f t="shared" si="26"/>
        <v>0.59673168160253032</v>
      </c>
      <c r="AY34" s="101">
        <f t="shared" si="27"/>
        <v>0.23751025473821494</v>
      </c>
      <c r="AZ34" s="101">
        <f t="shared" si="28"/>
        <v>0.36206460489443282</v>
      </c>
      <c r="BA34" s="101">
        <f t="shared" si="29"/>
        <v>0.59797786077184478</v>
      </c>
      <c r="BB34" s="101">
        <f t="shared" si="30"/>
        <v>0.12495057833859095</v>
      </c>
      <c r="BC34" s="101">
        <f t="shared" si="31"/>
        <v>0.173182148910488</v>
      </c>
      <c r="BD34" s="101">
        <f t="shared" si="32"/>
        <v>5.4675375472626561E-2</v>
      </c>
      <c r="BE34" s="101">
        <f t="shared" si="33"/>
        <v>0.4367651638206011</v>
      </c>
      <c r="BF34" s="101">
        <f t="shared" si="34"/>
        <v>0.36198351968862896</v>
      </c>
      <c r="BG34" s="101">
        <f t="shared" si="35"/>
        <v>0.61094091903719916</v>
      </c>
      <c r="BH34" s="102">
        <v>0</v>
      </c>
    </row>
    <row r="35" spans="2:60">
      <c r="B35" s="97">
        <v>30</v>
      </c>
      <c r="C35" s="51" t="s">
        <v>39</v>
      </c>
      <c r="D35" s="98">
        <v>3043</v>
      </c>
      <c r="E35" s="99">
        <v>740</v>
      </c>
      <c r="F35" s="100">
        <f t="shared" si="0"/>
        <v>0.24318107131120606</v>
      </c>
      <c r="G35" s="98">
        <v>2103</v>
      </c>
      <c r="H35" s="99">
        <v>784</v>
      </c>
      <c r="I35" s="100">
        <f t="shared" si="1"/>
        <v>0.37280076081787922</v>
      </c>
      <c r="J35" s="98">
        <v>3043</v>
      </c>
      <c r="K35" s="99">
        <v>1952</v>
      </c>
      <c r="L35" s="100">
        <f t="shared" si="2"/>
        <v>0.6414722313506408</v>
      </c>
      <c r="M35" s="98">
        <v>3043</v>
      </c>
      <c r="N35" s="99">
        <v>497</v>
      </c>
      <c r="O35" s="100">
        <f t="shared" si="3"/>
        <v>0.16332566546171542</v>
      </c>
      <c r="P35" s="98">
        <v>3043</v>
      </c>
      <c r="Q35" s="99">
        <v>564</v>
      </c>
      <c r="R35" s="100">
        <f t="shared" si="4"/>
        <v>0.18534341110745975</v>
      </c>
      <c r="S35" s="98">
        <v>3043</v>
      </c>
      <c r="T35" s="99">
        <v>173</v>
      </c>
      <c r="U35" s="100">
        <f t="shared" si="5"/>
        <v>5.6851790995727902E-2</v>
      </c>
      <c r="V35" s="98">
        <v>3042</v>
      </c>
      <c r="W35" s="99">
        <v>1317</v>
      </c>
      <c r="X35" s="100">
        <f t="shared" si="6"/>
        <v>0.43293885601577908</v>
      </c>
      <c r="Y35" s="98">
        <v>2854</v>
      </c>
      <c r="Z35" s="99">
        <v>1116</v>
      </c>
      <c r="AA35" s="100">
        <f t="shared" si="7"/>
        <v>0.39103013314646112</v>
      </c>
      <c r="AB35" s="98">
        <v>3042</v>
      </c>
      <c r="AC35" s="99">
        <v>1761</v>
      </c>
      <c r="AD35" s="100">
        <f t="shared" si="8"/>
        <v>0.57889546351084809</v>
      </c>
      <c r="AF35" s="64" t="str">
        <f t="shared" si="9"/>
        <v>旭区</v>
      </c>
      <c r="AG35" s="65">
        <f t="shared" si="10"/>
        <v>0.24453394706559264</v>
      </c>
      <c r="AH35" s="64" t="str">
        <f t="shared" si="11"/>
        <v>和泉市</v>
      </c>
      <c r="AI35" s="65">
        <f t="shared" si="12"/>
        <v>0.36430834213305174</v>
      </c>
      <c r="AJ35" s="64" t="str">
        <f t="shared" si="13"/>
        <v>生野区</v>
      </c>
      <c r="AK35" s="65">
        <f t="shared" si="14"/>
        <v>0.60061511423550085</v>
      </c>
      <c r="AL35" s="64" t="str">
        <f t="shared" si="15"/>
        <v>北区</v>
      </c>
      <c r="AM35" s="65">
        <f t="shared" si="16"/>
        <v>0.12861136999068035</v>
      </c>
      <c r="AN35" s="64" t="str">
        <f t="shared" si="17"/>
        <v>大東市</v>
      </c>
      <c r="AO35" s="65">
        <f t="shared" si="18"/>
        <v>0.18123608017817372</v>
      </c>
      <c r="AP35" s="64" t="str">
        <f t="shared" si="19"/>
        <v>堺市西区</v>
      </c>
      <c r="AQ35" s="65">
        <f t="shared" si="20"/>
        <v>5.6851790995727902E-2</v>
      </c>
      <c r="AR35" s="64" t="str">
        <f t="shared" si="21"/>
        <v>池田市</v>
      </c>
      <c r="AS35" s="65">
        <f t="shared" si="22"/>
        <v>0.44086873811033606</v>
      </c>
      <c r="AT35" s="64" t="str">
        <f t="shared" si="23"/>
        <v>高石市</v>
      </c>
      <c r="AU35" s="65">
        <f t="shared" si="24"/>
        <v>0.36521739130434783</v>
      </c>
      <c r="AV35" s="64" t="str">
        <f t="shared" si="25"/>
        <v>西区</v>
      </c>
      <c r="AW35" s="65">
        <f t="shared" si="26"/>
        <v>0.59659969088098919</v>
      </c>
      <c r="AY35" s="101">
        <f t="shared" si="27"/>
        <v>0.23751025473821494</v>
      </c>
      <c r="AZ35" s="101">
        <f t="shared" si="28"/>
        <v>0.36206460489443282</v>
      </c>
      <c r="BA35" s="101">
        <f t="shared" si="29"/>
        <v>0.59797786077184478</v>
      </c>
      <c r="BB35" s="101">
        <f t="shared" si="30"/>
        <v>0.12495057833859095</v>
      </c>
      <c r="BC35" s="101">
        <f t="shared" si="31"/>
        <v>0.173182148910488</v>
      </c>
      <c r="BD35" s="101">
        <f t="shared" si="32"/>
        <v>5.4675375472626561E-2</v>
      </c>
      <c r="BE35" s="101">
        <f t="shared" si="33"/>
        <v>0.4367651638206011</v>
      </c>
      <c r="BF35" s="101">
        <f t="shared" si="34"/>
        <v>0.36198351968862896</v>
      </c>
      <c r="BG35" s="101">
        <f t="shared" si="35"/>
        <v>0.61094091903719916</v>
      </c>
      <c r="BH35" s="102">
        <v>0</v>
      </c>
    </row>
    <row r="36" spans="2:60">
      <c r="B36" s="97">
        <v>31</v>
      </c>
      <c r="C36" s="51" t="s">
        <v>40</v>
      </c>
      <c r="D36" s="98">
        <v>4142</v>
      </c>
      <c r="E36" s="99">
        <v>873</v>
      </c>
      <c r="F36" s="100">
        <f t="shared" si="0"/>
        <v>0.21076774505070014</v>
      </c>
      <c r="G36" s="98">
        <v>2533</v>
      </c>
      <c r="H36" s="99">
        <v>920</v>
      </c>
      <c r="I36" s="100">
        <f t="shared" si="1"/>
        <v>0.36320568495854716</v>
      </c>
      <c r="J36" s="98">
        <v>4143</v>
      </c>
      <c r="K36" s="99">
        <v>2575</v>
      </c>
      <c r="L36" s="100">
        <f t="shared" si="2"/>
        <v>0.62153029205889454</v>
      </c>
      <c r="M36" s="98">
        <v>4143</v>
      </c>
      <c r="N36" s="99">
        <v>501</v>
      </c>
      <c r="O36" s="100">
        <f t="shared" si="3"/>
        <v>0.12092686459087618</v>
      </c>
      <c r="P36" s="98">
        <v>4143</v>
      </c>
      <c r="Q36" s="99">
        <v>720</v>
      </c>
      <c r="R36" s="100">
        <f t="shared" si="4"/>
        <v>0.17378711078928313</v>
      </c>
      <c r="S36" s="98">
        <v>4143</v>
      </c>
      <c r="T36" s="99">
        <v>245</v>
      </c>
      <c r="U36" s="100">
        <f t="shared" si="5"/>
        <v>5.9135891865797728E-2</v>
      </c>
      <c r="V36" s="98">
        <v>4143</v>
      </c>
      <c r="W36" s="99">
        <v>1851</v>
      </c>
      <c r="X36" s="100">
        <f t="shared" si="6"/>
        <v>0.44677769732078204</v>
      </c>
      <c r="Y36" s="98">
        <v>3893</v>
      </c>
      <c r="Z36" s="99">
        <v>1426</v>
      </c>
      <c r="AA36" s="100">
        <f t="shared" si="7"/>
        <v>0.36629848445928592</v>
      </c>
      <c r="AB36" s="98">
        <v>4143</v>
      </c>
      <c r="AC36" s="99">
        <v>2325</v>
      </c>
      <c r="AD36" s="100">
        <f t="shared" si="8"/>
        <v>0.56118754525706005</v>
      </c>
      <c r="AF36" s="64" t="str">
        <f t="shared" si="9"/>
        <v>浪速区</v>
      </c>
      <c r="AG36" s="65">
        <f t="shared" si="10"/>
        <v>0.24330357142857142</v>
      </c>
      <c r="AH36" s="64" t="str">
        <f t="shared" si="11"/>
        <v>堺市南区</v>
      </c>
      <c r="AI36" s="65">
        <f t="shared" si="12"/>
        <v>0.36320568495854716</v>
      </c>
      <c r="AJ36" s="64" t="str">
        <f t="shared" si="13"/>
        <v>此花区</v>
      </c>
      <c r="AK36" s="65">
        <f t="shared" si="14"/>
        <v>0.60013306719893544</v>
      </c>
      <c r="AL36" s="64" t="str">
        <f t="shared" si="15"/>
        <v>島本町</v>
      </c>
      <c r="AM36" s="65">
        <f t="shared" si="16"/>
        <v>0.12694300518134716</v>
      </c>
      <c r="AN36" s="64" t="str">
        <f t="shared" si="17"/>
        <v>東成区</v>
      </c>
      <c r="AO36" s="65">
        <f t="shared" si="18"/>
        <v>0.18120805369127516</v>
      </c>
      <c r="AP36" s="64" t="str">
        <f t="shared" si="19"/>
        <v>堺市</v>
      </c>
      <c r="AQ36" s="65">
        <f t="shared" si="20"/>
        <v>5.6770081171256412E-2</v>
      </c>
      <c r="AR36" s="64" t="str">
        <f t="shared" si="21"/>
        <v>堺市中区</v>
      </c>
      <c r="AS36" s="65">
        <f t="shared" si="22"/>
        <v>0.44048582995951419</v>
      </c>
      <c r="AT36" s="64" t="str">
        <f t="shared" si="23"/>
        <v>西成区</v>
      </c>
      <c r="AU36" s="65">
        <f t="shared" si="24"/>
        <v>0.363855421686747</v>
      </c>
      <c r="AV36" s="64" t="str">
        <f t="shared" si="25"/>
        <v>福島区</v>
      </c>
      <c r="AW36" s="65">
        <f t="shared" si="26"/>
        <v>0.59222423146473779</v>
      </c>
      <c r="AY36" s="101">
        <f t="shared" si="27"/>
        <v>0.23751025473821494</v>
      </c>
      <c r="AZ36" s="101">
        <f t="shared" si="28"/>
        <v>0.36206460489443282</v>
      </c>
      <c r="BA36" s="101">
        <f t="shared" si="29"/>
        <v>0.59797786077184478</v>
      </c>
      <c r="BB36" s="101">
        <f t="shared" si="30"/>
        <v>0.12495057833859095</v>
      </c>
      <c r="BC36" s="101">
        <f t="shared" si="31"/>
        <v>0.173182148910488</v>
      </c>
      <c r="BD36" s="101">
        <f t="shared" si="32"/>
        <v>5.4675375472626561E-2</v>
      </c>
      <c r="BE36" s="101">
        <f t="shared" si="33"/>
        <v>0.4367651638206011</v>
      </c>
      <c r="BF36" s="101">
        <f t="shared" si="34"/>
        <v>0.36198351968862896</v>
      </c>
      <c r="BG36" s="101">
        <f t="shared" si="35"/>
        <v>0.61094091903719916</v>
      </c>
      <c r="BH36" s="102">
        <v>0</v>
      </c>
    </row>
    <row r="37" spans="2:60">
      <c r="B37" s="97">
        <v>32</v>
      </c>
      <c r="C37" s="51" t="s">
        <v>41</v>
      </c>
      <c r="D37" s="98">
        <v>3633</v>
      </c>
      <c r="E37" s="99">
        <v>863</v>
      </c>
      <c r="F37" s="100">
        <f t="shared" si="0"/>
        <v>0.23754472887420863</v>
      </c>
      <c r="G37" s="98">
        <v>2704</v>
      </c>
      <c r="H37" s="99">
        <v>933</v>
      </c>
      <c r="I37" s="100">
        <f t="shared" si="1"/>
        <v>0.34504437869822485</v>
      </c>
      <c r="J37" s="98">
        <v>3637</v>
      </c>
      <c r="K37" s="99">
        <v>2262</v>
      </c>
      <c r="L37" s="100">
        <f t="shared" si="2"/>
        <v>0.62194116029694801</v>
      </c>
      <c r="M37" s="98">
        <v>3636</v>
      </c>
      <c r="N37" s="99">
        <v>447</v>
      </c>
      <c r="O37" s="100">
        <f t="shared" si="3"/>
        <v>0.12293729372937294</v>
      </c>
      <c r="P37" s="98">
        <v>3637</v>
      </c>
      <c r="Q37" s="99">
        <v>702</v>
      </c>
      <c r="R37" s="100">
        <f t="shared" si="4"/>
        <v>0.1930162221611218</v>
      </c>
      <c r="S37" s="98">
        <v>3637</v>
      </c>
      <c r="T37" s="99">
        <v>221</v>
      </c>
      <c r="U37" s="100">
        <f t="shared" si="5"/>
        <v>6.0764366235908716E-2</v>
      </c>
      <c r="V37" s="98">
        <v>3637</v>
      </c>
      <c r="W37" s="99">
        <v>1602</v>
      </c>
      <c r="X37" s="100">
        <f t="shared" si="6"/>
        <v>0.44047291723948306</v>
      </c>
      <c r="Y37" s="98">
        <v>3362</v>
      </c>
      <c r="Z37" s="99">
        <v>1373</v>
      </c>
      <c r="AA37" s="100">
        <f t="shared" si="7"/>
        <v>0.40838786436644853</v>
      </c>
      <c r="AB37" s="98">
        <v>3628</v>
      </c>
      <c r="AC37" s="99">
        <v>2126</v>
      </c>
      <c r="AD37" s="100">
        <f t="shared" si="8"/>
        <v>0.58599779492833515</v>
      </c>
      <c r="AF37" s="64" t="str">
        <f t="shared" si="9"/>
        <v>堺市西区</v>
      </c>
      <c r="AG37" s="65">
        <f t="shared" si="10"/>
        <v>0.24318107131120606</v>
      </c>
      <c r="AH37" s="64" t="str">
        <f t="shared" si="11"/>
        <v>東淀川区</v>
      </c>
      <c r="AI37" s="65">
        <f t="shared" si="12"/>
        <v>0.36158701532912535</v>
      </c>
      <c r="AJ37" s="64" t="str">
        <f t="shared" si="13"/>
        <v>城東区</v>
      </c>
      <c r="AK37" s="65">
        <f t="shared" si="14"/>
        <v>0.59732637756765572</v>
      </c>
      <c r="AL37" s="64" t="str">
        <f t="shared" si="15"/>
        <v>池田市</v>
      </c>
      <c r="AM37" s="65">
        <f t="shared" si="16"/>
        <v>0.12650602409638553</v>
      </c>
      <c r="AN37" s="64" t="str">
        <f t="shared" si="17"/>
        <v>寝屋川市</v>
      </c>
      <c r="AO37" s="65">
        <f t="shared" si="18"/>
        <v>0.18112218143681175</v>
      </c>
      <c r="AP37" s="64" t="str">
        <f t="shared" si="19"/>
        <v>羽曳野市</v>
      </c>
      <c r="AQ37" s="65">
        <f t="shared" si="20"/>
        <v>5.6116015132408575E-2</v>
      </c>
      <c r="AR37" s="64" t="str">
        <f t="shared" si="21"/>
        <v>堺市北区</v>
      </c>
      <c r="AS37" s="65">
        <f t="shared" si="22"/>
        <v>0.44047291723948306</v>
      </c>
      <c r="AT37" s="64" t="str">
        <f t="shared" si="23"/>
        <v>柏原市</v>
      </c>
      <c r="AU37" s="65">
        <f t="shared" si="24"/>
        <v>0.36368746486790332</v>
      </c>
      <c r="AV37" s="64" t="str">
        <f t="shared" si="25"/>
        <v>熊取町</v>
      </c>
      <c r="AW37" s="65">
        <f t="shared" si="26"/>
        <v>0.59198355601233299</v>
      </c>
      <c r="AY37" s="101">
        <f t="shared" si="27"/>
        <v>0.23751025473821494</v>
      </c>
      <c r="AZ37" s="101">
        <f t="shared" si="28"/>
        <v>0.36206460489443282</v>
      </c>
      <c r="BA37" s="101">
        <f t="shared" si="29"/>
        <v>0.59797786077184478</v>
      </c>
      <c r="BB37" s="101">
        <f t="shared" si="30"/>
        <v>0.12495057833859095</v>
      </c>
      <c r="BC37" s="101">
        <f t="shared" si="31"/>
        <v>0.173182148910488</v>
      </c>
      <c r="BD37" s="101">
        <f t="shared" si="32"/>
        <v>5.4675375472626561E-2</v>
      </c>
      <c r="BE37" s="101">
        <f t="shared" si="33"/>
        <v>0.4367651638206011</v>
      </c>
      <c r="BF37" s="101">
        <f t="shared" si="34"/>
        <v>0.36198351968862896</v>
      </c>
      <c r="BG37" s="101">
        <f t="shared" si="35"/>
        <v>0.61094091903719916</v>
      </c>
      <c r="BH37" s="102">
        <v>0</v>
      </c>
    </row>
    <row r="38" spans="2:60">
      <c r="B38" s="97">
        <v>33</v>
      </c>
      <c r="C38" s="51" t="s">
        <v>42</v>
      </c>
      <c r="D38" s="98">
        <v>1292</v>
      </c>
      <c r="E38" s="99">
        <v>333</v>
      </c>
      <c r="F38" s="100">
        <f t="shared" si="0"/>
        <v>0.25773993808049533</v>
      </c>
      <c r="G38" s="98">
        <v>393</v>
      </c>
      <c r="H38" s="99">
        <v>148</v>
      </c>
      <c r="I38" s="100">
        <f t="shared" si="1"/>
        <v>0.37659033078880405</v>
      </c>
      <c r="J38" s="98">
        <v>1293</v>
      </c>
      <c r="K38" s="99">
        <v>777</v>
      </c>
      <c r="L38" s="100">
        <f t="shared" si="2"/>
        <v>0.60092807424593964</v>
      </c>
      <c r="M38" s="98">
        <v>1293</v>
      </c>
      <c r="N38" s="99">
        <v>157</v>
      </c>
      <c r="O38" s="100">
        <f t="shared" si="3"/>
        <v>0.1214230471771075</v>
      </c>
      <c r="P38" s="98">
        <v>1293</v>
      </c>
      <c r="Q38" s="99">
        <v>205</v>
      </c>
      <c r="R38" s="100">
        <f t="shared" si="4"/>
        <v>0.15854601701469451</v>
      </c>
      <c r="S38" s="98">
        <v>1293</v>
      </c>
      <c r="T38" s="99">
        <v>68</v>
      </c>
      <c r="U38" s="100">
        <f t="shared" si="5"/>
        <v>5.2590873936581593E-2</v>
      </c>
      <c r="V38" s="98">
        <v>1293</v>
      </c>
      <c r="W38" s="99">
        <v>598</v>
      </c>
      <c r="X38" s="100">
        <f t="shared" si="6"/>
        <v>0.46249033255993816</v>
      </c>
      <c r="Y38" s="98">
        <v>1232</v>
      </c>
      <c r="Z38" s="99">
        <v>481</v>
      </c>
      <c r="AA38" s="100">
        <f t="shared" si="7"/>
        <v>0.39042207792207795</v>
      </c>
      <c r="AB38" s="98">
        <v>1293</v>
      </c>
      <c r="AC38" s="99">
        <v>782</v>
      </c>
      <c r="AD38" s="100">
        <f t="shared" si="8"/>
        <v>0.60479505027068836</v>
      </c>
      <c r="AF38" s="64" t="str">
        <f t="shared" si="9"/>
        <v>泉大津市</v>
      </c>
      <c r="AG38" s="65">
        <f t="shared" si="10"/>
        <v>0.24224977856510185</v>
      </c>
      <c r="AH38" s="64" t="str">
        <f t="shared" si="11"/>
        <v>堺市</v>
      </c>
      <c r="AI38" s="65">
        <f t="shared" si="12"/>
        <v>0.36136982375698523</v>
      </c>
      <c r="AJ38" s="64" t="str">
        <f t="shared" si="13"/>
        <v>旭区</v>
      </c>
      <c r="AK38" s="65">
        <f t="shared" si="14"/>
        <v>0.59723820483314149</v>
      </c>
      <c r="AL38" s="64" t="str">
        <f t="shared" si="15"/>
        <v>吹田市</v>
      </c>
      <c r="AM38" s="65">
        <f t="shared" si="16"/>
        <v>0.12508096903744009</v>
      </c>
      <c r="AN38" s="64" t="str">
        <f t="shared" si="17"/>
        <v>住吉区</v>
      </c>
      <c r="AO38" s="65">
        <f t="shared" si="18"/>
        <v>0.17858364693807732</v>
      </c>
      <c r="AP38" s="64" t="str">
        <f t="shared" si="19"/>
        <v>城東区</v>
      </c>
      <c r="AQ38" s="65">
        <f t="shared" si="20"/>
        <v>5.6080860776002606E-2</v>
      </c>
      <c r="AR38" s="64" t="str">
        <f t="shared" si="21"/>
        <v>高石市</v>
      </c>
      <c r="AS38" s="65">
        <f t="shared" si="22"/>
        <v>0.44036061026352291</v>
      </c>
      <c r="AT38" s="64" t="str">
        <f t="shared" si="23"/>
        <v>豊能町</v>
      </c>
      <c r="AU38" s="65">
        <f t="shared" si="24"/>
        <v>0.36363636363636365</v>
      </c>
      <c r="AV38" s="64" t="str">
        <f t="shared" si="25"/>
        <v>岸和田市</v>
      </c>
      <c r="AW38" s="65">
        <f t="shared" si="26"/>
        <v>0.59037180313776061</v>
      </c>
      <c r="AY38" s="101">
        <f t="shared" si="27"/>
        <v>0.23751025473821494</v>
      </c>
      <c r="AZ38" s="101">
        <f t="shared" si="28"/>
        <v>0.36206460489443282</v>
      </c>
      <c r="BA38" s="101">
        <f t="shared" si="29"/>
        <v>0.59797786077184478</v>
      </c>
      <c r="BB38" s="101">
        <f t="shared" si="30"/>
        <v>0.12495057833859095</v>
      </c>
      <c r="BC38" s="101">
        <f t="shared" si="31"/>
        <v>0.173182148910488</v>
      </c>
      <c r="BD38" s="101">
        <f t="shared" si="32"/>
        <v>5.4675375472626561E-2</v>
      </c>
      <c r="BE38" s="101">
        <f t="shared" si="33"/>
        <v>0.4367651638206011</v>
      </c>
      <c r="BF38" s="101">
        <f t="shared" si="34"/>
        <v>0.36198351968862896</v>
      </c>
      <c r="BG38" s="101">
        <f t="shared" si="35"/>
        <v>0.61094091903719916</v>
      </c>
      <c r="BH38" s="102">
        <v>0</v>
      </c>
    </row>
    <row r="39" spans="2:60">
      <c r="B39" s="97">
        <v>34</v>
      </c>
      <c r="C39" s="51" t="s">
        <v>44</v>
      </c>
      <c r="D39" s="98">
        <v>4655</v>
      </c>
      <c r="E39" s="99">
        <v>1164</v>
      </c>
      <c r="F39" s="100">
        <f t="shared" si="0"/>
        <v>0.25005370569280344</v>
      </c>
      <c r="G39" s="98">
        <v>1455</v>
      </c>
      <c r="H39" s="99">
        <v>522</v>
      </c>
      <c r="I39" s="100">
        <f t="shared" si="1"/>
        <v>0.35876288659793815</v>
      </c>
      <c r="J39" s="98">
        <v>4655</v>
      </c>
      <c r="K39" s="99">
        <v>2698</v>
      </c>
      <c r="L39" s="100">
        <f t="shared" si="2"/>
        <v>0.57959183673469383</v>
      </c>
      <c r="M39" s="98">
        <v>4653</v>
      </c>
      <c r="N39" s="99">
        <v>483</v>
      </c>
      <c r="O39" s="100">
        <f t="shared" si="3"/>
        <v>0.1038039974210187</v>
      </c>
      <c r="P39" s="98">
        <v>4655</v>
      </c>
      <c r="Q39" s="99">
        <v>771</v>
      </c>
      <c r="R39" s="100">
        <f t="shared" si="4"/>
        <v>0.16562835660580022</v>
      </c>
      <c r="S39" s="98">
        <v>4655</v>
      </c>
      <c r="T39" s="99">
        <v>308</v>
      </c>
      <c r="U39" s="100">
        <f t="shared" si="5"/>
        <v>6.616541353383458E-2</v>
      </c>
      <c r="V39" s="98">
        <v>4655</v>
      </c>
      <c r="W39" s="99">
        <v>2011</v>
      </c>
      <c r="X39" s="100">
        <f t="shared" si="6"/>
        <v>0.43200859291084853</v>
      </c>
      <c r="Y39" s="98">
        <v>4156</v>
      </c>
      <c r="Z39" s="99">
        <v>1567</v>
      </c>
      <c r="AA39" s="100">
        <f t="shared" si="7"/>
        <v>0.37704523580365734</v>
      </c>
      <c r="AB39" s="98">
        <v>4653</v>
      </c>
      <c r="AC39" s="99">
        <v>2747</v>
      </c>
      <c r="AD39" s="100">
        <f t="shared" si="8"/>
        <v>0.59037180313776061</v>
      </c>
      <c r="AF39" s="64" t="str">
        <f t="shared" si="9"/>
        <v>河南町</v>
      </c>
      <c r="AG39" s="65">
        <f t="shared" si="10"/>
        <v>0.24201474201474202</v>
      </c>
      <c r="AH39" s="64" t="str">
        <f t="shared" si="11"/>
        <v>西成区</v>
      </c>
      <c r="AI39" s="65">
        <f t="shared" si="12"/>
        <v>0.3611111111111111</v>
      </c>
      <c r="AJ39" s="64" t="str">
        <f t="shared" si="13"/>
        <v>高石市</v>
      </c>
      <c r="AK39" s="65">
        <f t="shared" si="14"/>
        <v>0.59711736444749486</v>
      </c>
      <c r="AL39" s="64" t="str">
        <f t="shared" si="15"/>
        <v>住吉区</v>
      </c>
      <c r="AM39" s="65">
        <f t="shared" si="16"/>
        <v>0.12487170715018817</v>
      </c>
      <c r="AN39" s="64" t="str">
        <f t="shared" si="17"/>
        <v>和泉市</v>
      </c>
      <c r="AO39" s="65">
        <f t="shared" si="18"/>
        <v>0.17812399614519756</v>
      </c>
      <c r="AP39" s="64" t="str">
        <f t="shared" si="19"/>
        <v>西淀川区</v>
      </c>
      <c r="AQ39" s="65">
        <f t="shared" si="20"/>
        <v>5.5818353831598867E-2</v>
      </c>
      <c r="AR39" s="64" t="str">
        <f t="shared" si="21"/>
        <v>阿倍野区</v>
      </c>
      <c r="AS39" s="65">
        <f t="shared" si="22"/>
        <v>0.43989071038251365</v>
      </c>
      <c r="AT39" s="64" t="str">
        <f t="shared" si="23"/>
        <v>貝塚市</v>
      </c>
      <c r="AU39" s="65">
        <f t="shared" si="24"/>
        <v>0.36273940800928611</v>
      </c>
      <c r="AV39" s="64" t="str">
        <f t="shared" si="25"/>
        <v>藤井寺市</v>
      </c>
      <c r="AW39" s="65">
        <f t="shared" si="26"/>
        <v>0.58927949878176122</v>
      </c>
      <c r="AY39" s="101">
        <f t="shared" si="27"/>
        <v>0.23751025473821494</v>
      </c>
      <c r="AZ39" s="101">
        <f t="shared" si="28"/>
        <v>0.36206460489443282</v>
      </c>
      <c r="BA39" s="101">
        <f t="shared" si="29"/>
        <v>0.59797786077184478</v>
      </c>
      <c r="BB39" s="101">
        <f t="shared" si="30"/>
        <v>0.12495057833859095</v>
      </c>
      <c r="BC39" s="101">
        <f t="shared" si="31"/>
        <v>0.173182148910488</v>
      </c>
      <c r="BD39" s="101">
        <f t="shared" si="32"/>
        <v>5.4675375472626561E-2</v>
      </c>
      <c r="BE39" s="101">
        <f t="shared" si="33"/>
        <v>0.4367651638206011</v>
      </c>
      <c r="BF39" s="101">
        <f t="shared" si="34"/>
        <v>0.36198351968862896</v>
      </c>
      <c r="BG39" s="101">
        <f t="shared" si="35"/>
        <v>0.61094091903719916</v>
      </c>
      <c r="BH39" s="102">
        <v>0</v>
      </c>
    </row>
    <row r="40" spans="2:60">
      <c r="B40" s="97">
        <v>35</v>
      </c>
      <c r="C40" s="51" t="s">
        <v>1</v>
      </c>
      <c r="D40" s="98">
        <v>11576</v>
      </c>
      <c r="E40" s="99">
        <v>2547</v>
      </c>
      <c r="F40" s="100">
        <f t="shared" si="0"/>
        <v>0.22002418797512094</v>
      </c>
      <c r="G40" s="98">
        <v>5131</v>
      </c>
      <c r="H40" s="99">
        <v>1834</v>
      </c>
      <c r="I40" s="100">
        <f t="shared" si="1"/>
        <v>0.35743519781718963</v>
      </c>
      <c r="J40" s="98">
        <v>11594</v>
      </c>
      <c r="K40" s="99">
        <v>6855</v>
      </c>
      <c r="L40" s="100">
        <f t="shared" si="2"/>
        <v>0.59125409694669662</v>
      </c>
      <c r="M40" s="98">
        <v>11593</v>
      </c>
      <c r="N40" s="99">
        <v>1385</v>
      </c>
      <c r="O40" s="100">
        <f t="shared" si="3"/>
        <v>0.11946864487190546</v>
      </c>
      <c r="P40" s="98">
        <v>11594</v>
      </c>
      <c r="Q40" s="99">
        <v>1899</v>
      </c>
      <c r="R40" s="100">
        <f t="shared" si="4"/>
        <v>0.16379161635328618</v>
      </c>
      <c r="S40" s="98">
        <v>11594</v>
      </c>
      <c r="T40" s="99">
        <v>589</v>
      </c>
      <c r="U40" s="100">
        <f t="shared" si="5"/>
        <v>5.0802139037433157E-2</v>
      </c>
      <c r="V40" s="98">
        <v>11594</v>
      </c>
      <c r="W40" s="99">
        <v>5334</v>
      </c>
      <c r="X40" s="100">
        <f t="shared" si="6"/>
        <v>0.46006555114714509</v>
      </c>
      <c r="Y40" s="98">
        <v>9449</v>
      </c>
      <c r="Z40" s="99">
        <v>3284</v>
      </c>
      <c r="AA40" s="100">
        <f t="shared" si="7"/>
        <v>0.34755000529156527</v>
      </c>
      <c r="AB40" s="98">
        <v>11592</v>
      </c>
      <c r="AC40" s="99">
        <v>6671</v>
      </c>
      <c r="AD40" s="100">
        <f t="shared" si="8"/>
        <v>0.57548309178743962</v>
      </c>
      <c r="AF40" s="64" t="str">
        <f t="shared" si="9"/>
        <v>住之江区</v>
      </c>
      <c r="AG40" s="65">
        <f t="shared" si="10"/>
        <v>0.24191063174114022</v>
      </c>
      <c r="AH40" s="64" t="str">
        <f t="shared" si="11"/>
        <v>大阪市</v>
      </c>
      <c r="AI40" s="65">
        <f t="shared" si="12"/>
        <v>0.36033074317593144</v>
      </c>
      <c r="AJ40" s="64" t="str">
        <f t="shared" si="13"/>
        <v>大阪市</v>
      </c>
      <c r="AK40" s="65">
        <f t="shared" si="14"/>
        <v>0.59688309285978547</v>
      </c>
      <c r="AL40" s="64" t="str">
        <f t="shared" si="15"/>
        <v>高槻市</v>
      </c>
      <c r="AM40" s="65">
        <f t="shared" si="16"/>
        <v>0.12470382840753211</v>
      </c>
      <c r="AN40" s="64" t="str">
        <f t="shared" si="17"/>
        <v>堺市中区</v>
      </c>
      <c r="AO40" s="65">
        <f t="shared" si="18"/>
        <v>0.17732793522267207</v>
      </c>
      <c r="AP40" s="64" t="str">
        <f t="shared" si="19"/>
        <v>鶴見区</v>
      </c>
      <c r="AQ40" s="65">
        <f t="shared" si="20"/>
        <v>5.5793991416309016E-2</v>
      </c>
      <c r="AR40" s="64" t="str">
        <f t="shared" si="21"/>
        <v>西成区</v>
      </c>
      <c r="AS40" s="65">
        <f t="shared" si="22"/>
        <v>0.43956043956043955</v>
      </c>
      <c r="AT40" s="64" t="str">
        <f t="shared" si="23"/>
        <v>富田林市</v>
      </c>
      <c r="AU40" s="65">
        <f t="shared" si="24"/>
        <v>0.3624475697014557</v>
      </c>
      <c r="AV40" s="64" t="str">
        <f t="shared" si="25"/>
        <v>大阪市</v>
      </c>
      <c r="AW40" s="65">
        <f t="shared" si="26"/>
        <v>0.58812645990887857</v>
      </c>
      <c r="AY40" s="101">
        <f t="shared" si="27"/>
        <v>0.23751025473821494</v>
      </c>
      <c r="AZ40" s="101">
        <f t="shared" si="28"/>
        <v>0.36206460489443282</v>
      </c>
      <c r="BA40" s="101">
        <f t="shared" si="29"/>
        <v>0.59797786077184478</v>
      </c>
      <c r="BB40" s="101">
        <f t="shared" si="30"/>
        <v>0.12495057833859095</v>
      </c>
      <c r="BC40" s="101">
        <f t="shared" si="31"/>
        <v>0.173182148910488</v>
      </c>
      <c r="BD40" s="101">
        <f t="shared" si="32"/>
        <v>5.4675375472626561E-2</v>
      </c>
      <c r="BE40" s="101">
        <f t="shared" si="33"/>
        <v>0.4367651638206011</v>
      </c>
      <c r="BF40" s="101">
        <f t="shared" si="34"/>
        <v>0.36198351968862896</v>
      </c>
      <c r="BG40" s="101">
        <f t="shared" si="35"/>
        <v>0.61094091903719916</v>
      </c>
      <c r="BH40" s="102">
        <v>0</v>
      </c>
    </row>
    <row r="41" spans="2:60">
      <c r="B41" s="97">
        <v>36</v>
      </c>
      <c r="C41" s="51" t="s">
        <v>2</v>
      </c>
      <c r="D41" s="98">
        <v>6308</v>
      </c>
      <c r="E41" s="99">
        <v>1421</v>
      </c>
      <c r="F41" s="100">
        <f t="shared" si="0"/>
        <v>0.2252694990488269</v>
      </c>
      <c r="G41" s="98">
        <v>6156</v>
      </c>
      <c r="H41" s="99">
        <v>2123</v>
      </c>
      <c r="I41" s="100">
        <f t="shared" si="1"/>
        <v>0.34486679662118258</v>
      </c>
      <c r="J41" s="98">
        <v>6308</v>
      </c>
      <c r="K41" s="99">
        <v>3660</v>
      </c>
      <c r="L41" s="100">
        <f t="shared" si="2"/>
        <v>0.58021559923906152</v>
      </c>
      <c r="M41" s="98">
        <v>6308</v>
      </c>
      <c r="N41" s="99">
        <v>798</v>
      </c>
      <c r="O41" s="100">
        <f t="shared" si="3"/>
        <v>0.12650602409638553</v>
      </c>
      <c r="P41" s="98">
        <v>6308</v>
      </c>
      <c r="Q41" s="99">
        <v>1056</v>
      </c>
      <c r="R41" s="100">
        <f t="shared" si="4"/>
        <v>0.16740646797717185</v>
      </c>
      <c r="S41" s="98">
        <v>6308</v>
      </c>
      <c r="T41" s="99">
        <v>315</v>
      </c>
      <c r="U41" s="100">
        <f t="shared" si="5"/>
        <v>4.9936588459099554E-2</v>
      </c>
      <c r="V41" s="98">
        <v>6308</v>
      </c>
      <c r="W41" s="99">
        <v>2781</v>
      </c>
      <c r="X41" s="100">
        <f t="shared" si="6"/>
        <v>0.44086873811033606</v>
      </c>
      <c r="Y41" s="98">
        <v>4620</v>
      </c>
      <c r="Z41" s="99">
        <v>1646</v>
      </c>
      <c r="AA41" s="100">
        <f t="shared" si="7"/>
        <v>0.3562770562770563</v>
      </c>
      <c r="AB41" s="98">
        <v>6307</v>
      </c>
      <c r="AC41" s="99">
        <v>3863</v>
      </c>
      <c r="AD41" s="100">
        <f t="shared" si="8"/>
        <v>0.61249405422546377</v>
      </c>
      <c r="AF41" s="64" t="str">
        <f t="shared" si="9"/>
        <v>摂津市</v>
      </c>
      <c r="AG41" s="65">
        <f t="shared" si="10"/>
        <v>0.2410337552742616</v>
      </c>
      <c r="AH41" s="64" t="str">
        <f t="shared" si="11"/>
        <v>東大阪市</v>
      </c>
      <c r="AI41" s="65">
        <f t="shared" si="12"/>
        <v>0.3597890939364507</v>
      </c>
      <c r="AJ41" s="64" t="str">
        <f t="shared" si="13"/>
        <v>浪速区</v>
      </c>
      <c r="AK41" s="65">
        <f t="shared" si="14"/>
        <v>0.5959821428571429</v>
      </c>
      <c r="AL41" s="64" t="str">
        <f t="shared" si="15"/>
        <v>門真市</v>
      </c>
      <c r="AM41" s="65">
        <f t="shared" si="16"/>
        <v>0.12356792144026187</v>
      </c>
      <c r="AN41" s="64" t="str">
        <f t="shared" si="17"/>
        <v>平野区</v>
      </c>
      <c r="AO41" s="65">
        <f t="shared" si="18"/>
        <v>0.17730900798175597</v>
      </c>
      <c r="AP41" s="64" t="str">
        <f t="shared" si="19"/>
        <v>大東市</v>
      </c>
      <c r="AQ41" s="65">
        <f t="shared" si="20"/>
        <v>5.5679287305122498E-2</v>
      </c>
      <c r="AR41" s="64" t="str">
        <f t="shared" si="21"/>
        <v>大東市</v>
      </c>
      <c r="AS41" s="65">
        <f t="shared" si="22"/>
        <v>0.43791759465478841</v>
      </c>
      <c r="AT41" s="64" t="str">
        <f t="shared" si="23"/>
        <v>忠岡町</v>
      </c>
      <c r="AU41" s="65">
        <f t="shared" si="24"/>
        <v>0.36206896551724138</v>
      </c>
      <c r="AV41" s="64" t="str">
        <f t="shared" si="25"/>
        <v>堺市</v>
      </c>
      <c r="AW41" s="65">
        <f t="shared" si="26"/>
        <v>0.58648756616398678</v>
      </c>
      <c r="AY41" s="101">
        <f t="shared" si="27"/>
        <v>0.23751025473821494</v>
      </c>
      <c r="AZ41" s="101">
        <f t="shared" si="28"/>
        <v>0.36206460489443282</v>
      </c>
      <c r="BA41" s="101">
        <f t="shared" si="29"/>
        <v>0.59797786077184478</v>
      </c>
      <c r="BB41" s="101">
        <f t="shared" si="30"/>
        <v>0.12495057833859095</v>
      </c>
      <c r="BC41" s="101">
        <f t="shared" si="31"/>
        <v>0.173182148910488</v>
      </c>
      <c r="BD41" s="101">
        <f t="shared" si="32"/>
        <v>5.4675375472626561E-2</v>
      </c>
      <c r="BE41" s="101">
        <f t="shared" si="33"/>
        <v>0.4367651638206011</v>
      </c>
      <c r="BF41" s="101">
        <f t="shared" si="34"/>
        <v>0.36198351968862896</v>
      </c>
      <c r="BG41" s="101">
        <f t="shared" si="35"/>
        <v>0.61094091903719916</v>
      </c>
      <c r="BH41" s="102">
        <v>0</v>
      </c>
    </row>
    <row r="42" spans="2:60">
      <c r="B42" s="97">
        <v>37</v>
      </c>
      <c r="C42" s="51" t="s">
        <v>3</v>
      </c>
      <c r="D42" s="98">
        <v>15437</v>
      </c>
      <c r="E42" s="99">
        <v>3377</v>
      </c>
      <c r="F42" s="100">
        <f t="shared" si="0"/>
        <v>0.21876012178532098</v>
      </c>
      <c r="G42" s="98">
        <v>480</v>
      </c>
      <c r="H42" s="99">
        <v>196</v>
      </c>
      <c r="I42" s="100">
        <f t="shared" si="1"/>
        <v>0.40833333333333333</v>
      </c>
      <c r="J42" s="98">
        <v>15438</v>
      </c>
      <c r="K42" s="99">
        <v>9279</v>
      </c>
      <c r="L42" s="100">
        <f t="shared" si="2"/>
        <v>0.60104935872522347</v>
      </c>
      <c r="M42" s="98">
        <v>15438</v>
      </c>
      <c r="N42" s="99">
        <v>1931</v>
      </c>
      <c r="O42" s="100">
        <f t="shared" si="3"/>
        <v>0.12508096903744009</v>
      </c>
      <c r="P42" s="98">
        <v>15438</v>
      </c>
      <c r="Q42" s="99">
        <v>2300</v>
      </c>
      <c r="R42" s="100">
        <f t="shared" si="4"/>
        <v>0.14898302888975257</v>
      </c>
      <c r="S42" s="98">
        <v>15438</v>
      </c>
      <c r="T42" s="99">
        <v>758</v>
      </c>
      <c r="U42" s="100">
        <f t="shared" si="5"/>
        <v>4.9099624303666281E-2</v>
      </c>
      <c r="V42" s="98">
        <v>15438</v>
      </c>
      <c r="W42" s="99">
        <v>7016</v>
      </c>
      <c r="X42" s="100">
        <f t="shared" si="6"/>
        <v>0.45446301334369738</v>
      </c>
      <c r="Y42" s="98">
        <v>15015</v>
      </c>
      <c r="Z42" s="99">
        <v>5484</v>
      </c>
      <c r="AA42" s="100">
        <f t="shared" si="7"/>
        <v>0.36523476523476522</v>
      </c>
      <c r="AB42" s="98">
        <v>15438</v>
      </c>
      <c r="AC42" s="99">
        <v>11793</v>
      </c>
      <c r="AD42" s="100">
        <f t="shared" si="8"/>
        <v>0.76389428682471827</v>
      </c>
      <c r="AF42" s="64" t="str">
        <f t="shared" si="9"/>
        <v>住吉区</v>
      </c>
      <c r="AG42" s="65">
        <f t="shared" si="10"/>
        <v>0.23980815347721823</v>
      </c>
      <c r="AH42" s="64" t="str">
        <f t="shared" si="11"/>
        <v>都島区</v>
      </c>
      <c r="AI42" s="65">
        <f t="shared" si="12"/>
        <v>0.35958005249343833</v>
      </c>
      <c r="AJ42" s="64" t="str">
        <f t="shared" si="13"/>
        <v>泉南市</v>
      </c>
      <c r="AK42" s="65">
        <f t="shared" si="14"/>
        <v>0.59580838323353291</v>
      </c>
      <c r="AL42" s="64" t="str">
        <f t="shared" si="15"/>
        <v>住之江区</v>
      </c>
      <c r="AM42" s="65">
        <f t="shared" si="16"/>
        <v>0.12326656394453005</v>
      </c>
      <c r="AN42" s="64" t="str">
        <f t="shared" si="17"/>
        <v>天王寺区</v>
      </c>
      <c r="AO42" s="65">
        <f t="shared" si="18"/>
        <v>0.17611336032388664</v>
      </c>
      <c r="AP42" s="64" t="str">
        <f t="shared" si="19"/>
        <v>福島区</v>
      </c>
      <c r="AQ42" s="65">
        <f t="shared" si="20"/>
        <v>5.5153707052441228E-2</v>
      </c>
      <c r="AR42" s="64" t="str">
        <f t="shared" si="21"/>
        <v>柏原市</v>
      </c>
      <c r="AS42" s="65">
        <f t="shared" si="22"/>
        <v>0.43580303727565578</v>
      </c>
      <c r="AT42" s="64" t="str">
        <f t="shared" si="23"/>
        <v>松原市</v>
      </c>
      <c r="AU42" s="65">
        <f t="shared" si="24"/>
        <v>0.36069651741293535</v>
      </c>
      <c r="AV42" s="64" t="str">
        <f t="shared" si="25"/>
        <v>堺市北区</v>
      </c>
      <c r="AW42" s="65">
        <f t="shared" si="26"/>
        <v>0.58599779492833515</v>
      </c>
      <c r="AY42" s="101">
        <f t="shared" si="27"/>
        <v>0.23751025473821494</v>
      </c>
      <c r="AZ42" s="101">
        <f t="shared" si="28"/>
        <v>0.36206460489443282</v>
      </c>
      <c r="BA42" s="101">
        <f t="shared" si="29"/>
        <v>0.59797786077184478</v>
      </c>
      <c r="BB42" s="101">
        <f t="shared" si="30"/>
        <v>0.12495057833859095</v>
      </c>
      <c r="BC42" s="101">
        <f t="shared" si="31"/>
        <v>0.173182148910488</v>
      </c>
      <c r="BD42" s="101">
        <f t="shared" si="32"/>
        <v>5.4675375472626561E-2</v>
      </c>
      <c r="BE42" s="101">
        <f t="shared" si="33"/>
        <v>0.4367651638206011</v>
      </c>
      <c r="BF42" s="101">
        <f t="shared" si="34"/>
        <v>0.36198351968862896</v>
      </c>
      <c r="BG42" s="101">
        <f t="shared" si="35"/>
        <v>0.61094091903719916</v>
      </c>
      <c r="BH42" s="102">
        <v>0</v>
      </c>
    </row>
    <row r="43" spans="2:60">
      <c r="B43" s="97">
        <v>38</v>
      </c>
      <c r="C43" s="105" t="s">
        <v>45</v>
      </c>
      <c r="D43" s="98">
        <v>2258</v>
      </c>
      <c r="E43" s="99">
        <v>547</v>
      </c>
      <c r="F43" s="100">
        <f t="shared" si="0"/>
        <v>0.24224977856510185</v>
      </c>
      <c r="G43" s="98">
        <v>8</v>
      </c>
      <c r="H43" s="99">
        <v>5</v>
      </c>
      <c r="I43" s="100">
        <f t="shared" si="1"/>
        <v>0.625</v>
      </c>
      <c r="J43" s="98">
        <v>2259</v>
      </c>
      <c r="K43" s="99">
        <v>1448</v>
      </c>
      <c r="L43" s="100">
        <f t="shared" si="2"/>
        <v>0.64099158919876054</v>
      </c>
      <c r="M43" s="98">
        <v>2258</v>
      </c>
      <c r="N43" s="99">
        <v>291</v>
      </c>
      <c r="O43" s="100">
        <f t="shared" si="3"/>
        <v>0.12887511071744906</v>
      </c>
      <c r="P43" s="98">
        <v>2259</v>
      </c>
      <c r="Q43" s="99">
        <v>432</v>
      </c>
      <c r="R43" s="100">
        <f t="shared" si="4"/>
        <v>0.19123505976095617</v>
      </c>
      <c r="S43" s="98">
        <v>2259</v>
      </c>
      <c r="T43" s="99">
        <v>132</v>
      </c>
      <c r="U43" s="100">
        <f t="shared" si="5"/>
        <v>5.8432934926958828E-2</v>
      </c>
      <c r="V43" s="98">
        <v>2258</v>
      </c>
      <c r="W43" s="99">
        <v>924</v>
      </c>
      <c r="X43" s="100">
        <f t="shared" si="6"/>
        <v>0.40921169176262179</v>
      </c>
      <c r="Y43" s="98">
        <v>1790</v>
      </c>
      <c r="Z43" s="99">
        <v>624</v>
      </c>
      <c r="AA43" s="100">
        <f t="shared" si="7"/>
        <v>0.34860335195530728</v>
      </c>
      <c r="AB43" s="98">
        <v>2259</v>
      </c>
      <c r="AC43" s="99">
        <v>1261</v>
      </c>
      <c r="AD43" s="100">
        <f t="shared" si="8"/>
        <v>0.55821159805223552</v>
      </c>
      <c r="AF43" s="64" t="s">
        <v>229</v>
      </c>
      <c r="AG43" s="65">
        <f>F72</f>
        <v>0.23980815347721823</v>
      </c>
      <c r="AH43" s="64" t="str">
        <f t="shared" si="11"/>
        <v>岸和田市</v>
      </c>
      <c r="AI43" s="65">
        <f t="shared" si="12"/>
        <v>0.35876288659793815</v>
      </c>
      <c r="AJ43" s="64" t="str">
        <f t="shared" si="13"/>
        <v>河内長野市</v>
      </c>
      <c r="AK43" s="65">
        <f t="shared" si="14"/>
        <v>0.59467455621301779</v>
      </c>
      <c r="AL43" s="64" t="str">
        <f t="shared" si="15"/>
        <v>堺市北区</v>
      </c>
      <c r="AM43" s="65">
        <f t="shared" si="16"/>
        <v>0.12293729372937294</v>
      </c>
      <c r="AN43" s="64" t="str">
        <f t="shared" si="17"/>
        <v>生野区</v>
      </c>
      <c r="AO43" s="65">
        <f t="shared" si="18"/>
        <v>0.1757469244288225</v>
      </c>
      <c r="AP43" s="64" t="str">
        <f t="shared" si="19"/>
        <v>港区</v>
      </c>
      <c r="AQ43" s="65">
        <f t="shared" si="20"/>
        <v>5.4945054945054944E-2</v>
      </c>
      <c r="AR43" s="64" t="str">
        <f t="shared" si="21"/>
        <v>東淀川区</v>
      </c>
      <c r="AS43" s="65">
        <f t="shared" si="22"/>
        <v>0.43494423791821563</v>
      </c>
      <c r="AT43" s="64" t="str">
        <f t="shared" si="23"/>
        <v>大阪市</v>
      </c>
      <c r="AU43" s="65">
        <f t="shared" si="24"/>
        <v>0.36068224072427452</v>
      </c>
      <c r="AV43" s="64" t="str">
        <f t="shared" si="25"/>
        <v>堺市中区</v>
      </c>
      <c r="AW43" s="65">
        <f t="shared" si="26"/>
        <v>0.58573165788406967</v>
      </c>
      <c r="AY43" s="101">
        <f t="shared" si="27"/>
        <v>0.23751025473821494</v>
      </c>
      <c r="AZ43" s="101">
        <f t="shared" si="28"/>
        <v>0.36206460489443282</v>
      </c>
      <c r="BA43" s="101">
        <f t="shared" si="29"/>
        <v>0.59797786077184478</v>
      </c>
      <c r="BB43" s="101">
        <f t="shared" si="30"/>
        <v>0.12495057833859095</v>
      </c>
      <c r="BC43" s="101">
        <f t="shared" si="31"/>
        <v>0.173182148910488</v>
      </c>
      <c r="BD43" s="101">
        <f t="shared" si="32"/>
        <v>5.4675375472626561E-2</v>
      </c>
      <c r="BE43" s="101">
        <f t="shared" si="33"/>
        <v>0.4367651638206011</v>
      </c>
      <c r="BF43" s="101">
        <f t="shared" si="34"/>
        <v>0.36198351968862896</v>
      </c>
      <c r="BG43" s="101">
        <f t="shared" si="35"/>
        <v>0.61094091903719916</v>
      </c>
      <c r="BH43" s="102">
        <v>0</v>
      </c>
    </row>
    <row r="44" spans="2:60">
      <c r="B44" s="97">
        <v>39</v>
      </c>
      <c r="C44" s="105" t="s">
        <v>8</v>
      </c>
      <c r="D44" s="98">
        <v>16036</v>
      </c>
      <c r="E44" s="99">
        <v>3636</v>
      </c>
      <c r="F44" s="100">
        <f t="shared" si="0"/>
        <v>0.22673983537041656</v>
      </c>
      <c r="G44" s="98">
        <v>8603</v>
      </c>
      <c r="H44" s="99">
        <v>3161</v>
      </c>
      <c r="I44" s="100">
        <f t="shared" si="1"/>
        <v>0.3674299662908288</v>
      </c>
      <c r="J44" s="98">
        <v>16039</v>
      </c>
      <c r="K44" s="99">
        <v>9377</v>
      </c>
      <c r="L44" s="100">
        <f t="shared" si="2"/>
        <v>0.58463744622482694</v>
      </c>
      <c r="M44" s="98">
        <v>16038</v>
      </c>
      <c r="N44" s="99">
        <v>2000</v>
      </c>
      <c r="O44" s="100">
        <f t="shared" si="3"/>
        <v>0.12470382840753211</v>
      </c>
      <c r="P44" s="98">
        <v>16039</v>
      </c>
      <c r="Q44" s="99">
        <v>2463</v>
      </c>
      <c r="R44" s="100">
        <f t="shared" si="4"/>
        <v>0.15356318972504521</v>
      </c>
      <c r="S44" s="98">
        <v>16039</v>
      </c>
      <c r="T44" s="99">
        <v>854</v>
      </c>
      <c r="U44" s="100">
        <f t="shared" si="5"/>
        <v>5.3245214788951931E-2</v>
      </c>
      <c r="V44" s="98">
        <v>16039</v>
      </c>
      <c r="W44" s="99">
        <v>6521</v>
      </c>
      <c r="X44" s="100">
        <f t="shared" si="6"/>
        <v>0.4065714820125943</v>
      </c>
      <c r="Y44" s="98">
        <v>13933</v>
      </c>
      <c r="Z44" s="99">
        <v>4791</v>
      </c>
      <c r="AA44" s="100">
        <f t="shared" si="7"/>
        <v>0.34385990095456831</v>
      </c>
      <c r="AB44" s="98">
        <v>16036</v>
      </c>
      <c r="AC44" s="99">
        <v>9804</v>
      </c>
      <c r="AD44" s="100">
        <f t="shared" si="8"/>
        <v>0.61137440758293837</v>
      </c>
      <c r="AF44" s="64" t="str">
        <f t="shared" si="9"/>
        <v>四條畷市</v>
      </c>
      <c r="AG44" s="65">
        <f t="shared" si="10"/>
        <v>0.23904382470119523</v>
      </c>
      <c r="AH44" s="64" t="str">
        <f t="shared" si="11"/>
        <v>東成区</v>
      </c>
      <c r="AI44" s="65">
        <f t="shared" si="12"/>
        <v>0.35751295336787564</v>
      </c>
      <c r="AJ44" s="64" t="str">
        <f t="shared" si="13"/>
        <v>枚方市</v>
      </c>
      <c r="AK44" s="65">
        <f t="shared" si="14"/>
        <v>0.59318581612813626</v>
      </c>
      <c r="AL44" s="64" t="str">
        <f t="shared" si="15"/>
        <v>大阪市</v>
      </c>
      <c r="AM44" s="65">
        <f t="shared" si="16"/>
        <v>0.12250844008694446</v>
      </c>
      <c r="AN44" s="64" t="str">
        <f t="shared" si="17"/>
        <v>交野市</v>
      </c>
      <c r="AO44" s="65">
        <f t="shared" si="18"/>
        <v>0.17544812601846824</v>
      </c>
      <c r="AP44" s="64" t="str">
        <f t="shared" si="19"/>
        <v>柏原市</v>
      </c>
      <c r="AQ44" s="65">
        <f t="shared" si="20"/>
        <v>5.4763000460193278E-2</v>
      </c>
      <c r="AR44" s="64" t="str">
        <f t="shared" si="21"/>
        <v>大阪市</v>
      </c>
      <c r="AS44" s="65">
        <f t="shared" si="22"/>
        <v>0.43407801828915382</v>
      </c>
      <c r="AT44" s="64" t="str">
        <f t="shared" si="23"/>
        <v>泉佐野市</v>
      </c>
      <c r="AU44" s="65">
        <f t="shared" si="24"/>
        <v>0.35977190254017627</v>
      </c>
      <c r="AV44" s="64" t="str">
        <f t="shared" si="25"/>
        <v>旭区</v>
      </c>
      <c r="AW44" s="65">
        <f t="shared" si="26"/>
        <v>0.58573072497123135</v>
      </c>
      <c r="AY44" s="101">
        <f t="shared" si="27"/>
        <v>0.23751025473821494</v>
      </c>
      <c r="AZ44" s="101">
        <f t="shared" si="28"/>
        <v>0.36206460489443282</v>
      </c>
      <c r="BA44" s="101">
        <f t="shared" si="29"/>
        <v>0.59797786077184478</v>
      </c>
      <c r="BB44" s="101">
        <f t="shared" si="30"/>
        <v>0.12495057833859095</v>
      </c>
      <c r="BC44" s="101">
        <f t="shared" si="31"/>
        <v>0.173182148910488</v>
      </c>
      <c r="BD44" s="101">
        <f t="shared" si="32"/>
        <v>5.4675375472626561E-2</v>
      </c>
      <c r="BE44" s="101">
        <f t="shared" si="33"/>
        <v>0.4367651638206011</v>
      </c>
      <c r="BF44" s="101">
        <f t="shared" si="34"/>
        <v>0.36198351968862896</v>
      </c>
      <c r="BG44" s="101">
        <f t="shared" si="35"/>
        <v>0.61094091903719916</v>
      </c>
      <c r="BH44" s="102">
        <v>0</v>
      </c>
    </row>
    <row r="45" spans="2:60">
      <c r="B45" s="97">
        <v>40</v>
      </c>
      <c r="C45" s="105" t="s">
        <v>46</v>
      </c>
      <c r="D45" s="98">
        <v>2137</v>
      </c>
      <c r="E45" s="99">
        <v>540</v>
      </c>
      <c r="F45" s="100">
        <f t="shared" si="0"/>
        <v>0.25269068788020588</v>
      </c>
      <c r="G45" s="98">
        <v>245</v>
      </c>
      <c r="H45" s="99">
        <v>80</v>
      </c>
      <c r="I45" s="100">
        <f t="shared" si="1"/>
        <v>0.32653061224489793</v>
      </c>
      <c r="J45" s="98">
        <v>2137</v>
      </c>
      <c r="K45" s="99">
        <v>1371</v>
      </c>
      <c r="L45" s="100">
        <f t="shared" si="2"/>
        <v>0.64155357978474492</v>
      </c>
      <c r="M45" s="98">
        <v>2137</v>
      </c>
      <c r="N45" s="99">
        <v>216</v>
      </c>
      <c r="O45" s="100">
        <f t="shared" si="3"/>
        <v>0.10107627515208235</v>
      </c>
      <c r="P45" s="98">
        <v>2137</v>
      </c>
      <c r="Q45" s="99">
        <v>426</v>
      </c>
      <c r="R45" s="100">
        <f t="shared" si="4"/>
        <v>0.19934487599438466</v>
      </c>
      <c r="S45" s="98">
        <v>2137</v>
      </c>
      <c r="T45" s="99">
        <v>133</v>
      </c>
      <c r="U45" s="100">
        <f t="shared" si="5"/>
        <v>6.2236780533458116E-2</v>
      </c>
      <c r="V45" s="98">
        <v>2136</v>
      </c>
      <c r="W45" s="99">
        <v>842</v>
      </c>
      <c r="X45" s="100">
        <f t="shared" si="6"/>
        <v>0.39419475655430714</v>
      </c>
      <c r="Y45" s="98">
        <v>1723</v>
      </c>
      <c r="Z45" s="99">
        <v>625</v>
      </c>
      <c r="AA45" s="100">
        <f t="shared" si="7"/>
        <v>0.36273940800928611</v>
      </c>
      <c r="AB45" s="98">
        <v>2137</v>
      </c>
      <c r="AC45" s="99">
        <v>1162</v>
      </c>
      <c r="AD45" s="100">
        <f t="shared" si="8"/>
        <v>0.54375292466073932</v>
      </c>
      <c r="AF45" s="64" t="str">
        <f t="shared" si="9"/>
        <v>羽曳野市</v>
      </c>
      <c r="AG45" s="65">
        <f t="shared" si="10"/>
        <v>0.23811527135044172</v>
      </c>
      <c r="AH45" s="64" t="str">
        <f t="shared" si="11"/>
        <v>豊中市</v>
      </c>
      <c r="AI45" s="65">
        <f t="shared" si="12"/>
        <v>0.35743519781718963</v>
      </c>
      <c r="AJ45" s="64" t="str">
        <f t="shared" si="13"/>
        <v>豊中市</v>
      </c>
      <c r="AK45" s="65">
        <f t="shared" si="14"/>
        <v>0.59125409694669662</v>
      </c>
      <c r="AL45" s="64" t="str">
        <f t="shared" si="15"/>
        <v>淀川区</v>
      </c>
      <c r="AM45" s="65">
        <f t="shared" si="16"/>
        <v>0.12157935887412041</v>
      </c>
      <c r="AN45" s="64" t="str">
        <f t="shared" si="17"/>
        <v>東大阪市</v>
      </c>
      <c r="AO45" s="65">
        <f t="shared" si="18"/>
        <v>0.17444947680774636</v>
      </c>
      <c r="AP45" s="64" t="str">
        <f t="shared" si="19"/>
        <v>松原市</v>
      </c>
      <c r="AQ45" s="65">
        <f t="shared" si="20"/>
        <v>5.4190751445086706E-2</v>
      </c>
      <c r="AR45" s="64" t="str">
        <f t="shared" si="21"/>
        <v>城東区</v>
      </c>
      <c r="AS45" s="65">
        <f t="shared" si="22"/>
        <v>0.43299641343332246</v>
      </c>
      <c r="AT45" s="64" t="str">
        <f t="shared" si="23"/>
        <v>阪南市</v>
      </c>
      <c r="AU45" s="65">
        <f t="shared" si="24"/>
        <v>0.35747021081576535</v>
      </c>
      <c r="AV45" s="64" t="str">
        <f t="shared" si="25"/>
        <v>平野区</v>
      </c>
      <c r="AW45" s="65">
        <f t="shared" si="26"/>
        <v>0.58352337514253139</v>
      </c>
      <c r="AY45" s="101">
        <f t="shared" si="27"/>
        <v>0.23751025473821494</v>
      </c>
      <c r="AZ45" s="101">
        <f t="shared" si="28"/>
        <v>0.36206460489443282</v>
      </c>
      <c r="BA45" s="101">
        <f t="shared" si="29"/>
        <v>0.59797786077184478</v>
      </c>
      <c r="BB45" s="101">
        <f t="shared" si="30"/>
        <v>0.12495057833859095</v>
      </c>
      <c r="BC45" s="101">
        <f t="shared" si="31"/>
        <v>0.173182148910488</v>
      </c>
      <c r="BD45" s="101">
        <f t="shared" si="32"/>
        <v>5.4675375472626561E-2</v>
      </c>
      <c r="BE45" s="101">
        <f t="shared" si="33"/>
        <v>0.4367651638206011</v>
      </c>
      <c r="BF45" s="101">
        <f t="shared" si="34"/>
        <v>0.36198351968862896</v>
      </c>
      <c r="BG45" s="101">
        <f t="shared" si="35"/>
        <v>0.61094091903719916</v>
      </c>
      <c r="BH45" s="102">
        <v>0</v>
      </c>
    </row>
    <row r="46" spans="2:60">
      <c r="B46" s="97">
        <v>41</v>
      </c>
      <c r="C46" s="105" t="s">
        <v>13</v>
      </c>
      <c r="D46" s="98">
        <v>3527</v>
      </c>
      <c r="E46" s="99">
        <v>943</v>
      </c>
      <c r="F46" s="100">
        <f t="shared" si="0"/>
        <v>0.26736603345619508</v>
      </c>
      <c r="G46" s="98">
        <v>586</v>
      </c>
      <c r="H46" s="99">
        <v>246</v>
      </c>
      <c r="I46" s="100">
        <f t="shared" si="1"/>
        <v>0.41979522184300339</v>
      </c>
      <c r="J46" s="98">
        <v>3527</v>
      </c>
      <c r="K46" s="99">
        <v>2039</v>
      </c>
      <c r="L46" s="100">
        <f t="shared" si="2"/>
        <v>0.5781117096682733</v>
      </c>
      <c r="M46" s="98">
        <v>3526</v>
      </c>
      <c r="N46" s="99">
        <v>538</v>
      </c>
      <c r="O46" s="100">
        <f t="shared" si="3"/>
        <v>0.15258082813386273</v>
      </c>
      <c r="P46" s="98">
        <v>3527</v>
      </c>
      <c r="Q46" s="99">
        <v>1047</v>
      </c>
      <c r="R46" s="100">
        <f t="shared" si="4"/>
        <v>0.2968528494471222</v>
      </c>
      <c r="S46" s="98">
        <v>3527</v>
      </c>
      <c r="T46" s="99">
        <v>334</v>
      </c>
      <c r="U46" s="100">
        <f t="shared" si="5"/>
        <v>9.4698043663169834E-2</v>
      </c>
      <c r="V46" s="98">
        <v>3527</v>
      </c>
      <c r="W46" s="99">
        <v>1459</v>
      </c>
      <c r="X46" s="100">
        <f t="shared" si="6"/>
        <v>0.41366600510348739</v>
      </c>
      <c r="Y46" s="98">
        <v>787</v>
      </c>
      <c r="Z46" s="99">
        <v>274</v>
      </c>
      <c r="AA46" s="100">
        <f t="shared" si="7"/>
        <v>0.34815756035578144</v>
      </c>
      <c r="AB46" s="98">
        <v>3525</v>
      </c>
      <c r="AC46" s="99">
        <v>1963</v>
      </c>
      <c r="AD46" s="100">
        <f t="shared" si="8"/>
        <v>0.55687943262411344</v>
      </c>
      <c r="AF46" s="64" t="str">
        <f t="shared" si="9"/>
        <v>堺市</v>
      </c>
      <c r="AG46" s="65">
        <f t="shared" si="10"/>
        <v>0.23784376245516142</v>
      </c>
      <c r="AH46" s="64" t="str">
        <f t="shared" si="11"/>
        <v>茨木市</v>
      </c>
      <c r="AI46" s="65">
        <f t="shared" si="12"/>
        <v>0.35730659025787964</v>
      </c>
      <c r="AJ46" s="64" t="str">
        <f t="shared" si="13"/>
        <v>住吉区</v>
      </c>
      <c r="AK46" s="65">
        <f t="shared" si="14"/>
        <v>0.59117345193294557</v>
      </c>
      <c r="AL46" s="64" t="str">
        <f t="shared" si="15"/>
        <v>堺市美原区</v>
      </c>
      <c r="AM46" s="65">
        <f t="shared" si="16"/>
        <v>0.1214230471771075</v>
      </c>
      <c r="AN46" s="64" t="str">
        <f t="shared" si="17"/>
        <v>堺市南区</v>
      </c>
      <c r="AO46" s="65">
        <f t="shared" si="18"/>
        <v>0.17378711078928313</v>
      </c>
      <c r="AP46" s="64" t="str">
        <f t="shared" si="19"/>
        <v>東淀川区</v>
      </c>
      <c r="AQ46" s="65">
        <f t="shared" si="20"/>
        <v>5.3716216216216216E-2</v>
      </c>
      <c r="AR46" s="64" t="str">
        <f t="shared" si="21"/>
        <v>堺市西区</v>
      </c>
      <c r="AS46" s="65">
        <f t="shared" si="22"/>
        <v>0.43293885601577908</v>
      </c>
      <c r="AT46" s="64" t="str">
        <f t="shared" si="23"/>
        <v>浪速区</v>
      </c>
      <c r="AU46" s="65">
        <f t="shared" si="24"/>
        <v>0.35714285714285715</v>
      </c>
      <c r="AV46" s="64" t="str">
        <f t="shared" si="25"/>
        <v>天王寺区</v>
      </c>
      <c r="AW46" s="65">
        <f t="shared" si="26"/>
        <v>0.58097165991902833</v>
      </c>
      <c r="AY46" s="101">
        <f t="shared" si="27"/>
        <v>0.23751025473821494</v>
      </c>
      <c r="AZ46" s="101">
        <f t="shared" si="28"/>
        <v>0.36206460489443282</v>
      </c>
      <c r="BA46" s="101">
        <f t="shared" si="29"/>
        <v>0.59797786077184478</v>
      </c>
      <c r="BB46" s="101">
        <f t="shared" si="30"/>
        <v>0.12495057833859095</v>
      </c>
      <c r="BC46" s="101">
        <f t="shared" si="31"/>
        <v>0.173182148910488</v>
      </c>
      <c r="BD46" s="101">
        <f t="shared" si="32"/>
        <v>5.4675375472626561E-2</v>
      </c>
      <c r="BE46" s="101">
        <f t="shared" si="33"/>
        <v>0.4367651638206011</v>
      </c>
      <c r="BF46" s="101">
        <f t="shared" si="34"/>
        <v>0.36198351968862896</v>
      </c>
      <c r="BG46" s="101">
        <f t="shared" si="35"/>
        <v>0.61094091903719916</v>
      </c>
      <c r="BH46" s="102">
        <v>0</v>
      </c>
    </row>
    <row r="47" spans="2:60">
      <c r="B47" s="97">
        <v>42</v>
      </c>
      <c r="C47" s="105" t="s">
        <v>14</v>
      </c>
      <c r="D47" s="98">
        <v>10801</v>
      </c>
      <c r="E47" s="99">
        <v>2464</v>
      </c>
      <c r="F47" s="100">
        <f t="shared" si="0"/>
        <v>0.22812702527543746</v>
      </c>
      <c r="G47" s="98">
        <v>4566</v>
      </c>
      <c r="H47" s="99">
        <v>1714</v>
      </c>
      <c r="I47" s="100">
        <f t="shared" si="1"/>
        <v>0.37538326763031099</v>
      </c>
      <c r="J47" s="98">
        <v>10801</v>
      </c>
      <c r="K47" s="99">
        <v>6407</v>
      </c>
      <c r="L47" s="100">
        <f t="shared" si="2"/>
        <v>0.59318581612813626</v>
      </c>
      <c r="M47" s="98">
        <v>10800</v>
      </c>
      <c r="N47" s="99">
        <v>1433</v>
      </c>
      <c r="O47" s="100">
        <f t="shared" si="3"/>
        <v>0.13268518518518518</v>
      </c>
      <c r="P47" s="98">
        <v>10801</v>
      </c>
      <c r="Q47" s="99">
        <v>1733</v>
      </c>
      <c r="R47" s="100">
        <f t="shared" si="4"/>
        <v>0.16044810665679105</v>
      </c>
      <c r="S47" s="98">
        <v>10801</v>
      </c>
      <c r="T47" s="99">
        <v>442</v>
      </c>
      <c r="U47" s="100">
        <f t="shared" si="5"/>
        <v>4.0922136839181555E-2</v>
      </c>
      <c r="V47" s="98">
        <v>10800</v>
      </c>
      <c r="W47" s="99">
        <v>5047</v>
      </c>
      <c r="X47" s="100">
        <f t="shared" si="6"/>
        <v>0.46731481481481479</v>
      </c>
      <c r="Y47" s="98">
        <v>10042</v>
      </c>
      <c r="Z47" s="99">
        <v>3720</v>
      </c>
      <c r="AA47" s="100">
        <f t="shared" si="7"/>
        <v>0.37044413463453496</v>
      </c>
      <c r="AB47" s="98">
        <v>10799</v>
      </c>
      <c r="AC47" s="99">
        <v>6591</v>
      </c>
      <c r="AD47" s="100">
        <f t="shared" si="8"/>
        <v>0.61033429021205665</v>
      </c>
      <c r="AF47" s="64" t="str">
        <f t="shared" si="9"/>
        <v>堺市北区</v>
      </c>
      <c r="AG47" s="65">
        <f t="shared" si="10"/>
        <v>0.23754472887420863</v>
      </c>
      <c r="AH47" s="64" t="str">
        <f t="shared" si="11"/>
        <v>太子町</v>
      </c>
      <c r="AI47" s="65">
        <f t="shared" si="12"/>
        <v>0.35463258785942492</v>
      </c>
      <c r="AJ47" s="64" t="str">
        <f t="shared" si="13"/>
        <v>阿倍野区</v>
      </c>
      <c r="AK47" s="65">
        <f t="shared" si="14"/>
        <v>0.59071038251366115</v>
      </c>
      <c r="AL47" s="64" t="str">
        <f t="shared" si="15"/>
        <v>熊取町</v>
      </c>
      <c r="AM47" s="65">
        <f t="shared" si="16"/>
        <v>0.12127440904419322</v>
      </c>
      <c r="AN47" s="64" t="str">
        <f t="shared" si="17"/>
        <v>東淀川区</v>
      </c>
      <c r="AO47" s="65">
        <f t="shared" si="18"/>
        <v>0.17195945945945945</v>
      </c>
      <c r="AP47" s="64" t="str">
        <f t="shared" si="19"/>
        <v>大阪市</v>
      </c>
      <c r="AQ47" s="65">
        <f t="shared" si="20"/>
        <v>5.3527249184952254E-2</v>
      </c>
      <c r="AR47" s="64" t="str">
        <f t="shared" si="21"/>
        <v>寝屋川市</v>
      </c>
      <c r="AS47" s="65">
        <f t="shared" si="22"/>
        <v>0.432511798636602</v>
      </c>
      <c r="AT47" s="64" t="str">
        <f t="shared" si="23"/>
        <v>八尾市</v>
      </c>
      <c r="AU47" s="65">
        <f t="shared" si="24"/>
        <v>0.35704069691847612</v>
      </c>
      <c r="AV47" s="64" t="str">
        <f t="shared" si="25"/>
        <v>和泉市</v>
      </c>
      <c r="AW47" s="65">
        <f t="shared" si="26"/>
        <v>0.58046900096370058</v>
      </c>
      <c r="AY47" s="101">
        <f t="shared" si="27"/>
        <v>0.23751025473821494</v>
      </c>
      <c r="AZ47" s="101">
        <f t="shared" si="28"/>
        <v>0.36206460489443282</v>
      </c>
      <c r="BA47" s="101">
        <f t="shared" si="29"/>
        <v>0.59797786077184478</v>
      </c>
      <c r="BB47" s="101">
        <f t="shared" si="30"/>
        <v>0.12495057833859095</v>
      </c>
      <c r="BC47" s="101">
        <f t="shared" si="31"/>
        <v>0.173182148910488</v>
      </c>
      <c r="BD47" s="101">
        <f t="shared" si="32"/>
        <v>5.4675375472626561E-2</v>
      </c>
      <c r="BE47" s="101">
        <f t="shared" si="33"/>
        <v>0.4367651638206011</v>
      </c>
      <c r="BF47" s="101">
        <f t="shared" si="34"/>
        <v>0.36198351968862896</v>
      </c>
      <c r="BG47" s="101">
        <f t="shared" si="35"/>
        <v>0.61094091903719916</v>
      </c>
      <c r="BH47" s="102">
        <v>0</v>
      </c>
    </row>
    <row r="48" spans="2:60">
      <c r="B48" s="97">
        <v>43</v>
      </c>
      <c r="C48" s="105" t="s">
        <v>9</v>
      </c>
      <c r="D48" s="98">
        <v>8298</v>
      </c>
      <c r="E48" s="99">
        <v>1804</v>
      </c>
      <c r="F48" s="100">
        <f t="shared" si="0"/>
        <v>0.21740178356230416</v>
      </c>
      <c r="G48" s="98">
        <v>3490</v>
      </c>
      <c r="H48" s="99">
        <v>1247</v>
      </c>
      <c r="I48" s="100">
        <f t="shared" si="1"/>
        <v>0.35730659025787964</v>
      </c>
      <c r="J48" s="98">
        <v>8298</v>
      </c>
      <c r="K48" s="99">
        <v>4756</v>
      </c>
      <c r="L48" s="100">
        <f t="shared" si="2"/>
        <v>0.57315015666425639</v>
      </c>
      <c r="M48" s="98">
        <v>8297</v>
      </c>
      <c r="N48" s="99">
        <v>1005</v>
      </c>
      <c r="O48" s="100">
        <f t="shared" si="3"/>
        <v>0.12112811859708328</v>
      </c>
      <c r="P48" s="98">
        <v>8298</v>
      </c>
      <c r="Q48" s="99">
        <v>1203</v>
      </c>
      <c r="R48" s="100">
        <f t="shared" si="4"/>
        <v>0.14497469269703542</v>
      </c>
      <c r="S48" s="98">
        <v>8298</v>
      </c>
      <c r="T48" s="99">
        <v>398</v>
      </c>
      <c r="U48" s="100">
        <f t="shared" si="5"/>
        <v>4.7963364666184623E-2</v>
      </c>
      <c r="V48" s="98">
        <v>8291</v>
      </c>
      <c r="W48" s="99">
        <v>3582</v>
      </c>
      <c r="X48" s="100">
        <f t="shared" si="6"/>
        <v>0.43203473646122303</v>
      </c>
      <c r="Y48" s="98">
        <v>7652</v>
      </c>
      <c r="Z48" s="99">
        <v>2804</v>
      </c>
      <c r="AA48" s="100">
        <f t="shared" si="7"/>
        <v>0.36644014636696287</v>
      </c>
      <c r="AB48" s="98">
        <v>8292</v>
      </c>
      <c r="AC48" s="99">
        <v>5131</v>
      </c>
      <c r="AD48" s="100">
        <f t="shared" si="8"/>
        <v>0.61878919440424507</v>
      </c>
      <c r="AF48" s="64" t="str">
        <f t="shared" si="9"/>
        <v>熊取町</v>
      </c>
      <c r="AG48" s="65">
        <f t="shared" si="10"/>
        <v>0.23741007194244604</v>
      </c>
      <c r="AH48" s="64" t="str">
        <f t="shared" si="11"/>
        <v>此花区</v>
      </c>
      <c r="AI48" s="65">
        <f t="shared" si="12"/>
        <v>0.35411471321695759</v>
      </c>
      <c r="AJ48" s="64" t="str">
        <f t="shared" si="13"/>
        <v>住之江区</v>
      </c>
      <c r="AK48" s="65">
        <f t="shared" si="14"/>
        <v>0.59013867488443761</v>
      </c>
      <c r="AL48" s="64" t="str">
        <f t="shared" si="15"/>
        <v>茨木市</v>
      </c>
      <c r="AM48" s="65">
        <f t="shared" si="16"/>
        <v>0.12112811859708328</v>
      </c>
      <c r="AN48" s="64" t="str">
        <f t="shared" si="17"/>
        <v>城東区</v>
      </c>
      <c r="AO48" s="65">
        <f t="shared" si="18"/>
        <v>0.17150309748940332</v>
      </c>
      <c r="AP48" s="64" t="str">
        <f t="shared" si="19"/>
        <v>高槻市</v>
      </c>
      <c r="AQ48" s="65">
        <f t="shared" si="20"/>
        <v>5.3245214788951931E-2</v>
      </c>
      <c r="AR48" s="64" t="str">
        <f t="shared" si="21"/>
        <v>茨木市</v>
      </c>
      <c r="AS48" s="65">
        <f t="shared" si="22"/>
        <v>0.43203473646122303</v>
      </c>
      <c r="AT48" s="64" t="str">
        <f t="shared" si="23"/>
        <v>岬町</v>
      </c>
      <c r="AU48" s="65">
        <f t="shared" si="24"/>
        <v>0.35691318327974275</v>
      </c>
      <c r="AV48" s="64" t="str">
        <f t="shared" si="25"/>
        <v>松原市</v>
      </c>
      <c r="AW48" s="65">
        <f t="shared" si="26"/>
        <v>0.58026030368763559</v>
      </c>
      <c r="AY48" s="101">
        <f t="shared" si="27"/>
        <v>0.23751025473821494</v>
      </c>
      <c r="AZ48" s="101">
        <f t="shared" si="28"/>
        <v>0.36206460489443282</v>
      </c>
      <c r="BA48" s="101">
        <f t="shared" si="29"/>
        <v>0.59797786077184478</v>
      </c>
      <c r="BB48" s="101">
        <f t="shared" si="30"/>
        <v>0.12495057833859095</v>
      </c>
      <c r="BC48" s="101">
        <f t="shared" si="31"/>
        <v>0.173182148910488</v>
      </c>
      <c r="BD48" s="101">
        <f t="shared" si="32"/>
        <v>5.4675375472626561E-2</v>
      </c>
      <c r="BE48" s="101">
        <f t="shared" si="33"/>
        <v>0.4367651638206011</v>
      </c>
      <c r="BF48" s="101">
        <f t="shared" si="34"/>
        <v>0.36198351968862896</v>
      </c>
      <c r="BG48" s="101">
        <f t="shared" si="35"/>
        <v>0.61094091903719916</v>
      </c>
      <c r="BH48" s="102">
        <v>0</v>
      </c>
    </row>
    <row r="49" spans="2:60">
      <c r="B49" s="97">
        <v>44</v>
      </c>
      <c r="C49" s="105" t="s">
        <v>21</v>
      </c>
      <c r="D49" s="98">
        <v>9363</v>
      </c>
      <c r="E49" s="99">
        <v>2316</v>
      </c>
      <c r="F49" s="100">
        <f t="shared" si="0"/>
        <v>0.24735661646908041</v>
      </c>
      <c r="G49" s="98">
        <v>4479</v>
      </c>
      <c r="H49" s="99">
        <v>1664</v>
      </c>
      <c r="I49" s="100">
        <f t="shared" si="1"/>
        <v>0.37151149810225498</v>
      </c>
      <c r="J49" s="98">
        <v>9369</v>
      </c>
      <c r="K49" s="99">
        <v>5073</v>
      </c>
      <c r="L49" s="100">
        <f t="shared" si="2"/>
        <v>0.54146653858469418</v>
      </c>
      <c r="M49" s="98">
        <v>9369</v>
      </c>
      <c r="N49" s="99">
        <v>1053</v>
      </c>
      <c r="O49" s="100">
        <f t="shared" si="3"/>
        <v>0.11239193083573487</v>
      </c>
      <c r="P49" s="98">
        <v>9369</v>
      </c>
      <c r="Q49" s="99">
        <v>1573</v>
      </c>
      <c r="R49" s="100">
        <f t="shared" si="4"/>
        <v>0.16789411890276443</v>
      </c>
      <c r="S49" s="98">
        <v>9369</v>
      </c>
      <c r="T49" s="99">
        <v>542</v>
      </c>
      <c r="U49" s="100">
        <f t="shared" si="5"/>
        <v>5.7850357562173126E-2</v>
      </c>
      <c r="V49" s="98">
        <v>9369</v>
      </c>
      <c r="W49" s="99">
        <v>4183</v>
      </c>
      <c r="X49" s="100">
        <f t="shared" si="6"/>
        <v>0.44647240900843205</v>
      </c>
      <c r="Y49" s="98">
        <v>7691</v>
      </c>
      <c r="Z49" s="99">
        <v>2746</v>
      </c>
      <c r="AA49" s="100">
        <f t="shared" si="7"/>
        <v>0.35704069691847612</v>
      </c>
      <c r="AB49" s="98">
        <v>9368</v>
      </c>
      <c r="AC49" s="99">
        <v>6120</v>
      </c>
      <c r="AD49" s="100">
        <f t="shared" si="8"/>
        <v>0.65328778821520073</v>
      </c>
      <c r="AF49" s="64" t="str">
        <f t="shared" si="9"/>
        <v>和泉市</v>
      </c>
      <c r="AG49" s="65">
        <f t="shared" si="10"/>
        <v>0.23484970262015753</v>
      </c>
      <c r="AH49" s="64" t="str">
        <f t="shared" si="11"/>
        <v>天王寺区</v>
      </c>
      <c r="AI49" s="65">
        <f t="shared" si="12"/>
        <v>0.35402298850574715</v>
      </c>
      <c r="AJ49" s="64" t="str">
        <f t="shared" si="13"/>
        <v>泉佐野市</v>
      </c>
      <c r="AK49" s="65">
        <f t="shared" si="14"/>
        <v>0.58997429305912596</v>
      </c>
      <c r="AL49" s="64" t="str">
        <f t="shared" si="15"/>
        <v>堺市南区</v>
      </c>
      <c r="AM49" s="65">
        <f t="shared" si="16"/>
        <v>0.12092686459087618</v>
      </c>
      <c r="AN49" s="64" t="str">
        <f t="shared" si="17"/>
        <v>都島区</v>
      </c>
      <c r="AO49" s="65">
        <f t="shared" si="18"/>
        <v>0.17086834733893558</v>
      </c>
      <c r="AP49" s="64" t="str">
        <f t="shared" si="19"/>
        <v>堺市美原区</v>
      </c>
      <c r="AQ49" s="65">
        <f t="shared" si="20"/>
        <v>5.2590873936581593E-2</v>
      </c>
      <c r="AR49" s="64" t="str">
        <f t="shared" si="21"/>
        <v>岸和田市</v>
      </c>
      <c r="AS49" s="65">
        <f t="shared" si="22"/>
        <v>0.43200859291084853</v>
      </c>
      <c r="AT49" s="64" t="str">
        <f t="shared" si="23"/>
        <v>池田市</v>
      </c>
      <c r="AU49" s="65">
        <f t="shared" si="24"/>
        <v>0.3562770562770563</v>
      </c>
      <c r="AV49" s="64" t="str">
        <f t="shared" si="25"/>
        <v>河内長野市</v>
      </c>
      <c r="AW49" s="65">
        <f t="shared" si="26"/>
        <v>0.57960149930952853</v>
      </c>
      <c r="AY49" s="101">
        <f t="shared" si="27"/>
        <v>0.23751025473821494</v>
      </c>
      <c r="AZ49" s="101">
        <f t="shared" si="28"/>
        <v>0.36206460489443282</v>
      </c>
      <c r="BA49" s="101">
        <f t="shared" si="29"/>
        <v>0.59797786077184478</v>
      </c>
      <c r="BB49" s="101">
        <f t="shared" si="30"/>
        <v>0.12495057833859095</v>
      </c>
      <c r="BC49" s="101">
        <f t="shared" si="31"/>
        <v>0.173182148910488</v>
      </c>
      <c r="BD49" s="101">
        <f t="shared" si="32"/>
        <v>5.4675375472626561E-2</v>
      </c>
      <c r="BE49" s="101">
        <f t="shared" si="33"/>
        <v>0.4367651638206011</v>
      </c>
      <c r="BF49" s="101">
        <f t="shared" si="34"/>
        <v>0.36198351968862896</v>
      </c>
      <c r="BG49" s="101">
        <f t="shared" si="35"/>
        <v>0.61094091903719916</v>
      </c>
      <c r="BH49" s="102">
        <v>0</v>
      </c>
    </row>
    <row r="50" spans="2:60">
      <c r="B50" s="97">
        <v>45</v>
      </c>
      <c r="C50" s="105" t="s">
        <v>47</v>
      </c>
      <c r="D50" s="98">
        <v>2334</v>
      </c>
      <c r="E50" s="99">
        <v>662</v>
      </c>
      <c r="F50" s="100">
        <f t="shared" si="0"/>
        <v>0.28363324764353043</v>
      </c>
      <c r="G50" s="98">
        <v>82</v>
      </c>
      <c r="H50" s="99">
        <v>38</v>
      </c>
      <c r="I50" s="100">
        <f t="shared" si="1"/>
        <v>0.46341463414634149</v>
      </c>
      <c r="J50" s="98">
        <v>2334</v>
      </c>
      <c r="K50" s="99">
        <v>1377</v>
      </c>
      <c r="L50" s="100">
        <f t="shared" si="2"/>
        <v>0.58997429305912596</v>
      </c>
      <c r="M50" s="98">
        <v>2333</v>
      </c>
      <c r="N50" s="99">
        <v>307</v>
      </c>
      <c r="O50" s="100">
        <f t="shared" si="3"/>
        <v>0.13159022717531077</v>
      </c>
      <c r="P50" s="98">
        <v>2334</v>
      </c>
      <c r="Q50" s="99">
        <v>376</v>
      </c>
      <c r="R50" s="100">
        <f t="shared" si="4"/>
        <v>0.1610968294772922</v>
      </c>
      <c r="S50" s="98">
        <v>2334</v>
      </c>
      <c r="T50" s="99">
        <v>149</v>
      </c>
      <c r="U50" s="100">
        <f t="shared" si="5"/>
        <v>6.3838903170522709E-2</v>
      </c>
      <c r="V50" s="98">
        <v>2334</v>
      </c>
      <c r="W50" s="99">
        <v>879</v>
      </c>
      <c r="X50" s="100">
        <f t="shared" si="6"/>
        <v>0.37660668380462725</v>
      </c>
      <c r="Y50" s="98">
        <v>1929</v>
      </c>
      <c r="Z50" s="99">
        <v>694</v>
      </c>
      <c r="AA50" s="100">
        <f t="shared" si="7"/>
        <v>0.35977190254017627</v>
      </c>
      <c r="AB50" s="98">
        <v>2334</v>
      </c>
      <c r="AC50" s="99">
        <v>1348</v>
      </c>
      <c r="AD50" s="100">
        <f t="shared" si="8"/>
        <v>0.57754927163667524</v>
      </c>
      <c r="AF50" s="64" t="str">
        <f t="shared" si="9"/>
        <v>泉南市</v>
      </c>
      <c r="AG50" s="65">
        <f t="shared" si="10"/>
        <v>0.23445692883895131</v>
      </c>
      <c r="AH50" s="64" t="str">
        <f t="shared" si="11"/>
        <v>住之江区</v>
      </c>
      <c r="AI50" s="65">
        <f t="shared" si="12"/>
        <v>0.35300668151447662</v>
      </c>
      <c r="AJ50" s="64" t="str">
        <f t="shared" si="13"/>
        <v>福島区</v>
      </c>
      <c r="AK50" s="65">
        <f t="shared" si="14"/>
        <v>0.58951175406871614</v>
      </c>
      <c r="AL50" s="64" t="str">
        <f t="shared" si="15"/>
        <v>摂津市</v>
      </c>
      <c r="AM50" s="65">
        <f t="shared" si="16"/>
        <v>0.12071692145492884</v>
      </c>
      <c r="AN50" s="64" t="str">
        <f t="shared" si="17"/>
        <v>阪南市</v>
      </c>
      <c r="AO50" s="65">
        <f t="shared" si="18"/>
        <v>0.17066895368782162</v>
      </c>
      <c r="AP50" s="64" t="str">
        <f t="shared" si="19"/>
        <v>旭区</v>
      </c>
      <c r="AQ50" s="65">
        <f t="shared" si="20"/>
        <v>5.1783659378596088E-2</v>
      </c>
      <c r="AR50" s="64" t="str">
        <f t="shared" si="21"/>
        <v>阪南市</v>
      </c>
      <c r="AS50" s="65">
        <f t="shared" si="22"/>
        <v>0.43053173241852488</v>
      </c>
      <c r="AT50" s="64" t="str">
        <f t="shared" si="23"/>
        <v>都島区</v>
      </c>
      <c r="AU50" s="65">
        <f t="shared" si="24"/>
        <v>0.35516372795969775</v>
      </c>
      <c r="AV50" s="64" t="str">
        <f t="shared" si="25"/>
        <v>交野市</v>
      </c>
      <c r="AW50" s="65">
        <f t="shared" si="26"/>
        <v>0.57957631721890279</v>
      </c>
      <c r="AY50" s="101">
        <f t="shared" si="27"/>
        <v>0.23751025473821494</v>
      </c>
      <c r="AZ50" s="101">
        <f t="shared" si="28"/>
        <v>0.36206460489443282</v>
      </c>
      <c r="BA50" s="101">
        <f t="shared" si="29"/>
        <v>0.59797786077184478</v>
      </c>
      <c r="BB50" s="101">
        <f t="shared" si="30"/>
        <v>0.12495057833859095</v>
      </c>
      <c r="BC50" s="101">
        <f t="shared" si="31"/>
        <v>0.173182148910488</v>
      </c>
      <c r="BD50" s="101">
        <f t="shared" si="32"/>
        <v>5.4675375472626561E-2</v>
      </c>
      <c r="BE50" s="101">
        <f t="shared" si="33"/>
        <v>0.4367651638206011</v>
      </c>
      <c r="BF50" s="101">
        <f t="shared" si="34"/>
        <v>0.36198351968862896</v>
      </c>
      <c r="BG50" s="101">
        <f t="shared" si="35"/>
        <v>0.61094091903719916</v>
      </c>
      <c r="BH50" s="102">
        <v>0</v>
      </c>
    </row>
    <row r="51" spans="2:60">
      <c r="B51" s="97">
        <v>46</v>
      </c>
      <c r="C51" s="105" t="s">
        <v>25</v>
      </c>
      <c r="D51" s="98">
        <v>4629</v>
      </c>
      <c r="E51" s="99">
        <v>1055</v>
      </c>
      <c r="F51" s="100">
        <f t="shared" si="0"/>
        <v>0.22791099589544178</v>
      </c>
      <c r="G51" s="98">
        <v>2054</v>
      </c>
      <c r="H51" s="99">
        <v>719</v>
      </c>
      <c r="I51" s="100">
        <f t="shared" si="1"/>
        <v>0.35004868549172347</v>
      </c>
      <c r="J51" s="98">
        <v>4629</v>
      </c>
      <c r="K51" s="99">
        <v>2721</v>
      </c>
      <c r="L51" s="100">
        <f t="shared" si="2"/>
        <v>0.58781594296824369</v>
      </c>
      <c r="M51" s="98">
        <v>4629</v>
      </c>
      <c r="N51" s="99">
        <v>491</v>
      </c>
      <c r="O51" s="100">
        <f t="shared" si="3"/>
        <v>0.10607042557787859</v>
      </c>
      <c r="P51" s="98">
        <v>4629</v>
      </c>
      <c r="Q51" s="99">
        <v>857</v>
      </c>
      <c r="R51" s="100">
        <f t="shared" si="4"/>
        <v>0.18513717865629725</v>
      </c>
      <c r="S51" s="98">
        <v>4629</v>
      </c>
      <c r="T51" s="99">
        <v>237</v>
      </c>
      <c r="U51" s="100">
        <f t="shared" si="5"/>
        <v>5.1198963058976019E-2</v>
      </c>
      <c r="V51" s="98">
        <v>4629</v>
      </c>
      <c r="W51" s="99">
        <v>1884</v>
      </c>
      <c r="X51" s="100">
        <f t="shared" si="6"/>
        <v>0.40699935191185999</v>
      </c>
      <c r="Y51" s="98">
        <v>4053</v>
      </c>
      <c r="Z51" s="99">
        <v>1469</v>
      </c>
      <c r="AA51" s="100">
        <f t="shared" si="7"/>
        <v>0.3624475697014557</v>
      </c>
      <c r="AB51" s="98">
        <v>4627</v>
      </c>
      <c r="AC51" s="99">
        <v>2611</v>
      </c>
      <c r="AD51" s="100">
        <f t="shared" si="8"/>
        <v>0.56429652042360057</v>
      </c>
      <c r="AF51" s="64" t="str">
        <f t="shared" si="9"/>
        <v>東住吉区</v>
      </c>
      <c r="AG51" s="65">
        <f t="shared" si="10"/>
        <v>0.23271221532091096</v>
      </c>
      <c r="AH51" s="64" t="str">
        <f t="shared" si="11"/>
        <v>福島区</v>
      </c>
      <c r="AI51" s="65">
        <f t="shared" si="12"/>
        <v>0.3525535420098847</v>
      </c>
      <c r="AJ51" s="64" t="str">
        <f t="shared" si="13"/>
        <v>大阪狭山市</v>
      </c>
      <c r="AK51" s="65">
        <f t="shared" si="14"/>
        <v>0.58919961427193823</v>
      </c>
      <c r="AL51" s="64" t="str">
        <f t="shared" si="15"/>
        <v>浪速区</v>
      </c>
      <c r="AM51" s="65">
        <f t="shared" si="16"/>
        <v>0.12053571428571429</v>
      </c>
      <c r="AN51" s="64" t="str">
        <f t="shared" si="17"/>
        <v>熊取町</v>
      </c>
      <c r="AO51" s="65">
        <f t="shared" si="18"/>
        <v>0.16855087358684481</v>
      </c>
      <c r="AP51" s="64" t="str">
        <f t="shared" si="19"/>
        <v>阪南市</v>
      </c>
      <c r="AQ51" s="65">
        <f t="shared" si="20"/>
        <v>5.1457975986277875E-2</v>
      </c>
      <c r="AR51" s="64" t="str">
        <f t="shared" si="21"/>
        <v>大阪狭山市</v>
      </c>
      <c r="AS51" s="65">
        <f t="shared" si="22"/>
        <v>0.42857142857142855</v>
      </c>
      <c r="AT51" s="64" t="str">
        <f t="shared" si="23"/>
        <v>摂津市</v>
      </c>
      <c r="AU51" s="65">
        <f t="shared" si="24"/>
        <v>0.35490753911806544</v>
      </c>
      <c r="AV51" s="64" t="str">
        <f t="shared" si="25"/>
        <v>東淀川区</v>
      </c>
      <c r="AW51" s="65">
        <f t="shared" si="26"/>
        <v>0.57905405405405408</v>
      </c>
      <c r="AY51" s="101">
        <f t="shared" si="27"/>
        <v>0.23751025473821494</v>
      </c>
      <c r="AZ51" s="101">
        <f t="shared" si="28"/>
        <v>0.36206460489443282</v>
      </c>
      <c r="BA51" s="101">
        <f t="shared" si="29"/>
        <v>0.59797786077184478</v>
      </c>
      <c r="BB51" s="101">
        <f t="shared" si="30"/>
        <v>0.12495057833859095</v>
      </c>
      <c r="BC51" s="101">
        <f t="shared" si="31"/>
        <v>0.173182148910488</v>
      </c>
      <c r="BD51" s="101">
        <f t="shared" si="32"/>
        <v>5.4675375472626561E-2</v>
      </c>
      <c r="BE51" s="101">
        <f t="shared" si="33"/>
        <v>0.4367651638206011</v>
      </c>
      <c r="BF51" s="101">
        <f t="shared" si="34"/>
        <v>0.36198351968862896</v>
      </c>
      <c r="BG51" s="101">
        <f t="shared" si="35"/>
        <v>0.61094091903719916</v>
      </c>
      <c r="BH51" s="102">
        <v>0</v>
      </c>
    </row>
    <row r="52" spans="2:60">
      <c r="B52" s="97">
        <v>47</v>
      </c>
      <c r="C52" s="105" t="s">
        <v>15</v>
      </c>
      <c r="D52" s="98">
        <v>9535</v>
      </c>
      <c r="E52" s="99">
        <v>2393</v>
      </c>
      <c r="F52" s="100">
        <f t="shared" si="0"/>
        <v>0.25097011012060827</v>
      </c>
      <c r="G52" s="98">
        <v>4897</v>
      </c>
      <c r="H52" s="99">
        <v>1806</v>
      </c>
      <c r="I52" s="100">
        <f t="shared" si="1"/>
        <v>0.36879722278946292</v>
      </c>
      <c r="J52" s="98">
        <v>9535</v>
      </c>
      <c r="K52" s="99">
        <v>5870</v>
      </c>
      <c r="L52" s="100">
        <f t="shared" si="2"/>
        <v>0.61562663869952805</v>
      </c>
      <c r="M52" s="98">
        <v>9535</v>
      </c>
      <c r="N52" s="99">
        <v>1280</v>
      </c>
      <c r="O52" s="100">
        <f t="shared" si="3"/>
        <v>0.13424226533822758</v>
      </c>
      <c r="P52" s="98">
        <v>9535</v>
      </c>
      <c r="Q52" s="99">
        <v>1727</v>
      </c>
      <c r="R52" s="100">
        <f t="shared" si="4"/>
        <v>0.18112218143681175</v>
      </c>
      <c r="S52" s="98">
        <v>9535</v>
      </c>
      <c r="T52" s="99">
        <v>588</v>
      </c>
      <c r="U52" s="100">
        <f t="shared" si="5"/>
        <v>6.1667540639748296E-2</v>
      </c>
      <c r="V52" s="98">
        <v>9535</v>
      </c>
      <c r="W52" s="99">
        <v>4124</v>
      </c>
      <c r="X52" s="100">
        <f t="shared" si="6"/>
        <v>0.432511798636602</v>
      </c>
      <c r="Y52" s="98">
        <v>7888</v>
      </c>
      <c r="Z52" s="99">
        <v>2760</v>
      </c>
      <c r="AA52" s="100">
        <f t="shared" si="7"/>
        <v>0.34989858012170383</v>
      </c>
      <c r="AB52" s="98">
        <v>9535</v>
      </c>
      <c r="AC52" s="99">
        <v>5722</v>
      </c>
      <c r="AD52" s="100">
        <f t="shared" si="8"/>
        <v>0.60010487676979551</v>
      </c>
      <c r="AF52" s="64" t="str">
        <f t="shared" si="9"/>
        <v>東成区</v>
      </c>
      <c r="AG52" s="65">
        <f t="shared" si="10"/>
        <v>0.23117076808351977</v>
      </c>
      <c r="AH52" s="64" t="str">
        <f t="shared" si="11"/>
        <v>交野市</v>
      </c>
      <c r="AI52" s="65">
        <f t="shared" si="12"/>
        <v>0.3515151515151515</v>
      </c>
      <c r="AJ52" s="64" t="str">
        <f t="shared" si="13"/>
        <v>富田林市</v>
      </c>
      <c r="AK52" s="65">
        <f t="shared" si="14"/>
        <v>0.58781594296824369</v>
      </c>
      <c r="AL52" s="64" t="str">
        <f t="shared" si="15"/>
        <v>港区</v>
      </c>
      <c r="AM52" s="65">
        <f t="shared" si="16"/>
        <v>0.12003381234150465</v>
      </c>
      <c r="AN52" s="64" t="str">
        <f t="shared" si="17"/>
        <v>鶴見区</v>
      </c>
      <c r="AO52" s="65">
        <f t="shared" si="18"/>
        <v>0.16791845493562232</v>
      </c>
      <c r="AP52" s="64" t="str">
        <f t="shared" si="19"/>
        <v>富田林市</v>
      </c>
      <c r="AQ52" s="65">
        <f t="shared" si="20"/>
        <v>5.1198963058976019E-2</v>
      </c>
      <c r="AR52" s="64" t="str">
        <f t="shared" si="21"/>
        <v>岬町</v>
      </c>
      <c r="AS52" s="65">
        <f t="shared" si="22"/>
        <v>0.4270557029177719</v>
      </c>
      <c r="AT52" s="64" t="str">
        <f t="shared" si="23"/>
        <v>泉南市</v>
      </c>
      <c r="AU52" s="65">
        <f t="shared" si="24"/>
        <v>0.35471331389698735</v>
      </c>
      <c r="AV52" s="64" t="str">
        <f t="shared" si="25"/>
        <v>堺市西区</v>
      </c>
      <c r="AW52" s="65">
        <f t="shared" si="26"/>
        <v>0.57889546351084809</v>
      </c>
      <c r="AY52" s="101">
        <f t="shared" si="27"/>
        <v>0.23751025473821494</v>
      </c>
      <c r="AZ52" s="101">
        <f t="shared" si="28"/>
        <v>0.36206460489443282</v>
      </c>
      <c r="BA52" s="101">
        <f t="shared" si="29"/>
        <v>0.59797786077184478</v>
      </c>
      <c r="BB52" s="101">
        <f t="shared" si="30"/>
        <v>0.12495057833859095</v>
      </c>
      <c r="BC52" s="101">
        <f t="shared" si="31"/>
        <v>0.173182148910488</v>
      </c>
      <c r="BD52" s="101">
        <f t="shared" si="32"/>
        <v>5.4675375472626561E-2</v>
      </c>
      <c r="BE52" s="101">
        <f t="shared" si="33"/>
        <v>0.4367651638206011</v>
      </c>
      <c r="BF52" s="101">
        <f t="shared" si="34"/>
        <v>0.36198351968862896</v>
      </c>
      <c r="BG52" s="101">
        <f t="shared" si="35"/>
        <v>0.61094091903719916</v>
      </c>
      <c r="BH52" s="102">
        <v>0</v>
      </c>
    </row>
    <row r="53" spans="2:60">
      <c r="B53" s="97">
        <v>48</v>
      </c>
      <c r="C53" s="105" t="s">
        <v>26</v>
      </c>
      <c r="D53" s="98">
        <v>5070</v>
      </c>
      <c r="E53" s="99">
        <v>1118</v>
      </c>
      <c r="F53" s="100">
        <f t="shared" si="0"/>
        <v>0.22051282051282051</v>
      </c>
      <c r="G53" s="98">
        <v>228</v>
      </c>
      <c r="H53" s="99">
        <v>80</v>
      </c>
      <c r="I53" s="100">
        <f t="shared" si="1"/>
        <v>0.35087719298245612</v>
      </c>
      <c r="J53" s="98">
        <v>5070</v>
      </c>
      <c r="K53" s="99">
        <v>3015</v>
      </c>
      <c r="L53" s="100">
        <f t="shared" si="2"/>
        <v>0.59467455621301779</v>
      </c>
      <c r="M53" s="98">
        <v>5070</v>
      </c>
      <c r="N53" s="99">
        <v>710</v>
      </c>
      <c r="O53" s="100">
        <f t="shared" si="3"/>
        <v>0.14003944773175542</v>
      </c>
      <c r="P53" s="98">
        <v>5070</v>
      </c>
      <c r="Q53" s="99">
        <v>843</v>
      </c>
      <c r="R53" s="100">
        <f t="shared" si="4"/>
        <v>0.16627218934911242</v>
      </c>
      <c r="S53" s="98">
        <v>5070</v>
      </c>
      <c r="T53" s="99">
        <v>258</v>
      </c>
      <c r="U53" s="100">
        <f t="shared" si="5"/>
        <v>5.0887573964497043E-2</v>
      </c>
      <c r="V53" s="98">
        <v>5062</v>
      </c>
      <c r="W53" s="99">
        <v>2080</v>
      </c>
      <c r="X53" s="100">
        <f t="shared" si="6"/>
        <v>0.41090478071908337</v>
      </c>
      <c r="Y53" s="98">
        <v>4345</v>
      </c>
      <c r="Z53" s="99">
        <v>1645</v>
      </c>
      <c r="AA53" s="100">
        <f t="shared" si="7"/>
        <v>0.37859608745684697</v>
      </c>
      <c r="AB53" s="98">
        <v>5069</v>
      </c>
      <c r="AC53" s="99">
        <v>2938</v>
      </c>
      <c r="AD53" s="100">
        <f t="shared" si="8"/>
        <v>0.57960149930952853</v>
      </c>
      <c r="AF53" s="64" t="str">
        <f t="shared" si="9"/>
        <v>都島区</v>
      </c>
      <c r="AG53" s="65">
        <f t="shared" si="10"/>
        <v>0.230812324929972</v>
      </c>
      <c r="AH53" s="64" t="str">
        <f t="shared" si="11"/>
        <v>河内長野市</v>
      </c>
      <c r="AI53" s="65">
        <f t="shared" si="12"/>
        <v>0.35087719298245612</v>
      </c>
      <c r="AJ53" s="64" t="str">
        <f t="shared" si="13"/>
        <v>四條畷市</v>
      </c>
      <c r="AK53" s="65">
        <f t="shared" si="14"/>
        <v>0.58698539176626829</v>
      </c>
      <c r="AL53" s="64" t="str">
        <f t="shared" si="15"/>
        <v>豊中市</v>
      </c>
      <c r="AM53" s="65">
        <f t="shared" si="16"/>
        <v>0.11946864487190546</v>
      </c>
      <c r="AN53" s="64" t="str">
        <f t="shared" si="17"/>
        <v>八尾市</v>
      </c>
      <c r="AO53" s="65">
        <f t="shared" si="18"/>
        <v>0.16789411890276443</v>
      </c>
      <c r="AP53" s="64" t="str">
        <f t="shared" si="19"/>
        <v>大阪狭山市</v>
      </c>
      <c r="AQ53" s="65">
        <f t="shared" si="20"/>
        <v>5.1108968177434912E-2</v>
      </c>
      <c r="AR53" s="64" t="str">
        <f t="shared" si="21"/>
        <v>熊取町</v>
      </c>
      <c r="AS53" s="65">
        <f t="shared" si="22"/>
        <v>0.42651593011305239</v>
      </c>
      <c r="AT53" s="64" t="str">
        <f t="shared" si="23"/>
        <v>東住吉区</v>
      </c>
      <c r="AU53" s="65">
        <f t="shared" si="24"/>
        <v>0.35435294117647059</v>
      </c>
      <c r="AV53" s="64" t="str">
        <f t="shared" si="25"/>
        <v>島本町</v>
      </c>
      <c r="AW53" s="65">
        <f t="shared" si="26"/>
        <v>0.5784695201037614</v>
      </c>
      <c r="AY53" s="101">
        <f t="shared" si="27"/>
        <v>0.23751025473821494</v>
      </c>
      <c r="AZ53" s="101">
        <f t="shared" si="28"/>
        <v>0.36206460489443282</v>
      </c>
      <c r="BA53" s="101">
        <f t="shared" si="29"/>
        <v>0.59797786077184478</v>
      </c>
      <c r="BB53" s="101">
        <f t="shared" si="30"/>
        <v>0.12495057833859095</v>
      </c>
      <c r="BC53" s="101">
        <f t="shared" si="31"/>
        <v>0.173182148910488</v>
      </c>
      <c r="BD53" s="101">
        <f t="shared" si="32"/>
        <v>5.4675375472626561E-2</v>
      </c>
      <c r="BE53" s="101">
        <f t="shared" si="33"/>
        <v>0.4367651638206011</v>
      </c>
      <c r="BF53" s="101">
        <f t="shared" si="34"/>
        <v>0.36198351968862896</v>
      </c>
      <c r="BG53" s="101">
        <f t="shared" si="35"/>
        <v>0.61094091903719916</v>
      </c>
      <c r="BH53" s="102">
        <v>0</v>
      </c>
    </row>
    <row r="54" spans="2:60">
      <c r="B54" s="97">
        <v>49</v>
      </c>
      <c r="C54" s="105" t="s">
        <v>27</v>
      </c>
      <c r="D54" s="98">
        <v>2768</v>
      </c>
      <c r="E54" s="99">
        <v>689</v>
      </c>
      <c r="F54" s="100">
        <f t="shared" si="0"/>
        <v>0.24891618497109827</v>
      </c>
      <c r="G54" s="98">
        <v>140</v>
      </c>
      <c r="H54" s="99">
        <v>46</v>
      </c>
      <c r="I54" s="100">
        <f t="shared" si="1"/>
        <v>0.32857142857142857</v>
      </c>
      <c r="J54" s="98">
        <v>2768</v>
      </c>
      <c r="K54" s="99">
        <v>1677</v>
      </c>
      <c r="L54" s="100">
        <f t="shared" si="2"/>
        <v>0.60585260115606931</v>
      </c>
      <c r="M54" s="98">
        <v>2768</v>
      </c>
      <c r="N54" s="99">
        <v>369</v>
      </c>
      <c r="O54" s="100">
        <f t="shared" si="3"/>
        <v>0.1333092485549133</v>
      </c>
      <c r="P54" s="98">
        <v>2768</v>
      </c>
      <c r="Q54" s="99">
        <v>526</v>
      </c>
      <c r="R54" s="100">
        <f t="shared" si="4"/>
        <v>0.19002890173410406</v>
      </c>
      <c r="S54" s="98">
        <v>2768</v>
      </c>
      <c r="T54" s="99">
        <v>150</v>
      </c>
      <c r="U54" s="100">
        <f t="shared" si="5"/>
        <v>5.4190751445086706E-2</v>
      </c>
      <c r="V54" s="98">
        <v>2768</v>
      </c>
      <c r="W54" s="99">
        <v>1118</v>
      </c>
      <c r="X54" s="100">
        <f t="shared" si="6"/>
        <v>0.40390173410404623</v>
      </c>
      <c r="Y54" s="98">
        <v>2412</v>
      </c>
      <c r="Z54" s="99">
        <v>870</v>
      </c>
      <c r="AA54" s="100">
        <f t="shared" si="7"/>
        <v>0.36069651741293535</v>
      </c>
      <c r="AB54" s="98">
        <v>2766</v>
      </c>
      <c r="AC54" s="99">
        <v>1605</v>
      </c>
      <c r="AD54" s="100">
        <f t="shared" si="8"/>
        <v>0.58026030368763559</v>
      </c>
      <c r="AF54" s="64" t="str">
        <f t="shared" si="9"/>
        <v>阪南市</v>
      </c>
      <c r="AG54" s="65">
        <f t="shared" si="10"/>
        <v>0.23070325900514579</v>
      </c>
      <c r="AH54" s="64" t="str">
        <f t="shared" si="11"/>
        <v>阿倍野区</v>
      </c>
      <c r="AI54" s="65">
        <f t="shared" si="12"/>
        <v>0.35048543689320388</v>
      </c>
      <c r="AJ54" s="64" t="str">
        <f t="shared" si="13"/>
        <v>平野区</v>
      </c>
      <c r="AK54" s="65">
        <f t="shared" si="14"/>
        <v>0.58637400228050174</v>
      </c>
      <c r="AL54" s="64" t="str">
        <f t="shared" si="15"/>
        <v>大東市</v>
      </c>
      <c r="AM54" s="65">
        <f t="shared" si="16"/>
        <v>0.11859688195991092</v>
      </c>
      <c r="AN54" s="64" t="str">
        <f t="shared" si="17"/>
        <v>池田市</v>
      </c>
      <c r="AO54" s="65">
        <f t="shared" si="18"/>
        <v>0.16740646797717185</v>
      </c>
      <c r="AP54" s="64" t="str">
        <f t="shared" si="19"/>
        <v>河内長野市</v>
      </c>
      <c r="AQ54" s="65">
        <f t="shared" si="20"/>
        <v>5.0887573964497043E-2</v>
      </c>
      <c r="AR54" s="64" t="str">
        <f t="shared" si="21"/>
        <v>能勢町</v>
      </c>
      <c r="AS54" s="65">
        <f t="shared" si="22"/>
        <v>0.42446043165467628</v>
      </c>
      <c r="AT54" s="64" t="str">
        <f t="shared" si="23"/>
        <v>旭区</v>
      </c>
      <c r="AU54" s="65">
        <f t="shared" si="24"/>
        <v>0.35358361774744029</v>
      </c>
      <c r="AV54" s="64" t="str">
        <f t="shared" si="25"/>
        <v>泉佐野市</v>
      </c>
      <c r="AW54" s="65">
        <f t="shared" si="26"/>
        <v>0.57754927163667524</v>
      </c>
      <c r="AY54" s="101">
        <f t="shared" si="27"/>
        <v>0.23751025473821494</v>
      </c>
      <c r="AZ54" s="101">
        <f t="shared" si="28"/>
        <v>0.36206460489443282</v>
      </c>
      <c r="BA54" s="101">
        <f t="shared" si="29"/>
        <v>0.59797786077184478</v>
      </c>
      <c r="BB54" s="101">
        <f t="shared" si="30"/>
        <v>0.12495057833859095</v>
      </c>
      <c r="BC54" s="101">
        <f t="shared" si="31"/>
        <v>0.173182148910488</v>
      </c>
      <c r="BD54" s="101">
        <f t="shared" si="32"/>
        <v>5.4675375472626561E-2</v>
      </c>
      <c r="BE54" s="101">
        <f t="shared" si="33"/>
        <v>0.4367651638206011</v>
      </c>
      <c r="BF54" s="101">
        <f t="shared" si="34"/>
        <v>0.36198351968862896</v>
      </c>
      <c r="BG54" s="101">
        <f t="shared" si="35"/>
        <v>0.61094091903719916</v>
      </c>
      <c r="BH54" s="102">
        <v>0</v>
      </c>
    </row>
    <row r="55" spans="2:60">
      <c r="B55" s="97">
        <v>50</v>
      </c>
      <c r="C55" s="105" t="s">
        <v>16</v>
      </c>
      <c r="D55" s="98">
        <v>3593</v>
      </c>
      <c r="E55" s="99">
        <v>940</v>
      </c>
      <c r="F55" s="100">
        <f t="shared" si="0"/>
        <v>0.26161981630949066</v>
      </c>
      <c r="G55" s="98">
        <v>2460</v>
      </c>
      <c r="H55" s="99">
        <v>899</v>
      </c>
      <c r="I55" s="100">
        <f t="shared" si="1"/>
        <v>0.36544715447154469</v>
      </c>
      <c r="J55" s="98">
        <v>3593</v>
      </c>
      <c r="K55" s="99">
        <v>2220</v>
      </c>
      <c r="L55" s="100">
        <f t="shared" si="2"/>
        <v>0.61786807681603118</v>
      </c>
      <c r="M55" s="98">
        <v>3592</v>
      </c>
      <c r="N55" s="99">
        <v>426</v>
      </c>
      <c r="O55" s="100">
        <f t="shared" si="3"/>
        <v>0.11859688195991092</v>
      </c>
      <c r="P55" s="98">
        <v>3592</v>
      </c>
      <c r="Q55" s="99">
        <v>651</v>
      </c>
      <c r="R55" s="100">
        <f t="shared" si="4"/>
        <v>0.18123608017817372</v>
      </c>
      <c r="S55" s="98">
        <v>3592</v>
      </c>
      <c r="T55" s="99">
        <v>200</v>
      </c>
      <c r="U55" s="100">
        <f t="shared" si="5"/>
        <v>5.5679287305122498E-2</v>
      </c>
      <c r="V55" s="98">
        <v>3592</v>
      </c>
      <c r="W55" s="99">
        <v>1573</v>
      </c>
      <c r="X55" s="100">
        <f t="shared" si="6"/>
        <v>0.43791759465478841</v>
      </c>
      <c r="Y55" s="98">
        <v>2995</v>
      </c>
      <c r="Z55" s="99">
        <v>1118</v>
      </c>
      <c r="AA55" s="100">
        <f t="shared" si="7"/>
        <v>0.37328881469115194</v>
      </c>
      <c r="AB55" s="98">
        <v>3592</v>
      </c>
      <c r="AC55" s="99">
        <v>2363</v>
      </c>
      <c r="AD55" s="100">
        <f t="shared" si="8"/>
        <v>0.65785077951002224</v>
      </c>
      <c r="AF55" s="64" t="str">
        <f t="shared" si="9"/>
        <v>枚方市</v>
      </c>
      <c r="AG55" s="65">
        <f t="shared" si="10"/>
        <v>0.22812702527543746</v>
      </c>
      <c r="AH55" s="64" t="str">
        <f t="shared" si="11"/>
        <v>平野区</v>
      </c>
      <c r="AI55" s="65">
        <f t="shared" si="12"/>
        <v>0.35025017869907077</v>
      </c>
      <c r="AJ55" s="64" t="str">
        <f t="shared" si="13"/>
        <v>西成区</v>
      </c>
      <c r="AK55" s="65">
        <f t="shared" si="14"/>
        <v>0.5852713178294574</v>
      </c>
      <c r="AL55" s="64" t="str">
        <f t="shared" si="15"/>
        <v>平野区</v>
      </c>
      <c r="AM55" s="65">
        <f t="shared" si="16"/>
        <v>0.11431014823261118</v>
      </c>
      <c r="AN55" s="64" t="str">
        <f t="shared" si="17"/>
        <v>北区</v>
      </c>
      <c r="AO55" s="65">
        <f t="shared" si="18"/>
        <v>0.16666666666666666</v>
      </c>
      <c r="AP55" s="64" t="str">
        <f t="shared" si="19"/>
        <v>豊中市</v>
      </c>
      <c r="AQ55" s="65">
        <f t="shared" si="20"/>
        <v>5.0802139037433157E-2</v>
      </c>
      <c r="AR55" s="64" t="str">
        <f t="shared" si="21"/>
        <v>千早赤阪村</v>
      </c>
      <c r="AS55" s="65">
        <f t="shared" si="22"/>
        <v>0.42424242424242425</v>
      </c>
      <c r="AT55" s="64" t="str">
        <f t="shared" si="23"/>
        <v>東淀川区</v>
      </c>
      <c r="AU55" s="65">
        <f t="shared" si="24"/>
        <v>0.35181644359464626</v>
      </c>
      <c r="AV55" s="64" t="str">
        <f t="shared" si="25"/>
        <v>泉南市</v>
      </c>
      <c r="AW55" s="65">
        <f t="shared" si="26"/>
        <v>0.57634730538922152</v>
      </c>
      <c r="AY55" s="101">
        <f t="shared" si="27"/>
        <v>0.23751025473821494</v>
      </c>
      <c r="AZ55" s="101">
        <f t="shared" si="28"/>
        <v>0.36206460489443282</v>
      </c>
      <c r="BA55" s="101">
        <f t="shared" si="29"/>
        <v>0.59797786077184478</v>
      </c>
      <c r="BB55" s="101">
        <f t="shared" si="30"/>
        <v>0.12495057833859095</v>
      </c>
      <c r="BC55" s="101">
        <f t="shared" si="31"/>
        <v>0.173182148910488</v>
      </c>
      <c r="BD55" s="101">
        <f t="shared" si="32"/>
        <v>5.4675375472626561E-2</v>
      </c>
      <c r="BE55" s="101">
        <f t="shared" si="33"/>
        <v>0.4367651638206011</v>
      </c>
      <c r="BF55" s="101">
        <f t="shared" si="34"/>
        <v>0.36198351968862896</v>
      </c>
      <c r="BG55" s="101">
        <f t="shared" si="35"/>
        <v>0.61094091903719916</v>
      </c>
      <c r="BH55" s="102">
        <v>0</v>
      </c>
    </row>
    <row r="56" spans="2:60">
      <c r="B56" s="97">
        <v>51</v>
      </c>
      <c r="C56" s="105" t="s">
        <v>48</v>
      </c>
      <c r="D56" s="98">
        <v>6221</v>
      </c>
      <c r="E56" s="99">
        <v>1461</v>
      </c>
      <c r="F56" s="100">
        <f t="shared" si="0"/>
        <v>0.23484970262015753</v>
      </c>
      <c r="G56" s="98">
        <v>947</v>
      </c>
      <c r="H56" s="99">
        <v>345</v>
      </c>
      <c r="I56" s="100">
        <f t="shared" si="1"/>
        <v>0.36430834213305174</v>
      </c>
      <c r="J56" s="98">
        <v>6226</v>
      </c>
      <c r="K56" s="99">
        <v>3823</v>
      </c>
      <c r="L56" s="100">
        <f t="shared" si="2"/>
        <v>0.61403790555734017</v>
      </c>
      <c r="M56" s="98">
        <v>6226</v>
      </c>
      <c r="N56" s="99">
        <v>685</v>
      </c>
      <c r="O56" s="100">
        <f t="shared" si="3"/>
        <v>0.11002248634757468</v>
      </c>
      <c r="P56" s="98">
        <v>6226</v>
      </c>
      <c r="Q56" s="99">
        <v>1109</v>
      </c>
      <c r="R56" s="100">
        <f t="shared" si="4"/>
        <v>0.17812399614519756</v>
      </c>
      <c r="S56" s="98">
        <v>6226</v>
      </c>
      <c r="T56" s="99">
        <v>392</v>
      </c>
      <c r="U56" s="100">
        <f t="shared" si="5"/>
        <v>6.2961773209123037E-2</v>
      </c>
      <c r="V56" s="98">
        <v>6225</v>
      </c>
      <c r="W56" s="99">
        <v>2620</v>
      </c>
      <c r="X56" s="100">
        <f t="shared" si="6"/>
        <v>0.42088353413654617</v>
      </c>
      <c r="Y56" s="98">
        <v>5327</v>
      </c>
      <c r="Z56" s="99">
        <v>1988</v>
      </c>
      <c r="AA56" s="100">
        <f t="shared" si="7"/>
        <v>0.37319316688567672</v>
      </c>
      <c r="AB56" s="98">
        <v>6226</v>
      </c>
      <c r="AC56" s="99">
        <v>3614</v>
      </c>
      <c r="AD56" s="100">
        <f t="shared" si="8"/>
        <v>0.58046900096370058</v>
      </c>
      <c r="AF56" s="64" t="str">
        <f t="shared" si="9"/>
        <v>富田林市</v>
      </c>
      <c r="AG56" s="65">
        <f t="shared" si="10"/>
        <v>0.22791099589544178</v>
      </c>
      <c r="AH56" s="64" t="str">
        <f t="shared" si="11"/>
        <v>堺市東区</v>
      </c>
      <c r="AI56" s="65">
        <f t="shared" si="12"/>
        <v>0.35020708697653014</v>
      </c>
      <c r="AJ56" s="64" t="str">
        <f t="shared" si="13"/>
        <v>高槻市</v>
      </c>
      <c r="AK56" s="65">
        <f t="shared" si="14"/>
        <v>0.58463744622482694</v>
      </c>
      <c r="AL56" s="64" t="str">
        <f t="shared" si="15"/>
        <v>旭区</v>
      </c>
      <c r="AM56" s="65">
        <f t="shared" si="16"/>
        <v>0.11392405063291139</v>
      </c>
      <c r="AN56" s="64" t="str">
        <f t="shared" si="17"/>
        <v>河内長野市</v>
      </c>
      <c r="AO56" s="65">
        <f t="shared" si="18"/>
        <v>0.16627218934911242</v>
      </c>
      <c r="AP56" s="64" t="str">
        <f t="shared" si="19"/>
        <v>堺市堺区</v>
      </c>
      <c r="AQ56" s="65">
        <f t="shared" si="20"/>
        <v>5.0797785737544773E-2</v>
      </c>
      <c r="AR56" s="64" t="str">
        <f t="shared" si="21"/>
        <v>港区</v>
      </c>
      <c r="AS56" s="65">
        <f t="shared" si="22"/>
        <v>0.42154368108566581</v>
      </c>
      <c r="AT56" s="64" t="str">
        <f t="shared" si="23"/>
        <v>北区</v>
      </c>
      <c r="AU56" s="65">
        <f t="shared" si="24"/>
        <v>0.35122520420070014</v>
      </c>
      <c r="AV56" s="64" t="str">
        <f t="shared" si="25"/>
        <v>羽曳野市</v>
      </c>
      <c r="AW56" s="65">
        <f t="shared" si="26"/>
        <v>0.57608238755779739</v>
      </c>
      <c r="AY56" s="101">
        <f t="shared" si="27"/>
        <v>0.23751025473821494</v>
      </c>
      <c r="AZ56" s="101">
        <f t="shared" si="28"/>
        <v>0.36206460489443282</v>
      </c>
      <c r="BA56" s="101">
        <f t="shared" si="29"/>
        <v>0.59797786077184478</v>
      </c>
      <c r="BB56" s="101">
        <f t="shared" si="30"/>
        <v>0.12495057833859095</v>
      </c>
      <c r="BC56" s="101">
        <f t="shared" si="31"/>
        <v>0.173182148910488</v>
      </c>
      <c r="BD56" s="101">
        <f t="shared" si="32"/>
        <v>5.4675375472626561E-2</v>
      </c>
      <c r="BE56" s="101">
        <f t="shared" si="33"/>
        <v>0.4367651638206011</v>
      </c>
      <c r="BF56" s="101">
        <f t="shared" si="34"/>
        <v>0.36198351968862896</v>
      </c>
      <c r="BG56" s="101">
        <f t="shared" si="35"/>
        <v>0.61094091903719916</v>
      </c>
      <c r="BH56" s="102">
        <v>0</v>
      </c>
    </row>
    <row r="57" spans="2:60">
      <c r="B57" s="97">
        <v>52</v>
      </c>
      <c r="C57" s="105" t="s">
        <v>4</v>
      </c>
      <c r="D57" s="98">
        <v>4444</v>
      </c>
      <c r="E57" s="99">
        <v>932</v>
      </c>
      <c r="F57" s="100">
        <f t="shared" si="0"/>
        <v>0.20972097209720972</v>
      </c>
      <c r="G57" s="98">
        <v>1245</v>
      </c>
      <c r="H57" s="99">
        <v>488</v>
      </c>
      <c r="I57" s="100">
        <f t="shared" si="1"/>
        <v>0.39196787148594375</v>
      </c>
      <c r="J57" s="98">
        <v>4444</v>
      </c>
      <c r="K57" s="99">
        <v>2751</v>
      </c>
      <c r="L57" s="100">
        <f t="shared" si="2"/>
        <v>0.61903690369036901</v>
      </c>
      <c r="M57" s="98">
        <v>4443</v>
      </c>
      <c r="N57" s="99">
        <v>692</v>
      </c>
      <c r="O57" s="100">
        <f t="shared" si="3"/>
        <v>0.15575061895115913</v>
      </c>
      <c r="P57" s="98">
        <v>4444</v>
      </c>
      <c r="Q57" s="99">
        <v>674</v>
      </c>
      <c r="R57" s="100">
        <f t="shared" si="4"/>
        <v>0.15166516651665166</v>
      </c>
      <c r="S57" s="98">
        <v>4444</v>
      </c>
      <c r="T57" s="99">
        <v>181</v>
      </c>
      <c r="U57" s="100">
        <f t="shared" si="5"/>
        <v>4.0729072907290727E-2</v>
      </c>
      <c r="V57" s="98">
        <v>4444</v>
      </c>
      <c r="W57" s="99">
        <v>2156</v>
      </c>
      <c r="X57" s="100">
        <f t="shared" si="6"/>
        <v>0.48514851485148514</v>
      </c>
      <c r="Y57" s="98">
        <v>4199</v>
      </c>
      <c r="Z57" s="99">
        <v>1649</v>
      </c>
      <c r="AA57" s="100">
        <f t="shared" si="7"/>
        <v>0.39271255060728744</v>
      </c>
      <c r="AB57" s="98">
        <v>4441</v>
      </c>
      <c r="AC57" s="99">
        <v>2718</v>
      </c>
      <c r="AD57" s="100">
        <f t="shared" si="8"/>
        <v>0.61202431884710651</v>
      </c>
      <c r="AF57" s="64" t="str">
        <f t="shared" si="9"/>
        <v>高槻市</v>
      </c>
      <c r="AG57" s="65">
        <f t="shared" si="10"/>
        <v>0.22673983537041656</v>
      </c>
      <c r="AH57" s="64" t="str">
        <f t="shared" si="11"/>
        <v>富田林市</v>
      </c>
      <c r="AI57" s="65">
        <f t="shared" si="12"/>
        <v>0.35004868549172347</v>
      </c>
      <c r="AJ57" s="64" t="str">
        <f t="shared" si="13"/>
        <v>池田市</v>
      </c>
      <c r="AK57" s="65">
        <f t="shared" si="14"/>
        <v>0.58021559923906152</v>
      </c>
      <c r="AL57" s="64" t="str">
        <f t="shared" si="15"/>
        <v>柏原市</v>
      </c>
      <c r="AM57" s="65">
        <f t="shared" si="16"/>
        <v>0.11366774045098942</v>
      </c>
      <c r="AN57" s="64" t="str">
        <f t="shared" si="17"/>
        <v>岸和田市</v>
      </c>
      <c r="AO57" s="65">
        <f t="shared" si="18"/>
        <v>0.16562835660580022</v>
      </c>
      <c r="AP57" s="64" t="str">
        <f t="shared" si="19"/>
        <v>住之江区</v>
      </c>
      <c r="AQ57" s="65">
        <f t="shared" si="20"/>
        <v>5.0333846944016436E-2</v>
      </c>
      <c r="AR57" s="64" t="str">
        <f t="shared" si="21"/>
        <v>和泉市</v>
      </c>
      <c r="AS57" s="65">
        <f t="shared" si="22"/>
        <v>0.42088353413654617</v>
      </c>
      <c r="AT57" s="64" t="str">
        <f t="shared" si="23"/>
        <v>寝屋川市</v>
      </c>
      <c r="AU57" s="65">
        <f t="shared" si="24"/>
        <v>0.34989858012170383</v>
      </c>
      <c r="AV57" s="64" t="str">
        <f t="shared" si="25"/>
        <v>豊中市</v>
      </c>
      <c r="AW57" s="65">
        <f t="shared" si="26"/>
        <v>0.57548309178743962</v>
      </c>
      <c r="AY57" s="101">
        <f t="shared" si="27"/>
        <v>0.23751025473821494</v>
      </c>
      <c r="AZ57" s="101">
        <f t="shared" si="28"/>
        <v>0.36206460489443282</v>
      </c>
      <c r="BA57" s="101">
        <f t="shared" si="29"/>
        <v>0.59797786077184478</v>
      </c>
      <c r="BB57" s="101">
        <f t="shared" si="30"/>
        <v>0.12495057833859095</v>
      </c>
      <c r="BC57" s="101">
        <f t="shared" si="31"/>
        <v>0.173182148910488</v>
      </c>
      <c r="BD57" s="101">
        <f t="shared" si="32"/>
        <v>5.4675375472626561E-2</v>
      </c>
      <c r="BE57" s="101">
        <f t="shared" si="33"/>
        <v>0.4367651638206011</v>
      </c>
      <c r="BF57" s="101">
        <f t="shared" si="34"/>
        <v>0.36198351968862896</v>
      </c>
      <c r="BG57" s="101">
        <f t="shared" si="35"/>
        <v>0.61094091903719916</v>
      </c>
      <c r="BH57" s="102">
        <v>0</v>
      </c>
    </row>
    <row r="58" spans="2:60">
      <c r="B58" s="97">
        <v>53</v>
      </c>
      <c r="C58" s="105" t="s">
        <v>22</v>
      </c>
      <c r="D58" s="98">
        <v>2165</v>
      </c>
      <c r="E58" s="99">
        <v>579</v>
      </c>
      <c r="F58" s="100">
        <f t="shared" si="0"/>
        <v>0.2674364896073903</v>
      </c>
      <c r="G58" s="98">
        <v>180</v>
      </c>
      <c r="H58" s="99">
        <v>60</v>
      </c>
      <c r="I58" s="100">
        <f t="shared" si="1"/>
        <v>0.33333333333333331</v>
      </c>
      <c r="J58" s="98">
        <v>2173</v>
      </c>
      <c r="K58" s="99">
        <v>1355</v>
      </c>
      <c r="L58" s="100">
        <f t="shared" si="2"/>
        <v>0.6235618959963185</v>
      </c>
      <c r="M58" s="98">
        <v>2173</v>
      </c>
      <c r="N58" s="99">
        <v>247</v>
      </c>
      <c r="O58" s="100">
        <f t="shared" si="3"/>
        <v>0.11366774045098942</v>
      </c>
      <c r="P58" s="98">
        <v>2173</v>
      </c>
      <c r="Q58" s="99">
        <v>396</v>
      </c>
      <c r="R58" s="100">
        <f t="shared" si="4"/>
        <v>0.18223653934652553</v>
      </c>
      <c r="S58" s="98">
        <v>2173</v>
      </c>
      <c r="T58" s="99">
        <v>119</v>
      </c>
      <c r="U58" s="100">
        <f t="shared" si="5"/>
        <v>5.4763000460193278E-2</v>
      </c>
      <c r="V58" s="98">
        <v>2173</v>
      </c>
      <c r="W58" s="99">
        <v>947</v>
      </c>
      <c r="X58" s="100">
        <f t="shared" si="6"/>
        <v>0.43580303727565578</v>
      </c>
      <c r="Y58" s="98">
        <v>1779</v>
      </c>
      <c r="Z58" s="99">
        <v>647</v>
      </c>
      <c r="AA58" s="100">
        <f t="shared" si="7"/>
        <v>0.36368746486790332</v>
      </c>
      <c r="AB58" s="98">
        <v>2151</v>
      </c>
      <c r="AC58" s="99">
        <v>1301</v>
      </c>
      <c r="AD58" s="100">
        <f t="shared" si="8"/>
        <v>0.60483496048349605</v>
      </c>
      <c r="AF58" s="64" t="str">
        <f t="shared" si="9"/>
        <v>藤井寺市</v>
      </c>
      <c r="AG58" s="65">
        <f t="shared" si="10"/>
        <v>0.22527855153203344</v>
      </c>
      <c r="AH58" s="64" t="str">
        <f t="shared" si="11"/>
        <v>港区</v>
      </c>
      <c r="AI58" s="65">
        <f t="shared" si="12"/>
        <v>0.34658187599364071</v>
      </c>
      <c r="AJ58" s="64" t="str">
        <f t="shared" si="13"/>
        <v>岸和田市</v>
      </c>
      <c r="AK58" s="65">
        <f t="shared" si="14"/>
        <v>0.57959183673469383</v>
      </c>
      <c r="AL58" s="64" t="str">
        <f t="shared" si="15"/>
        <v>城東区</v>
      </c>
      <c r="AM58" s="65">
        <f t="shared" si="16"/>
        <v>0.11248777306814477</v>
      </c>
      <c r="AN58" s="64" t="str">
        <f t="shared" si="17"/>
        <v>藤井寺市</v>
      </c>
      <c r="AO58" s="65">
        <f t="shared" si="18"/>
        <v>0.16527487821851078</v>
      </c>
      <c r="AP58" s="64" t="str">
        <f t="shared" si="19"/>
        <v>住吉区</v>
      </c>
      <c r="AQ58" s="65">
        <f t="shared" si="20"/>
        <v>4.9948682860075262E-2</v>
      </c>
      <c r="AR58" s="64" t="str">
        <f t="shared" si="21"/>
        <v>住吉区</v>
      </c>
      <c r="AS58" s="65">
        <f t="shared" si="22"/>
        <v>0.419233401779603</v>
      </c>
      <c r="AT58" s="64" t="str">
        <f t="shared" si="23"/>
        <v>太子町</v>
      </c>
      <c r="AU58" s="65">
        <f t="shared" si="24"/>
        <v>0.34883720930232559</v>
      </c>
      <c r="AV58" s="64" t="str">
        <f t="shared" si="25"/>
        <v>都島区</v>
      </c>
      <c r="AW58" s="65">
        <f t="shared" si="26"/>
        <v>0.57535014005602236</v>
      </c>
      <c r="AY58" s="101">
        <f t="shared" si="27"/>
        <v>0.23751025473821494</v>
      </c>
      <c r="AZ58" s="101">
        <f t="shared" si="28"/>
        <v>0.36206460489443282</v>
      </c>
      <c r="BA58" s="101">
        <f t="shared" si="29"/>
        <v>0.59797786077184478</v>
      </c>
      <c r="BB58" s="101">
        <f t="shared" si="30"/>
        <v>0.12495057833859095</v>
      </c>
      <c r="BC58" s="101">
        <f t="shared" si="31"/>
        <v>0.173182148910488</v>
      </c>
      <c r="BD58" s="101">
        <f t="shared" si="32"/>
        <v>5.4675375472626561E-2</v>
      </c>
      <c r="BE58" s="101">
        <f t="shared" si="33"/>
        <v>0.4367651638206011</v>
      </c>
      <c r="BF58" s="101">
        <f t="shared" si="34"/>
        <v>0.36198351968862896</v>
      </c>
      <c r="BG58" s="101">
        <f t="shared" si="35"/>
        <v>0.61094091903719916</v>
      </c>
      <c r="BH58" s="102">
        <v>0</v>
      </c>
    </row>
    <row r="59" spans="2:60">
      <c r="B59" s="97">
        <v>54</v>
      </c>
      <c r="C59" s="105" t="s">
        <v>28</v>
      </c>
      <c r="D59" s="98">
        <v>4754</v>
      </c>
      <c r="E59" s="99">
        <v>1132</v>
      </c>
      <c r="F59" s="100">
        <f t="shared" si="0"/>
        <v>0.23811527135044172</v>
      </c>
      <c r="G59" s="98">
        <v>56</v>
      </c>
      <c r="H59" s="99">
        <v>18</v>
      </c>
      <c r="I59" s="100">
        <f t="shared" si="1"/>
        <v>0.32142857142857145</v>
      </c>
      <c r="J59" s="98">
        <v>4758</v>
      </c>
      <c r="K59" s="99">
        <v>2547</v>
      </c>
      <c r="L59" s="100">
        <f t="shared" si="2"/>
        <v>0.53530895334174022</v>
      </c>
      <c r="M59" s="98">
        <v>4758</v>
      </c>
      <c r="N59" s="99">
        <v>471</v>
      </c>
      <c r="O59" s="100">
        <f t="shared" si="3"/>
        <v>9.8991172761664567E-2</v>
      </c>
      <c r="P59" s="98">
        <v>4758</v>
      </c>
      <c r="Q59" s="99">
        <v>766</v>
      </c>
      <c r="R59" s="100">
        <f t="shared" si="4"/>
        <v>0.16099201345102984</v>
      </c>
      <c r="S59" s="98">
        <v>4758</v>
      </c>
      <c r="T59" s="99">
        <v>267</v>
      </c>
      <c r="U59" s="100">
        <f t="shared" si="5"/>
        <v>5.6116015132408575E-2</v>
      </c>
      <c r="V59" s="98">
        <v>4758</v>
      </c>
      <c r="W59" s="99">
        <v>2126</v>
      </c>
      <c r="X59" s="100">
        <f t="shared" si="6"/>
        <v>0.4468263976460698</v>
      </c>
      <c r="Y59" s="98">
        <v>4106</v>
      </c>
      <c r="Z59" s="99">
        <v>1365</v>
      </c>
      <c r="AA59" s="100">
        <f t="shared" si="7"/>
        <v>0.33244033122260108</v>
      </c>
      <c r="AB59" s="98">
        <v>4758</v>
      </c>
      <c r="AC59" s="99">
        <v>2741</v>
      </c>
      <c r="AD59" s="100">
        <f t="shared" si="8"/>
        <v>0.57608238755779739</v>
      </c>
      <c r="AF59" s="64" t="str">
        <f t="shared" si="9"/>
        <v>池田市</v>
      </c>
      <c r="AG59" s="65">
        <f t="shared" si="10"/>
        <v>0.2252694990488269</v>
      </c>
      <c r="AH59" s="64" t="str">
        <f t="shared" si="11"/>
        <v>泉南市</v>
      </c>
      <c r="AI59" s="65">
        <f t="shared" si="12"/>
        <v>0.34520547945205482</v>
      </c>
      <c r="AJ59" s="64" t="str">
        <f t="shared" si="13"/>
        <v>淀川区</v>
      </c>
      <c r="AK59" s="65">
        <f t="shared" si="14"/>
        <v>0.57896794370602034</v>
      </c>
      <c r="AL59" s="64" t="str">
        <f t="shared" si="15"/>
        <v>八尾市</v>
      </c>
      <c r="AM59" s="65">
        <f t="shared" si="16"/>
        <v>0.11239193083573487</v>
      </c>
      <c r="AN59" s="64" t="str">
        <f t="shared" si="17"/>
        <v>岬町</v>
      </c>
      <c r="AO59" s="65">
        <f t="shared" si="18"/>
        <v>0.16402116402116401</v>
      </c>
      <c r="AP59" s="64" t="str">
        <f t="shared" si="19"/>
        <v>池田市</v>
      </c>
      <c r="AQ59" s="65">
        <f t="shared" si="20"/>
        <v>4.9936588459099554E-2</v>
      </c>
      <c r="AR59" s="64" t="str">
        <f t="shared" si="21"/>
        <v>天王寺区</v>
      </c>
      <c r="AS59" s="65">
        <f t="shared" si="22"/>
        <v>0.41700404858299595</v>
      </c>
      <c r="AT59" s="64" t="str">
        <f t="shared" si="23"/>
        <v>泉大津市</v>
      </c>
      <c r="AU59" s="65">
        <f t="shared" si="24"/>
        <v>0.34860335195530728</v>
      </c>
      <c r="AV59" s="64" t="str">
        <f t="shared" si="25"/>
        <v>生野区</v>
      </c>
      <c r="AW59" s="65">
        <f t="shared" si="26"/>
        <v>0.57494505494505499</v>
      </c>
      <c r="AY59" s="101">
        <f t="shared" si="27"/>
        <v>0.23751025473821494</v>
      </c>
      <c r="AZ59" s="101">
        <f t="shared" si="28"/>
        <v>0.36206460489443282</v>
      </c>
      <c r="BA59" s="101">
        <f t="shared" si="29"/>
        <v>0.59797786077184478</v>
      </c>
      <c r="BB59" s="101">
        <f t="shared" si="30"/>
        <v>0.12495057833859095</v>
      </c>
      <c r="BC59" s="101">
        <f t="shared" si="31"/>
        <v>0.173182148910488</v>
      </c>
      <c r="BD59" s="101">
        <f t="shared" si="32"/>
        <v>5.4675375472626561E-2</v>
      </c>
      <c r="BE59" s="101">
        <f t="shared" si="33"/>
        <v>0.4367651638206011</v>
      </c>
      <c r="BF59" s="101">
        <f t="shared" si="34"/>
        <v>0.36198351968862896</v>
      </c>
      <c r="BG59" s="101">
        <f t="shared" si="35"/>
        <v>0.61094091903719916</v>
      </c>
      <c r="BH59" s="102">
        <v>0</v>
      </c>
    </row>
    <row r="60" spans="2:60">
      <c r="B60" s="97">
        <v>55</v>
      </c>
      <c r="C60" s="105" t="s">
        <v>17</v>
      </c>
      <c r="D60" s="98">
        <v>4889</v>
      </c>
      <c r="E60" s="99">
        <v>1390</v>
      </c>
      <c r="F60" s="100">
        <f t="shared" si="0"/>
        <v>0.28431172018817752</v>
      </c>
      <c r="G60" s="98">
        <v>1246</v>
      </c>
      <c r="H60" s="99">
        <v>517</v>
      </c>
      <c r="I60" s="100">
        <f t="shared" si="1"/>
        <v>0.41492776886035315</v>
      </c>
      <c r="J60" s="98">
        <v>4889</v>
      </c>
      <c r="K60" s="99">
        <v>3013</v>
      </c>
      <c r="L60" s="100">
        <f t="shared" si="2"/>
        <v>0.61628144814890573</v>
      </c>
      <c r="M60" s="98">
        <v>4888</v>
      </c>
      <c r="N60" s="99">
        <v>604</v>
      </c>
      <c r="O60" s="100">
        <f t="shared" si="3"/>
        <v>0.12356792144026187</v>
      </c>
      <c r="P60" s="98">
        <v>4889</v>
      </c>
      <c r="Q60" s="99">
        <v>1022</v>
      </c>
      <c r="R60" s="100">
        <f t="shared" si="4"/>
        <v>0.20904070362037228</v>
      </c>
      <c r="S60" s="98">
        <v>4889</v>
      </c>
      <c r="T60" s="99">
        <v>320</v>
      </c>
      <c r="U60" s="100">
        <f t="shared" si="5"/>
        <v>6.5453057885048072E-2</v>
      </c>
      <c r="V60" s="98">
        <v>4887</v>
      </c>
      <c r="W60" s="99">
        <v>1907</v>
      </c>
      <c r="X60" s="100">
        <f t="shared" si="6"/>
        <v>0.39021894822999798</v>
      </c>
      <c r="Y60" s="98">
        <v>3636</v>
      </c>
      <c r="Z60" s="99">
        <v>1505</v>
      </c>
      <c r="AA60" s="100">
        <f t="shared" si="7"/>
        <v>0.41391639163916394</v>
      </c>
      <c r="AB60" s="98">
        <v>4889</v>
      </c>
      <c r="AC60" s="99">
        <v>2977</v>
      </c>
      <c r="AD60" s="100">
        <f t="shared" si="8"/>
        <v>0.60891797913683776</v>
      </c>
      <c r="AF60" s="64" t="str">
        <f t="shared" si="9"/>
        <v>西区</v>
      </c>
      <c r="AG60" s="65">
        <f t="shared" si="10"/>
        <v>0.22256568778979907</v>
      </c>
      <c r="AH60" s="64" t="str">
        <f t="shared" si="11"/>
        <v>堺市北区</v>
      </c>
      <c r="AI60" s="65">
        <f t="shared" si="12"/>
        <v>0.34504437869822485</v>
      </c>
      <c r="AJ60" s="64" t="str">
        <f t="shared" si="13"/>
        <v>守口市</v>
      </c>
      <c r="AK60" s="65">
        <f t="shared" si="14"/>
        <v>0.5781117096682733</v>
      </c>
      <c r="AL60" s="64" t="str">
        <f t="shared" si="15"/>
        <v>大正区</v>
      </c>
      <c r="AM60" s="65">
        <f t="shared" si="16"/>
        <v>0.11184694628403238</v>
      </c>
      <c r="AN60" s="64" t="str">
        <f t="shared" si="17"/>
        <v>豊中市</v>
      </c>
      <c r="AO60" s="65">
        <f t="shared" si="18"/>
        <v>0.16379161635328618</v>
      </c>
      <c r="AP60" s="64" t="str">
        <f t="shared" si="19"/>
        <v>豊能町</v>
      </c>
      <c r="AQ60" s="65">
        <f t="shared" si="20"/>
        <v>4.9441786283891544E-2</v>
      </c>
      <c r="AR60" s="64" t="str">
        <f t="shared" si="21"/>
        <v>住之江区</v>
      </c>
      <c r="AS60" s="65">
        <f t="shared" si="22"/>
        <v>0.41563146997929606</v>
      </c>
      <c r="AT60" s="64" t="str">
        <f t="shared" si="23"/>
        <v>守口市</v>
      </c>
      <c r="AU60" s="65">
        <f t="shared" si="24"/>
        <v>0.34815756035578144</v>
      </c>
      <c r="AV60" s="64" t="str">
        <f t="shared" si="25"/>
        <v>大阪狭山市</v>
      </c>
      <c r="AW60" s="65">
        <f t="shared" si="26"/>
        <v>0.57473481195756992</v>
      </c>
      <c r="AY60" s="101">
        <f t="shared" si="27"/>
        <v>0.23751025473821494</v>
      </c>
      <c r="AZ60" s="101">
        <f t="shared" si="28"/>
        <v>0.36206460489443282</v>
      </c>
      <c r="BA60" s="101">
        <f t="shared" si="29"/>
        <v>0.59797786077184478</v>
      </c>
      <c r="BB60" s="101">
        <f t="shared" si="30"/>
        <v>0.12495057833859095</v>
      </c>
      <c r="BC60" s="101">
        <f t="shared" si="31"/>
        <v>0.173182148910488</v>
      </c>
      <c r="BD60" s="101">
        <f t="shared" si="32"/>
        <v>5.4675375472626561E-2</v>
      </c>
      <c r="BE60" s="101">
        <f t="shared" si="33"/>
        <v>0.4367651638206011</v>
      </c>
      <c r="BF60" s="101">
        <f t="shared" si="34"/>
        <v>0.36198351968862896</v>
      </c>
      <c r="BG60" s="101">
        <f t="shared" si="35"/>
        <v>0.61094091903719916</v>
      </c>
      <c r="BH60" s="102">
        <v>0</v>
      </c>
    </row>
    <row r="61" spans="2:60">
      <c r="B61" s="97">
        <v>56</v>
      </c>
      <c r="C61" s="105" t="s">
        <v>10</v>
      </c>
      <c r="D61" s="98">
        <v>1896</v>
      </c>
      <c r="E61" s="99">
        <v>457</v>
      </c>
      <c r="F61" s="100">
        <f t="shared" si="0"/>
        <v>0.2410337552742616</v>
      </c>
      <c r="G61" s="98">
        <v>111</v>
      </c>
      <c r="H61" s="99">
        <v>36</v>
      </c>
      <c r="I61" s="100">
        <f t="shared" si="1"/>
        <v>0.32432432432432434</v>
      </c>
      <c r="J61" s="98">
        <v>1897</v>
      </c>
      <c r="K61" s="99">
        <v>1145</v>
      </c>
      <c r="L61" s="100">
        <f t="shared" si="2"/>
        <v>0.60358460727464414</v>
      </c>
      <c r="M61" s="98">
        <v>1897</v>
      </c>
      <c r="N61" s="99">
        <v>229</v>
      </c>
      <c r="O61" s="100">
        <f t="shared" si="3"/>
        <v>0.12071692145492884</v>
      </c>
      <c r="P61" s="98">
        <v>1897</v>
      </c>
      <c r="Q61" s="99">
        <v>373</v>
      </c>
      <c r="R61" s="100">
        <f t="shared" si="4"/>
        <v>0.19662625197680547</v>
      </c>
      <c r="S61" s="98">
        <v>1897</v>
      </c>
      <c r="T61" s="99">
        <v>133</v>
      </c>
      <c r="U61" s="100">
        <f t="shared" si="5"/>
        <v>7.0110701107011064E-2</v>
      </c>
      <c r="V61" s="98">
        <v>1887</v>
      </c>
      <c r="W61" s="99">
        <v>754</v>
      </c>
      <c r="X61" s="100">
        <f t="shared" si="6"/>
        <v>0.39957604663487017</v>
      </c>
      <c r="Y61" s="98">
        <v>1406</v>
      </c>
      <c r="Z61" s="99">
        <v>499</v>
      </c>
      <c r="AA61" s="100">
        <f t="shared" si="7"/>
        <v>0.35490753911806544</v>
      </c>
      <c r="AB61" s="98">
        <v>1897</v>
      </c>
      <c r="AC61" s="99">
        <v>1132</v>
      </c>
      <c r="AD61" s="100">
        <f t="shared" si="8"/>
        <v>0.59673168160253032</v>
      </c>
      <c r="AF61" s="64" t="str">
        <f t="shared" si="9"/>
        <v>阿倍野区</v>
      </c>
      <c r="AG61" s="65">
        <f t="shared" si="10"/>
        <v>0.22240437158469945</v>
      </c>
      <c r="AH61" s="64" t="str">
        <f t="shared" si="11"/>
        <v>池田市</v>
      </c>
      <c r="AI61" s="65">
        <f t="shared" si="12"/>
        <v>0.34486679662118258</v>
      </c>
      <c r="AJ61" s="64" t="str">
        <f t="shared" si="13"/>
        <v>中央区</v>
      </c>
      <c r="AK61" s="65">
        <f t="shared" si="14"/>
        <v>0.57731958762886593</v>
      </c>
      <c r="AL61" s="64" t="str">
        <f t="shared" si="15"/>
        <v>生野区</v>
      </c>
      <c r="AM61" s="65">
        <f t="shared" si="16"/>
        <v>0.11072056239015818</v>
      </c>
      <c r="AN61" s="64" t="str">
        <f t="shared" si="17"/>
        <v>高石市</v>
      </c>
      <c r="AO61" s="65">
        <f t="shared" si="18"/>
        <v>0.16334934797529169</v>
      </c>
      <c r="AP61" s="64" t="str">
        <f t="shared" si="19"/>
        <v>浪速区</v>
      </c>
      <c r="AQ61" s="65">
        <f t="shared" si="20"/>
        <v>4.9107142857142856E-2</v>
      </c>
      <c r="AR61" s="64" t="str">
        <f t="shared" si="21"/>
        <v>都島区</v>
      </c>
      <c r="AS61" s="65">
        <f t="shared" si="22"/>
        <v>0.41423766816143498</v>
      </c>
      <c r="AT61" s="64" t="str">
        <f t="shared" si="23"/>
        <v>豊中市</v>
      </c>
      <c r="AU61" s="65">
        <f t="shared" si="24"/>
        <v>0.34755000529156527</v>
      </c>
      <c r="AV61" s="64" t="str">
        <f t="shared" si="25"/>
        <v>北区</v>
      </c>
      <c r="AW61" s="65">
        <f t="shared" si="26"/>
        <v>0.57076350093109873</v>
      </c>
      <c r="AY61" s="101">
        <f t="shared" si="27"/>
        <v>0.23751025473821494</v>
      </c>
      <c r="AZ61" s="101">
        <f t="shared" si="28"/>
        <v>0.36206460489443282</v>
      </c>
      <c r="BA61" s="101">
        <f t="shared" si="29"/>
        <v>0.59797786077184478</v>
      </c>
      <c r="BB61" s="101">
        <f t="shared" si="30"/>
        <v>0.12495057833859095</v>
      </c>
      <c r="BC61" s="101">
        <f t="shared" si="31"/>
        <v>0.173182148910488</v>
      </c>
      <c r="BD61" s="101">
        <f t="shared" si="32"/>
        <v>5.4675375472626561E-2</v>
      </c>
      <c r="BE61" s="101">
        <f t="shared" si="33"/>
        <v>0.4367651638206011</v>
      </c>
      <c r="BF61" s="101">
        <f t="shared" si="34"/>
        <v>0.36198351968862896</v>
      </c>
      <c r="BG61" s="101">
        <f t="shared" si="35"/>
        <v>0.61094091903719916</v>
      </c>
      <c r="BH61" s="102">
        <v>0</v>
      </c>
    </row>
    <row r="62" spans="2:60">
      <c r="B62" s="97">
        <v>57</v>
      </c>
      <c r="C62" s="105" t="s">
        <v>49</v>
      </c>
      <c r="D62" s="98">
        <v>1457</v>
      </c>
      <c r="E62" s="99">
        <v>308</v>
      </c>
      <c r="F62" s="100">
        <f t="shared" si="0"/>
        <v>0.21139327385037748</v>
      </c>
      <c r="G62" s="98">
        <v>32</v>
      </c>
      <c r="H62" s="99">
        <v>14</v>
      </c>
      <c r="I62" s="100">
        <f t="shared" si="1"/>
        <v>0.4375</v>
      </c>
      <c r="J62" s="98">
        <v>1457</v>
      </c>
      <c r="K62" s="99">
        <v>870</v>
      </c>
      <c r="L62" s="100">
        <f t="shared" si="2"/>
        <v>0.59711736444749486</v>
      </c>
      <c r="M62" s="98">
        <v>1457</v>
      </c>
      <c r="N62" s="99">
        <v>211</v>
      </c>
      <c r="O62" s="100">
        <f t="shared" si="3"/>
        <v>0.14481811942347289</v>
      </c>
      <c r="P62" s="98">
        <v>1457</v>
      </c>
      <c r="Q62" s="99">
        <v>238</v>
      </c>
      <c r="R62" s="100">
        <f t="shared" si="4"/>
        <v>0.16334934797529169</v>
      </c>
      <c r="S62" s="98">
        <v>1457</v>
      </c>
      <c r="T62" s="99">
        <v>65</v>
      </c>
      <c r="U62" s="100">
        <f t="shared" si="5"/>
        <v>4.4612216884008238E-2</v>
      </c>
      <c r="V62" s="98">
        <v>1442</v>
      </c>
      <c r="W62" s="99">
        <v>635</v>
      </c>
      <c r="X62" s="100">
        <f t="shared" si="6"/>
        <v>0.44036061026352291</v>
      </c>
      <c r="Y62" s="98">
        <v>1265</v>
      </c>
      <c r="Z62" s="99">
        <v>462</v>
      </c>
      <c r="AA62" s="100">
        <f t="shared" si="7"/>
        <v>0.36521739130434783</v>
      </c>
      <c r="AB62" s="98">
        <v>1457</v>
      </c>
      <c r="AC62" s="99">
        <v>888</v>
      </c>
      <c r="AD62" s="100">
        <f t="shared" si="8"/>
        <v>0.60947151681537404</v>
      </c>
      <c r="AF62" s="64" t="str">
        <f t="shared" si="9"/>
        <v>豊能町</v>
      </c>
      <c r="AG62" s="65">
        <f t="shared" si="10"/>
        <v>0.22169059011164274</v>
      </c>
      <c r="AH62" s="64" t="str">
        <f t="shared" si="11"/>
        <v>四條畷市</v>
      </c>
      <c r="AI62" s="65">
        <f t="shared" si="12"/>
        <v>0.34126163391933817</v>
      </c>
      <c r="AJ62" s="64" t="str">
        <f t="shared" si="13"/>
        <v>豊能町</v>
      </c>
      <c r="AK62" s="65">
        <f t="shared" si="14"/>
        <v>0.57682083997873468</v>
      </c>
      <c r="AL62" s="64" t="str">
        <f t="shared" si="15"/>
        <v>和泉市</v>
      </c>
      <c r="AM62" s="65">
        <f t="shared" si="16"/>
        <v>0.11002248634757468</v>
      </c>
      <c r="AN62" s="64" t="str">
        <f t="shared" si="17"/>
        <v>阿倍野区</v>
      </c>
      <c r="AO62" s="65">
        <f t="shared" si="18"/>
        <v>0.16229508196721312</v>
      </c>
      <c r="AP62" s="64" t="str">
        <f t="shared" si="19"/>
        <v>吹田市</v>
      </c>
      <c r="AQ62" s="65">
        <f t="shared" si="20"/>
        <v>4.9099624303666281E-2</v>
      </c>
      <c r="AR62" s="64" t="str">
        <f t="shared" si="21"/>
        <v>守口市</v>
      </c>
      <c r="AS62" s="65">
        <f t="shared" si="22"/>
        <v>0.41366600510348739</v>
      </c>
      <c r="AT62" s="64" t="str">
        <f t="shared" si="23"/>
        <v>阿倍野区</v>
      </c>
      <c r="AU62" s="65">
        <f t="shared" si="24"/>
        <v>0.34515366430260047</v>
      </c>
      <c r="AV62" s="64" t="str">
        <f t="shared" si="25"/>
        <v>能勢町</v>
      </c>
      <c r="AW62" s="65">
        <f t="shared" si="26"/>
        <v>0.57074340527577938</v>
      </c>
      <c r="AY62" s="101">
        <f t="shared" si="27"/>
        <v>0.23751025473821494</v>
      </c>
      <c r="AZ62" s="101">
        <f t="shared" si="28"/>
        <v>0.36206460489443282</v>
      </c>
      <c r="BA62" s="101">
        <f t="shared" si="29"/>
        <v>0.59797786077184478</v>
      </c>
      <c r="BB62" s="101">
        <f t="shared" si="30"/>
        <v>0.12495057833859095</v>
      </c>
      <c r="BC62" s="101">
        <f t="shared" si="31"/>
        <v>0.173182148910488</v>
      </c>
      <c r="BD62" s="101">
        <f t="shared" si="32"/>
        <v>5.4675375472626561E-2</v>
      </c>
      <c r="BE62" s="101">
        <f t="shared" si="33"/>
        <v>0.4367651638206011</v>
      </c>
      <c r="BF62" s="101">
        <f t="shared" si="34"/>
        <v>0.36198351968862896</v>
      </c>
      <c r="BG62" s="101">
        <f t="shared" si="35"/>
        <v>0.61094091903719916</v>
      </c>
      <c r="BH62" s="102">
        <v>0</v>
      </c>
    </row>
    <row r="63" spans="2:60">
      <c r="B63" s="97">
        <v>58</v>
      </c>
      <c r="C63" s="105" t="s">
        <v>29</v>
      </c>
      <c r="D63" s="98">
        <v>2872</v>
      </c>
      <c r="E63" s="99">
        <v>647</v>
      </c>
      <c r="F63" s="100">
        <f t="shared" si="0"/>
        <v>0.22527855153203344</v>
      </c>
      <c r="G63" s="98">
        <v>4</v>
      </c>
      <c r="H63" s="99">
        <v>3</v>
      </c>
      <c r="I63" s="100">
        <f t="shared" si="1"/>
        <v>0.75</v>
      </c>
      <c r="J63" s="98">
        <v>2874</v>
      </c>
      <c r="K63" s="99">
        <v>1532</v>
      </c>
      <c r="L63" s="100">
        <f t="shared" si="2"/>
        <v>0.53305497564370219</v>
      </c>
      <c r="M63" s="98">
        <v>2873</v>
      </c>
      <c r="N63" s="99">
        <v>245</v>
      </c>
      <c r="O63" s="100">
        <f t="shared" si="3"/>
        <v>8.5276714235990259E-2</v>
      </c>
      <c r="P63" s="98">
        <v>2874</v>
      </c>
      <c r="Q63" s="99">
        <v>475</v>
      </c>
      <c r="R63" s="100">
        <f t="shared" si="4"/>
        <v>0.16527487821851078</v>
      </c>
      <c r="S63" s="98">
        <v>2874</v>
      </c>
      <c r="T63" s="99">
        <v>182</v>
      </c>
      <c r="U63" s="100">
        <f t="shared" si="5"/>
        <v>6.3326374391092552E-2</v>
      </c>
      <c r="V63" s="98">
        <v>2874</v>
      </c>
      <c r="W63" s="99">
        <v>1097</v>
      </c>
      <c r="X63" s="100">
        <f t="shared" si="6"/>
        <v>0.38169798190675019</v>
      </c>
      <c r="Y63" s="98">
        <v>2559</v>
      </c>
      <c r="Z63" s="99">
        <v>877</v>
      </c>
      <c r="AA63" s="100">
        <f t="shared" si="7"/>
        <v>0.34271199687377885</v>
      </c>
      <c r="AB63" s="98">
        <v>2873</v>
      </c>
      <c r="AC63" s="99">
        <v>1693</v>
      </c>
      <c r="AD63" s="100">
        <f t="shared" si="8"/>
        <v>0.58927949878176122</v>
      </c>
      <c r="AF63" s="64" t="str">
        <f t="shared" si="9"/>
        <v>河内長野市</v>
      </c>
      <c r="AG63" s="65">
        <f t="shared" si="10"/>
        <v>0.22051282051282051</v>
      </c>
      <c r="AH63" s="64" t="str">
        <f t="shared" si="11"/>
        <v>東住吉区</v>
      </c>
      <c r="AI63" s="65">
        <f t="shared" si="12"/>
        <v>0.33942161339421612</v>
      </c>
      <c r="AJ63" s="64" t="str">
        <f t="shared" si="13"/>
        <v>交野市</v>
      </c>
      <c r="AK63" s="65">
        <f t="shared" si="14"/>
        <v>0.57523085279739272</v>
      </c>
      <c r="AL63" s="64" t="str">
        <f t="shared" si="15"/>
        <v>西成区</v>
      </c>
      <c r="AM63" s="65">
        <f t="shared" si="16"/>
        <v>0.10981912144702842</v>
      </c>
      <c r="AN63" s="64" t="str">
        <f t="shared" si="17"/>
        <v>泉佐野市</v>
      </c>
      <c r="AO63" s="65">
        <f t="shared" si="18"/>
        <v>0.1610968294772922</v>
      </c>
      <c r="AP63" s="64" t="str">
        <f t="shared" si="19"/>
        <v>堺市東区</v>
      </c>
      <c r="AQ63" s="65">
        <f t="shared" si="20"/>
        <v>4.909240924092409E-2</v>
      </c>
      <c r="AR63" s="64" t="str">
        <f t="shared" si="21"/>
        <v>河南町</v>
      </c>
      <c r="AS63" s="65">
        <f t="shared" si="22"/>
        <v>0.41277641277641275</v>
      </c>
      <c r="AT63" s="64" t="str">
        <f t="shared" si="23"/>
        <v>高槻市</v>
      </c>
      <c r="AU63" s="65">
        <f t="shared" si="24"/>
        <v>0.34385990095456831</v>
      </c>
      <c r="AV63" s="64" t="str">
        <f t="shared" si="25"/>
        <v>東住吉区</v>
      </c>
      <c r="AW63" s="65">
        <f t="shared" si="26"/>
        <v>0.57000828500414247</v>
      </c>
      <c r="AY63" s="101">
        <f t="shared" si="27"/>
        <v>0.23751025473821494</v>
      </c>
      <c r="AZ63" s="101">
        <f t="shared" si="28"/>
        <v>0.36206460489443282</v>
      </c>
      <c r="BA63" s="101">
        <f t="shared" si="29"/>
        <v>0.59797786077184478</v>
      </c>
      <c r="BB63" s="101">
        <f t="shared" si="30"/>
        <v>0.12495057833859095</v>
      </c>
      <c r="BC63" s="101">
        <f t="shared" si="31"/>
        <v>0.173182148910488</v>
      </c>
      <c r="BD63" s="101">
        <f t="shared" si="32"/>
        <v>5.4675375472626561E-2</v>
      </c>
      <c r="BE63" s="101">
        <f t="shared" si="33"/>
        <v>0.4367651638206011</v>
      </c>
      <c r="BF63" s="101">
        <f t="shared" si="34"/>
        <v>0.36198351968862896</v>
      </c>
      <c r="BG63" s="101">
        <f t="shared" si="35"/>
        <v>0.61094091903719916</v>
      </c>
      <c r="BH63" s="102">
        <v>0</v>
      </c>
    </row>
    <row r="64" spans="2:60">
      <c r="B64" s="97">
        <v>59</v>
      </c>
      <c r="C64" s="105" t="s">
        <v>23</v>
      </c>
      <c r="D64" s="98">
        <v>12795</v>
      </c>
      <c r="E64" s="99">
        <v>3257</v>
      </c>
      <c r="F64" s="100">
        <f t="shared" si="0"/>
        <v>0.25455255959359124</v>
      </c>
      <c r="G64" s="98">
        <v>7207</v>
      </c>
      <c r="H64" s="99">
        <v>2593</v>
      </c>
      <c r="I64" s="100">
        <f t="shared" si="1"/>
        <v>0.3597890939364507</v>
      </c>
      <c r="J64" s="98">
        <v>12806</v>
      </c>
      <c r="K64" s="99">
        <v>8630</v>
      </c>
      <c r="L64" s="100">
        <f t="shared" si="2"/>
        <v>0.67390285803529593</v>
      </c>
      <c r="M64" s="98">
        <v>12806</v>
      </c>
      <c r="N64" s="99">
        <v>1926</v>
      </c>
      <c r="O64" s="100">
        <f t="shared" si="3"/>
        <v>0.15039825081992816</v>
      </c>
      <c r="P64" s="98">
        <v>12806</v>
      </c>
      <c r="Q64" s="99">
        <v>2234</v>
      </c>
      <c r="R64" s="100">
        <f t="shared" si="4"/>
        <v>0.17444947680774636</v>
      </c>
      <c r="S64" s="98">
        <v>12806</v>
      </c>
      <c r="T64" s="99">
        <v>742</v>
      </c>
      <c r="U64" s="100">
        <f t="shared" si="5"/>
        <v>5.794158987974387E-2</v>
      </c>
      <c r="V64" s="98">
        <v>12781</v>
      </c>
      <c r="W64" s="99">
        <v>5987</v>
      </c>
      <c r="X64" s="100">
        <f t="shared" si="6"/>
        <v>0.46842970033643688</v>
      </c>
      <c r="Y64" s="98">
        <v>11487</v>
      </c>
      <c r="Z64" s="99">
        <v>3923</v>
      </c>
      <c r="AA64" s="100">
        <f t="shared" si="7"/>
        <v>0.34151649690954994</v>
      </c>
      <c r="AB64" s="98">
        <v>12802</v>
      </c>
      <c r="AC64" s="99">
        <v>8833</v>
      </c>
      <c r="AD64" s="100">
        <f t="shared" si="8"/>
        <v>0.68997031713794721</v>
      </c>
      <c r="AF64" s="64" t="str">
        <f t="shared" si="9"/>
        <v>豊中市</v>
      </c>
      <c r="AG64" s="65">
        <f t="shared" si="10"/>
        <v>0.22002418797512094</v>
      </c>
      <c r="AH64" s="64" t="str">
        <f t="shared" si="11"/>
        <v>豊能町</v>
      </c>
      <c r="AI64" s="65">
        <f t="shared" si="12"/>
        <v>0.33731667571971752</v>
      </c>
      <c r="AJ64" s="64" t="str">
        <f t="shared" si="13"/>
        <v>茨木市</v>
      </c>
      <c r="AK64" s="65">
        <f t="shared" si="14"/>
        <v>0.57315015666425639</v>
      </c>
      <c r="AL64" s="64" t="str">
        <f t="shared" si="15"/>
        <v>中央区</v>
      </c>
      <c r="AM64" s="65">
        <f t="shared" si="16"/>
        <v>0.10975609756097561</v>
      </c>
      <c r="AN64" s="64" t="str">
        <f t="shared" si="17"/>
        <v>羽曳野市</v>
      </c>
      <c r="AO64" s="65">
        <f t="shared" si="18"/>
        <v>0.16099201345102984</v>
      </c>
      <c r="AP64" s="64" t="str">
        <f t="shared" si="19"/>
        <v>都島区</v>
      </c>
      <c r="AQ64" s="65">
        <f t="shared" si="20"/>
        <v>4.8739495798319328E-2</v>
      </c>
      <c r="AR64" s="64" t="str">
        <f t="shared" si="21"/>
        <v>河内長野市</v>
      </c>
      <c r="AS64" s="65">
        <f t="shared" si="22"/>
        <v>0.41090478071908337</v>
      </c>
      <c r="AT64" s="64" t="str">
        <f t="shared" si="23"/>
        <v>藤井寺市</v>
      </c>
      <c r="AU64" s="65">
        <f t="shared" si="24"/>
        <v>0.34271199687377885</v>
      </c>
      <c r="AV64" s="64" t="str">
        <f t="shared" si="25"/>
        <v>阿倍野区</v>
      </c>
      <c r="AW64" s="65">
        <f t="shared" si="26"/>
        <v>0.56939890710382512</v>
      </c>
      <c r="AY64" s="101">
        <f t="shared" si="27"/>
        <v>0.23751025473821494</v>
      </c>
      <c r="AZ64" s="101">
        <f t="shared" si="28"/>
        <v>0.36206460489443282</v>
      </c>
      <c r="BA64" s="101">
        <f t="shared" si="29"/>
        <v>0.59797786077184478</v>
      </c>
      <c r="BB64" s="101">
        <f t="shared" si="30"/>
        <v>0.12495057833859095</v>
      </c>
      <c r="BC64" s="101">
        <f t="shared" si="31"/>
        <v>0.173182148910488</v>
      </c>
      <c r="BD64" s="101">
        <f t="shared" si="32"/>
        <v>5.4675375472626561E-2</v>
      </c>
      <c r="BE64" s="101">
        <f t="shared" si="33"/>
        <v>0.4367651638206011</v>
      </c>
      <c r="BF64" s="101">
        <f t="shared" si="34"/>
        <v>0.36198351968862896</v>
      </c>
      <c r="BG64" s="101">
        <f t="shared" si="35"/>
        <v>0.61094091903719916</v>
      </c>
      <c r="BH64" s="102">
        <v>0</v>
      </c>
    </row>
    <row r="65" spans="2:61">
      <c r="B65" s="97">
        <v>60</v>
      </c>
      <c r="C65" s="105" t="s">
        <v>50</v>
      </c>
      <c r="D65" s="98">
        <v>1335</v>
      </c>
      <c r="E65" s="99">
        <v>313</v>
      </c>
      <c r="F65" s="100">
        <f t="shared" si="0"/>
        <v>0.23445692883895131</v>
      </c>
      <c r="G65" s="98">
        <v>365</v>
      </c>
      <c r="H65" s="99">
        <v>126</v>
      </c>
      <c r="I65" s="100">
        <f t="shared" si="1"/>
        <v>0.34520547945205482</v>
      </c>
      <c r="J65" s="98">
        <v>1336</v>
      </c>
      <c r="K65" s="99">
        <v>796</v>
      </c>
      <c r="L65" s="100">
        <f t="shared" si="2"/>
        <v>0.59580838323353291</v>
      </c>
      <c r="M65" s="98">
        <v>1335</v>
      </c>
      <c r="N65" s="99">
        <v>176</v>
      </c>
      <c r="O65" s="100">
        <f t="shared" si="3"/>
        <v>0.13183520599250936</v>
      </c>
      <c r="P65" s="98">
        <v>1336</v>
      </c>
      <c r="Q65" s="99">
        <v>257</v>
      </c>
      <c r="R65" s="100">
        <f t="shared" si="4"/>
        <v>0.19236526946107785</v>
      </c>
      <c r="S65" s="98">
        <v>1336</v>
      </c>
      <c r="T65" s="99">
        <v>78</v>
      </c>
      <c r="U65" s="100">
        <f t="shared" si="5"/>
        <v>5.8383233532934134E-2</v>
      </c>
      <c r="V65" s="98">
        <v>1336</v>
      </c>
      <c r="W65" s="99">
        <v>608</v>
      </c>
      <c r="X65" s="100">
        <f t="shared" si="6"/>
        <v>0.45508982035928142</v>
      </c>
      <c r="Y65" s="98">
        <v>1029</v>
      </c>
      <c r="Z65" s="99">
        <v>365</v>
      </c>
      <c r="AA65" s="100">
        <f t="shared" si="7"/>
        <v>0.35471331389698735</v>
      </c>
      <c r="AB65" s="98">
        <v>1336</v>
      </c>
      <c r="AC65" s="99">
        <v>770</v>
      </c>
      <c r="AD65" s="100">
        <f t="shared" si="8"/>
        <v>0.57634730538922152</v>
      </c>
      <c r="AF65" s="64" t="str">
        <f t="shared" si="9"/>
        <v>城東区</v>
      </c>
      <c r="AG65" s="65">
        <f t="shared" si="10"/>
        <v>0.21943267036191719</v>
      </c>
      <c r="AH65" s="64" t="str">
        <f t="shared" si="11"/>
        <v>住吉区</v>
      </c>
      <c r="AI65" s="65">
        <f t="shared" si="12"/>
        <v>0.33636363636363636</v>
      </c>
      <c r="AJ65" s="64" t="str">
        <f t="shared" si="13"/>
        <v>天王寺区</v>
      </c>
      <c r="AK65" s="65">
        <f t="shared" si="14"/>
        <v>0.56882591093117407</v>
      </c>
      <c r="AL65" s="64" t="str">
        <f t="shared" si="15"/>
        <v>大阪狭山市</v>
      </c>
      <c r="AM65" s="65">
        <f t="shared" si="16"/>
        <v>0.10800385728061716</v>
      </c>
      <c r="AN65" s="64" t="str">
        <f t="shared" si="17"/>
        <v>枚方市</v>
      </c>
      <c r="AO65" s="65">
        <f t="shared" si="18"/>
        <v>0.16044810665679105</v>
      </c>
      <c r="AP65" s="64" t="str">
        <f t="shared" si="19"/>
        <v>天王寺区</v>
      </c>
      <c r="AQ65" s="65">
        <f t="shared" si="20"/>
        <v>4.8582995951417005E-2</v>
      </c>
      <c r="AR65" s="64" t="str">
        <f t="shared" si="21"/>
        <v>堺市堺区</v>
      </c>
      <c r="AS65" s="65">
        <f t="shared" si="22"/>
        <v>0.41028980788016933</v>
      </c>
      <c r="AT65" s="64" t="str">
        <f t="shared" si="23"/>
        <v>東大阪市</v>
      </c>
      <c r="AU65" s="65">
        <f t="shared" si="24"/>
        <v>0.34151649690954994</v>
      </c>
      <c r="AV65" s="64" t="str">
        <f t="shared" si="25"/>
        <v>忠岡町</v>
      </c>
      <c r="AW65" s="65">
        <f t="shared" si="26"/>
        <v>0.56572769953051638</v>
      </c>
      <c r="AY65" s="101">
        <f t="shared" si="27"/>
        <v>0.23751025473821494</v>
      </c>
      <c r="AZ65" s="101">
        <f t="shared" si="28"/>
        <v>0.36206460489443282</v>
      </c>
      <c r="BA65" s="101">
        <f t="shared" si="29"/>
        <v>0.59797786077184478</v>
      </c>
      <c r="BB65" s="101">
        <f t="shared" si="30"/>
        <v>0.12495057833859095</v>
      </c>
      <c r="BC65" s="101">
        <f t="shared" si="31"/>
        <v>0.173182148910488</v>
      </c>
      <c r="BD65" s="101">
        <f t="shared" si="32"/>
        <v>5.4675375472626561E-2</v>
      </c>
      <c r="BE65" s="101">
        <f t="shared" si="33"/>
        <v>0.4367651638206011</v>
      </c>
      <c r="BF65" s="101">
        <f t="shared" si="34"/>
        <v>0.36198351968862896</v>
      </c>
      <c r="BG65" s="101">
        <f t="shared" si="35"/>
        <v>0.61094091903719916</v>
      </c>
      <c r="BH65" s="102">
        <v>0</v>
      </c>
    </row>
    <row r="66" spans="2:61">
      <c r="B66" s="97">
        <v>61</v>
      </c>
      <c r="C66" s="105" t="s">
        <v>18</v>
      </c>
      <c r="D66" s="98">
        <v>1506</v>
      </c>
      <c r="E66" s="99">
        <v>360</v>
      </c>
      <c r="F66" s="100">
        <f t="shared" si="0"/>
        <v>0.23904382470119523</v>
      </c>
      <c r="G66" s="98">
        <v>967</v>
      </c>
      <c r="H66" s="99">
        <v>330</v>
      </c>
      <c r="I66" s="100">
        <f t="shared" si="1"/>
        <v>0.34126163391933817</v>
      </c>
      <c r="J66" s="98">
        <v>1506</v>
      </c>
      <c r="K66" s="99">
        <v>884</v>
      </c>
      <c r="L66" s="100">
        <f t="shared" si="2"/>
        <v>0.58698539176626829</v>
      </c>
      <c r="M66" s="98">
        <v>1506</v>
      </c>
      <c r="N66" s="99">
        <v>214</v>
      </c>
      <c r="O66" s="100">
        <f t="shared" si="3"/>
        <v>0.14209827357237717</v>
      </c>
      <c r="P66" s="98">
        <v>1506</v>
      </c>
      <c r="Q66" s="99">
        <v>282</v>
      </c>
      <c r="R66" s="100">
        <f t="shared" si="4"/>
        <v>0.18725099601593626</v>
      </c>
      <c r="S66" s="98">
        <v>1506</v>
      </c>
      <c r="T66" s="99">
        <v>69</v>
      </c>
      <c r="U66" s="100">
        <f t="shared" si="5"/>
        <v>4.5816733067729085E-2</v>
      </c>
      <c r="V66" s="98">
        <v>1506</v>
      </c>
      <c r="W66" s="99">
        <v>684</v>
      </c>
      <c r="X66" s="100">
        <f t="shared" si="6"/>
        <v>0.4541832669322709</v>
      </c>
      <c r="Y66" s="98">
        <v>1182</v>
      </c>
      <c r="Z66" s="99">
        <v>394</v>
      </c>
      <c r="AA66" s="100">
        <f t="shared" si="7"/>
        <v>0.33333333333333331</v>
      </c>
      <c r="AB66" s="98">
        <v>1499</v>
      </c>
      <c r="AC66" s="99">
        <v>928</v>
      </c>
      <c r="AD66" s="100">
        <f t="shared" si="8"/>
        <v>0.61907938625750503</v>
      </c>
      <c r="AF66" s="64" t="str">
        <f t="shared" si="9"/>
        <v>吹田市</v>
      </c>
      <c r="AG66" s="65">
        <f t="shared" si="10"/>
        <v>0.21876012178532098</v>
      </c>
      <c r="AH66" s="64" t="str">
        <f t="shared" si="11"/>
        <v>北区</v>
      </c>
      <c r="AI66" s="65">
        <f t="shared" si="12"/>
        <v>0.33536585365853661</v>
      </c>
      <c r="AJ66" s="64" t="str">
        <f t="shared" si="13"/>
        <v>大正区</v>
      </c>
      <c r="AK66" s="65">
        <f t="shared" si="14"/>
        <v>0.56659308314937451</v>
      </c>
      <c r="AL66" s="64" t="str">
        <f t="shared" si="15"/>
        <v>富田林市</v>
      </c>
      <c r="AM66" s="65">
        <f t="shared" si="16"/>
        <v>0.10607042557787859</v>
      </c>
      <c r="AN66" s="64" t="str">
        <f t="shared" si="17"/>
        <v>堺市美原区</v>
      </c>
      <c r="AO66" s="65">
        <f t="shared" si="18"/>
        <v>0.15854601701469451</v>
      </c>
      <c r="AP66" s="64" t="str">
        <f t="shared" si="19"/>
        <v>淀川区</v>
      </c>
      <c r="AQ66" s="65">
        <f t="shared" si="20"/>
        <v>4.847537138389367E-2</v>
      </c>
      <c r="AR66" s="64" t="str">
        <f t="shared" si="21"/>
        <v>泉大津市</v>
      </c>
      <c r="AS66" s="65">
        <f t="shared" si="22"/>
        <v>0.40921169176262179</v>
      </c>
      <c r="AT66" s="64" t="str">
        <f t="shared" si="23"/>
        <v>千早赤阪村</v>
      </c>
      <c r="AU66" s="65">
        <f t="shared" si="24"/>
        <v>0.34129692832764508</v>
      </c>
      <c r="AV66" s="64" t="str">
        <f t="shared" si="25"/>
        <v>阪南市</v>
      </c>
      <c r="AW66" s="65">
        <f t="shared" si="26"/>
        <v>0.565180102915952</v>
      </c>
      <c r="AY66" s="101">
        <f t="shared" si="27"/>
        <v>0.23751025473821494</v>
      </c>
      <c r="AZ66" s="101">
        <f t="shared" si="28"/>
        <v>0.36206460489443282</v>
      </c>
      <c r="BA66" s="101">
        <f t="shared" si="29"/>
        <v>0.59797786077184478</v>
      </c>
      <c r="BB66" s="101">
        <f t="shared" si="30"/>
        <v>0.12495057833859095</v>
      </c>
      <c r="BC66" s="101">
        <f t="shared" si="31"/>
        <v>0.173182148910488</v>
      </c>
      <c r="BD66" s="101">
        <f t="shared" si="32"/>
        <v>5.4675375472626561E-2</v>
      </c>
      <c r="BE66" s="101">
        <f t="shared" si="33"/>
        <v>0.4367651638206011</v>
      </c>
      <c r="BF66" s="101">
        <f t="shared" si="34"/>
        <v>0.36198351968862896</v>
      </c>
      <c r="BG66" s="101">
        <f t="shared" si="35"/>
        <v>0.61094091903719916</v>
      </c>
      <c r="BH66" s="102">
        <v>0</v>
      </c>
    </row>
    <row r="67" spans="2:61">
      <c r="B67" s="97">
        <v>62</v>
      </c>
      <c r="C67" s="105" t="s">
        <v>19</v>
      </c>
      <c r="D67" s="98">
        <v>1841</v>
      </c>
      <c r="E67" s="99">
        <v>381</v>
      </c>
      <c r="F67" s="100">
        <f t="shared" si="0"/>
        <v>0.20695274307441608</v>
      </c>
      <c r="G67" s="98">
        <v>1155</v>
      </c>
      <c r="H67" s="99">
        <v>406</v>
      </c>
      <c r="I67" s="100">
        <f t="shared" si="1"/>
        <v>0.3515151515151515</v>
      </c>
      <c r="J67" s="98">
        <v>1841</v>
      </c>
      <c r="K67" s="99">
        <v>1059</v>
      </c>
      <c r="L67" s="100">
        <f t="shared" si="2"/>
        <v>0.57523085279739272</v>
      </c>
      <c r="M67" s="98">
        <v>1841</v>
      </c>
      <c r="N67" s="99">
        <v>263</v>
      </c>
      <c r="O67" s="100">
        <f t="shared" si="3"/>
        <v>0.14285714285714285</v>
      </c>
      <c r="P67" s="98">
        <v>1841</v>
      </c>
      <c r="Q67" s="99">
        <v>323</v>
      </c>
      <c r="R67" s="100">
        <f t="shared" si="4"/>
        <v>0.17544812601846824</v>
      </c>
      <c r="S67" s="98">
        <v>1841</v>
      </c>
      <c r="T67" s="99">
        <v>76</v>
      </c>
      <c r="U67" s="100">
        <f t="shared" si="5"/>
        <v>4.1281912004345465E-2</v>
      </c>
      <c r="V67" s="98">
        <v>1841</v>
      </c>
      <c r="W67" s="99">
        <v>900</v>
      </c>
      <c r="X67" s="100">
        <f t="shared" si="6"/>
        <v>0.48886474741988051</v>
      </c>
      <c r="Y67" s="98">
        <v>1567</v>
      </c>
      <c r="Z67" s="99">
        <v>493</v>
      </c>
      <c r="AA67" s="100">
        <f t="shared" si="7"/>
        <v>0.31461391193363114</v>
      </c>
      <c r="AB67" s="98">
        <v>1841</v>
      </c>
      <c r="AC67" s="99">
        <v>1067</v>
      </c>
      <c r="AD67" s="100">
        <f t="shared" si="8"/>
        <v>0.57957631721890279</v>
      </c>
      <c r="AF67" s="64" t="str">
        <f t="shared" si="9"/>
        <v>堺市東区</v>
      </c>
      <c r="AG67" s="65">
        <f t="shared" si="10"/>
        <v>0.21782178217821782</v>
      </c>
      <c r="AH67" s="64" t="str">
        <f t="shared" si="11"/>
        <v>生野区</v>
      </c>
      <c r="AI67" s="65">
        <f t="shared" si="12"/>
        <v>0.33371559633027525</v>
      </c>
      <c r="AJ67" s="64" t="str">
        <f t="shared" si="13"/>
        <v>都島区</v>
      </c>
      <c r="AK67" s="65">
        <f t="shared" si="14"/>
        <v>0.56582633053221287</v>
      </c>
      <c r="AL67" s="64" t="str">
        <f t="shared" si="15"/>
        <v>堺市中区</v>
      </c>
      <c r="AM67" s="65">
        <f t="shared" si="16"/>
        <v>0.10566801619433198</v>
      </c>
      <c r="AN67" s="64" t="str">
        <f t="shared" si="17"/>
        <v>千早赤阪村</v>
      </c>
      <c r="AO67" s="65">
        <f t="shared" si="18"/>
        <v>0.15454545454545454</v>
      </c>
      <c r="AP67" s="64" t="str">
        <f t="shared" si="19"/>
        <v>茨木市</v>
      </c>
      <c r="AQ67" s="65">
        <f t="shared" si="20"/>
        <v>4.7963364666184623E-2</v>
      </c>
      <c r="AR67" s="64" t="str">
        <f t="shared" si="21"/>
        <v>田尻町</v>
      </c>
      <c r="AS67" s="65">
        <f t="shared" si="22"/>
        <v>0.40725806451612906</v>
      </c>
      <c r="AT67" s="64" t="str">
        <f t="shared" si="23"/>
        <v>能勢町</v>
      </c>
      <c r="AU67" s="65">
        <f t="shared" si="24"/>
        <v>0.33865814696485624</v>
      </c>
      <c r="AV67" s="64" t="str">
        <f t="shared" si="25"/>
        <v>富田林市</v>
      </c>
      <c r="AW67" s="65">
        <f t="shared" si="26"/>
        <v>0.56429652042360057</v>
      </c>
      <c r="AY67" s="101">
        <f t="shared" si="27"/>
        <v>0.23751025473821494</v>
      </c>
      <c r="AZ67" s="101">
        <f t="shared" si="28"/>
        <v>0.36206460489443282</v>
      </c>
      <c r="BA67" s="101">
        <f t="shared" si="29"/>
        <v>0.59797786077184478</v>
      </c>
      <c r="BB67" s="101">
        <f t="shared" si="30"/>
        <v>0.12495057833859095</v>
      </c>
      <c r="BC67" s="101">
        <f t="shared" si="31"/>
        <v>0.173182148910488</v>
      </c>
      <c r="BD67" s="101">
        <f t="shared" si="32"/>
        <v>5.4675375472626561E-2</v>
      </c>
      <c r="BE67" s="101">
        <f t="shared" si="33"/>
        <v>0.4367651638206011</v>
      </c>
      <c r="BF67" s="101">
        <f t="shared" si="34"/>
        <v>0.36198351968862896</v>
      </c>
      <c r="BG67" s="101">
        <f t="shared" si="35"/>
        <v>0.61094091903719916</v>
      </c>
      <c r="BH67" s="102">
        <v>0</v>
      </c>
    </row>
    <row r="68" spans="2:61">
      <c r="B68" s="97">
        <v>63</v>
      </c>
      <c r="C68" s="105" t="s">
        <v>30</v>
      </c>
      <c r="D68" s="98">
        <v>2074</v>
      </c>
      <c r="E68" s="99">
        <v>413</v>
      </c>
      <c r="F68" s="100">
        <f t="shared" si="0"/>
        <v>0.19913211186113791</v>
      </c>
      <c r="G68" s="98">
        <v>1669</v>
      </c>
      <c r="H68" s="99">
        <v>612</v>
      </c>
      <c r="I68" s="100">
        <f t="shared" si="1"/>
        <v>0.36668663870581186</v>
      </c>
      <c r="J68" s="98">
        <v>2074</v>
      </c>
      <c r="K68" s="99">
        <v>1222</v>
      </c>
      <c r="L68" s="100">
        <f t="shared" si="2"/>
        <v>0.58919961427193823</v>
      </c>
      <c r="M68" s="98">
        <v>2074</v>
      </c>
      <c r="N68" s="99">
        <v>224</v>
      </c>
      <c r="O68" s="100">
        <f t="shared" si="3"/>
        <v>0.10800385728061716</v>
      </c>
      <c r="P68" s="98">
        <v>2074</v>
      </c>
      <c r="Q68" s="99">
        <v>311</v>
      </c>
      <c r="R68" s="100">
        <f t="shared" si="4"/>
        <v>0.14995178399228543</v>
      </c>
      <c r="S68" s="98">
        <v>2074</v>
      </c>
      <c r="T68" s="99">
        <v>106</v>
      </c>
      <c r="U68" s="100">
        <f t="shared" si="5"/>
        <v>5.1108968177434912E-2</v>
      </c>
      <c r="V68" s="98">
        <v>2072</v>
      </c>
      <c r="W68" s="99">
        <v>888</v>
      </c>
      <c r="X68" s="100">
        <f t="shared" si="6"/>
        <v>0.42857142857142855</v>
      </c>
      <c r="Y68" s="98">
        <v>1917</v>
      </c>
      <c r="Z68" s="99">
        <v>606</v>
      </c>
      <c r="AA68" s="100">
        <f t="shared" si="7"/>
        <v>0.31611893583724571</v>
      </c>
      <c r="AB68" s="98">
        <v>2074</v>
      </c>
      <c r="AC68" s="99">
        <v>1192</v>
      </c>
      <c r="AD68" s="100">
        <f t="shared" si="8"/>
        <v>0.57473481195756992</v>
      </c>
      <c r="AF68" s="64" t="str">
        <f t="shared" si="9"/>
        <v>茨木市</v>
      </c>
      <c r="AG68" s="65">
        <f t="shared" si="10"/>
        <v>0.21740178356230416</v>
      </c>
      <c r="AH68" s="64" t="str">
        <f t="shared" si="11"/>
        <v>柏原市</v>
      </c>
      <c r="AI68" s="65">
        <f t="shared" si="12"/>
        <v>0.33333333333333331</v>
      </c>
      <c r="AJ68" s="64" t="str">
        <f t="shared" si="13"/>
        <v>岬町</v>
      </c>
      <c r="AK68" s="65">
        <f t="shared" si="14"/>
        <v>0.56200527704485492</v>
      </c>
      <c r="AL68" s="64" t="str">
        <f t="shared" si="15"/>
        <v>岸和田市</v>
      </c>
      <c r="AM68" s="65">
        <f t="shared" si="16"/>
        <v>0.1038039974210187</v>
      </c>
      <c r="AN68" s="64" t="str">
        <f t="shared" si="17"/>
        <v>東住吉区</v>
      </c>
      <c r="AO68" s="65">
        <f t="shared" si="18"/>
        <v>0.15445134575569358</v>
      </c>
      <c r="AP68" s="64" t="str">
        <f t="shared" si="19"/>
        <v>東住吉区</v>
      </c>
      <c r="AQ68" s="65">
        <f t="shared" si="20"/>
        <v>4.6376811594202899E-2</v>
      </c>
      <c r="AR68" s="64" t="str">
        <f t="shared" si="21"/>
        <v>富田林市</v>
      </c>
      <c r="AS68" s="65">
        <f t="shared" si="22"/>
        <v>0.40699935191185999</v>
      </c>
      <c r="AT68" s="64" t="str">
        <f t="shared" si="23"/>
        <v>城東区</v>
      </c>
      <c r="AU68" s="65">
        <f t="shared" si="24"/>
        <v>0.33610709117221416</v>
      </c>
      <c r="AV68" s="64" t="str">
        <f t="shared" si="25"/>
        <v>中央区</v>
      </c>
      <c r="AW68" s="65">
        <f t="shared" si="26"/>
        <v>0.5623242736644799</v>
      </c>
      <c r="AY68" s="101">
        <f t="shared" si="27"/>
        <v>0.23751025473821494</v>
      </c>
      <c r="AZ68" s="101">
        <f t="shared" si="28"/>
        <v>0.36206460489443282</v>
      </c>
      <c r="BA68" s="101">
        <f t="shared" si="29"/>
        <v>0.59797786077184478</v>
      </c>
      <c r="BB68" s="101">
        <f t="shared" si="30"/>
        <v>0.12495057833859095</v>
      </c>
      <c r="BC68" s="101">
        <f t="shared" si="31"/>
        <v>0.173182148910488</v>
      </c>
      <c r="BD68" s="101">
        <f t="shared" si="32"/>
        <v>5.4675375472626561E-2</v>
      </c>
      <c r="BE68" s="101">
        <f t="shared" si="33"/>
        <v>0.4367651638206011</v>
      </c>
      <c r="BF68" s="101">
        <f t="shared" si="34"/>
        <v>0.36198351968862896</v>
      </c>
      <c r="BG68" s="101">
        <f t="shared" si="35"/>
        <v>0.61094091903719916</v>
      </c>
      <c r="BH68" s="102">
        <v>0</v>
      </c>
    </row>
    <row r="69" spans="2:61">
      <c r="B69" s="97">
        <v>64</v>
      </c>
      <c r="C69" s="105" t="s">
        <v>51</v>
      </c>
      <c r="D69" s="98">
        <v>1166</v>
      </c>
      <c r="E69" s="99">
        <v>269</v>
      </c>
      <c r="F69" s="100">
        <f t="shared" si="0"/>
        <v>0.23070325900514579</v>
      </c>
      <c r="G69" s="98">
        <v>764</v>
      </c>
      <c r="H69" s="99">
        <v>243</v>
      </c>
      <c r="I69" s="100">
        <f t="shared" si="1"/>
        <v>0.31806282722513091</v>
      </c>
      <c r="J69" s="98">
        <v>1166</v>
      </c>
      <c r="K69" s="99">
        <v>705</v>
      </c>
      <c r="L69" s="100">
        <f t="shared" si="2"/>
        <v>0.60463121783876506</v>
      </c>
      <c r="M69" s="98">
        <v>1166</v>
      </c>
      <c r="N69" s="99">
        <v>155</v>
      </c>
      <c r="O69" s="100">
        <f t="shared" si="3"/>
        <v>0.13293310463121785</v>
      </c>
      <c r="P69" s="98">
        <v>1166</v>
      </c>
      <c r="Q69" s="99">
        <v>199</v>
      </c>
      <c r="R69" s="100">
        <f t="shared" si="4"/>
        <v>0.17066895368782162</v>
      </c>
      <c r="S69" s="98">
        <v>1166</v>
      </c>
      <c r="T69" s="99">
        <v>60</v>
      </c>
      <c r="U69" s="100">
        <f t="shared" si="5"/>
        <v>5.1457975986277875E-2</v>
      </c>
      <c r="V69" s="98">
        <v>1166</v>
      </c>
      <c r="W69" s="99">
        <v>502</v>
      </c>
      <c r="X69" s="100">
        <f t="shared" si="6"/>
        <v>0.43053173241852488</v>
      </c>
      <c r="Y69" s="98">
        <v>1091</v>
      </c>
      <c r="Z69" s="99">
        <v>390</v>
      </c>
      <c r="AA69" s="100">
        <f t="shared" si="7"/>
        <v>0.35747021081576535</v>
      </c>
      <c r="AB69" s="98">
        <v>1166</v>
      </c>
      <c r="AC69" s="99">
        <v>659</v>
      </c>
      <c r="AD69" s="100">
        <f t="shared" si="8"/>
        <v>0.565180102915952</v>
      </c>
      <c r="AF69" s="64" t="str">
        <f t="shared" si="9"/>
        <v>北区</v>
      </c>
      <c r="AG69" s="65">
        <f t="shared" si="10"/>
        <v>0.21601489757914338</v>
      </c>
      <c r="AH69" s="64" t="s">
        <v>229</v>
      </c>
      <c r="AI69" s="65">
        <f>I72</f>
        <v>0.33333333333333331</v>
      </c>
      <c r="AJ69" s="64" t="str">
        <f t="shared" si="13"/>
        <v>北区</v>
      </c>
      <c r="AK69" s="65">
        <f t="shared" si="14"/>
        <v>0.56052141527001864</v>
      </c>
      <c r="AL69" s="64" t="str">
        <f t="shared" si="15"/>
        <v>貝塚市</v>
      </c>
      <c r="AM69" s="65">
        <f t="shared" si="16"/>
        <v>0.10107627515208235</v>
      </c>
      <c r="AN69" s="64" t="str">
        <f t="shared" si="17"/>
        <v>高槻市</v>
      </c>
      <c r="AO69" s="65">
        <f t="shared" si="18"/>
        <v>0.15356318972504521</v>
      </c>
      <c r="AP69" s="64" t="str">
        <f t="shared" si="19"/>
        <v>四條畷市</v>
      </c>
      <c r="AQ69" s="65">
        <f t="shared" si="20"/>
        <v>4.5816733067729085E-2</v>
      </c>
      <c r="AR69" s="64" t="str">
        <f t="shared" si="21"/>
        <v>高槻市</v>
      </c>
      <c r="AS69" s="65">
        <f t="shared" si="22"/>
        <v>0.4065714820125943</v>
      </c>
      <c r="AT69" s="64" t="str">
        <f t="shared" si="23"/>
        <v>四條畷市</v>
      </c>
      <c r="AU69" s="65">
        <f t="shared" si="24"/>
        <v>0.33333333333333331</v>
      </c>
      <c r="AV69" s="64" t="str">
        <f t="shared" si="25"/>
        <v>豊能町</v>
      </c>
      <c r="AW69" s="65">
        <f t="shared" si="26"/>
        <v>0.56193514088250929</v>
      </c>
      <c r="AY69" s="101">
        <f t="shared" si="27"/>
        <v>0.23751025473821494</v>
      </c>
      <c r="AZ69" s="101">
        <f t="shared" si="28"/>
        <v>0.36206460489443282</v>
      </c>
      <c r="BA69" s="101">
        <f t="shared" si="29"/>
        <v>0.59797786077184478</v>
      </c>
      <c r="BB69" s="101">
        <f t="shared" si="30"/>
        <v>0.12495057833859095</v>
      </c>
      <c r="BC69" s="101">
        <f t="shared" si="31"/>
        <v>0.173182148910488</v>
      </c>
      <c r="BD69" s="101">
        <f t="shared" si="32"/>
        <v>5.4675375472626561E-2</v>
      </c>
      <c r="BE69" s="101">
        <f t="shared" si="33"/>
        <v>0.4367651638206011</v>
      </c>
      <c r="BF69" s="101">
        <f t="shared" si="34"/>
        <v>0.36198351968862896</v>
      </c>
      <c r="BG69" s="101">
        <f t="shared" si="35"/>
        <v>0.61094091903719916</v>
      </c>
      <c r="BH69" s="102">
        <v>0</v>
      </c>
    </row>
    <row r="70" spans="2:61">
      <c r="B70" s="97">
        <v>65</v>
      </c>
      <c r="C70" s="105" t="s">
        <v>11</v>
      </c>
      <c r="D70" s="98">
        <v>772</v>
      </c>
      <c r="E70" s="99">
        <v>166</v>
      </c>
      <c r="F70" s="100">
        <f t="shared" si="0"/>
        <v>0.21502590673575128</v>
      </c>
      <c r="G70" s="98">
        <v>601</v>
      </c>
      <c r="H70" s="99">
        <v>192</v>
      </c>
      <c r="I70" s="100">
        <f t="shared" si="1"/>
        <v>0.3194675540765391</v>
      </c>
      <c r="J70" s="98">
        <v>772</v>
      </c>
      <c r="K70" s="99">
        <v>378</v>
      </c>
      <c r="L70" s="100">
        <f t="shared" si="2"/>
        <v>0.48963730569948188</v>
      </c>
      <c r="M70" s="98">
        <v>772</v>
      </c>
      <c r="N70" s="99">
        <v>98</v>
      </c>
      <c r="O70" s="100">
        <f t="shared" si="3"/>
        <v>0.12694300518134716</v>
      </c>
      <c r="P70" s="98">
        <v>772</v>
      </c>
      <c r="Q70" s="99">
        <v>113</v>
      </c>
      <c r="R70" s="100">
        <f t="shared" si="4"/>
        <v>0.14637305699481865</v>
      </c>
      <c r="S70" s="98">
        <v>772</v>
      </c>
      <c r="T70" s="99">
        <v>29</v>
      </c>
      <c r="U70" s="100">
        <f t="shared" si="5"/>
        <v>3.756476683937824E-2</v>
      </c>
      <c r="V70" s="98">
        <v>772</v>
      </c>
      <c r="W70" s="99">
        <v>379</v>
      </c>
      <c r="X70" s="100">
        <f t="shared" si="6"/>
        <v>0.49093264248704666</v>
      </c>
      <c r="Y70" s="98">
        <v>727</v>
      </c>
      <c r="Z70" s="99">
        <v>225</v>
      </c>
      <c r="AA70" s="100">
        <f t="shared" si="7"/>
        <v>0.30949105914718017</v>
      </c>
      <c r="AB70" s="98">
        <v>771</v>
      </c>
      <c r="AC70" s="99">
        <v>446</v>
      </c>
      <c r="AD70" s="100">
        <f t="shared" si="8"/>
        <v>0.5784695201037614</v>
      </c>
      <c r="AF70" s="64" t="str">
        <f t="shared" si="9"/>
        <v>島本町</v>
      </c>
      <c r="AG70" s="65">
        <f t="shared" si="10"/>
        <v>0.21502590673575128</v>
      </c>
      <c r="AH70" s="64" t="str">
        <f t="shared" si="11"/>
        <v>松原市</v>
      </c>
      <c r="AI70" s="65">
        <f t="shared" si="12"/>
        <v>0.32857142857142857</v>
      </c>
      <c r="AJ70" s="64" t="str">
        <f t="shared" si="13"/>
        <v>港区</v>
      </c>
      <c r="AK70" s="65">
        <f t="shared" si="14"/>
        <v>0.55536770921386303</v>
      </c>
      <c r="AL70" s="64" t="str">
        <f t="shared" si="15"/>
        <v>忠岡町</v>
      </c>
      <c r="AM70" s="65">
        <f t="shared" si="16"/>
        <v>0.10093896713615023</v>
      </c>
      <c r="AN70" s="64" t="str">
        <f t="shared" si="17"/>
        <v>西区</v>
      </c>
      <c r="AO70" s="65">
        <f t="shared" si="18"/>
        <v>0.15301391035548687</v>
      </c>
      <c r="AP70" s="64" t="str">
        <f t="shared" si="19"/>
        <v>岬町</v>
      </c>
      <c r="AQ70" s="65">
        <f t="shared" si="20"/>
        <v>4.4973544973544971E-2</v>
      </c>
      <c r="AR70" s="64" t="str">
        <f t="shared" si="21"/>
        <v>鶴見区</v>
      </c>
      <c r="AS70" s="65">
        <f t="shared" si="22"/>
        <v>0.40645161290322579</v>
      </c>
      <c r="AT70" s="64" t="str">
        <f t="shared" si="23"/>
        <v>天王寺区</v>
      </c>
      <c r="AU70" s="65">
        <f t="shared" si="24"/>
        <v>0.33254994124559339</v>
      </c>
      <c r="AV70" s="64" t="str">
        <f t="shared" si="25"/>
        <v>堺市南区</v>
      </c>
      <c r="AW70" s="65">
        <f t="shared" si="26"/>
        <v>0.56118754525706005</v>
      </c>
      <c r="AY70" s="101">
        <f t="shared" si="27"/>
        <v>0.23751025473821494</v>
      </c>
      <c r="AZ70" s="101">
        <f t="shared" si="28"/>
        <v>0.36206460489443282</v>
      </c>
      <c r="BA70" s="101">
        <f t="shared" si="29"/>
        <v>0.59797786077184478</v>
      </c>
      <c r="BB70" s="101">
        <f t="shared" si="30"/>
        <v>0.12495057833859095</v>
      </c>
      <c r="BC70" s="101">
        <f t="shared" si="31"/>
        <v>0.173182148910488</v>
      </c>
      <c r="BD70" s="101">
        <f t="shared" si="32"/>
        <v>5.4675375472626561E-2</v>
      </c>
      <c r="BE70" s="101">
        <f t="shared" si="33"/>
        <v>0.4367651638206011</v>
      </c>
      <c r="BF70" s="101">
        <f t="shared" si="34"/>
        <v>0.36198351968862896</v>
      </c>
      <c r="BG70" s="101">
        <f t="shared" si="35"/>
        <v>0.61094091903719916</v>
      </c>
      <c r="BH70" s="102">
        <v>0</v>
      </c>
    </row>
    <row r="71" spans="2:61">
      <c r="B71" s="97">
        <v>66</v>
      </c>
      <c r="C71" s="105" t="s">
        <v>5</v>
      </c>
      <c r="D71" s="98">
        <v>1881</v>
      </c>
      <c r="E71" s="99">
        <v>417</v>
      </c>
      <c r="F71" s="100">
        <f t="shared" ref="F71:F78" si="36">IFERROR(E71/D71,"-")</f>
        <v>0.22169059011164274</v>
      </c>
      <c r="G71" s="98">
        <v>1841</v>
      </c>
      <c r="H71" s="99">
        <v>621</v>
      </c>
      <c r="I71" s="100">
        <f t="shared" ref="I71:I78" si="37">IFERROR(H71/G71,"-")</f>
        <v>0.33731667571971752</v>
      </c>
      <c r="J71" s="98">
        <v>1881</v>
      </c>
      <c r="K71" s="99">
        <v>1085</v>
      </c>
      <c r="L71" s="100">
        <f t="shared" ref="L71:L78" si="38">IFERROR(K71/J71,"-")</f>
        <v>0.57682083997873468</v>
      </c>
      <c r="M71" s="98">
        <v>1881</v>
      </c>
      <c r="N71" s="99">
        <v>159</v>
      </c>
      <c r="O71" s="100">
        <f t="shared" ref="O71:O78" si="39">IFERROR(N71/M71,"-")</f>
        <v>8.4529505582137163E-2</v>
      </c>
      <c r="P71" s="98">
        <v>1881</v>
      </c>
      <c r="Q71" s="99">
        <v>270</v>
      </c>
      <c r="R71" s="100">
        <f t="shared" ref="R71:R78" si="40">IFERROR(Q71/P71,"-")</f>
        <v>0.14354066985645933</v>
      </c>
      <c r="S71" s="98">
        <v>1881</v>
      </c>
      <c r="T71" s="99">
        <v>93</v>
      </c>
      <c r="U71" s="100">
        <f t="shared" ref="U71:U78" si="41">IFERROR(T71/S71,"-")</f>
        <v>4.9441786283891544E-2</v>
      </c>
      <c r="V71" s="98">
        <v>1881</v>
      </c>
      <c r="W71" s="99">
        <v>890</v>
      </c>
      <c r="X71" s="100">
        <f t="shared" ref="X71:X78" si="42">IFERROR(W71/V71,"-")</f>
        <v>0.47315257841573632</v>
      </c>
      <c r="Y71" s="98">
        <v>1012</v>
      </c>
      <c r="Z71" s="99">
        <v>368</v>
      </c>
      <c r="AA71" s="100">
        <f t="shared" ref="AA71:AA78" si="43">IFERROR(Z71/Y71,"-")</f>
        <v>0.36363636363636365</v>
      </c>
      <c r="AB71" s="98">
        <v>1881</v>
      </c>
      <c r="AC71" s="99">
        <v>1057</v>
      </c>
      <c r="AD71" s="100">
        <f t="shared" ref="AD71:AD78" si="44">IFERROR(AC71/AB71,"-")</f>
        <v>0.56193514088250929</v>
      </c>
      <c r="AF71" s="64" t="str">
        <f t="shared" ref="AF71:AF79" si="45">INDEX($C$6:$C$79,MATCH(AG71,F$6:F$79,0))</f>
        <v>岬町</v>
      </c>
      <c r="AG71" s="65">
        <f t="shared" ref="AG71:AG79" si="46">LARGE(F$6:F$79,ROW(A66))</f>
        <v>0.21372031662269128</v>
      </c>
      <c r="AH71" s="64" t="str">
        <f t="shared" ref="AH71:AH79" si="47">INDEX($C$6:$C$79,MATCH(AI71,I$6:I$79,0))</f>
        <v>貝塚市</v>
      </c>
      <c r="AI71" s="65">
        <f t="shared" ref="AI71:AI79" si="48">LARGE(I$6:I$79,ROW(C66))</f>
        <v>0.32653061224489793</v>
      </c>
      <c r="AJ71" s="64" t="str">
        <f t="shared" ref="AJ71:AJ79" si="49">INDEX($C$6:$C$79,MATCH(AK71,L$6:L$79,0))</f>
        <v>能勢町</v>
      </c>
      <c r="AK71" s="65">
        <f t="shared" ref="AK71:AK79" si="50">LARGE(L$6:L$79,ROW(E66))</f>
        <v>0.5467625899280576</v>
      </c>
      <c r="AL71" s="64" t="str">
        <f t="shared" ref="AL71:AL79" si="51">INDEX($C$6:$C$79,MATCH(AM71,O$6:O$79,0))</f>
        <v>羽曳野市</v>
      </c>
      <c r="AM71" s="65">
        <f t="shared" ref="AM71:AM79" si="52">LARGE(O$6:O$79,ROW(G66))</f>
        <v>9.8991172761664567E-2</v>
      </c>
      <c r="AN71" s="64" t="str">
        <f t="shared" ref="AN71:AN79" si="53">INDEX($C$6:$C$79,MATCH(AO71,R$6:R$79,0))</f>
        <v>中央区</v>
      </c>
      <c r="AO71" s="65">
        <f t="shared" ref="AO71:AO79" si="54">LARGE(R$6:R$79,ROW(I66))</f>
        <v>0.15182755388940955</v>
      </c>
      <c r="AP71" s="64" t="str">
        <f t="shared" ref="AP71:AP79" si="55">INDEX($C$6:$C$79,MATCH(AQ71,U$6:U$79,0))</f>
        <v>高石市</v>
      </c>
      <c r="AQ71" s="65">
        <f t="shared" ref="AQ71:AQ79" si="56">LARGE(U$6:U$79,ROW(K66))</f>
        <v>4.4612216884008238E-2</v>
      </c>
      <c r="AR71" s="64" t="str">
        <f t="shared" ref="AR71:AR79" si="57">INDEX($C$6:$C$79,MATCH(AS71,X$6:X$79,0))</f>
        <v>東成区</v>
      </c>
      <c r="AS71" s="65">
        <f t="shared" ref="AS71:AS79" si="58">LARGE(X$6:X$79,ROW(M66))</f>
        <v>0.4041759880686055</v>
      </c>
      <c r="AT71" s="64" t="str">
        <f t="shared" ref="AT71:AT79" si="59">INDEX($C$6:$C$79,MATCH(AU71,AA$6:AA$79,0))</f>
        <v>羽曳野市</v>
      </c>
      <c r="AU71" s="65">
        <f t="shared" ref="AU71:AU79" si="60">LARGE(AA$6:AA$79,ROW(O66))</f>
        <v>0.33244033122260108</v>
      </c>
      <c r="AV71" s="64" t="str">
        <f t="shared" ref="AV71:AV79" si="61">INDEX($C$6:$C$79,MATCH(AW71,AD$6:AD$79,0))</f>
        <v>鶴見区</v>
      </c>
      <c r="AW71" s="65">
        <f t="shared" ref="AW71:AW79" si="62">LARGE(AD$6:AD$79,ROW(Q66))</f>
        <v>0.55954935622317592</v>
      </c>
      <c r="AY71" s="101">
        <f t="shared" ref="AY71:AY79" si="63">$F$80</f>
        <v>0.23751025473821494</v>
      </c>
      <c r="AZ71" s="101">
        <f t="shared" ref="AZ71:AZ79" si="64">$I$80</f>
        <v>0.36206460489443282</v>
      </c>
      <c r="BA71" s="101">
        <f t="shared" ref="BA71:BA79" si="65">$L$80</f>
        <v>0.59797786077184478</v>
      </c>
      <c r="BB71" s="101">
        <f t="shared" ref="BB71:BB79" si="66">$O$80</f>
        <v>0.12495057833859095</v>
      </c>
      <c r="BC71" s="101">
        <f t="shared" ref="BC71:BC79" si="67">$R$80</f>
        <v>0.173182148910488</v>
      </c>
      <c r="BD71" s="101">
        <f t="shared" ref="BD71:BD79" si="68">$U$80</f>
        <v>5.4675375472626561E-2</v>
      </c>
      <c r="BE71" s="101">
        <f t="shared" ref="BE71:BE79" si="69">$X$80</f>
        <v>0.4367651638206011</v>
      </c>
      <c r="BF71" s="101">
        <f t="shared" ref="BF71:BF79" si="70">$AA$80</f>
        <v>0.36198351968862896</v>
      </c>
      <c r="BG71" s="101">
        <f t="shared" ref="BG71:BG79" si="71">$AD$80</f>
        <v>0.61094091903719916</v>
      </c>
      <c r="BH71" s="102">
        <v>0</v>
      </c>
    </row>
    <row r="72" spans="2:61">
      <c r="B72" s="97">
        <v>67</v>
      </c>
      <c r="C72" s="105" t="s">
        <v>6</v>
      </c>
      <c r="D72" s="98">
        <v>417</v>
      </c>
      <c r="E72" s="99">
        <v>100</v>
      </c>
      <c r="F72" s="100">
        <f t="shared" si="36"/>
        <v>0.23980815347721823</v>
      </c>
      <c r="G72" s="98">
        <v>180</v>
      </c>
      <c r="H72" s="99">
        <v>60</v>
      </c>
      <c r="I72" s="100">
        <f t="shared" si="37"/>
        <v>0.33333333333333331</v>
      </c>
      <c r="J72" s="98">
        <v>417</v>
      </c>
      <c r="K72" s="99">
        <v>228</v>
      </c>
      <c r="L72" s="100">
        <f t="shared" si="38"/>
        <v>0.5467625899280576</v>
      </c>
      <c r="M72" s="98">
        <v>416</v>
      </c>
      <c r="N72" s="99">
        <v>54</v>
      </c>
      <c r="O72" s="100">
        <f t="shared" si="39"/>
        <v>0.12980769230769232</v>
      </c>
      <c r="P72" s="98">
        <v>417</v>
      </c>
      <c r="Q72" s="99">
        <v>59</v>
      </c>
      <c r="R72" s="100">
        <f t="shared" si="40"/>
        <v>0.14148681055155876</v>
      </c>
      <c r="S72" s="98">
        <v>417</v>
      </c>
      <c r="T72" s="99">
        <v>28</v>
      </c>
      <c r="U72" s="100">
        <f t="shared" si="41"/>
        <v>6.7146282973621102E-2</v>
      </c>
      <c r="V72" s="98">
        <v>417</v>
      </c>
      <c r="W72" s="99">
        <v>177</v>
      </c>
      <c r="X72" s="100">
        <f t="shared" si="42"/>
        <v>0.42446043165467628</v>
      </c>
      <c r="Y72" s="98">
        <v>313</v>
      </c>
      <c r="Z72" s="99">
        <v>106</v>
      </c>
      <c r="AA72" s="100">
        <f t="shared" si="43"/>
        <v>0.33865814696485624</v>
      </c>
      <c r="AB72" s="98">
        <v>417</v>
      </c>
      <c r="AC72" s="99">
        <v>238</v>
      </c>
      <c r="AD72" s="100">
        <f t="shared" si="44"/>
        <v>0.57074340527577938</v>
      </c>
      <c r="AF72" s="64" t="str">
        <f t="shared" si="45"/>
        <v>太子町</v>
      </c>
      <c r="AG72" s="65">
        <f t="shared" si="46"/>
        <v>0.21356783919597991</v>
      </c>
      <c r="AH72" s="64" t="str">
        <f t="shared" si="47"/>
        <v>摂津市</v>
      </c>
      <c r="AI72" s="65">
        <f t="shared" si="48"/>
        <v>0.32432432432432434</v>
      </c>
      <c r="AJ72" s="64" t="str">
        <f t="shared" si="49"/>
        <v>田尻町</v>
      </c>
      <c r="AK72" s="65">
        <f t="shared" si="50"/>
        <v>0.54435483870967738</v>
      </c>
      <c r="AL72" s="64" t="str">
        <f t="shared" si="51"/>
        <v>千早赤阪村</v>
      </c>
      <c r="AM72" s="65">
        <f t="shared" si="52"/>
        <v>9.696969696969697E-2</v>
      </c>
      <c r="AN72" s="64" t="str">
        <f t="shared" si="53"/>
        <v>箕面市</v>
      </c>
      <c r="AO72" s="65">
        <f t="shared" si="54"/>
        <v>0.15166516651665166</v>
      </c>
      <c r="AP72" s="64" t="str">
        <f t="shared" si="55"/>
        <v>中央区</v>
      </c>
      <c r="AQ72" s="65">
        <f t="shared" si="56"/>
        <v>4.3111527647610122E-2</v>
      </c>
      <c r="AR72" s="64" t="str">
        <f t="shared" si="57"/>
        <v>松原市</v>
      </c>
      <c r="AS72" s="65">
        <f t="shared" si="58"/>
        <v>0.40390173410404623</v>
      </c>
      <c r="AT72" s="64" t="str">
        <f t="shared" si="59"/>
        <v>住吉区</v>
      </c>
      <c r="AU72" s="65">
        <f t="shared" si="60"/>
        <v>0.33190327613104526</v>
      </c>
      <c r="AV72" s="64" t="str">
        <f t="shared" si="61"/>
        <v>泉大津市</v>
      </c>
      <c r="AW72" s="65">
        <f t="shared" si="62"/>
        <v>0.55821159805223552</v>
      </c>
      <c r="AY72" s="101">
        <f t="shared" si="63"/>
        <v>0.23751025473821494</v>
      </c>
      <c r="AZ72" s="101">
        <f t="shared" si="64"/>
        <v>0.36206460489443282</v>
      </c>
      <c r="BA72" s="101">
        <f t="shared" si="65"/>
        <v>0.59797786077184478</v>
      </c>
      <c r="BB72" s="101">
        <f t="shared" si="66"/>
        <v>0.12495057833859095</v>
      </c>
      <c r="BC72" s="101">
        <f t="shared" si="67"/>
        <v>0.173182148910488</v>
      </c>
      <c r="BD72" s="101">
        <f t="shared" si="68"/>
        <v>5.4675375472626561E-2</v>
      </c>
      <c r="BE72" s="101">
        <f t="shared" si="69"/>
        <v>0.4367651638206011</v>
      </c>
      <c r="BF72" s="101">
        <f t="shared" si="70"/>
        <v>0.36198351968862896</v>
      </c>
      <c r="BG72" s="101">
        <f t="shared" si="71"/>
        <v>0.61094091903719916</v>
      </c>
      <c r="BH72" s="102">
        <v>0</v>
      </c>
    </row>
    <row r="73" spans="2:61">
      <c r="B73" s="97">
        <v>68</v>
      </c>
      <c r="C73" s="105" t="s">
        <v>52</v>
      </c>
      <c r="D73" s="98">
        <v>426</v>
      </c>
      <c r="E73" s="99">
        <v>107</v>
      </c>
      <c r="F73" s="100">
        <f t="shared" si="36"/>
        <v>0.25117370892018781</v>
      </c>
      <c r="G73" s="98">
        <v>8</v>
      </c>
      <c r="H73" s="99">
        <v>1</v>
      </c>
      <c r="I73" s="100">
        <f t="shared" si="37"/>
        <v>0.125</v>
      </c>
      <c r="J73" s="98">
        <v>426</v>
      </c>
      <c r="K73" s="99">
        <v>271</v>
      </c>
      <c r="L73" s="100">
        <f t="shared" si="38"/>
        <v>0.636150234741784</v>
      </c>
      <c r="M73" s="98">
        <v>426</v>
      </c>
      <c r="N73" s="99">
        <v>43</v>
      </c>
      <c r="O73" s="100">
        <f t="shared" si="39"/>
        <v>0.10093896713615023</v>
      </c>
      <c r="P73" s="98">
        <v>426</v>
      </c>
      <c r="Q73" s="99">
        <v>87</v>
      </c>
      <c r="R73" s="100">
        <f t="shared" si="40"/>
        <v>0.20422535211267606</v>
      </c>
      <c r="S73" s="98">
        <v>426</v>
      </c>
      <c r="T73" s="99">
        <v>29</v>
      </c>
      <c r="U73" s="100">
        <f t="shared" si="41"/>
        <v>6.8075117370892016E-2</v>
      </c>
      <c r="V73" s="98">
        <v>426</v>
      </c>
      <c r="W73" s="99">
        <v>207</v>
      </c>
      <c r="X73" s="100">
        <f t="shared" si="42"/>
        <v>0.4859154929577465</v>
      </c>
      <c r="Y73" s="98">
        <v>348</v>
      </c>
      <c r="Z73" s="99">
        <v>126</v>
      </c>
      <c r="AA73" s="100">
        <f t="shared" si="43"/>
        <v>0.36206896551724138</v>
      </c>
      <c r="AB73" s="98">
        <v>426</v>
      </c>
      <c r="AC73" s="99">
        <v>241</v>
      </c>
      <c r="AD73" s="100">
        <f t="shared" si="44"/>
        <v>0.56572769953051638</v>
      </c>
      <c r="AF73" s="64" t="str">
        <f t="shared" si="45"/>
        <v>高石市</v>
      </c>
      <c r="AG73" s="65">
        <f t="shared" si="46"/>
        <v>0.21139327385037748</v>
      </c>
      <c r="AH73" s="64" t="str">
        <f t="shared" si="47"/>
        <v>羽曳野市</v>
      </c>
      <c r="AI73" s="65">
        <f t="shared" si="48"/>
        <v>0.32142857142857145</v>
      </c>
      <c r="AJ73" s="64" t="str">
        <f t="shared" si="49"/>
        <v>八尾市</v>
      </c>
      <c r="AK73" s="65">
        <f t="shared" si="50"/>
        <v>0.54146653858469418</v>
      </c>
      <c r="AL73" s="64" t="str">
        <f t="shared" si="51"/>
        <v>都島区</v>
      </c>
      <c r="AM73" s="65">
        <f t="shared" si="52"/>
        <v>9.6358543417366951E-2</v>
      </c>
      <c r="AN73" s="64" t="str">
        <f t="shared" si="53"/>
        <v>大阪狭山市</v>
      </c>
      <c r="AO73" s="65">
        <f t="shared" si="54"/>
        <v>0.14995178399228543</v>
      </c>
      <c r="AP73" s="64" t="str">
        <f t="shared" si="55"/>
        <v>河南町</v>
      </c>
      <c r="AQ73" s="65">
        <f t="shared" si="56"/>
        <v>4.2997542997542999E-2</v>
      </c>
      <c r="AR73" s="64" t="str">
        <f t="shared" si="57"/>
        <v>旭区</v>
      </c>
      <c r="AS73" s="65">
        <f t="shared" si="58"/>
        <v>0.40334679746105018</v>
      </c>
      <c r="AT73" s="64" t="str">
        <f t="shared" si="59"/>
        <v>東成区</v>
      </c>
      <c r="AU73" s="65">
        <f t="shared" si="60"/>
        <v>0.33108108108108109</v>
      </c>
      <c r="AV73" s="64" t="str">
        <f t="shared" si="61"/>
        <v>守口市</v>
      </c>
      <c r="AW73" s="65">
        <f t="shared" si="62"/>
        <v>0.55687943262411344</v>
      </c>
      <c r="AY73" s="101">
        <f t="shared" si="63"/>
        <v>0.23751025473821494</v>
      </c>
      <c r="AZ73" s="101">
        <f t="shared" si="64"/>
        <v>0.36206460489443282</v>
      </c>
      <c r="BA73" s="101">
        <f t="shared" si="65"/>
        <v>0.59797786077184478</v>
      </c>
      <c r="BB73" s="101">
        <f t="shared" si="66"/>
        <v>0.12495057833859095</v>
      </c>
      <c r="BC73" s="101">
        <f t="shared" si="67"/>
        <v>0.173182148910488</v>
      </c>
      <c r="BD73" s="101">
        <f t="shared" si="68"/>
        <v>5.4675375472626561E-2</v>
      </c>
      <c r="BE73" s="101">
        <f t="shared" si="69"/>
        <v>0.4367651638206011</v>
      </c>
      <c r="BF73" s="101">
        <f t="shared" si="70"/>
        <v>0.36198351968862896</v>
      </c>
      <c r="BG73" s="101">
        <f t="shared" si="71"/>
        <v>0.61094091903719916</v>
      </c>
      <c r="BH73" s="102">
        <v>0</v>
      </c>
    </row>
    <row r="74" spans="2:61">
      <c r="B74" s="97">
        <v>69</v>
      </c>
      <c r="C74" s="105" t="s">
        <v>53</v>
      </c>
      <c r="D74" s="98">
        <v>973</v>
      </c>
      <c r="E74" s="99">
        <v>231</v>
      </c>
      <c r="F74" s="100">
        <f t="shared" si="36"/>
        <v>0.23741007194244604</v>
      </c>
      <c r="G74" s="98">
        <v>263</v>
      </c>
      <c r="H74" s="99">
        <v>107</v>
      </c>
      <c r="I74" s="100">
        <f t="shared" si="37"/>
        <v>0.40684410646387831</v>
      </c>
      <c r="J74" s="98">
        <v>973</v>
      </c>
      <c r="K74" s="99">
        <v>594</v>
      </c>
      <c r="L74" s="100">
        <f t="shared" si="38"/>
        <v>0.61048304213771842</v>
      </c>
      <c r="M74" s="98">
        <v>973</v>
      </c>
      <c r="N74" s="99">
        <v>118</v>
      </c>
      <c r="O74" s="100">
        <f t="shared" si="39"/>
        <v>0.12127440904419322</v>
      </c>
      <c r="P74" s="98">
        <v>973</v>
      </c>
      <c r="Q74" s="99">
        <v>164</v>
      </c>
      <c r="R74" s="100">
        <f t="shared" si="40"/>
        <v>0.16855087358684481</v>
      </c>
      <c r="S74" s="98">
        <v>973</v>
      </c>
      <c r="T74" s="99">
        <v>64</v>
      </c>
      <c r="U74" s="100">
        <f t="shared" si="41"/>
        <v>6.5775950668037E-2</v>
      </c>
      <c r="V74" s="98">
        <v>973</v>
      </c>
      <c r="W74" s="99">
        <v>415</v>
      </c>
      <c r="X74" s="100">
        <f t="shared" si="42"/>
        <v>0.42651593011305239</v>
      </c>
      <c r="Y74" s="98">
        <v>903</v>
      </c>
      <c r="Z74" s="99">
        <v>375</v>
      </c>
      <c r="AA74" s="100">
        <f t="shared" si="43"/>
        <v>0.41528239202657807</v>
      </c>
      <c r="AB74" s="98">
        <v>973</v>
      </c>
      <c r="AC74" s="99">
        <v>576</v>
      </c>
      <c r="AD74" s="100">
        <f t="shared" si="44"/>
        <v>0.59198355601233299</v>
      </c>
      <c r="AF74" s="64" t="str">
        <f t="shared" si="45"/>
        <v>堺市南区</v>
      </c>
      <c r="AG74" s="65">
        <f t="shared" si="46"/>
        <v>0.21076774505070014</v>
      </c>
      <c r="AH74" s="64" t="str">
        <f t="shared" si="47"/>
        <v>島本町</v>
      </c>
      <c r="AI74" s="65">
        <f t="shared" si="48"/>
        <v>0.3194675540765391</v>
      </c>
      <c r="AJ74" s="64" t="str">
        <f t="shared" si="49"/>
        <v>羽曳野市</v>
      </c>
      <c r="AK74" s="65">
        <f t="shared" si="50"/>
        <v>0.53530895334174022</v>
      </c>
      <c r="AL74" s="64" t="str">
        <f t="shared" si="51"/>
        <v>藤井寺市</v>
      </c>
      <c r="AM74" s="65">
        <f t="shared" si="52"/>
        <v>8.5276714235990259E-2</v>
      </c>
      <c r="AN74" s="64" t="str">
        <f t="shared" si="53"/>
        <v>吹田市</v>
      </c>
      <c r="AO74" s="65">
        <f t="shared" si="54"/>
        <v>0.14898302888975257</v>
      </c>
      <c r="AP74" s="64" t="str">
        <f t="shared" si="55"/>
        <v>交野市</v>
      </c>
      <c r="AQ74" s="65">
        <f t="shared" si="56"/>
        <v>4.1281912004345465E-2</v>
      </c>
      <c r="AR74" s="64" t="str">
        <f t="shared" si="57"/>
        <v>摂津市</v>
      </c>
      <c r="AS74" s="65">
        <f t="shared" si="58"/>
        <v>0.39957604663487017</v>
      </c>
      <c r="AT74" s="64" t="str">
        <f t="shared" si="59"/>
        <v>大阪狭山市</v>
      </c>
      <c r="AU74" s="65">
        <f t="shared" si="60"/>
        <v>0.31611893583724571</v>
      </c>
      <c r="AV74" s="64" t="str">
        <f t="shared" si="61"/>
        <v>東成区</v>
      </c>
      <c r="AW74" s="65">
        <f t="shared" si="62"/>
        <v>0.55406413124533926</v>
      </c>
      <c r="AY74" s="101">
        <f t="shared" si="63"/>
        <v>0.23751025473821494</v>
      </c>
      <c r="AZ74" s="101">
        <f t="shared" si="64"/>
        <v>0.36206460489443282</v>
      </c>
      <c r="BA74" s="101">
        <f t="shared" si="65"/>
        <v>0.59797786077184478</v>
      </c>
      <c r="BB74" s="101">
        <f t="shared" si="66"/>
        <v>0.12495057833859095</v>
      </c>
      <c r="BC74" s="101">
        <f t="shared" si="67"/>
        <v>0.173182148910488</v>
      </c>
      <c r="BD74" s="101">
        <f t="shared" si="68"/>
        <v>5.4675375472626561E-2</v>
      </c>
      <c r="BE74" s="101">
        <f t="shared" si="69"/>
        <v>0.4367651638206011</v>
      </c>
      <c r="BF74" s="101">
        <f t="shared" si="70"/>
        <v>0.36198351968862896</v>
      </c>
      <c r="BG74" s="101">
        <f t="shared" si="71"/>
        <v>0.61094091903719916</v>
      </c>
      <c r="BH74" s="102">
        <v>0</v>
      </c>
    </row>
    <row r="75" spans="2:61">
      <c r="B75" s="97">
        <v>70</v>
      </c>
      <c r="C75" s="105" t="s">
        <v>54</v>
      </c>
      <c r="D75" s="98">
        <v>248</v>
      </c>
      <c r="E75" s="99">
        <v>75</v>
      </c>
      <c r="F75" s="100">
        <f t="shared" si="36"/>
        <v>0.30241935483870969</v>
      </c>
      <c r="G75" s="98">
        <v>2</v>
      </c>
      <c r="H75" s="99">
        <v>0</v>
      </c>
      <c r="I75" s="100">
        <f t="shared" si="37"/>
        <v>0</v>
      </c>
      <c r="J75" s="98">
        <v>248</v>
      </c>
      <c r="K75" s="99">
        <v>135</v>
      </c>
      <c r="L75" s="100">
        <f t="shared" si="38"/>
        <v>0.54435483870967738</v>
      </c>
      <c r="M75" s="98">
        <v>248</v>
      </c>
      <c r="N75" s="99">
        <v>18</v>
      </c>
      <c r="O75" s="100">
        <f t="shared" si="39"/>
        <v>7.2580645161290328E-2</v>
      </c>
      <c r="P75" s="98">
        <v>248</v>
      </c>
      <c r="Q75" s="99">
        <v>62</v>
      </c>
      <c r="R75" s="100">
        <f t="shared" si="40"/>
        <v>0.25</v>
      </c>
      <c r="S75" s="98">
        <v>248</v>
      </c>
      <c r="T75" s="99">
        <v>27</v>
      </c>
      <c r="U75" s="100">
        <f t="shared" si="41"/>
        <v>0.10887096774193548</v>
      </c>
      <c r="V75" s="98">
        <v>248</v>
      </c>
      <c r="W75" s="99">
        <v>101</v>
      </c>
      <c r="X75" s="100">
        <f t="shared" si="42"/>
        <v>0.40725806451612906</v>
      </c>
      <c r="Y75" s="98">
        <v>156</v>
      </c>
      <c r="Z75" s="99">
        <v>61</v>
      </c>
      <c r="AA75" s="100">
        <f t="shared" si="43"/>
        <v>0.39102564102564102</v>
      </c>
      <c r="AB75" s="98">
        <v>248</v>
      </c>
      <c r="AC75" s="99">
        <v>150</v>
      </c>
      <c r="AD75" s="100">
        <f t="shared" si="44"/>
        <v>0.60483870967741937</v>
      </c>
      <c r="AF75" s="64" t="str">
        <f t="shared" si="45"/>
        <v>箕面市</v>
      </c>
      <c r="AG75" s="65">
        <f t="shared" si="46"/>
        <v>0.20972097209720972</v>
      </c>
      <c r="AH75" s="64" t="str">
        <f t="shared" si="47"/>
        <v>阪南市</v>
      </c>
      <c r="AI75" s="65">
        <f t="shared" si="48"/>
        <v>0.31806282722513091</v>
      </c>
      <c r="AJ75" s="64" t="str">
        <f t="shared" si="49"/>
        <v>藤井寺市</v>
      </c>
      <c r="AK75" s="65">
        <f t="shared" si="50"/>
        <v>0.53305497564370219</v>
      </c>
      <c r="AL75" s="64" t="str">
        <f t="shared" si="51"/>
        <v>豊能町</v>
      </c>
      <c r="AM75" s="65">
        <f t="shared" si="52"/>
        <v>8.4529505582137163E-2</v>
      </c>
      <c r="AN75" s="64" t="str">
        <f t="shared" si="53"/>
        <v>島本町</v>
      </c>
      <c r="AO75" s="65">
        <f t="shared" si="54"/>
        <v>0.14637305699481865</v>
      </c>
      <c r="AP75" s="64" t="str">
        <f t="shared" si="55"/>
        <v>枚方市</v>
      </c>
      <c r="AQ75" s="65">
        <f t="shared" si="56"/>
        <v>4.0922136839181555E-2</v>
      </c>
      <c r="AR75" s="64" t="str">
        <f t="shared" si="57"/>
        <v>貝塚市</v>
      </c>
      <c r="AS75" s="65">
        <f t="shared" si="58"/>
        <v>0.39419475655430714</v>
      </c>
      <c r="AT75" s="64" t="str">
        <f t="shared" si="59"/>
        <v>交野市</v>
      </c>
      <c r="AU75" s="65">
        <f t="shared" si="60"/>
        <v>0.31461391193363114</v>
      </c>
      <c r="AV75" s="64" t="str">
        <f t="shared" si="61"/>
        <v>住吉区</v>
      </c>
      <c r="AW75" s="65">
        <f t="shared" si="62"/>
        <v>0.5462012320328542</v>
      </c>
      <c r="AY75" s="101">
        <f t="shared" si="63"/>
        <v>0.23751025473821494</v>
      </c>
      <c r="AZ75" s="101">
        <f t="shared" si="64"/>
        <v>0.36206460489443282</v>
      </c>
      <c r="BA75" s="101">
        <f t="shared" si="65"/>
        <v>0.59797786077184478</v>
      </c>
      <c r="BB75" s="101">
        <f t="shared" si="66"/>
        <v>0.12495057833859095</v>
      </c>
      <c r="BC75" s="101">
        <f t="shared" si="67"/>
        <v>0.173182148910488</v>
      </c>
      <c r="BD75" s="101">
        <f t="shared" si="68"/>
        <v>5.4675375472626561E-2</v>
      </c>
      <c r="BE75" s="101">
        <f t="shared" si="69"/>
        <v>0.4367651638206011</v>
      </c>
      <c r="BF75" s="101">
        <f t="shared" si="70"/>
        <v>0.36198351968862896</v>
      </c>
      <c r="BG75" s="101">
        <f t="shared" si="71"/>
        <v>0.61094091903719916</v>
      </c>
      <c r="BH75" s="102">
        <v>0</v>
      </c>
    </row>
    <row r="76" spans="2:61">
      <c r="B76" s="97">
        <v>71</v>
      </c>
      <c r="C76" s="105" t="s">
        <v>55</v>
      </c>
      <c r="D76" s="98">
        <v>379</v>
      </c>
      <c r="E76" s="99">
        <v>81</v>
      </c>
      <c r="F76" s="100">
        <f t="shared" si="36"/>
        <v>0.21372031662269128</v>
      </c>
      <c r="G76" s="98">
        <v>157</v>
      </c>
      <c r="H76" s="99">
        <v>67</v>
      </c>
      <c r="I76" s="100">
        <f t="shared" si="37"/>
        <v>0.42675159235668791</v>
      </c>
      <c r="J76" s="98">
        <v>379</v>
      </c>
      <c r="K76" s="99">
        <v>213</v>
      </c>
      <c r="L76" s="100">
        <f t="shared" si="38"/>
        <v>0.56200527704485492</v>
      </c>
      <c r="M76" s="98">
        <v>379</v>
      </c>
      <c r="N76" s="99">
        <v>29</v>
      </c>
      <c r="O76" s="100">
        <f t="shared" si="39"/>
        <v>7.6517150395778361E-2</v>
      </c>
      <c r="P76" s="98">
        <v>378</v>
      </c>
      <c r="Q76" s="99">
        <v>62</v>
      </c>
      <c r="R76" s="100">
        <f t="shared" si="40"/>
        <v>0.16402116402116401</v>
      </c>
      <c r="S76" s="98">
        <v>378</v>
      </c>
      <c r="T76" s="99">
        <v>17</v>
      </c>
      <c r="U76" s="100">
        <f t="shared" si="41"/>
        <v>4.4973544973544971E-2</v>
      </c>
      <c r="V76" s="98">
        <v>377</v>
      </c>
      <c r="W76" s="99">
        <v>161</v>
      </c>
      <c r="X76" s="100">
        <f t="shared" si="42"/>
        <v>0.4270557029177719</v>
      </c>
      <c r="Y76" s="98">
        <v>311</v>
      </c>
      <c r="Z76" s="99">
        <v>111</v>
      </c>
      <c r="AA76" s="100">
        <f t="shared" si="43"/>
        <v>0.35691318327974275</v>
      </c>
      <c r="AB76" s="98">
        <v>378</v>
      </c>
      <c r="AC76" s="99">
        <v>205</v>
      </c>
      <c r="AD76" s="100">
        <f t="shared" si="44"/>
        <v>0.54232804232804233</v>
      </c>
      <c r="AF76" s="64" t="str">
        <f t="shared" si="45"/>
        <v>天王寺区</v>
      </c>
      <c r="AG76" s="65">
        <f t="shared" si="46"/>
        <v>0.20951417004048584</v>
      </c>
      <c r="AH76" s="64" t="str">
        <f t="shared" si="47"/>
        <v>中央区</v>
      </c>
      <c r="AI76" s="65">
        <f t="shared" si="48"/>
        <v>0.31567796610169491</v>
      </c>
      <c r="AJ76" s="64" t="str">
        <f t="shared" si="49"/>
        <v>太子町</v>
      </c>
      <c r="AK76" s="65">
        <f t="shared" si="50"/>
        <v>0.49497487437185927</v>
      </c>
      <c r="AL76" s="64" t="str">
        <f t="shared" si="51"/>
        <v>岬町</v>
      </c>
      <c r="AM76" s="65">
        <f t="shared" si="52"/>
        <v>7.6517150395778361E-2</v>
      </c>
      <c r="AN76" s="64" t="str">
        <f t="shared" si="53"/>
        <v>茨木市</v>
      </c>
      <c r="AO76" s="65">
        <f t="shared" si="54"/>
        <v>0.14497469269703542</v>
      </c>
      <c r="AP76" s="64" t="str">
        <f t="shared" si="55"/>
        <v>箕面市</v>
      </c>
      <c r="AQ76" s="65">
        <f t="shared" si="56"/>
        <v>4.0729072907290727E-2</v>
      </c>
      <c r="AR76" s="64" t="str">
        <f t="shared" si="57"/>
        <v>門真市</v>
      </c>
      <c r="AS76" s="65">
        <f t="shared" si="58"/>
        <v>0.39021894822999798</v>
      </c>
      <c r="AT76" s="64" t="str">
        <f t="shared" si="59"/>
        <v>鶴見区</v>
      </c>
      <c r="AU76" s="65">
        <f t="shared" si="60"/>
        <v>0.31054313099041536</v>
      </c>
      <c r="AV76" s="64" t="str">
        <f t="shared" si="61"/>
        <v>住之江区</v>
      </c>
      <c r="AW76" s="65">
        <f t="shared" si="62"/>
        <v>0.54596815613764771</v>
      </c>
      <c r="AY76" s="101">
        <f t="shared" si="63"/>
        <v>0.23751025473821494</v>
      </c>
      <c r="AZ76" s="101">
        <f t="shared" si="64"/>
        <v>0.36206460489443282</v>
      </c>
      <c r="BA76" s="101">
        <f t="shared" si="65"/>
        <v>0.59797786077184478</v>
      </c>
      <c r="BB76" s="101">
        <f t="shared" si="66"/>
        <v>0.12495057833859095</v>
      </c>
      <c r="BC76" s="101">
        <f t="shared" si="67"/>
        <v>0.173182148910488</v>
      </c>
      <c r="BD76" s="101">
        <f t="shared" si="68"/>
        <v>5.4675375472626561E-2</v>
      </c>
      <c r="BE76" s="101">
        <f t="shared" si="69"/>
        <v>0.4367651638206011</v>
      </c>
      <c r="BF76" s="101">
        <f t="shared" si="70"/>
        <v>0.36198351968862896</v>
      </c>
      <c r="BG76" s="101">
        <f t="shared" si="71"/>
        <v>0.61094091903719916</v>
      </c>
      <c r="BH76" s="102">
        <v>0</v>
      </c>
    </row>
    <row r="77" spans="2:61">
      <c r="B77" s="97">
        <v>72</v>
      </c>
      <c r="C77" s="105" t="s">
        <v>31</v>
      </c>
      <c r="D77" s="98">
        <v>398</v>
      </c>
      <c r="E77" s="99">
        <v>85</v>
      </c>
      <c r="F77" s="100">
        <f t="shared" si="36"/>
        <v>0.21356783919597991</v>
      </c>
      <c r="G77" s="98">
        <v>313</v>
      </c>
      <c r="H77" s="99">
        <v>111</v>
      </c>
      <c r="I77" s="100">
        <f t="shared" si="37"/>
        <v>0.35463258785942492</v>
      </c>
      <c r="J77" s="98">
        <v>398</v>
      </c>
      <c r="K77" s="99">
        <v>197</v>
      </c>
      <c r="L77" s="100">
        <f t="shared" si="38"/>
        <v>0.49497487437185927</v>
      </c>
      <c r="M77" s="98">
        <v>398</v>
      </c>
      <c r="N77" s="99">
        <v>26</v>
      </c>
      <c r="O77" s="100">
        <f t="shared" si="39"/>
        <v>6.5326633165829151E-2</v>
      </c>
      <c r="P77" s="98">
        <v>398</v>
      </c>
      <c r="Q77" s="99">
        <v>76</v>
      </c>
      <c r="R77" s="100">
        <f t="shared" si="40"/>
        <v>0.19095477386934673</v>
      </c>
      <c r="S77" s="98">
        <v>398</v>
      </c>
      <c r="T77" s="99">
        <v>27</v>
      </c>
      <c r="U77" s="100">
        <f t="shared" si="41"/>
        <v>6.78391959798995E-2</v>
      </c>
      <c r="V77" s="98">
        <v>398</v>
      </c>
      <c r="W77" s="99">
        <v>206</v>
      </c>
      <c r="X77" s="100">
        <f t="shared" si="42"/>
        <v>0.51758793969849248</v>
      </c>
      <c r="Y77" s="98">
        <v>344</v>
      </c>
      <c r="Z77" s="99">
        <v>120</v>
      </c>
      <c r="AA77" s="100">
        <f t="shared" si="43"/>
        <v>0.34883720930232559</v>
      </c>
      <c r="AB77" s="98">
        <v>398</v>
      </c>
      <c r="AC77" s="99">
        <v>238</v>
      </c>
      <c r="AD77" s="100">
        <f t="shared" si="44"/>
        <v>0.59798994974874375</v>
      </c>
      <c r="AF77" s="64" t="str">
        <f t="shared" si="45"/>
        <v>交野市</v>
      </c>
      <c r="AG77" s="65">
        <f t="shared" si="46"/>
        <v>0.20695274307441608</v>
      </c>
      <c r="AH77" s="64" t="str">
        <f t="shared" si="47"/>
        <v>西区</v>
      </c>
      <c r="AI77" s="65">
        <f t="shared" si="48"/>
        <v>0.29870129870129869</v>
      </c>
      <c r="AJ77" s="64" t="str">
        <f t="shared" si="49"/>
        <v>島本町</v>
      </c>
      <c r="AK77" s="65">
        <f t="shared" si="50"/>
        <v>0.48963730569948188</v>
      </c>
      <c r="AL77" s="64" t="str">
        <f t="shared" si="51"/>
        <v>田尻町</v>
      </c>
      <c r="AM77" s="65">
        <f t="shared" si="52"/>
        <v>7.2580645161290328E-2</v>
      </c>
      <c r="AN77" s="64" t="str">
        <f t="shared" si="53"/>
        <v>豊能町</v>
      </c>
      <c r="AO77" s="65">
        <f t="shared" si="54"/>
        <v>0.14354066985645933</v>
      </c>
      <c r="AP77" s="64" t="str">
        <f t="shared" si="55"/>
        <v>阿倍野区</v>
      </c>
      <c r="AQ77" s="65">
        <f t="shared" si="56"/>
        <v>4.0437158469945354E-2</v>
      </c>
      <c r="AR77" s="64" t="str">
        <f t="shared" si="57"/>
        <v>藤井寺市</v>
      </c>
      <c r="AS77" s="65">
        <f t="shared" si="58"/>
        <v>0.38169798190675019</v>
      </c>
      <c r="AT77" s="64" t="str">
        <f t="shared" si="59"/>
        <v>島本町</v>
      </c>
      <c r="AU77" s="65">
        <f t="shared" si="60"/>
        <v>0.30949105914718017</v>
      </c>
      <c r="AV77" s="64" t="str">
        <f t="shared" si="61"/>
        <v>貝塚市</v>
      </c>
      <c r="AW77" s="65">
        <f t="shared" si="62"/>
        <v>0.54375292466073932</v>
      </c>
      <c r="AY77" s="101">
        <f t="shared" si="63"/>
        <v>0.23751025473821494</v>
      </c>
      <c r="AZ77" s="101">
        <f t="shared" si="64"/>
        <v>0.36206460489443282</v>
      </c>
      <c r="BA77" s="101">
        <f t="shared" si="65"/>
        <v>0.59797786077184478</v>
      </c>
      <c r="BB77" s="101">
        <f t="shared" si="66"/>
        <v>0.12495057833859095</v>
      </c>
      <c r="BC77" s="101">
        <f t="shared" si="67"/>
        <v>0.173182148910488</v>
      </c>
      <c r="BD77" s="101">
        <f t="shared" si="68"/>
        <v>5.4675375472626561E-2</v>
      </c>
      <c r="BE77" s="101">
        <f t="shared" si="69"/>
        <v>0.4367651638206011</v>
      </c>
      <c r="BF77" s="101">
        <f t="shared" si="70"/>
        <v>0.36198351968862896</v>
      </c>
      <c r="BG77" s="101">
        <f t="shared" si="71"/>
        <v>0.61094091903719916</v>
      </c>
      <c r="BH77" s="102">
        <v>0</v>
      </c>
    </row>
    <row r="78" spans="2:61">
      <c r="B78" s="97">
        <v>73</v>
      </c>
      <c r="C78" s="105" t="s">
        <v>32</v>
      </c>
      <c r="D78" s="98">
        <v>814</v>
      </c>
      <c r="E78" s="99">
        <v>197</v>
      </c>
      <c r="F78" s="100">
        <f t="shared" si="36"/>
        <v>0.24201474201474202</v>
      </c>
      <c r="G78" s="98">
        <v>329</v>
      </c>
      <c r="H78" s="99">
        <v>137</v>
      </c>
      <c r="I78" s="100">
        <f t="shared" si="37"/>
        <v>0.41641337386018235</v>
      </c>
      <c r="J78" s="98">
        <v>814</v>
      </c>
      <c r="K78" s="99">
        <v>369</v>
      </c>
      <c r="L78" s="100">
        <f t="shared" si="38"/>
        <v>0.45331695331695332</v>
      </c>
      <c r="M78" s="98">
        <v>814</v>
      </c>
      <c r="N78" s="99">
        <v>48</v>
      </c>
      <c r="O78" s="100">
        <f t="shared" si="39"/>
        <v>5.896805896805897E-2</v>
      </c>
      <c r="P78" s="98">
        <v>814</v>
      </c>
      <c r="Q78" s="99">
        <v>109</v>
      </c>
      <c r="R78" s="100">
        <f t="shared" si="40"/>
        <v>0.1339066339066339</v>
      </c>
      <c r="S78" s="98">
        <v>814</v>
      </c>
      <c r="T78" s="99">
        <v>35</v>
      </c>
      <c r="U78" s="100">
        <f t="shared" si="41"/>
        <v>4.2997542997542999E-2</v>
      </c>
      <c r="V78" s="98">
        <v>814</v>
      </c>
      <c r="W78" s="99">
        <v>336</v>
      </c>
      <c r="X78" s="100">
        <f t="shared" si="42"/>
        <v>0.41277641277641275</v>
      </c>
      <c r="Y78" s="98">
        <v>724</v>
      </c>
      <c r="Z78" s="99">
        <v>290</v>
      </c>
      <c r="AA78" s="100">
        <f t="shared" si="43"/>
        <v>0.40055248618784528</v>
      </c>
      <c r="AB78" s="98">
        <v>814</v>
      </c>
      <c r="AC78" s="99">
        <v>489</v>
      </c>
      <c r="AD78" s="100">
        <f t="shared" si="44"/>
        <v>0.60073710073710074</v>
      </c>
      <c r="AF78" s="64" t="str">
        <f t="shared" si="45"/>
        <v>中央区</v>
      </c>
      <c r="AG78" s="65">
        <f t="shared" si="46"/>
        <v>0.204311152764761</v>
      </c>
      <c r="AH78" s="64" t="str">
        <f t="shared" si="47"/>
        <v>忠岡町</v>
      </c>
      <c r="AI78" s="65">
        <f t="shared" si="48"/>
        <v>0.125</v>
      </c>
      <c r="AJ78" s="64" t="str">
        <f t="shared" si="49"/>
        <v>千早赤阪村</v>
      </c>
      <c r="AK78" s="65">
        <f t="shared" si="50"/>
        <v>0.45454545454545453</v>
      </c>
      <c r="AL78" s="64" t="str">
        <f t="shared" si="51"/>
        <v>太子町</v>
      </c>
      <c r="AM78" s="65">
        <f t="shared" si="52"/>
        <v>6.5326633165829151E-2</v>
      </c>
      <c r="AN78" s="64" t="str">
        <f t="shared" si="53"/>
        <v>能勢町</v>
      </c>
      <c r="AO78" s="65">
        <f t="shared" si="54"/>
        <v>0.14148681055155876</v>
      </c>
      <c r="AP78" s="64" t="str">
        <f t="shared" si="55"/>
        <v>島本町</v>
      </c>
      <c r="AQ78" s="65">
        <f t="shared" si="56"/>
        <v>3.756476683937824E-2</v>
      </c>
      <c r="AR78" s="64" t="str">
        <f t="shared" si="57"/>
        <v>生野区</v>
      </c>
      <c r="AS78" s="65">
        <f t="shared" si="58"/>
        <v>0.37829525483304044</v>
      </c>
      <c r="AT78" s="64" t="str">
        <f t="shared" si="59"/>
        <v>西区</v>
      </c>
      <c r="AU78" s="65">
        <f t="shared" si="60"/>
        <v>0.29802513464991021</v>
      </c>
      <c r="AV78" s="64" t="str">
        <f t="shared" si="61"/>
        <v>岬町</v>
      </c>
      <c r="AW78" s="65">
        <f t="shared" si="62"/>
        <v>0.54232804232804233</v>
      </c>
      <c r="AY78" s="101">
        <f t="shared" si="63"/>
        <v>0.23751025473821494</v>
      </c>
      <c r="AZ78" s="101">
        <f t="shared" si="64"/>
        <v>0.36206460489443282</v>
      </c>
      <c r="BA78" s="101">
        <f t="shared" si="65"/>
        <v>0.59797786077184478</v>
      </c>
      <c r="BB78" s="101">
        <f t="shared" si="66"/>
        <v>0.12495057833859095</v>
      </c>
      <c r="BC78" s="101">
        <f t="shared" si="67"/>
        <v>0.173182148910488</v>
      </c>
      <c r="BD78" s="101">
        <f t="shared" si="68"/>
        <v>5.4675375472626561E-2</v>
      </c>
      <c r="BE78" s="101">
        <f t="shared" si="69"/>
        <v>0.4367651638206011</v>
      </c>
      <c r="BF78" s="101">
        <f t="shared" si="70"/>
        <v>0.36198351968862896</v>
      </c>
      <c r="BG78" s="101">
        <f t="shared" si="71"/>
        <v>0.61094091903719916</v>
      </c>
      <c r="BH78" s="102">
        <v>0</v>
      </c>
    </row>
    <row r="79" spans="2:61" ht="14.25" thickBot="1">
      <c r="B79" s="97">
        <v>74</v>
      </c>
      <c r="C79" s="105" t="s">
        <v>33</v>
      </c>
      <c r="D79" s="98">
        <v>330</v>
      </c>
      <c r="E79" s="99">
        <v>85</v>
      </c>
      <c r="F79" s="100">
        <f>IFERROR(E79/D79,"-")</f>
        <v>0.25757575757575757</v>
      </c>
      <c r="G79" s="98">
        <v>111</v>
      </c>
      <c r="H79" s="99">
        <v>44</v>
      </c>
      <c r="I79" s="100">
        <f>IFERROR(H79/G79,"-")</f>
        <v>0.3963963963963964</v>
      </c>
      <c r="J79" s="98">
        <v>330</v>
      </c>
      <c r="K79" s="99">
        <v>150</v>
      </c>
      <c r="L79" s="100">
        <f>IFERROR(K79/J79,"-")</f>
        <v>0.45454545454545453</v>
      </c>
      <c r="M79" s="98">
        <v>330</v>
      </c>
      <c r="N79" s="99">
        <v>32</v>
      </c>
      <c r="O79" s="100">
        <f>IFERROR(N79/M79,"-")</f>
        <v>9.696969696969697E-2</v>
      </c>
      <c r="P79" s="98">
        <v>330</v>
      </c>
      <c r="Q79" s="99">
        <v>51</v>
      </c>
      <c r="R79" s="100">
        <f>IFERROR(Q79/P79,"-")</f>
        <v>0.15454545454545454</v>
      </c>
      <c r="S79" s="98">
        <v>330</v>
      </c>
      <c r="T79" s="99">
        <v>19</v>
      </c>
      <c r="U79" s="100">
        <f>IFERROR(T79/S79,"-")</f>
        <v>5.7575757575757579E-2</v>
      </c>
      <c r="V79" s="98">
        <v>330</v>
      </c>
      <c r="W79" s="99">
        <v>140</v>
      </c>
      <c r="X79" s="100">
        <f>IFERROR(W79/V79,"-")</f>
        <v>0.42424242424242425</v>
      </c>
      <c r="Y79" s="98">
        <v>293</v>
      </c>
      <c r="Z79" s="99">
        <v>100</v>
      </c>
      <c r="AA79" s="100">
        <f>IFERROR(Z79/Y79,"-")</f>
        <v>0.34129692832764508</v>
      </c>
      <c r="AB79" s="98">
        <v>330</v>
      </c>
      <c r="AC79" s="99">
        <v>163</v>
      </c>
      <c r="AD79" s="100">
        <f>IFERROR(AC79/AB79,"-")</f>
        <v>0.49393939393939396</v>
      </c>
      <c r="AF79" s="64" t="str">
        <f t="shared" si="45"/>
        <v>大阪狭山市</v>
      </c>
      <c r="AG79" s="65">
        <f t="shared" si="46"/>
        <v>0.19913211186113791</v>
      </c>
      <c r="AH79" s="64" t="str">
        <f t="shared" si="47"/>
        <v>田尻町</v>
      </c>
      <c r="AI79" s="65">
        <f t="shared" si="48"/>
        <v>0</v>
      </c>
      <c r="AJ79" s="64" t="str">
        <f t="shared" si="49"/>
        <v>河南町</v>
      </c>
      <c r="AK79" s="65">
        <f t="shared" si="50"/>
        <v>0.45331695331695332</v>
      </c>
      <c r="AL79" s="64" t="str">
        <f t="shared" si="51"/>
        <v>河南町</v>
      </c>
      <c r="AM79" s="65">
        <f t="shared" si="52"/>
        <v>5.896805896805897E-2</v>
      </c>
      <c r="AN79" s="64" t="str">
        <f t="shared" si="53"/>
        <v>河南町</v>
      </c>
      <c r="AO79" s="65">
        <f t="shared" si="54"/>
        <v>0.1339066339066339</v>
      </c>
      <c r="AP79" s="64" t="str">
        <f t="shared" si="55"/>
        <v>北区</v>
      </c>
      <c r="AQ79" s="65">
        <f t="shared" si="56"/>
        <v>3.165735567970205E-2</v>
      </c>
      <c r="AR79" s="64" t="str">
        <f t="shared" si="57"/>
        <v>泉佐野市</v>
      </c>
      <c r="AS79" s="65">
        <f t="shared" si="58"/>
        <v>0.37660668380462725</v>
      </c>
      <c r="AT79" s="64" t="str">
        <f t="shared" si="59"/>
        <v>中央区</v>
      </c>
      <c r="AU79" s="65">
        <f t="shared" si="60"/>
        <v>0.29721030042918456</v>
      </c>
      <c r="AV79" s="64" t="str">
        <f t="shared" si="61"/>
        <v>千早赤阪村</v>
      </c>
      <c r="AW79" s="65">
        <f t="shared" si="62"/>
        <v>0.49393939393939396</v>
      </c>
      <c r="AY79" s="101">
        <f t="shared" si="63"/>
        <v>0.23751025473821494</v>
      </c>
      <c r="AZ79" s="101">
        <f t="shared" si="64"/>
        <v>0.36206460489443282</v>
      </c>
      <c r="BA79" s="101">
        <f t="shared" si="65"/>
        <v>0.59797786077184478</v>
      </c>
      <c r="BB79" s="101">
        <f t="shared" si="66"/>
        <v>0.12495057833859095</v>
      </c>
      <c r="BC79" s="101">
        <f t="shared" si="67"/>
        <v>0.173182148910488</v>
      </c>
      <c r="BD79" s="101">
        <f t="shared" si="68"/>
        <v>5.4675375472626561E-2</v>
      </c>
      <c r="BE79" s="101">
        <f t="shared" si="69"/>
        <v>0.4367651638206011</v>
      </c>
      <c r="BF79" s="101">
        <f t="shared" si="70"/>
        <v>0.36198351968862896</v>
      </c>
      <c r="BG79" s="101">
        <f t="shared" si="71"/>
        <v>0.61094091903719916</v>
      </c>
      <c r="BH79" s="102">
        <v>999</v>
      </c>
    </row>
    <row r="80" spans="2:61" ht="14.25" thickTop="1">
      <c r="B80" s="164" t="s">
        <v>192</v>
      </c>
      <c r="C80" s="165"/>
      <c r="D80" s="14">
        <f>地区別_有所見者割合!D14</f>
        <v>237695</v>
      </c>
      <c r="E80" s="15">
        <f>地区別_有所見者割合!E14</f>
        <v>56455</v>
      </c>
      <c r="F80" s="16">
        <f>地区別_有所見者割合!F14</f>
        <v>0.23751025473821494</v>
      </c>
      <c r="G80" s="14">
        <f>地区別_有所見者割合!G14</f>
        <v>98847</v>
      </c>
      <c r="H80" s="15">
        <f>地区別_有所見者割合!H14</f>
        <v>35789</v>
      </c>
      <c r="I80" s="16">
        <f>地区別_有所見者割合!I14</f>
        <v>0.36206460489443282</v>
      </c>
      <c r="J80" s="14">
        <f>地区別_有所見者割合!J14</f>
        <v>237768</v>
      </c>
      <c r="K80" s="15">
        <f>地区別_有所見者割合!K14</f>
        <v>142180</v>
      </c>
      <c r="L80" s="16">
        <f>地区別_有所見者割合!L14</f>
        <v>0.59797786077184478</v>
      </c>
      <c r="M80" s="14">
        <f>地区別_有所見者割合!M14</f>
        <v>237750</v>
      </c>
      <c r="N80" s="15">
        <f>地区別_有所見者割合!N14</f>
        <v>29707</v>
      </c>
      <c r="O80" s="16">
        <f>地区別_有所見者割合!O14</f>
        <v>0.12495057833859095</v>
      </c>
      <c r="P80" s="14">
        <f>地区別_有所見者割合!P14</f>
        <v>237767</v>
      </c>
      <c r="Q80" s="15">
        <f>地区別_有所見者割合!Q14</f>
        <v>41177</v>
      </c>
      <c r="R80" s="16">
        <f>地区別_有所見者割合!R14</f>
        <v>0.173182148910488</v>
      </c>
      <c r="S80" s="14">
        <f>地区別_有所見者割合!S14</f>
        <v>237767</v>
      </c>
      <c r="T80" s="15">
        <f>地区別_有所見者割合!T14</f>
        <v>13000</v>
      </c>
      <c r="U80" s="16">
        <f>地区別_有所見者割合!U14</f>
        <v>5.4675375472626561E-2</v>
      </c>
      <c r="V80" s="14">
        <f>地区別_有所見者割合!V14</f>
        <v>237638</v>
      </c>
      <c r="W80" s="15">
        <f>地区別_有所見者割合!W14</f>
        <v>103792</v>
      </c>
      <c r="X80" s="16">
        <f>地区別_有所見者割合!X14</f>
        <v>0.4367651638206011</v>
      </c>
      <c r="Y80" s="14">
        <f>地区別_有所見者割合!Y14</f>
        <v>204001</v>
      </c>
      <c r="Z80" s="15">
        <f>地区別_有所見者割合!Z14</f>
        <v>73845</v>
      </c>
      <c r="AA80" s="16">
        <f>地区別_有所見者割合!AA14</f>
        <v>0.36198351968862896</v>
      </c>
      <c r="AB80" s="14">
        <f>地区別_有所見者割合!AB14</f>
        <v>237640</v>
      </c>
      <c r="AC80" s="15">
        <f>地区別_有所見者割合!AC14</f>
        <v>145184</v>
      </c>
      <c r="AD80" s="16">
        <f>地区別_有所見者割合!AD14</f>
        <v>0.61094091903719916</v>
      </c>
      <c r="BG80"/>
      <c r="BH80"/>
      <c r="BI80"/>
    </row>
    <row r="81" spans="2:61">
      <c r="B81" s="103"/>
      <c r="BG81"/>
      <c r="BH81"/>
      <c r="BI81"/>
    </row>
    <row r="82" spans="2:61">
      <c r="BG82"/>
      <c r="BH82"/>
      <c r="BI82"/>
    </row>
    <row r="83" spans="2:61">
      <c r="BG83"/>
      <c r="BH83"/>
      <c r="BI83"/>
    </row>
    <row r="84" spans="2:61">
      <c r="BG84"/>
      <c r="BH84"/>
      <c r="BI84"/>
    </row>
    <row r="85" spans="2:61">
      <c r="BG85"/>
      <c r="BH85"/>
      <c r="BI85"/>
    </row>
    <row r="86" spans="2:61">
      <c r="BG86"/>
      <c r="BH86"/>
      <c r="BI86"/>
    </row>
    <row r="87" spans="2:61">
      <c r="BG87"/>
      <c r="BH87"/>
      <c r="BI87"/>
    </row>
    <row r="88" spans="2:61">
      <c r="BG88"/>
      <c r="BH88"/>
      <c r="BI88"/>
    </row>
    <row r="89" spans="2:61">
      <c r="BG89"/>
      <c r="BH89"/>
      <c r="BI89"/>
    </row>
  </sheetData>
  <mergeCells count="21">
    <mergeCell ref="AB3:AD4"/>
    <mergeCell ref="S3:U4"/>
    <mergeCell ref="V3:X4"/>
    <mergeCell ref="Y3:AA4"/>
    <mergeCell ref="B80:C80"/>
    <mergeCell ref="P3:R4"/>
    <mergeCell ref="B3:B5"/>
    <mergeCell ref="C3:C5"/>
    <mergeCell ref="D3:F4"/>
    <mergeCell ref="G3:I4"/>
    <mergeCell ref="J3:L4"/>
    <mergeCell ref="M3:O4"/>
    <mergeCell ref="AP5:AQ5"/>
    <mergeCell ref="AR5:AS5"/>
    <mergeCell ref="AT5:AU5"/>
    <mergeCell ref="AV5:AW5"/>
    <mergeCell ref="AF5:AG5"/>
    <mergeCell ref="AH5:AI5"/>
    <mergeCell ref="AJ5:AK5"/>
    <mergeCell ref="AL5:AM5"/>
    <mergeCell ref="AN5:AO5"/>
  </mergeCells>
  <phoneticPr fontId="3"/>
  <pageMargins left="0.70866141732283472" right="0.19685039370078741" top="0.59055118110236227" bottom="0.31496062992125984" header="0.31496062992125984" footer="0.31496062992125984"/>
  <pageSetup paperSize="8" scale="75" fitToHeight="0" orientation="landscape" r:id="rId1"/>
  <headerFooter>
    <oddHeader>&amp;R&amp;"ＭＳ 明朝,標準"&amp;12 2-5.医科健診分析</oddHeader>
  </headerFooter>
  <ignoredErrors>
    <ignoredError sqref="AI6:AI7 AK6:AK9 AM6:AM7 AO6:AO9 AQ6:AQ9 AS6:AS7 AU6:AU9 AW6:AW9 AG8:AG42 AI9:AI10 AM9 AS9 AG44:AG79" emptyCellReference="1"/>
    <ignoredError sqref="AG43 AI69"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220</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267</v>
      </c>
    </row>
    <row r="2" spans="1:16">
      <c r="A2" s="120" t="s">
        <v>265</v>
      </c>
    </row>
    <row r="4" spans="1:16" ht="13.5" customHeight="1">
      <c r="B4" s="121"/>
      <c r="C4" s="122"/>
      <c r="D4" s="122"/>
      <c r="E4" s="122"/>
      <c r="F4" s="122"/>
      <c r="G4" s="123"/>
    </row>
    <row r="5" spans="1:16" ht="13.5" customHeight="1">
      <c r="B5" s="124"/>
      <c r="C5" s="125"/>
      <c r="D5" s="126">
        <v>0.29400000000000004</v>
      </c>
      <c r="E5" s="72" t="s">
        <v>263</v>
      </c>
      <c r="F5" s="127">
        <v>0.32</v>
      </c>
      <c r="G5" s="128" t="s">
        <v>289</v>
      </c>
    </row>
    <row r="6" spans="1:16">
      <c r="B6" s="124"/>
      <c r="D6" s="126"/>
      <c r="E6" s="72"/>
      <c r="F6" s="127"/>
      <c r="G6" s="128"/>
    </row>
    <row r="7" spans="1:16">
      <c r="B7" s="124"/>
      <c r="C7" s="129"/>
      <c r="D7" s="126">
        <v>0.26800000000000002</v>
      </c>
      <c r="E7" s="72" t="s">
        <v>263</v>
      </c>
      <c r="F7" s="127">
        <v>0.29400000000000004</v>
      </c>
      <c r="G7" s="128" t="s">
        <v>264</v>
      </c>
    </row>
    <row r="8" spans="1:16">
      <c r="B8" s="124"/>
      <c r="D8" s="126"/>
      <c r="E8" s="72"/>
      <c r="F8" s="127"/>
      <c r="G8" s="128"/>
    </row>
    <row r="9" spans="1:16">
      <c r="B9" s="124"/>
      <c r="C9" s="130"/>
      <c r="D9" s="126">
        <v>0.24199999999999999</v>
      </c>
      <c r="E9" s="72" t="s">
        <v>263</v>
      </c>
      <c r="F9" s="127">
        <v>0.26800000000000002</v>
      </c>
      <c r="G9" s="128" t="s">
        <v>264</v>
      </c>
    </row>
    <row r="10" spans="1:16">
      <c r="B10" s="124"/>
      <c r="D10" s="126"/>
      <c r="E10" s="72"/>
      <c r="F10" s="127"/>
      <c r="G10" s="128"/>
    </row>
    <row r="11" spans="1:16">
      <c r="B11" s="124"/>
      <c r="C11" s="131"/>
      <c r="D11" s="126">
        <v>0.216</v>
      </c>
      <c r="E11" s="72" t="s">
        <v>263</v>
      </c>
      <c r="F11" s="127">
        <v>0.24199999999999999</v>
      </c>
      <c r="G11" s="128" t="s">
        <v>264</v>
      </c>
    </row>
    <row r="12" spans="1:16">
      <c r="B12" s="124"/>
      <c r="D12" s="126"/>
      <c r="E12" s="72"/>
      <c r="F12" s="127"/>
      <c r="G12" s="128"/>
    </row>
    <row r="13" spans="1:16">
      <c r="B13" s="124"/>
      <c r="C13" s="132"/>
      <c r="D13" s="126">
        <v>0.19</v>
      </c>
      <c r="E13" s="72" t="s">
        <v>263</v>
      </c>
      <c r="F13" s="127">
        <v>0.216</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221</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268</v>
      </c>
    </row>
    <row r="2" spans="1:16">
      <c r="A2" s="120" t="s">
        <v>265</v>
      </c>
    </row>
    <row r="4" spans="1:16" ht="13.5" customHeight="1">
      <c r="B4" s="121"/>
      <c r="C4" s="122"/>
      <c r="D4" s="122"/>
      <c r="E4" s="122"/>
      <c r="F4" s="122"/>
      <c r="G4" s="123"/>
    </row>
    <row r="5" spans="1:16" ht="13.5" customHeight="1">
      <c r="B5" s="124"/>
      <c r="C5" s="125"/>
      <c r="D5" s="126">
        <v>0.6</v>
      </c>
      <c r="E5" s="72" t="s">
        <v>263</v>
      </c>
      <c r="F5" s="127">
        <v>0.75</v>
      </c>
      <c r="G5" s="128" t="s">
        <v>289</v>
      </c>
    </row>
    <row r="6" spans="1:16">
      <c r="B6" s="124"/>
      <c r="D6" s="126"/>
      <c r="E6" s="72"/>
      <c r="F6" s="127"/>
      <c r="G6" s="128"/>
    </row>
    <row r="7" spans="1:16">
      <c r="B7" s="124"/>
      <c r="C7" s="129"/>
      <c r="D7" s="126">
        <v>0.44999999999999996</v>
      </c>
      <c r="E7" s="72" t="s">
        <v>263</v>
      </c>
      <c r="F7" s="127">
        <v>0.6</v>
      </c>
      <c r="G7" s="128" t="s">
        <v>264</v>
      </c>
    </row>
    <row r="8" spans="1:16">
      <c r="B8" s="124"/>
      <c r="D8" s="126"/>
      <c r="E8" s="72"/>
      <c r="F8" s="127"/>
      <c r="G8" s="128"/>
    </row>
    <row r="9" spans="1:16">
      <c r="B9" s="124"/>
      <c r="C9" s="130"/>
      <c r="D9" s="126">
        <v>0.3</v>
      </c>
      <c r="E9" s="72" t="s">
        <v>263</v>
      </c>
      <c r="F9" s="127">
        <v>0.44999999999999996</v>
      </c>
      <c r="G9" s="128" t="s">
        <v>264</v>
      </c>
    </row>
    <row r="10" spans="1:16">
      <c r="B10" s="124"/>
      <c r="D10" s="126"/>
      <c r="E10" s="72"/>
      <c r="F10" s="127"/>
      <c r="G10" s="128"/>
    </row>
    <row r="11" spans="1:16">
      <c r="B11" s="124"/>
      <c r="C11" s="131"/>
      <c r="D11" s="126">
        <v>0.15</v>
      </c>
      <c r="E11" s="72" t="s">
        <v>263</v>
      </c>
      <c r="F11" s="127">
        <v>0.3</v>
      </c>
      <c r="G11" s="128" t="s">
        <v>264</v>
      </c>
    </row>
    <row r="12" spans="1:16">
      <c r="B12" s="124"/>
      <c r="D12" s="126"/>
      <c r="E12" s="72"/>
      <c r="F12" s="127"/>
      <c r="G12" s="128"/>
    </row>
    <row r="13" spans="1:16">
      <c r="B13" s="124"/>
      <c r="C13" s="132"/>
      <c r="D13" s="126">
        <v>0</v>
      </c>
      <c r="E13" s="72" t="s">
        <v>263</v>
      </c>
      <c r="F13" s="127">
        <v>0.15</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222</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261</v>
      </c>
    </row>
    <row r="2" spans="1:16">
      <c r="A2" s="120" t="s">
        <v>262</v>
      </c>
    </row>
    <row r="4" spans="1:16" ht="13.5" customHeight="1">
      <c r="B4" s="121"/>
      <c r="C4" s="122"/>
      <c r="D4" s="122"/>
      <c r="E4" s="122"/>
      <c r="F4" s="122"/>
      <c r="G4" s="123"/>
    </row>
    <row r="5" spans="1:16" ht="13.5" customHeight="1">
      <c r="B5" s="124"/>
      <c r="C5" s="125"/>
      <c r="D5" s="126">
        <v>0.28200000000000003</v>
      </c>
      <c r="E5" s="72" t="s">
        <v>263</v>
      </c>
      <c r="F5" s="127">
        <v>0.32</v>
      </c>
      <c r="G5" s="128" t="s">
        <v>285</v>
      </c>
    </row>
    <row r="6" spans="1:16">
      <c r="B6" s="124"/>
      <c r="D6" s="126"/>
      <c r="E6" s="72"/>
      <c r="F6" s="127"/>
      <c r="G6" s="128"/>
    </row>
    <row r="7" spans="1:16">
      <c r="B7" s="124"/>
      <c r="C7" s="129"/>
      <c r="D7" s="126">
        <v>0.24400000000000002</v>
      </c>
      <c r="E7" s="72" t="s">
        <v>263</v>
      </c>
      <c r="F7" s="127">
        <v>0.28200000000000003</v>
      </c>
      <c r="G7" s="128" t="s">
        <v>264</v>
      </c>
    </row>
    <row r="8" spans="1:16">
      <c r="B8" s="124"/>
      <c r="D8" s="126"/>
      <c r="E8" s="72"/>
      <c r="F8" s="127"/>
      <c r="G8" s="128"/>
    </row>
    <row r="9" spans="1:16">
      <c r="B9" s="124"/>
      <c r="C9" s="130"/>
      <c r="D9" s="126">
        <v>0.20600000000000002</v>
      </c>
      <c r="E9" s="72" t="s">
        <v>263</v>
      </c>
      <c r="F9" s="127">
        <v>0.24400000000000002</v>
      </c>
      <c r="G9" s="128" t="s">
        <v>264</v>
      </c>
    </row>
    <row r="10" spans="1:16">
      <c r="B10" s="124"/>
      <c r="D10" s="126"/>
      <c r="E10" s="72"/>
      <c r="F10" s="127"/>
      <c r="G10" s="128"/>
    </row>
    <row r="11" spans="1:16">
      <c r="B11" s="124"/>
      <c r="C11" s="131"/>
      <c r="D11" s="126">
        <v>0.16800000000000001</v>
      </c>
      <c r="E11" s="72" t="s">
        <v>263</v>
      </c>
      <c r="F11" s="127">
        <v>0.20600000000000002</v>
      </c>
      <c r="G11" s="128" t="s">
        <v>264</v>
      </c>
    </row>
    <row r="12" spans="1:16">
      <c r="B12" s="124"/>
      <c r="D12" s="126"/>
      <c r="E12" s="72"/>
      <c r="F12" s="127"/>
      <c r="G12" s="128"/>
    </row>
    <row r="13" spans="1:16">
      <c r="B13" s="124"/>
      <c r="C13" s="132"/>
      <c r="D13" s="126">
        <v>0.13</v>
      </c>
      <c r="E13" s="72" t="s">
        <v>263</v>
      </c>
      <c r="F13" s="127">
        <v>0.16800000000000001</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269</v>
      </c>
    </row>
    <row r="2" spans="1:16">
      <c r="A2" s="120" t="s">
        <v>265</v>
      </c>
    </row>
    <row r="4" spans="1:16" ht="13.5" customHeight="1">
      <c r="B4" s="121"/>
      <c r="C4" s="122"/>
      <c r="D4" s="122"/>
      <c r="E4" s="122"/>
      <c r="F4" s="122"/>
      <c r="G4" s="123"/>
    </row>
    <row r="5" spans="1:16" ht="13.5" customHeight="1">
      <c r="B5" s="124"/>
      <c r="C5" s="125"/>
      <c r="D5" s="126">
        <v>0.63400000000000012</v>
      </c>
      <c r="E5" s="72" t="s">
        <v>263</v>
      </c>
      <c r="F5" s="127">
        <v>0.68</v>
      </c>
      <c r="G5" s="128" t="s">
        <v>289</v>
      </c>
    </row>
    <row r="6" spans="1:16">
      <c r="B6" s="124"/>
      <c r="D6" s="126"/>
      <c r="E6" s="72"/>
      <c r="F6" s="127"/>
      <c r="G6" s="128"/>
    </row>
    <row r="7" spans="1:16">
      <c r="B7" s="124"/>
      <c r="C7" s="129"/>
      <c r="D7" s="126">
        <v>0.58800000000000008</v>
      </c>
      <c r="E7" s="72" t="s">
        <v>263</v>
      </c>
      <c r="F7" s="127">
        <v>0.63400000000000012</v>
      </c>
      <c r="G7" s="128" t="s">
        <v>264</v>
      </c>
    </row>
    <row r="8" spans="1:16">
      <c r="B8" s="124"/>
      <c r="D8" s="126"/>
      <c r="E8" s="72"/>
      <c r="F8" s="127"/>
      <c r="G8" s="128"/>
    </row>
    <row r="9" spans="1:16">
      <c r="B9" s="124"/>
      <c r="C9" s="130"/>
      <c r="D9" s="126">
        <v>0.54200000000000004</v>
      </c>
      <c r="E9" s="72" t="s">
        <v>263</v>
      </c>
      <c r="F9" s="127">
        <v>0.58800000000000008</v>
      </c>
      <c r="G9" s="128" t="s">
        <v>264</v>
      </c>
    </row>
    <row r="10" spans="1:16">
      <c r="B10" s="124"/>
      <c r="D10" s="126"/>
      <c r="E10" s="72"/>
      <c r="F10" s="127"/>
      <c r="G10" s="128"/>
    </row>
    <row r="11" spans="1:16">
      <c r="B11" s="124"/>
      <c r="C11" s="131"/>
      <c r="D11" s="126">
        <v>0.496</v>
      </c>
      <c r="E11" s="72" t="s">
        <v>263</v>
      </c>
      <c r="F11" s="127">
        <v>0.54200000000000004</v>
      </c>
      <c r="G11" s="128" t="s">
        <v>264</v>
      </c>
    </row>
    <row r="12" spans="1:16">
      <c r="B12" s="124"/>
      <c r="D12" s="126"/>
      <c r="E12" s="72"/>
      <c r="F12" s="127"/>
      <c r="G12" s="128"/>
    </row>
    <row r="13" spans="1:16">
      <c r="B13" s="124"/>
      <c r="C13" s="132"/>
      <c r="D13" s="126">
        <v>0.45</v>
      </c>
      <c r="E13" s="72" t="s">
        <v>263</v>
      </c>
      <c r="F13" s="127">
        <v>0.496</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223</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270</v>
      </c>
    </row>
    <row r="2" spans="1:16">
      <c r="A2" s="120" t="s">
        <v>265</v>
      </c>
    </row>
    <row r="4" spans="1:16" ht="13.5" customHeight="1">
      <c r="B4" s="121"/>
      <c r="C4" s="122"/>
      <c r="D4" s="122"/>
      <c r="E4" s="122"/>
      <c r="F4" s="122"/>
      <c r="G4" s="123"/>
    </row>
    <row r="5" spans="1:16" ht="13.5" customHeight="1">
      <c r="B5" s="124"/>
      <c r="C5" s="125"/>
      <c r="D5" s="126">
        <v>0.14599999999999999</v>
      </c>
      <c r="E5" s="72" t="s">
        <v>263</v>
      </c>
      <c r="F5" s="127">
        <v>0.17</v>
      </c>
      <c r="G5" s="128" t="s">
        <v>289</v>
      </c>
    </row>
    <row r="6" spans="1:16">
      <c r="B6" s="124"/>
      <c r="D6" s="126"/>
      <c r="E6" s="72"/>
      <c r="F6" s="127"/>
      <c r="G6" s="128"/>
    </row>
    <row r="7" spans="1:16">
      <c r="B7" s="124"/>
      <c r="C7" s="129"/>
      <c r="D7" s="126">
        <v>0.122</v>
      </c>
      <c r="E7" s="72" t="s">
        <v>263</v>
      </c>
      <c r="F7" s="127">
        <v>0.14599999999999999</v>
      </c>
      <c r="G7" s="128" t="s">
        <v>264</v>
      </c>
    </row>
    <row r="8" spans="1:16">
      <c r="B8" s="124"/>
      <c r="D8" s="126"/>
      <c r="E8" s="72"/>
      <c r="F8" s="127"/>
      <c r="G8" s="128"/>
    </row>
    <row r="9" spans="1:16">
      <c r="B9" s="124"/>
      <c r="C9" s="130"/>
      <c r="D9" s="126">
        <v>9.8000000000000004E-2</v>
      </c>
      <c r="E9" s="72" t="s">
        <v>263</v>
      </c>
      <c r="F9" s="127">
        <v>0.122</v>
      </c>
      <c r="G9" s="128" t="s">
        <v>264</v>
      </c>
    </row>
    <row r="10" spans="1:16">
      <c r="B10" s="124"/>
      <c r="D10" s="126"/>
      <c r="E10" s="72"/>
      <c r="F10" s="127"/>
      <c r="G10" s="128"/>
    </row>
    <row r="11" spans="1:16">
      <c r="B11" s="124"/>
      <c r="C11" s="131"/>
      <c r="D11" s="126">
        <v>7.400000000000001E-2</v>
      </c>
      <c r="E11" s="72" t="s">
        <v>263</v>
      </c>
      <c r="F11" s="127">
        <v>9.8000000000000004E-2</v>
      </c>
      <c r="G11" s="128" t="s">
        <v>264</v>
      </c>
    </row>
    <row r="12" spans="1:16">
      <c r="B12" s="124"/>
      <c r="D12" s="126"/>
      <c r="E12" s="72"/>
      <c r="F12" s="127"/>
      <c r="G12" s="128"/>
    </row>
    <row r="13" spans="1:16">
      <c r="B13" s="124"/>
      <c r="C13" s="132"/>
      <c r="D13" s="126">
        <v>0.05</v>
      </c>
      <c r="E13" s="72" t="s">
        <v>263</v>
      </c>
      <c r="F13" s="127">
        <v>7.400000000000001E-2</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224</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271</v>
      </c>
    </row>
    <row r="2" spans="1:16">
      <c r="A2" s="120" t="s">
        <v>265</v>
      </c>
    </row>
    <row r="4" spans="1:16" ht="13.5" customHeight="1">
      <c r="B4" s="121"/>
      <c r="C4" s="122"/>
      <c r="D4" s="122"/>
      <c r="E4" s="122"/>
      <c r="F4" s="122"/>
      <c r="G4" s="123"/>
    </row>
    <row r="5" spans="1:16" ht="13.5" customHeight="1">
      <c r="B5" s="124"/>
      <c r="C5" s="125"/>
      <c r="D5" s="126">
        <v>0.26600000000000001</v>
      </c>
      <c r="E5" s="72" t="s">
        <v>263</v>
      </c>
      <c r="F5" s="127">
        <v>0.3</v>
      </c>
      <c r="G5" s="128" t="s">
        <v>289</v>
      </c>
    </row>
    <row r="6" spans="1:16">
      <c r="B6" s="124"/>
      <c r="D6" s="126"/>
      <c r="E6" s="72"/>
      <c r="F6" s="127"/>
      <c r="G6" s="128"/>
    </row>
    <row r="7" spans="1:16">
      <c r="B7" s="124"/>
      <c r="C7" s="129"/>
      <c r="D7" s="126">
        <v>0.23200000000000001</v>
      </c>
      <c r="E7" s="72" t="s">
        <v>263</v>
      </c>
      <c r="F7" s="127">
        <v>0.26600000000000001</v>
      </c>
      <c r="G7" s="128" t="s">
        <v>264</v>
      </c>
    </row>
    <row r="8" spans="1:16">
      <c r="B8" s="124"/>
      <c r="D8" s="126"/>
      <c r="E8" s="72"/>
      <c r="F8" s="127"/>
      <c r="G8" s="128"/>
    </row>
    <row r="9" spans="1:16">
      <c r="B9" s="124"/>
      <c r="C9" s="130"/>
      <c r="D9" s="126">
        <v>0.19800000000000001</v>
      </c>
      <c r="E9" s="72" t="s">
        <v>263</v>
      </c>
      <c r="F9" s="127">
        <v>0.23200000000000001</v>
      </c>
      <c r="G9" s="128" t="s">
        <v>264</v>
      </c>
    </row>
    <row r="10" spans="1:16">
      <c r="B10" s="124"/>
      <c r="D10" s="126"/>
      <c r="E10" s="72"/>
      <c r="F10" s="127"/>
      <c r="G10" s="128"/>
    </row>
    <row r="11" spans="1:16">
      <c r="B11" s="124"/>
      <c r="C11" s="131"/>
      <c r="D11" s="126">
        <v>0.16400000000000001</v>
      </c>
      <c r="E11" s="72" t="s">
        <v>263</v>
      </c>
      <c r="F11" s="127">
        <v>0.19800000000000001</v>
      </c>
      <c r="G11" s="128" t="s">
        <v>264</v>
      </c>
    </row>
    <row r="12" spans="1:16">
      <c r="B12" s="124"/>
      <c r="D12" s="126"/>
      <c r="E12" s="72"/>
      <c r="F12" s="127"/>
      <c r="G12" s="128"/>
    </row>
    <row r="13" spans="1:16">
      <c r="B13" s="124"/>
      <c r="C13" s="132"/>
      <c r="D13" s="126">
        <v>0.13</v>
      </c>
      <c r="E13" s="72" t="s">
        <v>263</v>
      </c>
      <c r="F13" s="127">
        <v>0.16400000000000001</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225</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272</v>
      </c>
    </row>
    <row r="2" spans="1:16">
      <c r="A2" s="120" t="s">
        <v>265</v>
      </c>
    </row>
    <row r="4" spans="1:16" ht="13.5" customHeight="1">
      <c r="B4" s="121"/>
      <c r="C4" s="122"/>
      <c r="D4" s="122"/>
      <c r="E4" s="122"/>
      <c r="F4" s="122"/>
      <c r="G4" s="123"/>
    </row>
    <row r="5" spans="1:16" ht="13.5" customHeight="1">
      <c r="B5" s="124"/>
      <c r="C5" s="125"/>
      <c r="D5" s="126">
        <v>9.4E-2</v>
      </c>
      <c r="E5" s="72" t="s">
        <v>263</v>
      </c>
      <c r="F5" s="127">
        <v>0.11</v>
      </c>
      <c r="G5" s="128" t="s">
        <v>289</v>
      </c>
    </row>
    <row r="6" spans="1:16">
      <c r="B6" s="124"/>
      <c r="D6" s="126"/>
      <c r="E6" s="72"/>
      <c r="F6" s="127"/>
      <c r="G6" s="128"/>
    </row>
    <row r="7" spans="1:16">
      <c r="B7" s="124"/>
      <c r="C7" s="129"/>
      <c r="D7" s="126">
        <v>7.8E-2</v>
      </c>
      <c r="E7" s="72" t="s">
        <v>263</v>
      </c>
      <c r="F7" s="127">
        <v>9.4E-2</v>
      </c>
      <c r="G7" s="128" t="s">
        <v>264</v>
      </c>
    </row>
    <row r="8" spans="1:16">
      <c r="B8" s="124"/>
      <c r="D8" s="126"/>
      <c r="E8" s="72"/>
      <c r="F8" s="127"/>
      <c r="G8" s="128"/>
    </row>
    <row r="9" spans="1:16">
      <c r="B9" s="124"/>
      <c r="C9" s="130"/>
      <c r="D9" s="126">
        <v>6.2E-2</v>
      </c>
      <c r="E9" s="72" t="s">
        <v>263</v>
      </c>
      <c r="F9" s="127">
        <v>7.8E-2</v>
      </c>
      <c r="G9" s="128" t="s">
        <v>264</v>
      </c>
    </row>
    <row r="10" spans="1:16">
      <c r="B10" s="124"/>
      <c r="D10" s="126"/>
      <c r="E10" s="72"/>
      <c r="F10" s="127"/>
      <c r="G10" s="128"/>
    </row>
    <row r="11" spans="1:16">
      <c r="B11" s="124"/>
      <c r="C11" s="131"/>
      <c r="D11" s="126">
        <v>4.5999999999999999E-2</v>
      </c>
      <c r="E11" s="72" t="s">
        <v>263</v>
      </c>
      <c r="F11" s="127">
        <v>6.2E-2</v>
      </c>
      <c r="G11" s="128" t="s">
        <v>264</v>
      </c>
    </row>
    <row r="12" spans="1:16">
      <c r="B12" s="124"/>
      <c r="D12" s="126"/>
      <c r="E12" s="72"/>
      <c r="F12" s="127"/>
      <c r="G12" s="128"/>
    </row>
    <row r="13" spans="1:16">
      <c r="B13" s="124"/>
      <c r="C13" s="132"/>
      <c r="D13" s="126">
        <v>0.03</v>
      </c>
      <c r="E13" s="72" t="s">
        <v>263</v>
      </c>
      <c r="F13" s="127">
        <v>4.5999999999999999E-2</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226</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273</v>
      </c>
    </row>
    <row r="2" spans="1:16">
      <c r="A2" s="120" t="s">
        <v>265</v>
      </c>
    </row>
    <row r="4" spans="1:16" ht="13.5" customHeight="1">
      <c r="B4" s="121"/>
      <c r="C4" s="122"/>
      <c r="D4" s="122"/>
      <c r="E4" s="122"/>
      <c r="F4" s="122"/>
      <c r="G4" s="123"/>
    </row>
    <row r="5" spans="1:16" ht="13.5" customHeight="1">
      <c r="B5" s="124"/>
      <c r="C5" s="125"/>
      <c r="D5" s="126">
        <v>0.4900000000000001</v>
      </c>
      <c r="E5" s="72" t="s">
        <v>263</v>
      </c>
      <c r="F5" s="127">
        <v>0.52</v>
      </c>
      <c r="G5" s="128" t="s">
        <v>289</v>
      </c>
    </row>
    <row r="6" spans="1:16">
      <c r="B6" s="124"/>
      <c r="D6" s="126"/>
      <c r="E6" s="72"/>
      <c r="F6" s="127"/>
      <c r="G6" s="128"/>
    </row>
    <row r="7" spans="1:16">
      <c r="B7" s="124"/>
      <c r="C7" s="129"/>
      <c r="D7" s="126">
        <v>0.46000000000000008</v>
      </c>
      <c r="E7" s="72" t="s">
        <v>263</v>
      </c>
      <c r="F7" s="127">
        <v>0.4900000000000001</v>
      </c>
      <c r="G7" s="128" t="s">
        <v>264</v>
      </c>
    </row>
    <row r="8" spans="1:16">
      <c r="B8" s="124"/>
      <c r="D8" s="126"/>
      <c r="E8" s="72"/>
      <c r="F8" s="127"/>
      <c r="G8" s="128"/>
    </row>
    <row r="9" spans="1:16">
      <c r="B9" s="124"/>
      <c r="C9" s="130"/>
      <c r="D9" s="126">
        <v>0.43000000000000005</v>
      </c>
      <c r="E9" s="72" t="s">
        <v>263</v>
      </c>
      <c r="F9" s="127">
        <v>0.46000000000000008</v>
      </c>
      <c r="G9" s="128" t="s">
        <v>264</v>
      </c>
    </row>
    <row r="10" spans="1:16">
      <c r="B10" s="124"/>
      <c r="D10" s="126"/>
      <c r="E10" s="72"/>
      <c r="F10" s="127"/>
      <c r="G10" s="128"/>
    </row>
    <row r="11" spans="1:16">
      <c r="B11" s="124"/>
      <c r="C11" s="131"/>
      <c r="D11" s="126">
        <v>0.4</v>
      </c>
      <c r="E11" s="72" t="s">
        <v>263</v>
      </c>
      <c r="F11" s="127">
        <v>0.43000000000000005</v>
      </c>
      <c r="G11" s="128" t="s">
        <v>264</v>
      </c>
    </row>
    <row r="12" spans="1:16">
      <c r="B12" s="124"/>
      <c r="D12" s="126"/>
      <c r="E12" s="72"/>
      <c r="F12" s="127"/>
      <c r="G12" s="128"/>
    </row>
    <row r="13" spans="1:16">
      <c r="B13" s="124"/>
      <c r="C13" s="132"/>
      <c r="D13" s="126">
        <v>0.37</v>
      </c>
      <c r="E13" s="72" t="s">
        <v>263</v>
      </c>
      <c r="F13" s="127">
        <v>0.4</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227</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80"/>
  <sheetViews>
    <sheetView showGridLines="0" zoomScaleNormal="100" zoomScaleSheetLayoutView="100" workbookViewId="0"/>
  </sheetViews>
  <sheetFormatPr defaultRowHeight="13.5"/>
  <cols>
    <col min="1" max="1" width="4.625" style="6" customWidth="1"/>
    <col min="2" max="2" width="3.625" style="6" customWidth="1"/>
    <col min="3" max="27" width="9.625" style="6" customWidth="1"/>
    <col min="28" max="16384" width="9" style="6"/>
  </cols>
  <sheetData>
    <row r="1" spans="1:33" ht="16.5" customHeight="1">
      <c r="A1" s="6" t="s">
        <v>237</v>
      </c>
    </row>
    <row r="2" spans="1:33" ht="16.5" customHeight="1">
      <c r="A2" s="6" t="s">
        <v>231</v>
      </c>
      <c r="D2" s="6" t="s">
        <v>193</v>
      </c>
    </row>
    <row r="3" spans="1:33" ht="16.5" customHeight="1">
      <c r="B3" s="166"/>
      <c r="C3" s="168" t="s">
        <v>191</v>
      </c>
      <c r="D3" s="161" t="s">
        <v>65</v>
      </c>
      <c r="E3" s="162"/>
      <c r="F3" s="163"/>
      <c r="G3" s="161" t="s">
        <v>66</v>
      </c>
      <c r="H3" s="162"/>
      <c r="I3" s="163"/>
      <c r="J3" s="161" t="s">
        <v>67</v>
      </c>
      <c r="K3" s="162"/>
      <c r="L3" s="163"/>
      <c r="M3" s="161" t="s">
        <v>68</v>
      </c>
      <c r="N3" s="162"/>
      <c r="O3" s="163"/>
      <c r="P3" s="161" t="s">
        <v>69</v>
      </c>
      <c r="Q3" s="162"/>
      <c r="R3" s="163"/>
      <c r="S3" s="161" t="s">
        <v>70</v>
      </c>
      <c r="T3" s="162"/>
      <c r="U3" s="163"/>
      <c r="V3" s="161" t="s">
        <v>71</v>
      </c>
      <c r="W3" s="162"/>
      <c r="X3" s="163"/>
      <c r="Y3" s="161" t="s">
        <v>64</v>
      </c>
      <c r="Z3" s="162"/>
      <c r="AA3" s="163"/>
      <c r="AC3" s="90" t="s">
        <v>260</v>
      </c>
      <c r="AD3" s="2"/>
      <c r="AE3" s="2"/>
    </row>
    <row r="4" spans="1:33">
      <c r="B4" s="167"/>
      <c r="C4" s="168"/>
      <c r="D4" s="39" t="s">
        <v>133</v>
      </c>
      <c r="E4" s="40" t="s">
        <v>72</v>
      </c>
      <c r="F4" s="41" t="s">
        <v>297</v>
      </c>
      <c r="G4" s="39" t="s">
        <v>133</v>
      </c>
      <c r="H4" s="40" t="s">
        <v>72</v>
      </c>
      <c r="I4" s="41" t="s">
        <v>297</v>
      </c>
      <c r="J4" s="39" t="s">
        <v>133</v>
      </c>
      <c r="K4" s="40" t="s">
        <v>72</v>
      </c>
      <c r="L4" s="41" t="s">
        <v>297</v>
      </c>
      <c r="M4" s="39" t="s">
        <v>133</v>
      </c>
      <c r="N4" s="40" t="s">
        <v>72</v>
      </c>
      <c r="O4" s="41" t="s">
        <v>297</v>
      </c>
      <c r="P4" s="39" t="s">
        <v>133</v>
      </c>
      <c r="Q4" s="40" t="s">
        <v>72</v>
      </c>
      <c r="R4" s="41" t="s">
        <v>297</v>
      </c>
      <c r="S4" s="39" t="s">
        <v>133</v>
      </c>
      <c r="T4" s="40" t="s">
        <v>72</v>
      </c>
      <c r="U4" s="41" t="s">
        <v>297</v>
      </c>
      <c r="V4" s="39" t="s">
        <v>133</v>
      </c>
      <c r="W4" s="40" t="s">
        <v>72</v>
      </c>
      <c r="X4" s="41" t="s">
        <v>297</v>
      </c>
      <c r="Y4" s="39" t="s">
        <v>133</v>
      </c>
      <c r="Z4" s="40" t="s">
        <v>72</v>
      </c>
      <c r="AA4" s="41" t="s">
        <v>297</v>
      </c>
      <c r="AC4" s="159" t="s">
        <v>199</v>
      </c>
      <c r="AD4" s="160"/>
      <c r="AE4" s="2"/>
      <c r="AF4" s="159" t="s">
        <v>199</v>
      </c>
      <c r="AG4" s="160"/>
    </row>
    <row r="5" spans="1:33" s="90" customFormat="1">
      <c r="B5" s="97">
        <v>1</v>
      </c>
      <c r="C5" s="51" t="s">
        <v>57</v>
      </c>
      <c r="D5" s="98">
        <v>1361</v>
      </c>
      <c r="E5" s="99">
        <v>109</v>
      </c>
      <c r="F5" s="100">
        <f>IFERROR(E5/D5,"-")</f>
        <v>8.0088170462894931E-2</v>
      </c>
      <c r="G5" s="98">
        <v>2348</v>
      </c>
      <c r="H5" s="99">
        <v>219</v>
      </c>
      <c r="I5" s="100">
        <f>IFERROR(H5/G5,"-")</f>
        <v>9.3270868824531519E-2</v>
      </c>
      <c r="J5" s="98">
        <v>98132</v>
      </c>
      <c r="K5" s="99">
        <v>17258</v>
      </c>
      <c r="L5" s="100">
        <f>IFERROR(K5/J5,"-")</f>
        <v>0.1758651612114295</v>
      </c>
      <c r="M5" s="98">
        <v>93202</v>
      </c>
      <c r="N5" s="99">
        <v>13219</v>
      </c>
      <c r="O5" s="100">
        <f>IFERROR(N5/M5,"-")</f>
        <v>0.14183172034934874</v>
      </c>
      <c r="P5" s="98">
        <v>58020</v>
      </c>
      <c r="Q5" s="99">
        <v>6046</v>
      </c>
      <c r="R5" s="100">
        <f>IFERROR(Q5/P5,"-")</f>
        <v>0.10420544639779386</v>
      </c>
      <c r="S5" s="98">
        <v>25188</v>
      </c>
      <c r="T5" s="99">
        <v>1936</v>
      </c>
      <c r="U5" s="100">
        <f>IFERROR(T5/S5,"-")</f>
        <v>7.6861997776719079E-2</v>
      </c>
      <c r="V5" s="98">
        <v>7978</v>
      </c>
      <c r="W5" s="99">
        <v>434</v>
      </c>
      <c r="X5" s="100">
        <f>IFERROR(W5/V5,"-")</f>
        <v>5.4399598896966661E-2</v>
      </c>
      <c r="Y5" s="98">
        <f>SUM(D5,G5,J5,M5,P5,S5,V5)</f>
        <v>286229</v>
      </c>
      <c r="Z5" s="99">
        <f>SUM(E5,H5,K5,N5,Q5,T5,W5)</f>
        <v>39221</v>
      </c>
      <c r="AA5" s="100">
        <f>IFERROR(Z5/Y5,"-")</f>
        <v>0.13702664649633686</v>
      </c>
      <c r="AC5" s="64" t="str">
        <f>INDEX($C$5:$C$78,MATCH(AD5,AA$5:AA$78,0))</f>
        <v>豊能町</v>
      </c>
      <c r="AD5" s="65">
        <f>LARGE(AA$5:AA$78,ROW(A1))</f>
        <v>0.48984198645598193</v>
      </c>
      <c r="AE5" s="104"/>
      <c r="AF5" s="101">
        <f>$AA$79</f>
        <v>0.21455550118865807</v>
      </c>
      <c r="AG5" s="102">
        <v>0</v>
      </c>
    </row>
    <row r="6" spans="1:33" s="90" customFormat="1">
      <c r="B6" s="97">
        <v>2</v>
      </c>
      <c r="C6" s="51" t="s">
        <v>134</v>
      </c>
      <c r="D6" s="98">
        <v>29</v>
      </c>
      <c r="E6" s="99">
        <v>1</v>
      </c>
      <c r="F6" s="100">
        <f t="shared" ref="F6:F69" si="0">IFERROR(E6/D6,"-")</f>
        <v>3.4482758620689655E-2</v>
      </c>
      <c r="G6" s="98">
        <v>75</v>
      </c>
      <c r="H6" s="99">
        <v>8</v>
      </c>
      <c r="I6" s="100">
        <f t="shared" ref="I6:I69" si="1">IFERROR(H6/G6,"-")</f>
        <v>0.10666666666666667</v>
      </c>
      <c r="J6" s="98">
        <v>3523</v>
      </c>
      <c r="K6" s="99">
        <v>706</v>
      </c>
      <c r="L6" s="100">
        <f t="shared" ref="L6:L69" si="2">IFERROR(K6/J6,"-")</f>
        <v>0.2003973885892705</v>
      </c>
      <c r="M6" s="98">
        <v>3384</v>
      </c>
      <c r="N6" s="99">
        <v>535</v>
      </c>
      <c r="O6" s="100">
        <f t="shared" ref="O6:O69" si="3">IFERROR(N6/M6,"-")</f>
        <v>0.15809692671394798</v>
      </c>
      <c r="P6" s="98">
        <v>2224</v>
      </c>
      <c r="Q6" s="99">
        <v>281</v>
      </c>
      <c r="R6" s="100">
        <f t="shared" ref="R6:R69" si="4">IFERROR(Q6/P6,"-")</f>
        <v>0.12634892086330934</v>
      </c>
      <c r="S6" s="98">
        <v>956</v>
      </c>
      <c r="T6" s="99">
        <v>93</v>
      </c>
      <c r="U6" s="100">
        <f t="shared" ref="U6:U69" si="5">IFERROR(T6/S6,"-")</f>
        <v>9.7280334728033477E-2</v>
      </c>
      <c r="V6" s="98">
        <v>268</v>
      </c>
      <c r="W6" s="99">
        <v>22</v>
      </c>
      <c r="X6" s="100">
        <f t="shared" ref="X6:X69" si="6">IFERROR(W6/V6,"-")</f>
        <v>8.2089552238805971E-2</v>
      </c>
      <c r="Y6" s="98">
        <f t="shared" ref="Y6:Z69" si="7">SUM(D6,G6,J6,M6,P6,S6,V6)</f>
        <v>10459</v>
      </c>
      <c r="Z6" s="99">
        <f t="shared" si="7"/>
        <v>1646</v>
      </c>
      <c r="AA6" s="100">
        <f t="shared" ref="AA6:AA69" si="8">IFERROR(Z6/Y6,"-")</f>
        <v>0.15737642222009751</v>
      </c>
      <c r="AC6" s="64" t="str">
        <f t="shared" ref="AC6:AC69" si="9">INDEX($C$5:$C$78,MATCH(AD6,AA$5:AA$78,0))</f>
        <v>池田市</v>
      </c>
      <c r="AD6" s="65">
        <f t="shared" ref="AD6:AD69" si="10">LARGE(AA$5:AA$78,ROW(A2))</f>
        <v>0.45962781281632015</v>
      </c>
      <c r="AE6" s="104"/>
      <c r="AF6" s="101">
        <f t="shared" ref="AF6:AF69" si="11">$AA$79</f>
        <v>0.21455550118865807</v>
      </c>
      <c r="AG6" s="102">
        <v>0</v>
      </c>
    </row>
    <row r="7" spans="1:33" s="90" customFormat="1">
      <c r="B7" s="97">
        <v>3</v>
      </c>
      <c r="C7" s="51" t="s">
        <v>135</v>
      </c>
      <c r="D7" s="98">
        <v>27</v>
      </c>
      <c r="E7" s="99">
        <v>3</v>
      </c>
      <c r="F7" s="100">
        <f t="shared" si="0"/>
        <v>0.1111111111111111</v>
      </c>
      <c r="G7" s="98">
        <v>65</v>
      </c>
      <c r="H7" s="99">
        <v>3</v>
      </c>
      <c r="I7" s="100">
        <f t="shared" si="1"/>
        <v>4.6153846153846156E-2</v>
      </c>
      <c r="J7" s="98">
        <v>2143</v>
      </c>
      <c r="K7" s="99">
        <v>375</v>
      </c>
      <c r="L7" s="100">
        <f t="shared" si="2"/>
        <v>0.17498833411105927</v>
      </c>
      <c r="M7" s="98">
        <v>2108</v>
      </c>
      <c r="N7" s="99">
        <v>354</v>
      </c>
      <c r="O7" s="100">
        <f t="shared" si="3"/>
        <v>0.16793168880455409</v>
      </c>
      <c r="P7" s="98">
        <v>1449</v>
      </c>
      <c r="Q7" s="99">
        <v>191</v>
      </c>
      <c r="R7" s="100">
        <f t="shared" si="4"/>
        <v>0.13181504485852311</v>
      </c>
      <c r="S7" s="98">
        <v>601</v>
      </c>
      <c r="T7" s="99">
        <v>68</v>
      </c>
      <c r="U7" s="100">
        <f t="shared" si="5"/>
        <v>0.11314475873544093</v>
      </c>
      <c r="V7" s="98">
        <v>206</v>
      </c>
      <c r="W7" s="99">
        <v>16</v>
      </c>
      <c r="X7" s="100">
        <f t="shared" si="6"/>
        <v>7.7669902912621352E-2</v>
      </c>
      <c r="Y7" s="98">
        <f t="shared" si="7"/>
        <v>6599</v>
      </c>
      <c r="Z7" s="99">
        <f t="shared" si="7"/>
        <v>1010</v>
      </c>
      <c r="AA7" s="100">
        <f t="shared" si="8"/>
        <v>0.15305349295347781</v>
      </c>
      <c r="AC7" s="64" t="str">
        <f t="shared" si="9"/>
        <v>吹田市</v>
      </c>
      <c r="AD7" s="65">
        <f t="shared" si="10"/>
        <v>0.35695913118033723</v>
      </c>
      <c r="AE7" s="104"/>
      <c r="AF7" s="101">
        <f t="shared" si="11"/>
        <v>0.21455550118865807</v>
      </c>
      <c r="AG7" s="102">
        <v>0</v>
      </c>
    </row>
    <row r="8" spans="1:33" s="90" customFormat="1">
      <c r="B8" s="97">
        <v>4</v>
      </c>
      <c r="C8" s="51" t="s">
        <v>136</v>
      </c>
      <c r="D8" s="98">
        <v>35</v>
      </c>
      <c r="E8" s="99">
        <v>5</v>
      </c>
      <c r="F8" s="100">
        <f t="shared" si="0"/>
        <v>0.14285714285714285</v>
      </c>
      <c r="G8" s="98">
        <v>64</v>
      </c>
      <c r="H8" s="99">
        <v>6</v>
      </c>
      <c r="I8" s="100">
        <f t="shared" si="1"/>
        <v>9.375E-2</v>
      </c>
      <c r="J8" s="98">
        <v>2693</v>
      </c>
      <c r="K8" s="99">
        <v>598</v>
      </c>
      <c r="L8" s="100">
        <f t="shared" si="2"/>
        <v>0.22205718529520979</v>
      </c>
      <c r="M8" s="98">
        <v>2664</v>
      </c>
      <c r="N8" s="99">
        <v>455</v>
      </c>
      <c r="O8" s="100">
        <f t="shared" si="3"/>
        <v>0.17079579579579579</v>
      </c>
      <c r="P8" s="98">
        <v>1495</v>
      </c>
      <c r="Q8" s="99">
        <v>223</v>
      </c>
      <c r="R8" s="100">
        <f t="shared" si="4"/>
        <v>0.1491638795986622</v>
      </c>
      <c r="S8" s="98">
        <v>659</v>
      </c>
      <c r="T8" s="99">
        <v>89</v>
      </c>
      <c r="U8" s="100">
        <f t="shared" si="5"/>
        <v>0.13505311077389984</v>
      </c>
      <c r="V8" s="98">
        <v>190</v>
      </c>
      <c r="W8" s="99">
        <v>23</v>
      </c>
      <c r="X8" s="100">
        <f t="shared" si="6"/>
        <v>0.12105263157894737</v>
      </c>
      <c r="Y8" s="98">
        <f t="shared" si="7"/>
        <v>7800</v>
      </c>
      <c r="Z8" s="99">
        <f t="shared" si="7"/>
        <v>1399</v>
      </c>
      <c r="AA8" s="100">
        <f t="shared" si="8"/>
        <v>0.17935897435897435</v>
      </c>
      <c r="AC8" s="64" t="str">
        <f t="shared" si="9"/>
        <v>河南町</v>
      </c>
      <c r="AD8" s="65">
        <f t="shared" si="10"/>
        <v>0.33511111111111114</v>
      </c>
      <c r="AE8" s="104"/>
      <c r="AF8" s="101">
        <f t="shared" si="11"/>
        <v>0.21455550118865807</v>
      </c>
      <c r="AG8" s="102">
        <v>0</v>
      </c>
    </row>
    <row r="9" spans="1:33" s="90" customFormat="1">
      <c r="B9" s="97">
        <v>5</v>
      </c>
      <c r="C9" s="51" t="s">
        <v>137</v>
      </c>
      <c r="D9" s="98">
        <v>20</v>
      </c>
      <c r="E9" s="99">
        <v>2</v>
      </c>
      <c r="F9" s="100">
        <f t="shared" si="0"/>
        <v>0.1</v>
      </c>
      <c r="G9" s="98">
        <v>41</v>
      </c>
      <c r="H9" s="99">
        <v>6</v>
      </c>
      <c r="I9" s="100">
        <f t="shared" si="1"/>
        <v>0.14634146341463414</v>
      </c>
      <c r="J9" s="98">
        <v>2129</v>
      </c>
      <c r="K9" s="99">
        <v>281</v>
      </c>
      <c r="L9" s="100">
        <f t="shared" si="2"/>
        <v>0.13198684828558008</v>
      </c>
      <c r="M9" s="98">
        <v>1981</v>
      </c>
      <c r="N9" s="99">
        <v>180</v>
      </c>
      <c r="O9" s="100">
        <f t="shared" si="3"/>
        <v>9.0863200403836442E-2</v>
      </c>
      <c r="P9" s="98">
        <v>1262</v>
      </c>
      <c r="Q9" s="99">
        <v>84</v>
      </c>
      <c r="R9" s="100">
        <f t="shared" si="4"/>
        <v>6.6561014263074481E-2</v>
      </c>
      <c r="S9" s="98">
        <v>605</v>
      </c>
      <c r="T9" s="99">
        <v>24</v>
      </c>
      <c r="U9" s="100">
        <f t="shared" si="5"/>
        <v>3.9669421487603308E-2</v>
      </c>
      <c r="V9" s="98">
        <v>192</v>
      </c>
      <c r="W9" s="99">
        <v>5</v>
      </c>
      <c r="X9" s="100">
        <f t="shared" si="6"/>
        <v>2.6041666666666668E-2</v>
      </c>
      <c r="Y9" s="98">
        <f t="shared" si="7"/>
        <v>6230</v>
      </c>
      <c r="Z9" s="99">
        <f t="shared" si="7"/>
        <v>582</v>
      </c>
      <c r="AA9" s="100">
        <f t="shared" si="8"/>
        <v>9.3418940609951845E-2</v>
      </c>
      <c r="AC9" s="64" t="str">
        <f t="shared" si="9"/>
        <v>藤井寺市</v>
      </c>
      <c r="AD9" s="65">
        <f t="shared" si="10"/>
        <v>0.32621047430830041</v>
      </c>
      <c r="AE9" s="104"/>
      <c r="AF9" s="101">
        <f t="shared" si="11"/>
        <v>0.21455550118865807</v>
      </c>
      <c r="AG9" s="102">
        <v>0</v>
      </c>
    </row>
    <row r="10" spans="1:33" s="90" customFormat="1">
      <c r="B10" s="97">
        <v>6</v>
      </c>
      <c r="C10" s="51" t="s">
        <v>138</v>
      </c>
      <c r="D10" s="98">
        <v>61</v>
      </c>
      <c r="E10" s="99">
        <v>5</v>
      </c>
      <c r="F10" s="100">
        <f t="shared" si="0"/>
        <v>8.1967213114754092E-2</v>
      </c>
      <c r="G10" s="98">
        <v>92</v>
      </c>
      <c r="H10" s="99">
        <v>9</v>
      </c>
      <c r="I10" s="100">
        <f t="shared" si="1"/>
        <v>9.7826086956521743E-2</v>
      </c>
      <c r="J10" s="98">
        <v>3449</v>
      </c>
      <c r="K10" s="99">
        <v>487</v>
      </c>
      <c r="L10" s="100">
        <f t="shared" si="2"/>
        <v>0.14120034792693534</v>
      </c>
      <c r="M10" s="98">
        <v>3162</v>
      </c>
      <c r="N10" s="99">
        <v>356</v>
      </c>
      <c r="O10" s="100">
        <f t="shared" si="3"/>
        <v>0.11258697027197975</v>
      </c>
      <c r="P10" s="98">
        <v>1933</v>
      </c>
      <c r="Q10" s="99">
        <v>153</v>
      </c>
      <c r="R10" s="100">
        <f t="shared" si="4"/>
        <v>7.9151577858251429E-2</v>
      </c>
      <c r="S10" s="98">
        <v>797</v>
      </c>
      <c r="T10" s="99">
        <v>49</v>
      </c>
      <c r="U10" s="100">
        <f t="shared" si="5"/>
        <v>6.148055207026349E-2</v>
      </c>
      <c r="V10" s="98">
        <v>217</v>
      </c>
      <c r="W10" s="99">
        <v>9</v>
      </c>
      <c r="X10" s="100">
        <f t="shared" si="6"/>
        <v>4.1474654377880185E-2</v>
      </c>
      <c r="Y10" s="98">
        <f t="shared" si="7"/>
        <v>9711</v>
      </c>
      <c r="Z10" s="99">
        <f t="shared" si="7"/>
        <v>1068</v>
      </c>
      <c r="AA10" s="100">
        <f t="shared" si="8"/>
        <v>0.109978375038616</v>
      </c>
      <c r="AC10" s="64" t="str">
        <f t="shared" si="9"/>
        <v>高槻市</v>
      </c>
      <c r="AD10" s="65">
        <f t="shared" si="10"/>
        <v>0.32562215970569142</v>
      </c>
      <c r="AE10" s="104"/>
      <c r="AF10" s="101">
        <f t="shared" si="11"/>
        <v>0.21455550118865807</v>
      </c>
      <c r="AG10" s="102">
        <v>0</v>
      </c>
    </row>
    <row r="11" spans="1:33" s="90" customFormat="1">
      <c r="B11" s="97">
        <v>7</v>
      </c>
      <c r="C11" s="51" t="s">
        <v>139</v>
      </c>
      <c r="D11" s="98">
        <v>47</v>
      </c>
      <c r="E11" s="99">
        <v>4</v>
      </c>
      <c r="F11" s="100">
        <f t="shared" si="0"/>
        <v>8.5106382978723402E-2</v>
      </c>
      <c r="G11" s="98">
        <v>75</v>
      </c>
      <c r="H11" s="99">
        <v>8</v>
      </c>
      <c r="I11" s="100">
        <f t="shared" si="1"/>
        <v>0.10666666666666667</v>
      </c>
      <c r="J11" s="98">
        <v>3065</v>
      </c>
      <c r="K11" s="99">
        <v>551</v>
      </c>
      <c r="L11" s="100">
        <f t="shared" si="2"/>
        <v>0.17977161500815661</v>
      </c>
      <c r="M11" s="98">
        <v>2796</v>
      </c>
      <c r="N11" s="99">
        <v>426</v>
      </c>
      <c r="O11" s="100">
        <f t="shared" si="3"/>
        <v>0.15236051502145923</v>
      </c>
      <c r="P11" s="98">
        <v>1615</v>
      </c>
      <c r="Q11" s="99">
        <v>177</v>
      </c>
      <c r="R11" s="100">
        <f t="shared" si="4"/>
        <v>0.10959752321981424</v>
      </c>
      <c r="S11" s="98">
        <v>696</v>
      </c>
      <c r="T11" s="99">
        <v>58</v>
      </c>
      <c r="U11" s="100">
        <f t="shared" si="5"/>
        <v>8.3333333333333329E-2</v>
      </c>
      <c r="V11" s="98">
        <v>225</v>
      </c>
      <c r="W11" s="99">
        <v>10</v>
      </c>
      <c r="X11" s="100">
        <f t="shared" si="6"/>
        <v>4.4444444444444446E-2</v>
      </c>
      <c r="Y11" s="98">
        <f t="shared" si="7"/>
        <v>8519</v>
      </c>
      <c r="Z11" s="99">
        <f t="shared" si="7"/>
        <v>1234</v>
      </c>
      <c r="AA11" s="100">
        <f t="shared" si="8"/>
        <v>0.14485268223969949</v>
      </c>
      <c r="AC11" s="64" t="str">
        <f t="shared" si="9"/>
        <v>和泉市</v>
      </c>
      <c r="AD11" s="65">
        <f t="shared" si="10"/>
        <v>0.32062295627113008</v>
      </c>
      <c r="AE11" s="104"/>
      <c r="AF11" s="101">
        <f t="shared" si="11"/>
        <v>0.21455550118865807</v>
      </c>
      <c r="AG11" s="102">
        <v>0</v>
      </c>
    </row>
    <row r="12" spans="1:33" s="90" customFormat="1">
      <c r="B12" s="97">
        <v>8</v>
      </c>
      <c r="C12" s="51" t="s">
        <v>58</v>
      </c>
      <c r="D12" s="98">
        <v>43</v>
      </c>
      <c r="E12" s="99">
        <v>3</v>
      </c>
      <c r="F12" s="100">
        <f t="shared" si="0"/>
        <v>6.9767441860465115E-2</v>
      </c>
      <c r="G12" s="98">
        <v>62</v>
      </c>
      <c r="H12" s="99">
        <v>6</v>
      </c>
      <c r="I12" s="100">
        <f t="shared" si="1"/>
        <v>9.6774193548387094E-2</v>
      </c>
      <c r="J12" s="98">
        <v>1977</v>
      </c>
      <c r="K12" s="99">
        <v>354</v>
      </c>
      <c r="L12" s="100">
        <f t="shared" si="2"/>
        <v>0.17905918057663125</v>
      </c>
      <c r="M12" s="98">
        <v>2077</v>
      </c>
      <c r="N12" s="99">
        <v>288</v>
      </c>
      <c r="O12" s="100">
        <f t="shared" si="3"/>
        <v>0.1386615310544054</v>
      </c>
      <c r="P12" s="98">
        <v>1407</v>
      </c>
      <c r="Q12" s="99">
        <v>169</v>
      </c>
      <c r="R12" s="100">
        <f t="shared" si="4"/>
        <v>0.12011371712864251</v>
      </c>
      <c r="S12" s="98">
        <v>691</v>
      </c>
      <c r="T12" s="99">
        <v>61</v>
      </c>
      <c r="U12" s="100">
        <f t="shared" si="5"/>
        <v>8.8277858176555715E-2</v>
      </c>
      <c r="V12" s="98">
        <v>207</v>
      </c>
      <c r="W12" s="99">
        <v>13</v>
      </c>
      <c r="X12" s="100">
        <f t="shared" si="6"/>
        <v>6.280193236714976E-2</v>
      </c>
      <c r="Y12" s="98">
        <f t="shared" si="7"/>
        <v>6464</v>
      </c>
      <c r="Z12" s="99">
        <f t="shared" si="7"/>
        <v>894</v>
      </c>
      <c r="AA12" s="100">
        <f t="shared" si="8"/>
        <v>0.13830445544554457</v>
      </c>
      <c r="AC12" s="64" t="str">
        <f t="shared" si="9"/>
        <v>寝屋川市</v>
      </c>
      <c r="AD12" s="65">
        <f t="shared" si="10"/>
        <v>0.30293738457785985</v>
      </c>
      <c r="AE12" s="104"/>
      <c r="AF12" s="101">
        <f t="shared" si="11"/>
        <v>0.21455550118865807</v>
      </c>
      <c r="AG12" s="102">
        <v>0</v>
      </c>
    </row>
    <row r="13" spans="1:33" s="90" customFormat="1">
      <c r="B13" s="97">
        <v>9</v>
      </c>
      <c r="C13" s="51" t="s">
        <v>140</v>
      </c>
      <c r="D13" s="98">
        <v>25</v>
      </c>
      <c r="E13" s="99">
        <v>0</v>
      </c>
      <c r="F13" s="100">
        <f t="shared" si="0"/>
        <v>0</v>
      </c>
      <c r="G13" s="98">
        <v>43</v>
      </c>
      <c r="H13" s="99">
        <v>2</v>
      </c>
      <c r="I13" s="100">
        <f t="shared" si="1"/>
        <v>4.6511627906976744E-2</v>
      </c>
      <c r="J13" s="98">
        <v>1412</v>
      </c>
      <c r="K13" s="99">
        <v>184</v>
      </c>
      <c r="L13" s="100">
        <f t="shared" si="2"/>
        <v>0.13031161473087818</v>
      </c>
      <c r="M13" s="98">
        <v>1282</v>
      </c>
      <c r="N13" s="99">
        <v>122</v>
      </c>
      <c r="O13" s="100">
        <f t="shared" si="3"/>
        <v>9.5163806552262087E-2</v>
      </c>
      <c r="P13" s="98">
        <v>781</v>
      </c>
      <c r="Q13" s="99">
        <v>65</v>
      </c>
      <c r="R13" s="100">
        <f t="shared" si="4"/>
        <v>8.3226632522407168E-2</v>
      </c>
      <c r="S13" s="98">
        <v>367</v>
      </c>
      <c r="T13" s="99">
        <v>26</v>
      </c>
      <c r="U13" s="100">
        <f t="shared" si="5"/>
        <v>7.0844686648501368E-2</v>
      </c>
      <c r="V13" s="98">
        <v>115</v>
      </c>
      <c r="W13" s="99">
        <v>3</v>
      </c>
      <c r="X13" s="100">
        <f t="shared" si="6"/>
        <v>2.6086956521739129E-2</v>
      </c>
      <c r="Y13" s="98">
        <f t="shared" si="7"/>
        <v>4025</v>
      </c>
      <c r="Z13" s="99">
        <f t="shared" si="7"/>
        <v>402</v>
      </c>
      <c r="AA13" s="100">
        <f t="shared" si="8"/>
        <v>9.9875776397515534E-2</v>
      </c>
      <c r="AC13" s="64" t="str">
        <f t="shared" si="9"/>
        <v>門真市</v>
      </c>
      <c r="AD13" s="65">
        <f t="shared" si="10"/>
        <v>0.30175063477215019</v>
      </c>
      <c r="AE13" s="104"/>
      <c r="AF13" s="101">
        <f t="shared" si="11"/>
        <v>0.21455550118865807</v>
      </c>
      <c r="AG13" s="102">
        <v>0</v>
      </c>
    </row>
    <row r="14" spans="1:33" s="90" customFormat="1">
      <c r="B14" s="97">
        <v>10</v>
      </c>
      <c r="C14" s="51" t="s">
        <v>59</v>
      </c>
      <c r="D14" s="98">
        <v>43</v>
      </c>
      <c r="E14" s="99">
        <v>5</v>
      </c>
      <c r="F14" s="100">
        <f t="shared" si="0"/>
        <v>0.11627906976744186</v>
      </c>
      <c r="G14" s="98">
        <v>81</v>
      </c>
      <c r="H14" s="99">
        <v>8</v>
      </c>
      <c r="I14" s="100">
        <f t="shared" si="1"/>
        <v>9.8765432098765427E-2</v>
      </c>
      <c r="J14" s="98">
        <v>3659</v>
      </c>
      <c r="K14" s="99">
        <v>898</v>
      </c>
      <c r="L14" s="100">
        <f t="shared" si="2"/>
        <v>0.24542224651544137</v>
      </c>
      <c r="M14" s="98">
        <v>3368</v>
      </c>
      <c r="N14" s="99">
        <v>662</v>
      </c>
      <c r="O14" s="100">
        <f t="shared" si="3"/>
        <v>0.19655581947743467</v>
      </c>
      <c r="P14" s="98">
        <v>1960</v>
      </c>
      <c r="Q14" s="99">
        <v>261</v>
      </c>
      <c r="R14" s="100">
        <f t="shared" si="4"/>
        <v>0.13316326530612244</v>
      </c>
      <c r="S14" s="98">
        <v>912</v>
      </c>
      <c r="T14" s="99">
        <v>90</v>
      </c>
      <c r="U14" s="100">
        <f t="shared" si="5"/>
        <v>9.8684210526315791E-2</v>
      </c>
      <c r="V14" s="98">
        <v>269</v>
      </c>
      <c r="W14" s="99">
        <v>21</v>
      </c>
      <c r="X14" s="100">
        <f t="shared" si="6"/>
        <v>7.8066914498141265E-2</v>
      </c>
      <c r="Y14" s="98">
        <f t="shared" si="7"/>
        <v>10292</v>
      </c>
      <c r="Z14" s="99">
        <f t="shared" si="7"/>
        <v>1945</v>
      </c>
      <c r="AA14" s="100">
        <f t="shared" si="8"/>
        <v>0.18898173338515351</v>
      </c>
      <c r="AC14" s="64" t="str">
        <f t="shared" si="9"/>
        <v>羽曳野市</v>
      </c>
      <c r="AD14" s="65">
        <f t="shared" si="10"/>
        <v>0.30143242682167326</v>
      </c>
      <c r="AE14" s="104"/>
      <c r="AF14" s="101">
        <f t="shared" si="11"/>
        <v>0.21455550118865807</v>
      </c>
      <c r="AG14" s="102">
        <v>0</v>
      </c>
    </row>
    <row r="15" spans="1:33" s="90" customFormat="1">
      <c r="B15" s="97">
        <v>11</v>
      </c>
      <c r="C15" s="51" t="s">
        <v>60</v>
      </c>
      <c r="D15" s="98">
        <v>81</v>
      </c>
      <c r="E15" s="99">
        <v>5</v>
      </c>
      <c r="F15" s="100">
        <f t="shared" si="0"/>
        <v>6.1728395061728392E-2</v>
      </c>
      <c r="G15" s="98">
        <v>114</v>
      </c>
      <c r="H15" s="99">
        <v>15</v>
      </c>
      <c r="I15" s="100">
        <f t="shared" si="1"/>
        <v>0.13157894736842105</v>
      </c>
      <c r="J15" s="98">
        <v>6369</v>
      </c>
      <c r="K15" s="99">
        <v>1279</v>
      </c>
      <c r="L15" s="100">
        <f t="shared" si="2"/>
        <v>0.20081645470246506</v>
      </c>
      <c r="M15" s="98">
        <v>5743</v>
      </c>
      <c r="N15" s="99">
        <v>901</v>
      </c>
      <c r="O15" s="100">
        <f t="shared" si="3"/>
        <v>0.15688664461083057</v>
      </c>
      <c r="P15" s="98">
        <v>3485</v>
      </c>
      <c r="Q15" s="99">
        <v>376</v>
      </c>
      <c r="R15" s="100">
        <f t="shared" si="4"/>
        <v>0.10789096126255381</v>
      </c>
      <c r="S15" s="98">
        <v>1416</v>
      </c>
      <c r="T15" s="99">
        <v>104</v>
      </c>
      <c r="U15" s="100">
        <f t="shared" si="5"/>
        <v>7.3446327683615822E-2</v>
      </c>
      <c r="V15" s="98">
        <v>436</v>
      </c>
      <c r="W15" s="99">
        <v>29</v>
      </c>
      <c r="X15" s="100">
        <f t="shared" si="6"/>
        <v>6.6513761467889912E-2</v>
      </c>
      <c r="Y15" s="98">
        <f t="shared" si="7"/>
        <v>17644</v>
      </c>
      <c r="Z15" s="99">
        <f t="shared" si="7"/>
        <v>2709</v>
      </c>
      <c r="AA15" s="100">
        <f t="shared" si="8"/>
        <v>0.15353661301292224</v>
      </c>
      <c r="AC15" s="64" t="str">
        <f t="shared" si="9"/>
        <v>千早赤阪村</v>
      </c>
      <c r="AD15" s="65">
        <f t="shared" si="10"/>
        <v>0.29980079681274902</v>
      </c>
      <c r="AE15" s="104"/>
      <c r="AF15" s="101">
        <f t="shared" si="11"/>
        <v>0.21455550118865807</v>
      </c>
      <c r="AG15" s="102">
        <v>0</v>
      </c>
    </row>
    <row r="16" spans="1:33" s="90" customFormat="1">
      <c r="B16" s="97">
        <v>12</v>
      </c>
      <c r="C16" s="51" t="s">
        <v>141</v>
      </c>
      <c r="D16" s="98">
        <v>37</v>
      </c>
      <c r="E16" s="99">
        <v>5</v>
      </c>
      <c r="F16" s="100">
        <f t="shared" si="0"/>
        <v>0.13513513513513514</v>
      </c>
      <c r="G16" s="98">
        <v>55</v>
      </c>
      <c r="H16" s="99">
        <v>4</v>
      </c>
      <c r="I16" s="100">
        <f t="shared" si="1"/>
        <v>7.2727272727272724E-2</v>
      </c>
      <c r="J16" s="98">
        <v>2971</v>
      </c>
      <c r="K16" s="99">
        <v>488</v>
      </c>
      <c r="L16" s="100">
        <f t="shared" si="2"/>
        <v>0.16425445977785258</v>
      </c>
      <c r="M16" s="98">
        <v>2977</v>
      </c>
      <c r="N16" s="99">
        <v>433</v>
      </c>
      <c r="O16" s="100">
        <f t="shared" si="3"/>
        <v>0.14544843802485724</v>
      </c>
      <c r="P16" s="98">
        <v>1913</v>
      </c>
      <c r="Q16" s="99">
        <v>216</v>
      </c>
      <c r="R16" s="100">
        <f t="shared" si="4"/>
        <v>0.11291165708311553</v>
      </c>
      <c r="S16" s="98">
        <v>903</v>
      </c>
      <c r="T16" s="99">
        <v>76</v>
      </c>
      <c r="U16" s="100">
        <f t="shared" si="5"/>
        <v>8.416389811738649E-2</v>
      </c>
      <c r="V16" s="98">
        <v>313</v>
      </c>
      <c r="W16" s="99">
        <v>18</v>
      </c>
      <c r="X16" s="100">
        <f t="shared" si="6"/>
        <v>5.7507987220447282E-2</v>
      </c>
      <c r="Y16" s="98">
        <f t="shared" si="7"/>
        <v>9169</v>
      </c>
      <c r="Z16" s="99">
        <f t="shared" si="7"/>
        <v>1240</v>
      </c>
      <c r="AA16" s="100">
        <f t="shared" si="8"/>
        <v>0.13523830297742392</v>
      </c>
      <c r="AC16" s="64" t="str">
        <f t="shared" si="9"/>
        <v>河内長野市</v>
      </c>
      <c r="AD16" s="65">
        <f t="shared" si="10"/>
        <v>0.29906842274333439</v>
      </c>
      <c r="AE16" s="104"/>
      <c r="AF16" s="101">
        <f t="shared" si="11"/>
        <v>0.21455550118865807</v>
      </c>
      <c r="AG16" s="102">
        <v>0</v>
      </c>
    </row>
    <row r="17" spans="2:33" s="90" customFormat="1">
      <c r="B17" s="97">
        <v>13</v>
      </c>
      <c r="C17" s="51" t="s">
        <v>142</v>
      </c>
      <c r="D17" s="98">
        <v>109</v>
      </c>
      <c r="E17" s="99">
        <v>11</v>
      </c>
      <c r="F17" s="100">
        <f t="shared" si="0"/>
        <v>0.10091743119266056</v>
      </c>
      <c r="G17" s="98">
        <v>140</v>
      </c>
      <c r="H17" s="99">
        <v>18</v>
      </c>
      <c r="I17" s="100">
        <f t="shared" si="1"/>
        <v>0.12857142857142856</v>
      </c>
      <c r="J17" s="98">
        <v>5437</v>
      </c>
      <c r="K17" s="99">
        <v>862</v>
      </c>
      <c r="L17" s="100">
        <f t="shared" si="2"/>
        <v>0.15854331432775429</v>
      </c>
      <c r="M17" s="98">
        <v>5148</v>
      </c>
      <c r="N17" s="99">
        <v>726</v>
      </c>
      <c r="O17" s="100">
        <f t="shared" si="3"/>
        <v>0.14102564102564102</v>
      </c>
      <c r="P17" s="98">
        <v>3232</v>
      </c>
      <c r="Q17" s="99">
        <v>325</v>
      </c>
      <c r="R17" s="100">
        <f t="shared" si="4"/>
        <v>0.10055693069306931</v>
      </c>
      <c r="S17" s="98">
        <v>1415</v>
      </c>
      <c r="T17" s="99">
        <v>126</v>
      </c>
      <c r="U17" s="100">
        <f t="shared" si="5"/>
        <v>8.9045936395759723E-2</v>
      </c>
      <c r="V17" s="98">
        <v>560</v>
      </c>
      <c r="W17" s="99">
        <v>30</v>
      </c>
      <c r="X17" s="100">
        <f t="shared" si="6"/>
        <v>5.3571428571428568E-2</v>
      </c>
      <c r="Y17" s="98">
        <f t="shared" si="7"/>
        <v>16041</v>
      </c>
      <c r="Z17" s="99">
        <f t="shared" si="7"/>
        <v>2098</v>
      </c>
      <c r="AA17" s="100">
        <f t="shared" si="8"/>
        <v>0.13078985100679508</v>
      </c>
      <c r="AC17" s="64" t="str">
        <f t="shared" si="9"/>
        <v>富田林市</v>
      </c>
      <c r="AD17" s="65">
        <f t="shared" si="10"/>
        <v>0.29373740182108848</v>
      </c>
      <c r="AE17" s="104"/>
      <c r="AF17" s="101">
        <f t="shared" si="11"/>
        <v>0.21455550118865807</v>
      </c>
      <c r="AG17" s="102">
        <v>0</v>
      </c>
    </row>
    <row r="18" spans="2:33" s="90" customFormat="1">
      <c r="B18" s="97">
        <v>14</v>
      </c>
      <c r="C18" s="51" t="s">
        <v>143</v>
      </c>
      <c r="D18" s="98">
        <v>42</v>
      </c>
      <c r="E18" s="99">
        <v>2</v>
      </c>
      <c r="F18" s="100">
        <f t="shared" si="0"/>
        <v>4.7619047619047616E-2</v>
      </c>
      <c r="G18" s="98">
        <v>78</v>
      </c>
      <c r="H18" s="99">
        <v>10</v>
      </c>
      <c r="I18" s="100">
        <f t="shared" si="1"/>
        <v>0.12820512820512819</v>
      </c>
      <c r="J18" s="98">
        <v>3977</v>
      </c>
      <c r="K18" s="99">
        <v>687</v>
      </c>
      <c r="L18" s="100">
        <f t="shared" si="2"/>
        <v>0.17274327382449081</v>
      </c>
      <c r="M18" s="98">
        <v>3894</v>
      </c>
      <c r="N18" s="99">
        <v>520</v>
      </c>
      <c r="O18" s="100">
        <f t="shared" si="3"/>
        <v>0.1335387776065742</v>
      </c>
      <c r="P18" s="98">
        <v>2661</v>
      </c>
      <c r="Q18" s="99">
        <v>238</v>
      </c>
      <c r="R18" s="100">
        <f t="shared" si="4"/>
        <v>8.9440060127771517E-2</v>
      </c>
      <c r="S18" s="98">
        <v>1216</v>
      </c>
      <c r="T18" s="99">
        <v>93</v>
      </c>
      <c r="U18" s="100">
        <f t="shared" si="5"/>
        <v>7.6480263157894732E-2</v>
      </c>
      <c r="V18" s="98">
        <v>387</v>
      </c>
      <c r="W18" s="99">
        <v>25</v>
      </c>
      <c r="X18" s="100">
        <f t="shared" si="6"/>
        <v>6.4599483204134361E-2</v>
      </c>
      <c r="Y18" s="98">
        <f t="shared" si="7"/>
        <v>12255</v>
      </c>
      <c r="Z18" s="99">
        <f t="shared" si="7"/>
        <v>1575</v>
      </c>
      <c r="AA18" s="100">
        <f t="shared" si="8"/>
        <v>0.12851897184822522</v>
      </c>
      <c r="AC18" s="64" t="str">
        <f t="shared" si="9"/>
        <v>大阪狭山市</v>
      </c>
      <c r="AD18" s="65">
        <f t="shared" si="10"/>
        <v>0.27763947869380584</v>
      </c>
      <c r="AE18" s="104"/>
      <c r="AF18" s="101">
        <f t="shared" si="11"/>
        <v>0.21455550118865807</v>
      </c>
      <c r="AG18" s="102">
        <v>0</v>
      </c>
    </row>
    <row r="19" spans="2:33" s="90" customFormat="1">
      <c r="B19" s="97">
        <v>15</v>
      </c>
      <c r="C19" s="51" t="s">
        <v>144</v>
      </c>
      <c r="D19" s="98">
        <v>105</v>
      </c>
      <c r="E19" s="99">
        <v>5</v>
      </c>
      <c r="F19" s="100">
        <f t="shared" si="0"/>
        <v>4.7619047619047616E-2</v>
      </c>
      <c r="G19" s="98">
        <v>175</v>
      </c>
      <c r="H19" s="99">
        <v>16</v>
      </c>
      <c r="I19" s="100">
        <f t="shared" si="1"/>
        <v>9.1428571428571428E-2</v>
      </c>
      <c r="J19" s="98">
        <v>6549</v>
      </c>
      <c r="K19" s="99">
        <v>1258</v>
      </c>
      <c r="L19" s="100">
        <f t="shared" si="2"/>
        <v>0.19209039548022599</v>
      </c>
      <c r="M19" s="98">
        <v>6230</v>
      </c>
      <c r="N19" s="99">
        <v>923</v>
      </c>
      <c r="O19" s="100">
        <f t="shared" si="3"/>
        <v>0.14815409309791333</v>
      </c>
      <c r="P19" s="98">
        <v>3802</v>
      </c>
      <c r="Q19" s="99">
        <v>427</v>
      </c>
      <c r="R19" s="100">
        <f t="shared" si="4"/>
        <v>0.11230931088900578</v>
      </c>
      <c r="S19" s="98">
        <v>1582</v>
      </c>
      <c r="T19" s="99">
        <v>122</v>
      </c>
      <c r="U19" s="100">
        <f t="shared" si="5"/>
        <v>7.7117572692793929E-2</v>
      </c>
      <c r="V19" s="98">
        <v>485</v>
      </c>
      <c r="W19" s="99">
        <v>20</v>
      </c>
      <c r="X19" s="100">
        <f t="shared" si="6"/>
        <v>4.1237113402061855E-2</v>
      </c>
      <c r="Y19" s="98">
        <f t="shared" si="7"/>
        <v>18928</v>
      </c>
      <c r="Z19" s="99">
        <f t="shared" si="7"/>
        <v>2771</v>
      </c>
      <c r="AA19" s="100">
        <f t="shared" si="8"/>
        <v>0.14639687235841081</v>
      </c>
      <c r="AC19" s="64" t="str">
        <f t="shared" si="9"/>
        <v>箕面市</v>
      </c>
      <c r="AD19" s="65">
        <f t="shared" si="10"/>
        <v>0.2723196359255789</v>
      </c>
      <c r="AE19" s="104"/>
      <c r="AF19" s="101">
        <f t="shared" si="11"/>
        <v>0.21455550118865807</v>
      </c>
      <c r="AG19" s="102">
        <v>0</v>
      </c>
    </row>
    <row r="20" spans="2:33" s="90" customFormat="1">
      <c r="B20" s="97">
        <v>16</v>
      </c>
      <c r="C20" s="51" t="s">
        <v>61</v>
      </c>
      <c r="D20" s="98">
        <v>51</v>
      </c>
      <c r="E20" s="99">
        <v>3</v>
      </c>
      <c r="F20" s="100">
        <f t="shared" si="0"/>
        <v>5.8823529411764705E-2</v>
      </c>
      <c r="G20" s="98">
        <v>98</v>
      </c>
      <c r="H20" s="99">
        <v>9</v>
      </c>
      <c r="I20" s="100">
        <f t="shared" si="1"/>
        <v>9.1836734693877556E-2</v>
      </c>
      <c r="J20" s="98">
        <v>3929</v>
      </c>
      <c r="K20" s="99">
        <v>672</v>
      </c>
      <c r="L20" s="100">
        <f t="shared" si="2"/>
        <v>0.1710358869941461</v>
      </c>
      <c r="M20" s="98">
        <v>4015</v>
      </c>
      <c r="N20" s="99">
        <v>530</v>
      </c>
      <c r="O20" s="100">
        <f t="shared" si="3"/>
        <v>0.13200498132004981</v>
      </c>
      <c r="P20" s="98">
        <v>2848</v>
      </c>
      <c r="Q20" s="99">
        <v>317</v>
      </c>
      <c r="R20" s="100">
        <f t="shared" si="4"/>
        <v>0.1113061797752809</v>
      </c>
      <c r="S20" s="98">
        <v>1330</v>
      </c>
      <c r="T20" s="99">
        <v>95</v>
      </c>
      <c r="U20" s="100">
        <f t="shared" si="5"/>
        <v>7.1428571428571425E-2</v>
      </c>
      <c r="V20" s="98">
        <v>426</v>
      </c>
      <c r="W20" s="99">
        <v>24</v>
      </c>
      <c r="X20" s="100">
        <f t="shared" si="6"/>
        <v>5.6338028169014086E-2</v>
      </c>
      <c r="Y20" s="98">
        <f t="shared" si="7"/>
        <v>12697</v>
      </c>
      <c r="Z20" s="99">
        <f t="shared" si="7"/>
        <v>1650</v>
      </c>
      <c r="AA20" s="100">
        <f t="shared" si="8"/>
        <v>0.12995195715523353</v>
      </c>
      <c r="AC20" s="64" t="str">
        <f t="shared" si="9"/>
        <v>茨木市</v>
      </c>
      <c r="AD20" s="65">
        <f t="shared" si="10"/>
        <v>0.27002936241610737</v>
      </c>
      <c r="AE20" s="104"/>
      <c r="AF20" s="101">
        <f t="shared" si="11"/>
        <v>0.21455550118865807</v>
      </c>
      <c r="AG20" s="102">
        <v>0</v>
      </c>
    </row>
    <row r="21" spans="2:33" s="90" customFormat="1">
      <c r="B21" s="97">
        <v>17</v>
      </c>
      <c r="C21" s="51" t="s">
        <v>145</v>
      </c>
      <c r="D21" s="98">
        <v>89</v>
      </c>
      <c r="E21" s="99">
        <v>10</v>
      </c>
      <c r="F21" s="100">
        <f t="shared" si="0"/>
        <v>0.11235955056179775</v>
      </c>
      <c r="G21" s="98">
        <v>157</v>
      </c>
      <c r="H21" s="99">
        <v>14</v>
      </c>
      <c r="I21" s="100">
        <f t="shared" si="1"/>
        <v>8.9171974522292988E-2</v>
      </c>
      <c r="J21" s="98">
        <v>5917</v>
      </c>
      <c r="K21" s="99">
        <v>1182</v>
      </c>
      <c r="L21" s="100">
        <f t="shared" si="2"/>
        <v>0.19976339361162751</v>
      </c>
      <c r="M21" s="98">
        <v>5867</v>
      </c>
      <c r="N21" s="99">
        <v>882</v>
      </c>
      <c r="O21" s="100">
        <f t="shared" si="3"/>
        <v>0.15033236747912052</v>
      </c>
      <c r="P21" s="98">
        <v>3947</v>
      </c>
      <c r="Q21" s="99">
        <v>443</v>
      </c>
      <c r="R21" s="100">
        <f t="shared" si="4"/>
        <v>0.11223714213326577</v>
      </c>
      <c r="S21" s="98">
        <v>1764</v>
      </c>
      <c r="T21" s="99">
        <v>121</v>
      </c>
      <c r="U21" s="100">
        <f t="shared" si="5"/>
        <v>6.8594104308390025E-2</v>
      </c>
      <c r="V21" s="98">
        <v>539</v>
      </c>
      <c r="W21" s="99">
        <v>21</v>
      </c>
      <c r="X21" s="100">
        <f t="shared" si="6"/>
        <v>3.896103896103896E-2</v>
      </c>
      <c r="Y21" s="98">
        <f t="shared" si="7"/>
        <v>18280</v>
      </c>
      <c r="Z21" s="99">
        <f t="shared" si="7"/>
        <v>2673</v>
      </c>
      <c r="AA21" s="100">
        <f t="shared" si="8"/>
        <v>0.1462253829321663</v>
      </c>
      <c r="AC21" s="64" t="str">
        <f t="shared" si="9"/>
        <v>八尾市</v>
      </c>
      <c r="AD21" s="65">
        <f t="shared" si="10"/>
        <v>0.25994598367371713</v>
      </c>
      <c r="AE21" s="104"/>
      <c r="AF21" s="101">
        <f t="shared" si="11"/>
        <v>0.21455550118865807</v>
      </c>
      <c r="AG21" s="102">
        <v>0</v>
      </c>
    </row>
    <row r="22" spans="2:33" s="90" customFormat="1">
      <c r="B22" s="97">
        <v>18</v>
      </c>
      <c r="C22" s="51" t="s">
        <v>62</v>
      </c>
      <c r="D22" s="98">
        <v>61</v>
      </c>
      <c r="E22" s="99">
        <v>6</v>
      </c>
      <c r="F22" s="100">
        <f t="shared" si="0"/>
        <v>9.8360655737704916E-2</v>
      </c>
      <c r="G22" s="98">
        <v>100</v>
      </c>
      <c r="H22" s="99">
        <v>5</v>
      </c>
      <c r="I22" s="100">
        <f t="shared" si="1"/>
        <v>0.05</v>
      </c>
      <c r="J22" s="98">
        <v>5378</v>
      </c>
      <c r="K22" s="99">
        <v>940</v>
      </c>
      <c r="L22" s="100">
        <f t="shared" si="2"/>
        <v>0.17478616586091483</v>
      </c>
      <c r="M22" s="98">
        <v>5295</v>
      </c>
      <c r="N22" s="99">
        <v>716</v>
      </c>
      <c r="O22" s="100">
        <f t="shared" si="3"/>
        <v>0.13522190745986781</v>
      </c>
      <c r="P22" s="98">
        <v>3554</v>
      </c>
      <c r="Q22" s="99">
        <v>346</v>
      </c>
      <c r="R22" s="100">
        <f t="shared" si="4"/>
        <v>9.7355092853123243E-2</v>
      </c>
      <c r="S22" s="98">
        <v>1627</v>
      </c>
      <c r="T22" s="99">
        <v>117</v>
      </c>
      <c r="U22" s="100">
        <f t="shared" si="5"/>
        <v>7.1911493546404429E-2</v>
      </c>
      <c r="V22" s="98">
        <v>535</v>
      </c>
      <c r="W22" s="99">
        <v>28</v>
      </c>
      <c r="X22" s="100">
        <f t="shared" si="6"/>
        <v>5.2336448598130844E-2</v>
      </c>
      <c r="Y22" s="98">
        <f t="shared" si="7"/>
        <v>16550</v>
      </c>
      <c r="Z22" s="99">
        <f t="shared" si="7"/>
        <v>2158</v>
      </c>
      <c r="AA22" s="100">
        <f t="shared" si="8"/>
        <v>0.130392749244713</v>
      </c>
      <c r="AC22" s="64" t="str">
        <f t="shared" si="9"/>
        <v>泉大津市</v>
      </c>
      <c r="AD22" s="65">
        <f t="shared" si="10"/>
        <v>0.25896762904636922</v>
      </c>
      <c r="AE22" s="104"/>
      <c r="AF22" s="101">
        <f t="shared" si="11"/>
        <v>0.21455550118865807</v>
      </c>
      <c r="AG22" s="102">
        <v>0</v>
      </c>
    </row>
    <row r="23" spans="2:33" s="90" customFormat="1">
      <c r="B23" s="97">
        <v>19</v>
      </c>
      <c r="C23" s="51" t="s">
        <v>146</v>
      </c>
      <c r="D23" s="98">
        <v>84</v>
      </c>
      <c r="E23" s="99">
        <v>4</v>
      </c>
      <c r="F23" s="100">
        <f t="shared" si="0"/>
        <v>4.7619047619047616E-2</v>
      </c>
      <c r="G23" s="98">
        <v>108</v>
      </c>
      <c r="H23" s="99">
        <v>10</v>
      </c>
      <c r="I23" s="100">
        <f t="shared" si="1"/>
        <v>9.2592592592592587E-2</v>
      </c>
      <c r="J23" s="98">
        <v>3824</v>
      </c>
      <c r="K23" s="99">
        <v>582</v>
      </c>
      <c r="L23" s="100">
        <f t="shared" si="2"/>
        <v>0.15219665271966526</v>
      </c>
      <c r="M23" s="98">
        <v>3657</v>
      </c>
      <c r="N23" s="99">
        <v>511</v>
      </c>
      <c r="O23" s="100">
        <f t="shared" si="3"/>
        <v>0.13973202078206179</v>
      </c>
      <c r="P23" s="98">
        <v>2263</v>
      </c>
      <c r="Q23" s="99">
        <v>214</v>
      </c>
      <c r="R23" s="100">
        <f t="shared" si="4"/>
        <v>9.4564737074679633E-2</v>
      </c>
      <c r="S23" s="98">
        <v>983</v>
      </c>
      <c r="T23" s="99">
        <v>72</v>
      </c>
      <c r="U23" s="100">
        <f t="shared" si="5"/>
        <v>7.3245167853509666E-2</v>
      </c>
      <c r="V23" s="98">
        <v>340</v>
      </c>
      <c r="W23" s="99">
        <v>13</v>
      </c>
      <c r="X23" s="100">
        <f t="shared" si="6"/>
        <v>3.8235294117647062E-2</v>
      </c>
      <c r="Y23" s="98">
        <f t="shared" si="7"/>
        <v>11259</v>
      </c>
      <c r="Z23" s="99">
        <f t="shared" si="7"/>
        <v>1406</v>
      </c>
      <c r="AA23" s="100">
        <f t="shared" si="8"/>
        <v>0.12487787547739586</v>
      </c>
      <c r="AC23" s="64" t="str">
        <f t="shared" si="9"/>
        <v>堺市美原区</v>
      </c>
      <c r="AD23" s="65">
        <f t="shared" si="10"/>
        <v>0.24514767932489451</v>
      </c>
      <c r="AE23" s="104"/>
      <c r="AF23" s="101">
        <f t="shared" si="11"/>
        <v>0.21455550118865807</v>
      </c>
      <c r="AG23" s="102">
        <v>0</v>
      </c>
    </row>
    <row r="24" spans="2:33" s="90" customFormat="1">
      <c r="B24" s="97">
        <v>20</v>
      </c>
      <c r="C24" s="51" t="s">
        <v>147</v>
      </c>
      <c r="D24" s="98">
        <v>73</v>
      </c>
      <c r="E24" s="99">
        <v>5</v>
      </c>
      <c r="F24" s="100">
        <f t="shared" si="0"/>
        <v>6.8493150684931503E-2</v>
      </c>
      <c r="G24" s="98">
        <v>166</v>
      </c>
      <c r="H24" s="99">
        <v>9</v>
      </c>
      <c r="I24" s="100">
        <f t="shared" si="1"/>
        <v>5.4216867469879519E-2</v>
      </c>
      <c r="J24" s="98">
        <v>5937</v>
      </c>
      <c r="K24" s="99">
        <v>1037</v>
      </c>
      <c r="L24" s="100">
        <f t="shared" si="2"/>
        <v>0.17466734040761328</v>
      </c>
      <c r="M24" s="98">
        <v>5496</v>
      </c>
      <c r="N24" s="99">
        <v>775</v>
      </c>
      <c r="O24" s="100">
        <f t="shared" si="3"/>
        <v>0.14101164483260553</v>
      </c>
      <c r="P24" s="98">
        <v>3372</v>
      </c>
      <c r="Q24" s="99">
        <v>317</v>
      </c>
      <c r="R24" s="100">
        <f t="shared" si="4"/>
        <v>9.4009489916963229E-2</v>
      </c>
      <c r="S24" s="98">
        <v>1483</v>
      </c>
      <c r="T24" s="99">
        <v>123</v>
      </c>
      <c r="U24" s="100">
        <f t="shared" si="5"/>
        <v>8.2939986513823324E-2</v>
      </c>
      <c r="V24" s="98">
        <v>491</v>
      </c>
      <c r="W24" s="99">
        <v>31</v>
      </c>
      <c r="X24" s="100">
        <f t="shared" si="6"/>
        <v>6.313645621181263E-2</v>
      </c>
      <c r="Y24" s="98">
        <f t="shared" si="7"/>
        <v>17018</v>
      </c>
      <c r="Z24" s="99">
        <f t="shared" si="7"/>
        <v>2297</v>
      </c>
      <c r="AA24" s="100">
        <f t="shared" si="8"/>
        <v>0.13497473263603244</v>
      </c>
      <c r="AC24" s="64" t="str">
        <f t="shared" si="9"/>
        <v>田尻町</v>
      </c>
      <c r="AD24" s="65">
        <f t="shared" si="10"/>
        <v>0.23732470334412081</v>
      </c>
      <c r="AE24" s="104"/>
      <c r="AF24" s="101">
        <f t="shared" si="11"/>
        <v>0.21455550118865807</v>
      </c>
      <c r="AG24" s="102">
        <v>0</v>
      </c>
    </row>
    <row r="25" spans="2:33" s="90" customFormat="1">
      <c r="B25" s="97">
        <v>21</v>
      </c>
      <c r="C25" s="51" t="s">
        <v>148</v>
      </c>
      <c r="D25" s="98">
        <v>52</v>
      </c>
      <c r="E25" s="99">
        <v>3</v>
      </c>
      <c r="F25" s="100">
        <f t="shared" si="0"/>
        <v>5.7692307692307696E-2</v>
      </c>
      <c r="G25" s="98">
        <v>77</v>
      </c>
      <c r="H25" s="99">
        <v>7</v>
      </c>
      <c r="I25" s="100">
        <f t="shared" si="1"/>
        <v>9.0909090909090912E-2</v>
      </c>
      <c r="J25" s="98">
        <v>4150</v>
      </c>
      <c r="K25" s="99">
        <v>831</v>
      </c>
      <c r="L25" s="100">
        <f t="shared" si="2"/>
        <v>0.2002409638554217</v>
      </c>
      <c r="M25" s="98">
        <v>3855</v>
      </c>
      <c r="N25" s="99">
        <v>549</v>
      </c>
      <c r="O25" s="100">
        <f t="shared" si="3"/>
        <v>0.1424124513618677</v>
      </c>
      <c r="P25" s="98">
        <v>2191</v>
      </c>
      <c r="Q25" s="99">
        <v>223</v>
      </c>
      <c r="R25" s="100">
        <f t="shared" si="4"/>
        <v>0.10178000912825194</v>
      </c>
      <c r="S25" s="98">
        <v>796</v>
      </c>
      <c r="T25" s="99">
        <v>68</v>
      </c>
      <c r="U25" s="100">
        <f t="shared" si="5"/>
        <v>8.5427135678391955E-2</v>
      </c>
      <c r="V25" s="98">
        <v>226</v>
      </c>
      <c r="W25" s="99">
        <v>17</v>
      </c>
      <c r="X25" s="100">
        <f t="shared" si="6"/>
        <v>7.5221238938053103E-2</v>
      </c>
      <c r="Y25" s="98">
        <f t="shared" si="7"/>
        <v>11347</v>
      </c>
      <c r="Z25" s="99">
        <f t="shared" si="7"/>
        <v>1698</v>
      </c>
      <c r="AA25" s="100">
        <f t="shared" si="8"/>
        <v>0.14964307746540936</v>
      </c>
      <c r="AC25" s="64" t="str">
        <f t="shared" si="9"/>
        <v>豊中市</v>
      </c>
      <c r="AD25" s="65">
        <f t="shared" si="10"/>
        <v>0.23284854780764402</v>
      </c>
      <c r="AE25" s="104"/>
      <c r="AF25" s="101">
        <f t="shared" si="11"/>
        <v>0.21455550118865807</v>
      </c>
      <c r="AG25" s="102">
        <v>0</v>
      </c>
    </row>
    <row r="26" spans="2:33" s="90" customFormat="1">
      <c r="B26" s="97">
        <v>22</v>
      </c>
      <c r="C26" s="51" t="s">
        <v>63</v>
      </c>
      <c r="D26" s="98">
        <v>78</v>
      </c>
      <c r="E26" s="99">
        <v>3</v>
      </c>
      <c r="F26" s="100">
        <f t="shared" si="0"/>
        <v>3.8461538461538464E-2</v>
      </c>
      <c r="G26" s="98">
        <v>138</v>
      </c>
      <c r="H26" s="99">
        <v>18</v>
      </c>
      <c r="I26" s="100">
        <f t="shared" si="1"/>
        <v>0.13043478260869565</v>
      </c>
      <c r="J26" s="98">
        <v>5168</v>
      </c>
      <c r="K26" s="99">
        <v>802</v>
      </c>
      <c r="L26" s="100">
        <f t="shared" si="2"/>
        <v>0.15518575851393188</v>
      </c>
      <c r="M26" s="98">
        <v>4638</v>
      </c>
      <c r="N26" s="99">
        <v>599</v>
      </c>
      <c r="O26" s="100">
        <f t="shared" si="3"/>
        <v>0.12915049590340663</v>
      </c>
      <c r="P26" s="98">
        <v>2684</v>
      </c>
      <c r="Q26" s="99">
        <v>233</v>
      </c>
      <c r="R26" s="100">
        <f t="shared" si="4"/>
        <v>8.6810730253353202E-2</v>
      </c>
      <c r="S26" s="98">
        <v>1100</v>
      </c>
      <c r="T26" s="99">
        <v>59</v>
      </c>
      <c r="U26" s="100">
        <f t="shared" si="5"/>
        <v>5.3636363636363635E-2</v>
      </c>
      <c r="V26" s="98">
        <v>379</v>
      </c>
      <c r="W26" s="99">
        <v>15</v>
      </c>
      <c r="X26" s="100">
        <f t="shared" si="6"/>
        <v>3.9577836411609502E-2</v>
      </c>
      <c r="Y26" s="98">
        <f t="shared" si="7"/>
        <v>14185</v>
      </c>
      <c r="Z26" s="99">
        <f t="shared" si="7"/>
        <v>1729</v>
      </c>
      <c r="AA26" s="100">
        <f t="shared" si="8"/>
        <v>0.12188931970391258</v>
      </c>
      <c r="AC26" s="64" t="str">
        <f t="shared" si="9"/>
        <v>大東市</v>
      </c>
      <c r="AD26" s="65">
        <f t="shared" si="10"/>
        <v>0.23214285714285715</v>
      </c>
      <c r="AE26" s="104"/>
      <c r="AF26" s="101">
        <f t="shared" si="11"/>
        <v>0.21455550118865807</v>
      </c>
      <c r="AG26" s="102">
        <v>0</v>
      </c>
    </row>
    <row r="27" spans="2:33" s="90" customFormat="1">
      <c r="B27" s="97">
        <v>23</v>
      </c>
      <c r="C27" s="51" t="s">
        <v>149</v>
      </c>
      <c r="D27" s="98">
        <v>117</v>
      </c>
      <c r="E27" s="99">
        <v>11</v>
      </c>
      <c r="F27" s="100">
        <f t="shared" si="0"/>
        <v>9.4017094017094016E-2</v>
      </c>
      <c r="G27" s="98">
        <v>234</v>
      </c>
      <c r="H27" s="99">
        <v>19</v>
      </c>
      <c r="I27" s="100">
        <f t="shared" si="1"/>
        <v>8.11965811965812E-2</v>
      </c>
      <c r="J27" s="98">
        <v>8941</v>
      </c>
      <c r="K27" s="99">
        <v>1419</v>
      </c>
      <c r="L27" s="100">
        <f t="shared" si="2"/>
        <v>0.15870707974499496</v>
      </c>
      <c r="M27" s="98">
        <v>8285</v>
      </c>
      <c r="N27" s="99">
        <v>1143</v>
      </c>
      <c r="O27" s="100">
        <f t="shared" si="3"/>
        <v>0.13796016898008448</v>
      </c>
      <c r="P27" s="98">
        <v>4502</v>
      </c>
      <c r="Q27" s="99">
        <v>459</v>
      </c>
      <c r="R27" s="100">
        <f t="shared" si="4"/>
        <v>0.10195468680586406</v>
      </c>
      <c r="S27" s="98">
        <v>1657</v>
      </c>
      <c r="T27" s="99">
        <v>99</v>
      </c>
      <c r="U27" s="100">
        <f t="shared" si="5"/>
        <v>5.9746529873264939E-2</v>
      </c>
      <c r="V27" s="98">
        <v>442</v>
      </c>
      <c r="W27" s="99">
        <v>19</v>
      </c>
      <c r="X27" s="100">
        <f t="shared" si="6"/>
        <v>4.2986425339366516E-2</v>
      </c>
      <c r="Y27" s="98">
        <f t="shared" si="7"/>
        <v>24178</v>
      </c>
      <c r="Z27" s="99">
        <f t="shared" si="7"/>
        <v>3169</v>
      </c>
      <c r="AA27" s="100">
        <f t="shared" si="8"/>
        <v>0.13106956737529987</v>
      </c>
      <c r="AC27" s="64" t="str">
        <f t="shared" si="9"/>
        <v>能勢町</v>
      </c>
      <c r="AD27" s="65">
        <f t="shared" si="10"/>
        <v>0.23058252427184467</v>
      </c>
      <c r="AE27" s="104"/>
      <c r="AF27" s="101">
        <f t="shared" si="11"/>
        <v>0.21455550118865807</v>
      </c>
      <c r="AG27" s="102">
        <v>0</v>
      </c>
    </row>
    <row r="28" spans="2:33" s="90" customFormat="1">
      <c r="B28" s="97">
        <v>24</v>
      </c>
      <c r="C28" s="51" t="s">
        <v>150</v>
      </c>
      <c r="D28" s="98">
        <v>42</v>
      </c>
      <c r="E28" s="99">
        <v>4</v>
      </c>
      <c r="F28" s="100">
        <f t="shared" si="0"/>
        <v>9.5238095238095233E-2</v>
      </c>
      <c r="G28" s="98">
        <v>74</v>
      </c>
      <c r="H28" s="99">
        <v>4</v>
      </c>
      <c r="I28" s="100">
        <f t="shared" si="1"/>
        <v>5.4054054054054057E-2</v>
      </c>
      <c r="J28" s="98">
        <v>3283</v>
      </c>
      <c r="K28" s="99">
        <v>419</v>
      </c>
      <c r="L28" s="100">
        <f t="shared" si="2"/>
        <v>0.12762717027109352</v>
      </c>
      <c r="M28" s="98">
        <v>3210</v>
      </c>
      <c r="N28" s="99">
        <v>311</v>
      </c>
      <c r="O28" s="100">
        <f t="shared" si="3"/>
        <v>9.6884735202492217E-2</v>
      </c>
      <c r="P28" s="98">
        <v>2043</v>
      </c>
      <c r="Q28" s="99">
        <v>147</v>
      </c>
      <c r="R28" s="100">
        <f t="shared" si="4"/>
        <v>7.1953010279001473E-2</v>
      </c>
      <c r="S28" s="98">
        <v>941</v>
      </c>
      <c r="T28" s="99">
        <v>36</v>
      </c>
      <c r="U28" s="100">
        <f t="shared" si="5"/>
        <v>3.8257173219978749E-2</v>
      </c>
      <c r="V28" s="98">
        <v>307</v>
      </c>
      <c r="W28" s="99">
        <v>8</v>
      </c>
      <c r="X28" s="100">
        <f t="shared" si="6"/>
        <v>2.6058631921824105E-2</v>
      </c>
      <c r="Y28" s="98">
        <f t="shared" si="7"/>
        <v>9900</v>
      </c>
      <c r="Z28" s="99">
        <f t="shared" si="7"/>
        <v>929</v>
      </c>
      <c r="AA28" s="100">
        <f t="shared" si="8"/>
        <v>9.3838383838383832E-2</v>
      </c>
      <c r="AC28" s="64" t="str">
        <f t="shared" si="9"/>
        <v>柏原市</v>
      </c>
      <c r="AD28" s="65">
        <f t="shared" si="10"/>
        <v>0.2271882981193406</v>
      </c>
      <c r="AE28" s="104"/>
      <c r="AF28" s="101">
        <f t="shared" si="11"/>
        <v>0.21455550118865807</v>
      </c>
      <c r="AG28" s="102">
        <v>0</v>
      </c>
    </row>
    <row r="29" spans="2:33" s="90" customFormat="1">
      <c r="B29" s="97">
        <v>25</v>
      </c>
      <c r="C29" s="51" t="s">
        <v>151</v>
      </c>
      <c r="D29" s="98">
        <v>10</v>
      </c>
      <c r="E29" s="99">
        <v>4</v>
      </c>
      <c r="F29" s="100">
        <f t="shared" si="0"/>
        <v>0.4</v>
      </c>
      <c r="G29" s="98">
        <v>36</v>
      </c>
      <c r="H29" s="99">
        <v>5</v>
      </c>
      <c r="I29" s="100">
        <f t="shared" si="1"/>
        <v>0.1388888888888889</v>
      </c>
      <c r="J29" s="98">
        <v>2252</v>
      </c>
      <c r="K29" s="99">
        <v>366</v>
      </c>
      <c r="L29" s="100">
        <f t="shared" si="2"/>
        <v>0.16252220248667851</v>
      </c>
      <c r="M29" s="98">
        <v>2070</v>
      </c>
      <c r="N29" s="99">
        <v>322</v>
      </c>
      <c r="O29" s="100">
        <f t="shared" si="3"/>
        <v>0.15555555555555556</v>
      </c>
      <c r="P29" s="98">
        <v>1397</v>
      </c>
      <c r="Q29" s="99">
        <v>161</v>
      </c>
      <c r="R29" s="100">
        <f t="shared" si="4"/>
        <v>0.1152469577666428</v>
      </c>
      <c r="S29" s="98">
        <v>691</v>
      </c>
      <c r="T29" s="99">
        <v>67</v>
      </c>
      <c r="U29" s="100">
        <f t="shared" si="5"/>
        <v>9.6960926193921854E-2</v>
      </c>
      <c r="V29" s="98">
        <v>223</v>
      </c>
      <c r="W29" s="99">
        <v>14</v>
      </c>
      <c r="X29" s="100">
        <f t="shared" si="6"/>
        <v>6.2780269058295965E-2</v>
      </c>
      <c r="Y29" s="98">
        <f t="shared" si="7"/>
        <v>6679</v>
      </c>
      <c r="Z29" s="99">
        <f t="shared" si="7"/>
        <v>939</v>
      </c>
      <c r="AA29" s="100">
        <f t="shared" si="8"/>
        <v>0.14058990866896243</v>
      </c>
      <c r="AC29" s="64" t="str">
        <f t="shared" si="9"/>
        <v>太子町</v>
      </c>
      <c r="AD29" s="65">
        <f t="shared" si="10"/>
        <v>0.22632226322263221</v>
      </c>
      <c r="AE29" s="104"/>
      <c r="AF29" s="101">
        <f t="shared" si="11"/>
        <v>0.21455550118865807</v>
      </c>
      <c r="AG29" s="102">
        <v>0</v>
      </c>
    </row>
    <row r="30" spans="2:33" s="90" customFormat="1">
      <c r="B30" s="97">
        <v>26</v>
      </c>
      <c r="C30" s="51" t="s">
        <v>35</v>
      </c>
      <c r="D30" s="98">
        <v>573</v>
      </c>
      <c r="E30" s="99">
        <v>52</v>
      </c>
      <c r="F30" s="100">
        <f t="shared" si="0"/>
        <v>9.0750436300174514E-2</v>
      </c>
      <c r="G30" s="98">
        <v>992</v>
      </c>
      <c r="H30" s="99">
        <v>111</v>
      </c>
      <c r="I30" s="100">
        <f t="shared" si="1"/>
        <v>0.11189516129032258</v>
      </c>
      <c r="J30" s="98">
        <v>37861</v>
      </c>
      <c r="K30" s="99">
        <v>8666</v>
      </c>
      <c r="L30" s="100">
        <f t="shared" si="2"/>
        <v>0.22888988669079</v>
      </c>
      <c r="M30" s="98">
        <v>31552</v>
      </c>
      <c r="N30" s="99">
        <v>6131</v>
      </c>
      <c r="O30" s="100">
        <f t="shared" si="3"/>
        <v>0.1943141480730223</v>
      </c>
      <c r="P30" s="98">
        <v>17745</v>
      </c>
      <c r="Q30" s="99">
        <v>2425</v>
      </c>
      <c r="R30" s="100">
        <f t="shared" si="4"/>
        <v>0.13665821358129052</v>
      </c>
      <c r="S30" s="98">
        <v>7605</v>
      </c>
      <c r="T30" s="99">
        <v>725</v>
      </c>
      <c r="U30" s="100">
        <f t="shared" si="5"/>
        <v>9.5332018408941482E-2</v>
      </c>
      <c r="V30" s="98">
        <v>2444</v>
      </c>
      <c r="W30" s="99">
        <v>169</v>
      </c>
      <c r="X30" s="100">
        <f t="shared" si="6"/>
        <v>6.9148936170212769E-2</v>
      </c>
      <c r="Y30" s="98">
        <f t="shared" si="7"/>
        <v>98772</v>
      </c>
      <c r="Z30" s="99">
        <f t="shared" si="7"/>
        <v>18279</v>
      </c>
      <c r="AA30" s="100">
        <f t="shared" si="8"/>
        <v>0.18506256833920545</v>
      </c>
      <c r="AC30" s="64" t="str">
        <f t="shared" si="9"/>
        <v>四條畷市</v>
      </c>
      <c r="AD30" s="65">
        <f t="shared" si="10"/>
        <v>0.21512659248508306</v>
      </c>
      <c r="AE30" s="104"/>
      <c r="AF30" s="101">
        <f t="shared" si="11"/>
        <v>0.21455550118865807</v>
      </c>
      <c r="AG30" s="102">
        <v>0</v>
      </c>
    </row>
    <row r="31" spans="2:33" s="90" customFormat="1">
      <c r="B31" s="97">
        <v>27</v>
      </c>
      <c r="C31" s="51" t="s">
        <v>36</v>
      </c>
      <c r="D31" s="98">
        <v>109</v>
      </c>
      <c r="E31" s="99">
        <v>10</v>
      </c>
      <c r="F31" s="100">
        <f t="shared" si="0"/>
        <v>9.1743119266055051E-2</v>
      </c>
      <c r="G31" s="98">
        <v>124</v>
      </c>
      <c r="H31" s="99">
        <v>10</v>
      </c>
      <c r="I31" s="100">
        <f t="shared" si="1"/>
        <v>8.0645161290322578E-2</v>
      </c>
      <c r="J31" s="98">
        <v>5899</v>
      </c>
      <c r="K31" s="99">
        <v>1247</v>
      </c>
      <c r="L31" s="100">
        <f t="shared" si="2"/>
        <v>0.21139176131547721</v>
      </c>
      <c r="M31" s="98">
        <v>5300</v>
      </c>
      <c r="N31" s="99">
        <v>956</v>
      </c>
      <c r="O31" s="100">
        <f t="shared" si="3"/>
        <v>0.18037735849056605</v>
      </c>
      <c r="P31" s="98">
        <v>3455</v>
      </c>
      <c r="Q31" s="99">
        <v>462</v>
      </c>
      <c r="R31" s="100">
        <f t="shared" si="4"/>
        <v>0.13371924746743849</v>
      </c>
      <c r="S31" s="98">
        <v>1594</v>
      </c>
      <c r="T31" s="99">
        <v>146</v>
      </c>
      <c r="U31" s="100">
        <f t="shared" si="5"/>
        <v>9.1593475533249688E-2</v>
      </c>
      <c r="V31" s="98">
        <v>527</v>
      </c>
      <c r="W31" s="99">
        <v>36</v>
      </c>
      <c r="X31" s="100">
        <f t="shared" si="6"/>
        <v>6.8311195445920306E-2</v>
      </c>
      <c r="Y31" s="98">
        <f t="shared" si="7"/>
        <v>17008</v>
      </c>
      <c r="Z31" s="99">
        <f t="shared" si="7"/>
        <v>2867</v>
      </c>
      <c r="AA31" s="100">
        <f t="shared" si="8"/>
        <v>0.16856773283160864</v>
      </c>
      <c r="AC31" s="64" t="str">
        <f t="shared" si="9"/>
        <v>枚方市</v>
      </c>
      <c r="AD31" s="65">
        <f t="shared" si="10"/>
        <v>0.20845683092735143</v>
      </c>
      <c r="AE31" s="104"/>
      <c r="AF31" s="101">
        <f t="shared" si="11"/>
        <v>0.21455550118865807</v>
      </c>
      <c r="AG31" s="102">
        <v>0</v>
      </c>
    </row>
    <row r="32" spans="2:33" s="90" customFormat="1">
      <c r="B32" s="97">
        <v>28</v>
      </c>
      <c r="C32" s="51" t="s">
        <v>37</v>
      </c>
      <c r="D32" s="98">
        <v>106</v>
      </c>
      <c r="E32" s="99">
        <v>13</v>
      </c>
      <c r="F32" s="100">
        <f t="shared" si="0"/>
        <v>0.12264150943396226</v>
      </c>
      <c r="G32" s="98">
        <v>141</v>
      </c>
      <c r="H32" s="99">
        <v>9</v>
      </c>
      <c r="I32" s="100">
        <f t="shared" si="1"/>
        <v>6.3829787234042548E-2</v>
      </c>
      <c r="J32" s="98">
        <v>5384</v>
      </c>
      <c r="K32" s="99">
        <v>1188</v>
      </c>
      <c r="L32" s="100">
        <f t="shared" si="2"/>
        <v>0.22065378900445765</v>
      </c>
      <c r="M32" s="98">
        <v>4040</v>
      </c>
      <c r="N32" s="99">
        <v>679</v>
      </c>
      <c r="O32" s="100">
        <f t="shared" si="3"/>
        <v>0.16806930693069308</v>
      </c>
      <c r="P32" s="98">
        <v>2102</v>
      </c>
      <c r="Q32" s="99">
        <v>248</v>
      </c>
      <c r="R32" s="100">
        <f t="shared" si="4"/>
        <v>0.11798287345385347</v>
      </c>
      <c r="S32" s="98">
        <v>850</v>
      </c>
      <c r="T32" s="99">
        <v>71</v>
      </c>
      <c r="U32" s="100">
        <f t="shared" si="5"/>
        <v>8.352941176470588E-2</v>
      </c>
      <c r="V32" s="98">
        <v>309</v>
      </c>
      <c r="W32" s="99">
        <v>16</v>
      </c>
      <c r="X32" s="100">
        <f t="shared" si="6"/>
        <v>5.1779935275080909E-2</v>
      </c>
      <c r="Y32" s="98">
        <f t="shared" si="7"/>
        <v>12932</v>
      </c>
      <c r="Z32" s="99">
        <f t="shared" si="7"/>
        <v>2224</v>
      </c>
      <c r="AA32" s="100">
        <f t="shared" si="8"/>
        <v>0.17197649242189916</v>
      </c>
      <c r="AC32" s="64" t="str">
        <f t="shared" si="9"/>
        <v>東大阪市</v>
      </c>
      <c r="AD32" s="65">
        <f t="shared" si="10"/>
        <v>0.19988356961851927</v>
      </c>
      <c r="AE32" s="104"/>
      <c r="AF32" s="101">
        <f t="shared" si="11"/>
        <v>0.21455550118865807</v>
      </c>
      <c r="AG32" s="102">
        <v>0</v>
      </c>
    </row>
    <row r="33" spans="2:33" s="90" customFormat="1">
      <c r="B33" s="97">
        <v>29</v>
      </c>
      <c r="C33" s="51" t="s">
        <v>38</v>
      </c>
      <c r="D33" s="98">
        <v>61</v>
      </c>
      <c r="E33" s="99">
        <v>6</v>
      </c>
      <c r="F33" s="100">
        <f t="shared" si="0"/>
        <v>9.8360655737704916E-2</v>
      </c>
      <c r="G33" s="98">
        <v>98</v>
      </c>
      <c r="H33" s="99">
        <v>15</v>
      </c>
      <c r="I33" s="100">
        <f t="shared" si="1"/>
        <v>0.15306122448979592</v>
      </c>
      <c r="J33" s="98">
        <v>4359</v>
      </c>
      <c r="K33" s="99">
        <v>1047</v>
      </c>
      <c r="L33" s="100">
        <f t="shared" si="2"/>
        <v>0.24019270474879559</v>
      </c>
      <c r="M33" s="98">
        <v>3749</v>
      </c>
      <c r="N33" s="99">
        <v>768</v>
      </c>
      <c r="O33" s="100">
        <f t="shared" si="3"/>
        <v>0.20485462790077355</v>
      </c>
      <c r="P33" s="98">
        <v>2136</v>
      </c>
      <c r="Q33" s="99">
        <v>282</v>
      </c>
      <c r="R33" s="100">
        <f t="shared" si="4"/>
        <v>0.13202247191011235</v>
      </c>
      <c r="S33" s="98">
        <v>910</v>
      </c>
      <c r="T33" s="99">
        <v>81</v>
      </c>
      <c r="U33" s="100">
        <f t="shared" si="5"/>
        <v>8.9010989010989014E-2</v>
      </c>
      <c r="V33" s="98">
        <v>295</v>
      </c>
      <c r="W33" s="99">
        <v>16</v>
      </c>
      <c r="X33" s="100">
        <f t="shared" si="6"/>
        <v>5.4237288135593219E-2</v>
      </c>
      <c r="Y33" s="98">
        <f t="shared" si="7"/>
        <v>11608</v>
      </c>
      <c r="Z33" s="99">
        <f t="shared" si="7"/>
        <v>2215</v>
      </c>
      <c r="AA33" s="100">
        <f t="shared" si="8"/>
        <v>0.19081667815299794</v>
      </c>
      <c r="AC33" s="64" t="str">
        <f t="shared" si="9"/>
        <v>島本町</v>
      </c>
      <c r="AD33" s="65">
        <f t="shared" si="10"/>
        <v>0.19726729291204098</v>
      </c>
      <c r="AE33" s="104"/>
      <c r="AF33" s="101">
        <f t="shared" si="11"/>
        <v>0.21455550118865807</v>
      </c>
      <c r="AG33" s="102">
        <v>0</v>
      </c>
    </row>
    <row r="34" spans="2:33" s="90" customFormat="1">
      <c r="B34" s="97">
        <v>30</v>
      </c>
      <c r="C34" s="51" t="s">
        <v>39</v>
      </c>
      <c r="D34" s="98">
        <v>60</v>
      </c>
      <c r="E34" s="99">
        <v>3</v>
      </c>
      <c r="F34" s="100">
        <f t="shared" si="0"/>
        <v>0.05</v>
      </c>
      <c r="G34" s="98">
        <v>120</v>
      </c>
      <c r="H34" s="99">
        <v>20</v>
      </c>
      <c r="I34" s="100">
        <f t="shared" si="1"/>
        <v>0.16666666666666666</v>
      </c>
      <c r="J34" s="98">
        <v>5709</v>
      </c>
      <c r="K34" s="99">
        <v>1279</v>
      </c>
      <c r="L34" s="100">
        <f t="shared" si="2"/>
        <v>0.22403222981257664</v>
      </c>
      <c r="M34" s="98">
        <v>4987</v>
      </c>
      <c r="N34" s="99">
        <v>941</v>
      </c>
      <c r="O34" s="100">
        <f t="shared" si="3"/>
        <v>0.1886905955484259</v>
      </c>
      <c r="P34" s="98">
        <v>2977</v>
      </c>
      <c r="Q34" s="99">
        <v>386</v>
      </c>
      <c r="R34" s="100">
        <f t="shared" si="4"/>
        <v>0.12966073228081962</v>
      </c>
      <c r="S34" s="98">
        <v>1318</v>
      </c>
      <c r="T34" s="99">
        <v>118</v>
      </c>
      <c r="U34" s="100">
        <f t="shared" si="5"/>
        <v>8.9529590288315627E-2</v>
      </c>
      <c r="V34" s="98">
        <v>410</v>
      </c>
      <c r="W34" s="99">
        <v>34</v>
      </c>
      <c r="X34" s="100">
        <f t="shared" si="6"/>
        <v>8.2926829268292687E-2</v>
      </c>
      <c r="Y34" s="98">
        <f t="shared" si="7"/>
        <v>15581</v>
      </c>
      <c r="Z34" s="99">
        <f t="shared" si="7"/>
        <v>2781</v>
      </c>
      <c r="AA34" s="100">
        <f t="shared" si="8"/>
        <v>0.17848661831718118</v>
      </c>
      <c r="AC34" s="64" t="str">
        <f t="shared" si="9"/>
        <v>貝塚市</v>
      </c>
      <c r="AD34" s="65">
        <f t="shared" si="10"/>
        <v>0.19298418972332015</v>
      </c>
      <c r="AE34" s="104"/>
      <c r="AF34" s="101">
        <f t="shared" si="11"/>
        <v>0.21455550118865807</v>
      </c>
      <c r="AG34" s="102">
        <v>0</v>
      </c>
    </row>
    <row r="35" spans="2:33" s="90" customFormat="1">
      <c r="B35" s="97">
        <v>31</v>
      </c>
      <c r="C35" s="51" t="s">
        <v>40</v>
      </c>
      <c r="D35" s="98">
        <v>127</v>
      </c>
      <c r="E35" s="99">
        <v>10</v>
      </c>
      <c r="F35" s="100">
        <f t="shared" si="0"/>
        <v>7.874015748031496E-2</v>
      </c>
      <c r="G35" s="98">
        <v>259</v>
      </c>
      <c r="H35" s="99">
        <v>22</v>
      </c>
      <c r="I35" s="100">
        <f t="shared" si="1"/>
        <v>8.4942084942084939E-2</v>
      </c>
      <c r="J35" s="98">
        <v>8026</v>
      </c>
      <c r="K35" s="99">
        <v>1832</v>
      </c>
      <c r="L35" s="100">
        <f t="shared" si="2"/>
        <v>0.22825816097682533</v>
      </c>
      <c r="M35" s="98">
        <v>6280</v>
      </c>
      <c r="N35" s="99">
        <v>1238</v>
      </c>
      <c r="O35" s="100">
        <f t="shared" si="3"/>
        <v>0.19713375796178345</v>
      </c>
      <c r="P35" s="98">
        <v>3195</v>
      </c>
      <c r="Q35" s="99">
        <v>474</v>
      </c>
      <c r="R35" s="100">
        <f t="shared" si="4"/>
        <v>0.14835680751173708</v>
      </c>
      <c r="S35" s="98">
        <v>1283</v>
      </c>
      <c r="T35" s="99">
        <v>126</v>
      </c>
      <c r="U35" s="100">
        <f t="shared" si="5"/>
        <v>9.8207326578332033E-2</v>
      </c>
      <c r="V35" s="98">
        <v>420</v>
      </c>
      <c r="W35" s="99">
        <v>39</v>
      </c>
      <c r="X35" s="100">
        <f t="shared" si="6"/>
        <v>9.285714285714286E-2</v>
      </c>
      <c r="Y35" s="98">
        <f t="shared" si="7"/>
        <v>19590</v>
      </c>
      <c r="Z35" s="99">
        <f t="shared" si="7"/>
        <v>3741</v>
      </c>
      <c r="AA35" s="100">
        <f t="shared" si="8"/>
        <v>0.19096477794793262</v>
      </c>
      <c r="AC35" s="64" t="str">
        <f t="shared" si="9"/>
        <v>堺市南区</v>
      </c>
      <c r="AD35" s="65">
        <f t="shared" si="10"/>
        <v>0.19096477794793262</v>
      </c>
      <c r="AE35" s="104"/>
      <c r="AF35" s="101">
        <f t="shared" si="11"/>
        <v>0.21455550118865807</v>
      </c>
      <c r="AG35" s="102">
        <v>0</v>
      </c>
    </row>
    <row r="36" spans="2:33" s="90" customFormat="1">
      <c r="B36" s="97">
        <v>32</v>
      </c>
      <c r="C36" s="51" t="s">
        <v>41</v>
      </c>
      <c r="D36" s="98">
        <v>78</v>
      </c>
      <c r="E36" s="99">
        <v>8</v>
      </c>
      <c r="F36" s="100">
        <f t="shared" si="0"/>
        <v>0.10256410256410256</v>
      </c>
      <c r="G36" s="98">
        <v>185</v>
      </c>
      <c r="H36" s="99">
        <v>24</v>
      </c>
      <c r="I36" s="100">
        <f t="shared" si="1"/>
        <v>0.12972972972972974</v>
      </c>
      <c r="J36" s="98">
        <v>6584</v>
      </c>
      <c r="K36" s="99">
        <v>1501</v>
      </c>
      <c r="L36" s="100">
        <f t="shared" si="2"/>
        <v>0.22797691373025517</v>
      </c>
      <c r="M36" s="98">
        <v>5763</v>
      </c>
      <c r="N36" s="99">
        <v>1190</v>
      </c>
      <c r="O36" s="100">
        <f t="shared" si="3"/>
        <v>0.20648967551622419</v>
      </c>
      <c r="P36" s="98">
        <v>3053</v>
      </c>
      <c r="Q36" s="99">
        <v>422</v>
      </c>
      <c r="R36" s="100">
        <f t="shared" si="4"/>
        <v>0.13822469701932524</v>
      </c>
      <c r="S36" s="98">
        <v>1281</v>
      </c>
      <c r="T36" s="99">
        <v>127</v>
      </c>
      <c r="U36" s="100">
        <f t="shared" si="5"/>
        <v>9.9141295862607337E-2</v>
      </c>
      <c r="V36" s="98">
        <v>368</v>
      </c>
      <c r="W36" s="99">
        <v>17</v>
      </c>
      <c r="X36" s="100">
        <f t="shared" si="6"/>
        <v>4.619565217391304E-2</v>
      </c>
      <c r="Y36" s="98">
        <f t="shared" si="7"/>
        <v>17312</v>
      </c>
      <c r="Z36" s="99">
        <f t="shared" si="7"/>
        <v>3289</v>
      </c>
      <c r="AA36" s="100">
        <f t="shared" si="8"/>
        <v>0.18998382624768947</v>
      </c>
      <c r="AC36" s="64" t="str">
        <f t="shared" si="9"/>
        <v>堺市東区</v>
      </c>
      <c r="AD36" s="65">
        <f t="shared" si="10"/>
        <v>0.19081667815299794</v>
      </c>
      <c r="AE36" s="104"/>
      <c r="AF36" s="101">
        <f t="shared" si="11"/>
        <v>0.21455550118865807</v>
      </c>
      <c r="AG36" s="102">
        <v>0</v>
      </c>
    </row>
    <row r="37" spans="2:33" s="90" customFormat="1">
      <c r="B37" s="97">
        <v>33</v>
      </c>
      <c r="C37" s="51" t="s">
        <v>42</v>
      </c>
      <c r="D37" s="98">
        <v>32</v>
      </c>
      <c r="E37" s="99">
        <v>2</v>
      </c>
      <c r="F37" s="100">
        <f t="shared" si="0"/>
        <v>6.25E-2</v>
      </c>
      <c r="G37" s="98">
        <v>65</v>
      </c>
      <c r="H37" s="99">
        <v>11</v>
      </c>
      <c r="I37" s="100">
        <f t="shared" si="1"/>
        <v>0.16923076923076924</v>
      </c>
      <c r="J37" s="98">
        <v>1900</v>
      </c>
      <c r="K37" s="99">
        <v>572</v>
      </c>
      <c r="L37" s="100">
        <f t="shared" si="2"/>
        <v>0.30105263157894735</v>
      </c>
      <c r="M37" s="98">
        <v>1433</v>
      </c>
      <c r="N37" s="99">
        <v>359</v>
      </c>
      <c r="O37" s="100">
        <f t="shared" si="3"/>
        <v>0.25052337752965809</v>
      </c>
      <c r="P37" s="98">
        <v>827</v>
      </c>
      <c r="Q37" s="99">
        <v>151</v>
      </c>
      <c r="R37" s="100">
        <f t="shared" si="4"/>
        <v>0.1825876662636034</v>
      </c>
      <c r="S37" s="98">
        <v>369</v>
      </c>
      <c r="T37" s="99">
        <v>56</v>
      </c>
      <c r="U37" s="100">
        <f t="shared" si="5"/>
        <v>0.15176151761517614</v>
      </c>
      <c r="V37" s="98">
        <v>114</v>
      </c>
      <c r="W37" s="99">
        <v>11</v>
      </c>
      <c r="X37" s="100">
        <f t="shared" si="6"/>
        <v>9.6491228070175433E-2</v>
      </c>
      <c r="Y37" s="98">
        <f t="shared" si="7"/>
        <v>4740</v>
      </c>
      <c r="Z37" s="99">
        <f t="shared" si="7"/>
        <v>1162</v>
      </c>
      <c r="AA37" s="100">
        <f t="shared" si="8"/>
        <v>0.24514767932489451</v>
      </c>
      <c r="AC37" s="64" t="str">
        <f t="shared" si="9"/>
        <v>堺市北区</v>
      </c>
      <c r="AD37" s="65">
        <f t="shared" si="10"/>
        <v>0.18998382624768947</v>
      </c>
      <c r="AE37" s="104"/>
      <c r="AF37" s="101">
        <f t="shared" si="11"/>
        <v>0.21455550118865807</v>
      </c>
      <c r="AG37" s="102">
        <v>0</v>
      </c>
    </row>
    <row r="38" spans="2:33" s="90" customFormat="1">
      <c r="B38" s="97">
        <v>34</v>
      </c>
      <c r="C38" s="51" t="s">
        <v>44</v>
      </c>
      <c r="D38" s="98">
        <v>117</v>
      </c>
      <c r="E38" s="99">
        <v>16</v>
      </c>
      <c r="F38" s="100">
        <f t="shared" si="0"/>
        <v>0.13675213675213677</v>
      </c>
      <c r="G38" s="98">
        <v>253</v>
      </c>
      <c r="H38" s="99">
        <v>31</v>
      </c>
      <c r="I38" s="100">
        <f t="shared" si="1"/>
        <v>0.1225296442687747</v>
      </c>
      <c r="J38" s="98">
        <v>8307</v>
      </c>
      <c r="K38" s="99">
        <v>1964</v>
      </c>
      <c r="L38" s="100">
        <f t="shared" si="2"/>
        <v>0.23642710966654629</v>
      </c>
      <c r="M38" s="98">
        <v>7521</v>
      </c>
      <c r="N38" s="99">
        <v>1502</v>
      </c>
      <c r="O38" s="100">
        <f t="shared" si="3"/>
        <v>0.19970748570668795</v>
      </c>
      <c r="P38" s="98">
        <v>4463</v>
      </c>
      <c r="Q38" s="99">
        <v>571</v>
      </c>
      <c r="R38" s="100">
        <f t="shared" si="4"/>
        <v>0.1279408469639256</v>
      </c>
      <c r="S38" s="98">
        <v>1950</v>
      </c>
      <c r="T38" s="99">
        <v>166</v>
      </c>
      <c r="U38" s="100">
        <f t="shared" si="5"/>
        <v>8.5128205128205126E-2</v>
      </c>
      <c r="V38" s="98">
        <v>573</v>
      </c>
      <c r="W38" s="99">
        <v>26</v>
      </c>
      <c r="X38" s="100">
        <f t="shared" si="6"/>
        <v>4.5375218150087257E-2</v>
      </c>
      <c r="Y38" s="98">
        <f t="shared" si="7"/>
        <v>23184</v>
      </c>
      <c r="Z38" s="99">
        <f t="shared" si="7"/>
        <v>4276</v>
      </c>
      <c r="AA38" s="100">
        <f t="shared" si="8"/>
        <v>0.1844375431331953</v>
      </c>
      <c r="AC38" s="64" t="str">
        <f t="shared" si="9"/>
        <v>西淀川区</v>
      </c>
      <c r="AD38" s="65">
        <f t="shared" si="10"/>
        <v>0.18898173338515351</v>
      </c>
      <c r="AE38" s="104"/>
      <c r="AF38" s="101">
        <f t="shared" si="11"/>
        <v>0.21455550118865807</v>
      </c>
      <c r="AG38" s="102">
        <v>0</v>
      </c>
    </row>
    <row r="39" spans="2:33" s="90" customFormat="1">
      <c r="B39" s="97">
        <v>35</v>
      </c>
      <c r="C39" s="51" t="s">
        <v>1</v>
      </c>
      <c r="D39" s="98">
        <v>24</v>
      </c>
      <c r="E39" s="99">
        <v>4</v>
      </c>
      <c r="F39" s="100">
        <f t="shared" si="0"/>
        <v>0.16666666666666666</v>
      </c>
      <c r="G39" s="98">
        <v>44</v>
      </c>
      <c r="H39" s="99">
        <v>8</v>
      </c>
      <c r="I39" s="100">
        <f t="shared" si="1"/>
        <v>0.18181818181818182</v>
      </c>
      <c r="J39" s="98">
        <v>16563</v>
      </c>
      <c r="K39" s="99">
        <v>4648</v>
      </c>
      <c r="L39" s="100">
        <f t="shared" si="2"/>
        <v>0.28062549055122865</v>
      </c>
      <c r="M39" s="98">
        <v>15488</v>
      </c>
      <c r="N39" s="99">
        <v>3911</v>
      </c>
      <c r="O39" s="100">
        <f t="shared" si="3"/>
        <v>0.25251807851239672</v>
      </c>
      <c r="P39" s="98">
        <v>9107</v>
      </c>
      <c r="Q39" s="99">
        <v>1666</v>
      </c>
      <c r="R39" s="100">
        <f t="shared" si="4"/>
        <v>0.18293620292083013</v>
      </c>
      <c r="S39" s="98">
        <v>3806</v>
      </c>
      <c r="T39" s="99">
        <v>441</v>
      </c>
      <c r="U39" s="100">
        <f t="shared" si="5"/>
        <v>0.11586967945349448</v>
      </c>
      <c r="V39" s="98">
        <v>1174</v>
      </c>
      <c r="W39" s="99">
        <v>81</v>
      </c>
      <c r="X39" s="100">
        <f t="shared" si="6"/>
        <v>6.8994889267461668E-2</v>
      </c>
      <c r="Y39" s="98">
        <f t="shared" si="7"/>
        <v>46206</v>
      </c>
      <c r="Z39" s="99">
        <f t="shared" si="7"/>
        <v>10759</v>
      </c>
      <c r="AA39" s="100">
        <f t="shared" si="8"/>
        <v>0.23284854780764402</v>
      </c>
      <c r="AC39" s="64" t="str">
        <f t="shared" si="9"/>
        <v>高石市</v>
      </c>
      <c r="AD39" s="65">
        <f t="shared" si="10"/>
        <v>0.18585317739890095</v>
      </c>
      <c r="AE39" s="104"/>
      <c r="AF39" s="101">
        <f t="shared" si="11"/>
        <v>0.21455550118865807</v>
      </c>
      <c r="AG39" s="102">
        <v>0</v>
      </c>
    </row>
    <row r="40" spans="2:33" s="90" customFormat="1">
      <c r="B40" s="97">
        <v>36</v>
      </c>
      <c r="C40" s="51" t="s">
        <v>2</v>
      </c>
      <c r="D40" s="98">
        <v>25</v>
      </c>
      <c r="E40" s="99">
        <v>4</v>
      </c>
      <c r="F40" s="100">
        <f t="shared" si="0"/>
        <v>0.16</v>
      </c>
      <c r="G40" s="98">
        <v>35</v>
      </c>
      <c r="H40" s="99">
        <v>11</v>
      </c>
      <c r="I40" s="100">
        <f t="shared" si="1"/>
        <v>0.31428571428571428</v>
      </c>
      <c r="J40" s="98">
        <v>4351</v>
      </c>
      <c r="K40" s="99">
        <v>2198</v>
      </c>
      <c r="L40" s="100">
        <f t="shared" si="2"/>
        <v>0.50517122500574585</v>
      </c>
      <c r="M40" s="98">
        <v>4143</v>
      </c>
      <c r="N40" s="99">
        <v>2121</v>
      </c>
      <c r="O40" s="100">
        <f t="shared" si="3"/>
        <v>0.51194786386676316</v>
      </c>
      <c r="P40" s="98">
        <v>2630</v>
      </c>
      <c r="Q40" s="99">
        <v>1128</v>
      </c>
      <c r="R40" s="100">
        <f t="shared" si="4"/>
        <v>0.42889733840304184</v>
      </c>
      <c r="S40" s="98">
        <v>1229</v>
      </c>
      <c r="T40" s="99">
        <v>377</v>
      </c>
      <c r="U40" s="100">
        <f t="shared" si="5"/>
        <v>0.30675345809601301</v>
      </c>
      <c r="V40" s="98">
        <v>430</v>
      </c>
      <c r="W40" s="99">
        <v>64</v>
      </c>
      <c r="X40" s="100">
        <f t="shared" si="6"/>
        <v>0.14883720930232558</v>
      </c>
      <c r="Y40" s="98">
        <f t="shared" si="7"/>
        <v>12843</v>
      </c>
      <c r="Z40" s="99">
        <f t="shared" si="7"/>
        <v>5903</v>
      </c>
      <c r="AA40" s="100">
        <f t="shared" si="8"/>
        <v>0.45962781281632015</v>
      </c>
      <c r="AC40" s="64" t="str">
        <f t="shared" si="9"/>
        <v>摂津市</v>
      </c>
      <c r="AD40" s="65">
        <f t="shared" si="10"/>
        <v>0.18518107087313931</v>
      </c>
      <c r="AE40" s="104"/>
      <c r="AF40" s="101">
        <f t="shared" si="11"/>
        <v>0.21455550118865807</v>
      </c>
      <c r="AG40" s="102">
        <v>0</v>
      </c>
    </row>
    <row r="41" spans="2:33" s="90" customFormat="1">
      <c r="B41" s="97">
        <v>37</v>
      </c>
      <c r="C41" s="51" t="s">
        <v>3</v>
      </c>
      <c r="D41" s="98">
        <v>31</v>
      </c>
      <c r="E41" s="99">
        <v>7</v>
      </c>
      <c r="F41" s="100">
        <f t="shared" si="0"/>
        <v>0.22580645161290322</v>
      </c>
      <c r="G41" s="98">
        <v>118</v>
      </c>
      <c r="H41" s="99">
        <v>31</v>
      </c>
      <c r="I41" s="100">
        <f t="shared" si="1"/>
        <v>0.26271186440677968</v>
      </c>
      <c r="J41" s="98">
        <v>13747</v>
      </c>
      <c r="K41" s="99">
        <v>5856</v>
      </c>
      <c r="L41" s="100">
        <f t="shared" si="2"/>
        <v>0.42598385102204117</v>
      </c>
      <c r="M41" s="98">
        <v>12754</v>
      </c>
      <c r="N41" s="99">
        <v>4844</v>
      </c>
      <c r="O41" s="100">
        <f t="shared" si="3"/>
        <v>0.37980241492864986</v>
      </c>
      <c r="P41" s="98">
        <v>7599</v>
      </c>
      <c r="Q41" s="99">
        <v>2239</v>
      </c>
      <c r="R41" s="100">
        <f t="shared" si="4"/>
        <v>0.29464403210948809</v>
      </c>
      <c r="S41" s="98">
        <v>3187</v>
      </c>
      <c r="T41" s="99">
        <v>621</v>
      </c>
      <c r="U41" s="100">
        <f t="shared" si="5"/>
        <v>0.19485409475996235</v>
      </c>
      <c r="V41" s="98">
        <v>1053</v>
      </c>
      <c r="W41" s="99">
        <v>141</v>
      </c>
      <c r="X41" s="100">
        <f t="shared" si="6"/>
        <v>0.13390313390313391</v>
      </c>
      <c r="Y41" s="98">
        <f t="shared" si="7"/>
        <v>38489</v>
      </c>
      <c r="Z41" s="99">
        <f t="shared" si="7"/>
        <v>13739</v>
      </c>
      <c r="AA41" s="100">
        <f t="shared" si="8"/>
        <v>0.35695913118033723</v>
      </c>
      <c r="AC41" s="64" t="str">
        <f t="shared" si="9"/>
        <v>堺市</v>
      </c>
      <c r="AD41" s="65">
        <f t="shared" si="10"/>
        <v>0.18506256833920545</v>
      </c>
      <c r="AE41" s="104"/>
      <c r="AF41" s="101">
        <f t="shared" si="11"/>
        <v>0.21455550118865807</v>
      </c>
      <c r="AG41" s="102">
        <v>0</v>
      </c>
    </row>
    <row r="42" spans="2:33" s="90" customFormat="1">
      <c r="B42" s="97">
        <v>38</v>
      </c>
      <c r="C42" s="105" t="s">
        <v>45</v>
      </c>
      <c r="D42" s="98">
        <v>22</v>
      </c>
      <c r="E42" s="99">
        <v>4</v>
      </c>
      <c r="F42" s="100">
        <f t="shared" si="0"/>
        <v>0.18181818181818182</v>
      </c>
      <c r="G42" s="98">
        <v>51</v>
      </c>
      <c r="H42" s="99">
        <v>8</v>
      </c>
      <c r="I42" s="100">
        <f t="shared" si="1"/>
        <v>0.15686274509803921</v>
      </c>
      <c r="J42" s="98">
        <v>2913</v>
      </c>
      <c r="K42" s="99">
        <v>877</v>
      </c>
      <c r="L42" s="100">
        <f t="shared" si="2"/>
        <v>0.30106419498798487</v>
      </c>
      <c r="M42" s="98">
        <v>2635</v>
      </c>
      <c r="N42" s="99">
        <v>719</v>
      </c>
      <c r="O42" s="100">
        <f t="shared" si="3"/>
        <v>0.27286527514231501</v>
      </c>
      <c r="P42" s="98">
        <v>1550</v>
      </c>
      <c r="Q42" s="99">
        <v>344</v>
      </c>
      <c r="R42" s="100">
        <f t="shared" si="4"/>
        <v>0.22193548387096773</v>
      </c>
      <c r="S42" s="98">
        <v>614</v>
      </c>
      <c r="T42" s="99">
        <v>99</v>
      </c>
      <c r="U42" s="100">
        <f t="shared" si="5"/>
        <v>0.16123778501628663</v>
      </c>
      <c r="V42" s="98">
        <v>216</v>
      </c>
      <c r="W42" s="99">
        <v>21</v>
      </c>
      <c r="X42" s="100">
        <f t="shared" si="6"/>
        <v>9.7222222222222224E-2</v>
      </c>
      <c r="Y42" s="98">
        <f t="shared" si="7"/>
        <v>8001</v>
      </c>
      <c r="Z42" s="99">
        <f t="shared" si="7"/>
        <v>2072</v>
      </c>
      <c r="AA42" s="100">
        <f t="shared" si="8"/>
        <v>0.25896762904636922</v>
      </c>
      <c r="AC42" s="64" t="str">
        <f t="shared" si="9"/>
        <v>岸和田市</v>
      </c>
      <c r="AD42" s="65">
        <f t="shared" si="10"/>
        <v>0.1844375431331953</v>
      </c>
      <c r="AE42" s="104"/>
      <c r="AF42" s="101">
        <f t="shared" si="11"/>
        <v>0.21455550118865807</v>
      </c>
      <c r="AG42" s="102">
        <v>0</v>
      </c>
    </row>
    <row r="43" spans="2:33" s="90" customFormat="1">
      <c r="B43" s="97">
        <v>39</v>
      </c>
      <c r="C43" s="105" t="s">
        <v>8</v>
      </c>
      <c r="D43" s="98">
        <v>80</v>
      </c>
      <c r="E43" s="99">
        <v>11</v>
      </c>
      <c r="F43" s="100">
        <f t="shared" si="0"/>
        <v>0.13750000000000001</v>
      </c>
      <c r="G43" s="98">
        <v>119</v>
      </c>
      <c r="H43" s="99">
        <v>29</v>
      </c>
      <c r="I43" s="100">
        <f t="shared" si="1"/>
        <v>0.24369747899159663</v>
      </c>
      <c r="J43" s="98">
        <v>17738</v>
      </c>
      <c r="K43" s="99">
        <v>6972</v>
      </c>
      <c r="L43" s="100">
        <f t="shared" si="2"/>
        <v>0.39305445935280192</v>
      </c>
      <c r="M43" s="98">
        <v>15051</v>
      </c>
      <c r="N43" s="99">
        <v>5171</v>
      </c>
      <c r="O43" s="100">
        <f t="shared" si="3"/>
        <v>0.34356521161384623</v>
      </c>
      <c r="P43" s="98">
        <v>8605</v>
      </c>
      <c r="Q43" s="99">
        <v>2171</v>
      </c>
      <c r="R43" s="100">
        <f t="shared" si="4"/>
        <v>0.25229517722254502</v>
      </c>
      <c r="S43" s="98">
        <v>3540</v>
      </c>
      <c r="T43" s="99">
        <v>604</v>
      </c>
      <c r="U43" s="100">
        <f t="shared" si="5"/>
        <v>0.17062146892655367</v>
      </c>
      <c r="V43" s="98">
        <v>1077</v>
      </c>
      <c r="W43" s="99">
        <v>89</v>
      </c>
      <c r="X43" s="100">
        <f t="shared" si="6"/>
        <v>8.2636954503249774E-2</v>
      </c>
      <c r="Y43" s="98">
        <f t="shared" si="7"/>
        <v>46210</v>
      </c>
      <c r="Z43" s="99">
        <f t="shared" si="7"/>
        <v>15047</v>
      </c>
      <c r="AA43" s="100">
        <f t="shared" si="8"/>
        <v>0.32562215970569142</v>
      </c>
      <c r="AC43" s="64" t="str">
        <f t="shared" si="9"/>
        <v>泉佐野市</v>
      </c>
      <c r="AD43" s="65">
        <f t="shared" si="10"/>
        <v>0.1820304392943618</v>
      </c>
      <c r="AE43" s="104"/>
      <c r="AF43" s="101">
        <f t="shared" si="11"/>
        <v>0.21455550118865807</v>
      </c>
      <c r="AG43" s="102">
        <v>0</v>
      </c>
    </row>
    <row r="44" spans="2:33" s="90" customFormat="1">
      <c r="B44" s="97">
        <v>40</v>
      </c>
      <c r="C44" s="105" t="s">
        <v>46</v>
      </c>
      <c r="D44" s="98">
        <v>80</v>
      </c>
      <c r="E44" s="99">
        <v>10</v>
      </c>
      <c r="F44" s="100">
        <f t="shared" si="0"/>
        <v>0.125</v>
      </c>
      <c r="G44" s="98">
        <v>141</v>
      </c>
      <c r="H44" s="99">
        <v>20</v>
      </c>
      <c r="I44" s="100">
        <f t="shared" si="1"/>
        <v>0.14184397163120568</v>
      </c>
      <c r="J44" s="98">
        <v>3655</v>
      </c>
      <c r="K44" s="99">
        <v>890</v>
      </c>
      <c r="L44" s="100">
        <f t="shared" si="2"/>
        <v>0.24350205198358413</v>
      </c>
      <c r="M44" s="98">
        <v>3262</v>
      </c>
      <c r="N44" s="99">
        <v>671</v>
      </c>
      <c r="O44" s="100">
        <f t="shared" si="3"/>
        <v>0.20570202329858983</v>
      </c>
      <c r="P44" s="98">
        <v>1939</v>
      </c>
      <c r="Q44" s="99">
        <v>266</v>
      </c>
      <c r="R44" s="100">
        <f t="shared" si="4"/>
        <v>0.13718411552346571</v>
      </c>
      <c r="S44" s="98">
        <v>804</v>
      </c>
      <c r="T44" s="99">
        <v>76</v>
      </c>
      <c r="U44" s="100">
        <f t="shared" si="5"/>
        <v>9.4527363184079602E-2</v>
      </c>
      <c r="V44" s="98">
        <v>239</v>
      </c>
      <c r="W44" s="99">
        <v>20</v>
      </c>
      <c r="X44" s="100">
        <f t="shared" si="6"/>
        <v>8.3682008368200833E-2</v>
      </c>
      <c r="Y44" s="98">
        <f t="shared" si="7"/>
        <v>10120</v>
      </c>
      <c r="Z44" s="99">
        <f t="shared" si="7"/>
        <v>1953</v>
      </c>
      <c r="AA44" s="100">
        <f t="shared" si="8"/>
        <v>0.19298418972332015</v>
      </c>
      <c r="AC44" s="64" t="str">
        <f t="shared" si="9"/>
        <v>熊取町</v>
      </c>
      <c r="AD44" s="65">
        <f t="shared" si="10"/>
        <v>0.18162393162393162</v>
      </c>
      <c r="AE44" s="104"/>
      <c r="AF44" s="101">
        <f t="shared" si="11"/>
        <v>0.21455550118865807</v>
      </c>
      <c r="AG44" s="102">
        <v>0</v>
      </c>
    </row>
    <row r="45" spans="2:33" s="90" customFormat="1">
      <c r="B45" s="97">
        <v>41</v>
      </c>
      <c r="C45" s="105" t="s">
        <v>13</v>
      </c>
      <c r="D45" s="98">
        <v>21</v>
      </c>
      <c r="E45" s="99">
        <v>3</v>
      </c>
      <c r="F45" s="100">
        <f t="shared" si="0"/>
        <v>0.14285714285714285</v>
      </c>
      <c r="G45" s="98">
        <v>116</v>
      </c>
      <c r="H45" s="99">
        <v>17</v>
      </c>
      <c r="I45" s="100">
        <f t="shared" si="1"/>
        <v>0.14655172413793102</v>
      </c>
      <c r="J45" s="98">
        <v>7131</v>
      </c>
      <c r="K45" s="99">
        <v>1712</v>
      </c>
      <c r="L45" s="100">
        <f t="shared" si="2"/>
        <v>0.24007853036039825</v>
      </c>
      <c r="M45" s="98">
        <v>6128</v>
      </c>
      <c r="N45" s="99">
        <v>1080</v>
      </c>
      <c r="O45" s="100">
        <f t="shared" si="3"/>
        <v>0.17624020887728459</v>
      </c>
      <c r="P45" s="98">
        <v>3229</v>
      </c>
      <c r="Q45" s="99">
        <v>367</v>
      </c>
      <c r="R45" s="100">
        <f t="shared" si="4"/>
        <v>0.11365747909569526</v>
      </c>
      <c r="S45" s="98">
        <v>1286</v>
      </c>
      <c r="T45" s="99">
        <v>95</v>
      </c>
      <c r="U45" s="100">
        <f t="shared" si="5"/>
        <v>7.3872472783825818E-2</v>
      </c>
      <c r="V45" s="98">
        <v>380</v>
      </c>
      <c r="W45" s="99">
        <v>19</v>
      </c>
      <c r="X45" s="100">
        <f t="shared" si="6"/>
        <v>0.05</v>
      </c>
      <c r="Y45" s="98">
        <f t="shared" si="7"/>
        <v>18291</v>
      </c>
      <c r="Z45" s="99">
        <f t="shared" si="7"/>
        <v>3293</v>
      </c>
      <c r="AA45" s="100">
        <f t="shared" si="8"/>
        <v>0.1800338964518069</v>
      </c>
      <c r="AC45" s="64" t="str">
        <f t="shared" si="9"/>
        <v>守口市</v>
      </c>
      <c r="AD45" s="65">
        <f t="shared" si="10"/>
        <v>0.1800338964518069</v>
      </c>
      <c r="AE45" s="104"/>
      <c r="AF45" s="101">
        <f t="shared" si="11"/>
        <v>0.21455550118865807</v>
      </c>
      <c r="AG45" s="102">
        <v>0</v>
      </c>
    </row>
    <row r="46" spans="2:33" s="90" customFormat="1">
      <c r="B46" s="97">
        <v>42</v>
      </c>
      <c r="C46" s="105" t="s">
        <v>14</v>
      </c>
      <c r="D46" s="98">
        <v>183</v>
      </c>
      <c r="E46" s="99">
        <v>32</v>
      </c>
      <c r="F46" s="100">
        <f t="shared" si="0"/>
        <v>0.17486338797814208</v>
      </c>
      <c r="G46" s="98">
        <v>334</v>
      </c>
      <c r="H46" s="99">
        <v>64</v>
      </c>
      <c r="I46" s="100">
        <f t="shared" si="1"/>
        <v>0.19161676646706588</v>
      </c>
      <c r="J46" s="98">
        <v>18406</v>
      </c>
      <c r="K46" s="99">
        <v>5010</v>
      </c>
      <c r="L46" s="100">
        <f t="shared" si="2"/>
        <v>0.27219384983157668</v>
      </c>
      <c r="M46" s="98">
        <v>14920</v>
      </c>
      <c r="N46" s="99">
        <v>3183</v>
      </c>
      <c r="O46" s="100">
        <f t="shared" si="3"/>
        <v>0.2133378016085791</v>
      </c>
      <c r="P46" s="98">
        <v>8329</v>
      </c>
      <c r="Q46" s="99">
        <v>1165</v>
      </c>
      <c r="R46" s="100">
        <f t="shared" si="4"/>
        <v>0.13987273382158721</v>
      </c>
      <c r="S46" s="98">
        <v>3631</v>
      </c>
      <c r="T46" s="99">
        <v>276</v>
      </c>
      <c r="U46" s="100">
        <f t="shared" si="5"/>
        <v>7.6012117873863944E-2</v>
      </c>
      <c r="V46" s="98">
        <v>1094</v>
      </c>
      <c r="W46" s="99">
        <v>46</v>
      </c>
      <c r="X46" s="100">
        <f t="shared" si="6"/>
        <v>4.2047531992687383E-2</v>
      </c>
      <c r="Y46" s="98">
        <f t="shared" si="7"/>
        <v>46897</v>
      </c>
      <c r="Z46" s="99">
        <f t="shared" si="7"/>
        <v>9776</v>
      </c>
      <c r="AA46" s="100">
        <f t="shared" si="8"/>
        <v>0.20845683092735143</v>
      </c>
      <c r="AC46" s="64" t="str">
        <f t="shared" si="9"/>
        <v>此花区</v>
      </c>
      <c r="AD46" s="65">
        <f t="shared" si="10"/>
        <v>0.17935897435897435</v>
      </c>
      <c r="AE46" s="104"/>
      <c r="AF46" s="101">
        <f t="shared" si="11"/>
        <v>0.21455550118865807</v>
      </c>
      <c r="AG46" s="102">
        <v>0</v>
      </c>
    </row>
    <row r="47" spans="2:33" s="90" customFormat="1">
      <c r="B47" s="97">
        <v>43</v>
      </c>
      <c r="C47" s="105" t="s">
        <v>9</v>
      </c>
      <c r="D47" s="98">
        <v>171</v>
      </c>
      <c r="E47" s="99">
        <v>17</v>
      </c>
      <c r="F47" s="100">
        <f t="shared" si="0"/>
        <v>9.9415204678362568E-2</v>
      </c>
      <c r="G47" s="98">
        <v>200</v>
      </c>
      <c r="H47" s="99">
        <v>24</v>
      </c>
      <c r="I47" s="100">
        <f t="shared" si="1"/>
        <v>0.12</v>
      </c>
      <c r="J47" s="98">
        <v>10977</v>
      </c>
      <c r="K47" s="99">
        <v>3707</v>
      </c>
      <c r="L47" s="100">
        <f t="shared" si="2"/>
        <v>0.33770611278126994</v>
      </c>
      <c r="M47" s="98">
        <v>9020</v>
      </c>
      <c r="N47" s="99">
        <v>2615</v>
      </c>
      <c r="O47" s="100">
        <f t="shared" si="3"/>
        <v>0.28991130820399114</v>
      </c>
      <c r="P47" s="98">
        <v>5267</v>
      </c>
      <c r="Q47" s="99">
        <v>1040</v>
      </c>
      <c r="R47" s="100">
        <f t="shared" si="4"/>
        <v>0.19745585722422632</v>
      </c>
      <c r="S47" s="98">
        <v>2239</v>
      </c>
      <c r="T47" s="99">
        <v>268</v>
      </c>
      <c r="U47" s="100">
        <f t="shared" si="5"/>
        <v>0.11969629298794104</v>
      </c>
      <c r="V47" s="98">
        <v>734</v>
      </c>
      <c r="W47" s="99">
        <v>54</v>
      </c>
      <c r="X47" s="100">
        <f t="shared" si="6"/>
        <v>7.3569482288828342E-2</v>
      </c>
      <c r="Y47" s="98">
        <f t="shared" si="7"/>
        <v>28608</v>
      </c>
      <c r="Z47" s="99">
        <f t="shared" si="7"/>
        <v>7725</v>
      </c>
      <c r="AA47" s="100">
        <f t="shared" si="8"/>
        <v>0.27002936241610737</v>
      </c>
      <c r="AC47" s="64" t="str">
        <f t="shared" si="9"/>
        <v>堺市西区</v>
      </c>
      <c r="AD47" s="65">
        <f t="shared" si="10"/>
        <v>0.17848661831718118</v>
      </c>
      <c r="AE47" s="104"/>
      <c r="AF47" s="101">
        <f t="shared" si="11"/>
        <v>0.21455550118865807</v>
      </c>
      <c r="AG47" s="102">
        <v>0</v>
      </c>
    </row>
    <row r="48" spans="2:33" s="90" customFormat="1">
      <c r="B48" s="97">
        <v>44</v>
      </c>
      <c r="C48" s="105" t="s">
        <v>21</v>
      </c>
      <c r="D48" s="98">
        <v>46</v>
      </c>
      <c r="E48" s="99">
        <v>1</v>
      </c>
      <c r="F48" s="100">
        <f t="shared" si="0"/>
        <v>2.1739130434782608E-2</v>
      </c>
      <c r="G48" s="98">
        <v>104</v>
      </c>
      <c r="H48" s="99">
        <v>19</v>
      </c>
      <c r="I48" s="100">
        <f t="shared" si="1"/>
        <v>0.18269230769230768</v>
      </c>
      <c r="J48" s="98">
        <v>12881</v>
      </c>
      <c r="K48" s="99">
        <v>4151</v>
      </c>
      <c r="L48" s="100">
        <f t="shared" si="2"/>
        <v>0.32225758869652976</v>
      </c>
      <c r="M48" s="98">
        <v>10771</v>
      </c>
      <c r="N48" s="99">
        <v>2860</v>
      </c>
      <c r="O48" s="100">
        <f t="shared" si="3"/>
        <v>0.26552780614613314</v>
      </c>
      <c r="P48" s="98">
        <v>6022</v>
      </c>
      <c r="Q48" s="99">
        <v>1153</v>
      </c>
      <c r="R48" s="100">
        <f t="shared" si="4"/>
        <v>0.19146462969113251</v>
      </c>
      <c r="S48" s="98">
        <v>2344</v>
      </c>
      <c r="T48" s="99">
        <v>304</v>
      </c>
      <c r="U48" s="100">
        <f t="shared" si="5"/>
        <v>0.12969283276450511</v>
      </c>
      <c r="V48" s="98">
        <v>785</v>
      </c>
      <c r="W48" s="99">
        <v>78</v>
      </c>
      <c r="X48" s="100">
        <f t="shared" si="6"/>
        <v>9.936305732484077E-2</v>
      </c>
      <c r="Y48" s="98">
        <f t="shared" si="7"/>
        <v>32953</v>
      </c>
      <c r="Z48" s="99">
        <f t="shared" si="7"/>
        <v>8566</v>
      </c>
      <c r="AA48" s="100">
        <f t="shared" si="8"/>
        <v>0.25994598367371713</v>
      </c>
      <c r="AC48" s="64" t="str">
        <f t="shared" si="9"/>
        <v>忠岡町</v>
      </c>
      <c r="AD48" s="65">
        <f t="shared" si="10"/>
        <v>0.17506874427131072</v>
      </c>
      <c r="AE48" s="104"/>
      <c r="AF48" s="101">
        <f t="shared" si="11"/>
        <v>0.21455550118865807</v>
      </c>
      <c r="AG48" s="102">
        <v>0</v>
      </c>
    </row>
    <row r="49" spans="2:33" s="90" customFormat="1">
      <c r="B49" s="97">
        <v>45</v>
      </c>
      <c r="C49" s="105" t="s">
        <v>47</v>
      </c>
      <c r="D49" s="98">
        <v>85</v>
      </c>
      <c r="E49" s="99">
        <v>9</v>
      </c>
      <c r="F49" s="100">
        <f t="shared" si="0"/>
        <v>0.10588235294117647</v>
      </c>
      <c r="G49" s="98">
        <v>163</v>
      </c>
      <c r="H49" s="99">
        <v>20</v>
      </c>
      <c r="I49" s="100">
        <f t="shared" si="1"/>
        <v>0.12269938650306748</v>
      </c>
      <c r="J49" s="98">
        <v>4155</v>
      </c>
      <c r="K49" s="99">
        <v>1032</v>
      </c>
      <c r="L49" s="100">
        <f t="shared" si="2"/>
        <v>0.24837545126353791</v>
      </c>
      <c r="M49" s="98">
        <v>3805</v>
      </c>
      <c r="N49" s="99">
        <v>712</v>
      </c>
      <c r="O49" s="100">
        <f t="shared" si="3"/>
        <v>0.1871222076215506</v>
      </c>
      <c r="P49" s="98">
        <v>2161</v>
      </c>
      <c r="Q49" s="99">
        <v>249</v>
      </c>
      <c r="R49" s="100">
        <f t="shared" si="4"/>
        <v>0.11522443313280889</v>
      </c>
      <c r="S49" s="98">
        <v>929</v>
      </c>
      <c r="T49" s="99">
        <v>69</v>
      </c>
      <c r="U49" s="100">
        <f t="shared" si="5"/>
        <v>7.4273412271259415E-2</v>
      </c>
      <c r="V49" s="98">
        <v>266</v>
      </c>
      <c r="W49" s="99">
        <v>14</v>
      </c>
      <c r="X49" s="100">
        <f t="shared" si="6"/>
        <v>5.2631578947368418E-2</v>
      </c>
      <c r="Y49" s="98">
        <f t="shared" si="7"/>
        <v>11564</v>
      </c>
      <c r="Z49" s="99">
        <f t="shared" si="7"/>
        <v>2105</v>
      </c>
      <c r="AA49" s="100">
        <f t="shared" si="8"/>
        <v>0.1820304392943618</v>
      </c>
      <c r="AC49" s="64" t="str">
        <f t="shared" si="9"/>
        <v>堺市中区</v>
      </c>
      <c r="AD49" s="65">
        <f t="shared" si="10"/>
        <v>0.17197649242189916</v>
      </c>
      <c r="AE49" s="104"/>
      <c r="AF49" s="101">
        <f t="shared" si="11"/>
        <v>0.21455550118865807</v>
      </c>
      <c r="AG49" s="102">
        <v>0</v>
      </c>
    </row>
    <row r="50" spans="2:33" s="90" customFormat="1">
      <c r="B50" s="97">
        <v>46</v>
      </c>
      <c r="C50" s="105" t="s">
        <v>25</v>
      </c>
      <c r="D50" s="98">
        <v>111</v>
      </c>
      <c r="E50" s="99">
        <v>20</v>
      </c>
      <c r="F50" s="100">
        <f t="shared" si="0"/>
        <v>0.18018018018018017</v>
      </c>
      <c r="G50" s="98">
        <v>127</v>
      </c>
      <c r="H50" s="99">
        <v>23</v>
      </c>
      <c r="I50" s="100">
        <f t="shared" si="1"/>
        <v>0.18110236220472442</v>
      </c>
      <c r="J50" s="98">
        <v>5214</v>
      </c>
      <c r="K50" s="99">
        <v>1815</v>
      </c>
      <c r="L50" s="100">
        <f t="shared" si="2"/>
        <v>0.34810126582278483</v>
      </c>
      <c r="M50" s="98">
        <v>4614</v>
      </c>
      <c r="N50" s="99">
        <v>1430</v>
      </c>
      <c r="O50" s="100">
        <f t="shared" si="3"/>
        <v>0.30992631122670133</v>
      </c>
      <c r="P50" s="98">
        <v>2722</v>
      </c>
      <c r="Q50" s="99">
        <v>685</v>
      </c>
      <c r="R50" s="100">
        <f t="shared" si="4"/>
        <v>0.25165319617927995</v>
      </c>
      <c r="S50" s="98">
        <v>1217</v>
      </c>
      <c r="T50" s="99">
        <v>214</v>
      </c>
      <c r="U50" s="100">
        <f t="shared" si="5"/>
        <v>0.17584223500410848</v>
      </c>
      <c r="V50" s="98">
        <v>382</v>
      </c>
      <c r="W50" s="99">
        <v>39</v>
      </c>
      <c r="X50" s="100">
        <f t="shared" si="6"/>
        <v>0.10209424083769633</v>
      </c>
      <c r="Y50" s="98">
        <f t="shared" si="7"/>
        <v>14387</v>
      </c>
      <c r="Z50" s="99">
        <f t="shared" si="7"/>
        <v>4226</v>
      </c>
      <c r="AA50" s="100">
        <f t="shared" si="8"/>
        <v>0.29373740182108848</v>
      </c>
      <c r="AC50" s="64" t="str">
        <f t="shared" si="9"/>
        <v>交野市</v>
      </c>
      <c r="AD50" s="65">
        <f t="shared" si="10"/>
        <v>0.16974718504355216</v>
      </c>
      <c r="AE50" s="104"/>
      <c r="AF50" s="101">
        <f t="shared" si="11"/>
        <v>0.21455550118865807</v>
      </c>
      <c r="AG50" s="102">
        <v>0</v>
      </c>
    </row>
    <row r="51" spans="2:33" s="90" customFormat="1">
      <c r="B51" s="97">
        <v>47</v>
      </c>
      <c r="C51" s="105" t="s">
        <v>15</v>
      </c>
      <c r="D51" s="98">
        <v>102</v>
      </c>
      <c r="E51" s="99">
        <v>30</v>
      </c>
      <c r="F51" s="100">
        <f t="shared" si="0"/>
        <v>0.29411764705882354</v>
      </c>
      <c r="G51" s="98">
        <v>191</v>
      </c>
      <c r="H51" s="99">
        <v>50</v>
      </c>
      <c r="I51" s="100">
        <f t="shared" si="1"/>
        <v>0.26178010471204188</v>
      </c>
      <c r="J51" s="98">
        <v>11828</v>
      </c>
      <c r="K51" s="99">
        <v>4153</v>
      </c>
      <c r="L51" s="100">
        <f t="shared" si="2"/>
        <v>0.35111599594183296</v>
      </c>
      <c r="M51" s="98">
        <v>9298</v>
      </c>
      <c r="N51" s="99">
        <v>2923</v>
      </c>
      <c r="O51" s="100">
        <f t="shared" si="3"/>
        <v>0.31436868143686814</v>
      </c>
      <c r="P51" s="98">
        <v>4829</v>
      </c>
      <c r="Q51" s="99">
        <v>1173</v>
      </c>
      <c r="R51" s="100">
        <f t="shared" si="4"/>
        <v>0.2429074342513978</v>
      </c>
      <c r="S51" s="98">
        <v>1860</v>
      </c>
      <c r="T51" s="99">
        <v>294</v>
      </c>
      <c r="U51" s="100">
        <f t="shared" si="5"/>
        <v>0.15806451612903225</v>
      </c>
      <c r="V51" s="98">
        <v>591</v>
      </c>
      <c r="W51" s="99">
        <v>71</v>
      </c>
      <c r="X51" s="100">
        <f t="shared" si="6"/>
        <v>0.12013536379018612</v>
      </c>
      <c r="Y51" s="98">
        <f t="shared" si="7"/>
        <v>28699</v>
      </c>
      <c r="Z51" s="99">
        <f t="shared" si="7"/>
        <v>8694</v>
      </c>
      <c r="AA51" s="100">
        <f t="shared" si="8"/>
        <v>0.30293738457785985</v>
      </c>
      <c r="AC51" s="64" t="str">
        <f t="shared" si="9"/>
        <v>堺市堺区</v>
      </c>
      <c r="AD51" s="65">
        <f t="shared" si="10"/>
        <v>0.16856773283160864</v>
      </c>
      <c r="AE51" s="104"/>
      <c r="AF51" s="101">
        <f t="shared" si="11"/>
        <v>0.21455550118865807</v>
      </c>
      <c r="AG51" s="102">
        <v>0</v>
      </c>
    </row>
    <row r="52" spans="2:33" s="90" customFormat="1">
      <c r="B52" s="97">
        <v>48</v>
      </c>
      <c r="C52" s="105" t="s">
        <v>26</v>
      </c>
      <c r="D52" s="98">
        <v>38</v>
      </c>
      <c r="E52" s="99">
        <v>5</v>
      </c>
      <c r="F52" s="100">
        <f t="shared" si="0"/>
        <v>0.13157894736842105</v>
      </c>
      <c r="G52" s="98">
        <v>105</v>
      </c>
      <c r="H52" s="99">
        <v>23</v>
      </c>
      <c r="I52" s="100">
        <f t="shared" si="1"/>
        <v>0.21904761904761905</v>
      </c>
      <c r="J52" s="98">
        <v>5792</v>
      </c>
      <c r="K52" s="99">
        <v>2248</v>
      </c>
      <c r="L52" s="100">
        <f t="shared" si="2"/>
        <v>0.38812154696132595</v>
      </c>
      <c r="M52" s="98">
        <v>4849</v>
      </c>
      <c r="N52" s="99">
        <v>1558</v>
      </c>
      <c r="O52" s="100">
        <f t="shared" si="3"/>
        <v>0.32130336151783873</v>
      </c>
      <c r="P52" s="98">
        <v>3004</v>
      </c>
      <c r="Q52" s="99">
        <v>619</v>
      </c>
      <c r="R52" s="100">
        <f t="shared" si="4"/>
        <v>0.20605858854860187</v>
      </c>
      <c r="S52" s="98">
        <v>1352</v>
      </c>
      <c r="T52" s="99">
        <v>168</v>
      </c>
      <c r="U52" s="100">
        <f t="shared" si="5"/>
        <v>0.1242603550295858</v>
      </c>
      <c r="V52" s="98">
        <v>425</v>
      </c>
      <c r="W52" s="99">
        <v>34</v>
      </c>
      <c r="X52" s="100">
        <f t="shared" si="6"/>
        <v>0.08</v>
      </c>
      <c r="Y52" s="98">
        <f t="shared" si="7"/>
        <v>15565</v>
      </c>
      <c r="Z52" s="99">
        <f t="shared" si="7"/>
        <v>4655</v>
      </c>
      <c r="AA52" s="100">
        <f t="shared" si="8"/>
        <v>0.29906842274333439</v>
      </c>
      <c r="AC52" s="64" t="str">
        <f t="shared" si="9"/>
        <v>泉南市</v>
      </c>
      <c r="AD52" s="65">
        <f t="shared" si="10"/>
        <v>0.15820814724590607</v>
      </c>
      <c r="AE52" s="104"/>
      <c r="AF52" s="101">
        <f t="shared" si="11"/>
        <v>0.21455550118865807</v>
      </c>
      <c r="AG52" s="102">
        <v>0</v>
      </c>
    </row>
    <row r="53" spans="2:33" s="90" customFormat="1">
      <c r="B53" s="97">
        <v>49</v>
      </c>
      <c r="C53" s="105" t="s">
        <v>27</v>
      </c>
      <c r="D53" s="98">
        <v>16</v>
      </c>
      <c r="E53" s="99">
        <v>1</v>
      </c>
      <c r="F53" s="100">
        <f t="shared" si="0"/>
        <v>6.25E-2</v>
      </c>
      <c r="G53" s="98">
        <v>26</v>
      </c>
      <c r="H53" s="99">
        <v>2</v>
      </c>
      <c r="I53" s="100">
        <f t="shared" si="1"/>
        <v>7.6923076923076927E-2</v>
      </c>
      <c r="J53" s="98">
        <v>6418</v>
      </c>
      <c r="K53" s="99">
        <v>1256</v>
      </c>
      <c r="L53" s="100">
        <f t="shared" si="2"/>
        <v>0.19569959488937363</v>
      </c>
      <c r="M53" s="98">
        <v>5272</v>
      </c>
      <c r="N53" s="99">
        <v>841</v>
      </c>
      <c r="O53" s="100">
        <f t="shared" si="3"/>
        <v>0.15952200303490136</v>
      </c>
      <c r="P53" s="98">
        <v>2693</v>
      </c>
      <c r="Q53" s="99">
        <v>288</v>
      </c>
      <c r="R53" s="100">
        <f t="shared" si="4"/>
        <v>0.10694392870404754</v>
      </c>
      <c r="S53" s="98">
        <v>1099</v>
      </c>
      <c r="T53" s="99">
        <v>83</v>
      </c>
      <c r="U53" s="100">
        <f t="shared" si="5"/>
        <v>7.5523202911737947E-2</v>
      </c>
      <c r="V53" s="98">
        <v>343</v>
      </c>
      <c r="W53" s="99">
        <v>18</v>
      </c>
      <c r="X53" s="100">
        <f t="shared" si="6"/>
        <v>5.2478134110787174E-2</v>
      </c>
      <c r="Y53" s="98">
        <f t="shared" si="7"/>
        <v>15867</v>
      </c>
      <c r="Z53" s="99">
        <f t="shared" si="7"/>
        <v>2489</v>
      </c>
      <c r="AA53" s="100">
        <f t="shared" si="8"/>
        <v>0.15686645238545407</v>
      </c>
      <c r="AC53" s="64" t="str">
        <f t="shared" si="9"/>
        <v>都島区</v>
      </c>
      <c r="AD53" s="65">
        <f t="shared" si="10"/>
        <v>0.15737642222009751</v>
      </c>
      <c r="AE53" s="104"/>
      <c r="AF53" s="101">
        <f t="shared" si="11"/>
        <v>0.21455550118865807</v>
      </c>
      <c r="AG53" s="102">
        <v>0</v>
      </c>
    </row>
    <row r="54" spans="2:33" s="90" customFormat="1">
      <c r="B54" s="97">
        <v>50</v>
      </c>
      <c r="C54" s="105" t="s">
        <v>16</v>
      </c>
      <c r="D54" s="98">
        <v>60</v>
      </c>
      <c r="E54" s="99">
        <v>10</v>
      </c>
      <c r="F54" s="100">
        <f t="shared" si="0"/>
        <v>0.16666666666666666</v>
      </c>
      <c r="G54" s="98">
        <v>144</v>
      </c>
      <c r="H54" s="99">
        <v>25</v>
      </c>
      <c r="I54" s="100">
        <f t="shared" si="1"/>
        <v>0.1736111111111111</v>
      </c>
      <c r="J54" s="98">
        <v>5828</v>
      </c>
      <c r="K54" s="99">
        <v>1599</v>
      </c>
      <c r="L54" s="100">
        <f t="shared" si="2"/>
        <v>0.27436513383665068</v>
      </c>
      <c r="M54" s="98">
        <v>4525</v>
      </c>
      <c r="N54" s="99">
        <v>1048</v>
      </c>
      <c r="O54" s="100">
        <f t="shared" si="3"/>
        <v>0.23160220994475139</v>
      </c>
      <c r="P54" s="98">
        <v>2288</v>
      </c>
      <c r="Q54" s="99">
        <v>426</v>
      </c>
      <c r="R54" s="100">
        <f t="shared" si="4"/>
        <v>0.1861888111888112</v>
      </c>
      <c r="S54" s="98">
        <v>844</v>
      </c>
      <c r="T54" s="99">
        <v>108</v>
      </c>
      <c r="U54" s="100">
        <f t="shared" si="5"/>
        <v>0.12796208530805686</v>
      </c>
      <c r="V54" s="98">
        <v>255</v>
      </c>
      <c r="W54" s="99">
        <v>21</v>
      </c>
      <c r="X54" s="100">
        <f t="shared" si="6"/>
        <v>8.2352941176470587E-2</v>
      </c>
      <c r="Y54" s="98">
        <f t="shared" si="7"/>
        <v>13944</v>
      </c>
      <c r="Z54" s="99">
        <f t="shared" si="7"/>
        <v>3237</v>
      </c>
      <c r="AA54" s="100">
        <f t="shared" si="8"/>
        <v>0.23214285714285715</v>
      </c>
      <c r="AC54" s="64" t="str">
        <f t="shared" si="9"/>
        <v>松原市</v>
      </c>
      <c r="AD54" s="65">
        <f t="shared" si="10"/>
        <v>0.15686645238545407</v>
      </c>
      <c r="AE54" s="104"/>
      <c r="AF54" s="101">
        <f t="shared" si="11"/>
        <v>0.21455550118865807</v>
      </c>
      <c r="AG54" s="102">
        <v>0</v>
      </c>
    </row>
    <row r="55" spans="2:33" s="90" customFormat="1">
      <c r="B55" s="97">
        <v>51</v>
      </c>
      <c r="C55" s="105" t="s">
        <v>48</v>
      </c>
      <c r="D55" s="98">
        <v>72</v>
      </c>
      <c r="E55" s="99">
        <v>14</v>
      </c>
      <c r="F55" s="100">
        <f t="shared" si="0"/>
        <v>0.19444444444444445</v>
      </c>
      <c r="G55" s="98">
        <v>133</v>
      </c>
      <c r="H55" s="99">
        <v>25</v>
      </c>
      <c r="I55" s="100">
        <f t="shared" si="1"/>
        <v>0.18796992481203006</v>
      </c>
      <c r="J55" s="98">
        <v>6923</v>
      </c>
      <c r="K55" s="99">
        <v>2604</v>
      </c>
      <c r="L55" s="100">
        <f t="shared" si="2"/>
        <v>0.37613751263902934</v>
      </c>
      <c r="M55" s="98">
        <v>5821</v>
      </c>
      <c r="N55" s="99">
        <v>2006</v>
      </c>
      <c r="O55" s="100">
        <f t="shared" si="3"/>
        <v>0.34461432743514858</v>
      </c>
      <c r="P55" s="98">
        <v>3259</v>
      </c>
      <c r="Q55" s="99">
        <v>838</v>
      </c>
      <c r="R55" s="100">
        <f t="shared" si="4"/>
        <v>0.2571340902117214</v>
      </c>
      <c r="S55" s="98">
        <v>1368</v>
      </c>
      <c r="T55" s="99">
        <v>234</v>
      </c>
      <c r="U55" s="100">
        <f t="shared" si="5"/>
        <v>0.17105263157894737</v>
      </c>
      <c r="V55" s="98">
        <v>467</v>
      </c>
      <c r="W55" s="99">
        <v>64</v>
      </c>
      <c r="X55" s="100">
        <f t="shared" si="6"/>
        <v>0.13704496788008566</v>
      </c>
      <c r="Y55" s="98">
        <f t="shared" si="7"/>
        <v>18043</v>
      </c>
      <c r="Z55" s="99">
        <f t="shared" si="7"/>
        <v>5785</v>
      </c>
      <c r="AA55" s="100">
        <f t="shared" si="8"/>
        <v>0.32062295627113008</v>
      </c>
      <c r="AC55" s="64" t="str">
        <f t="shared" si="9"/>
        <v>東淀川区</v>
      </c>
      <c r="AD55" s="65">
        <f t="shared" si="10"/>
        <v>0.15353661301292224</v>
      </c>
      <c r="AE55" s="104"/>
      <c r="AF55" s="101">
        <f t="shared" si="11"/>
        <v>0.21455550118865807</v>
      </c>
      <c r="AG55" s="102">
        <v>0</v>
      </c>
    </row>
    <row r="56" spans="2:33" s="90" customFormat="1">
      <c r="B56" s="97">
        <v>52</v>
      </c>
      <c r="C56" s="105" t="s">
        <v>4</v>
      </c>
      <c r="D56" s="98">
        <v>5</v>
      </c>
      <c r="E56" s="99">
        <v>1</v>
      </c>
      <c r="F56" s="100">
        <f t="shared" si="0"/>
        <v>0.2</v>
      </c>
      <c r="G56" s="98">
        <v>29</v>
      </c>
      <c r="H56" s="99">
        <v>4</v>
      </c>
      <c r="I56" s="100">
        <f t="shared" si="1"/>
        <v>0.13793103448275862</v>
      </c>
      <c r="J56" s="98">
        <v>5669</v>
      </c>
      <c r="K56" s="99">
        <v>1874</v>
      </c>
      <c r="L56" s="100">
        <f t="shared" si="2"/>
        <v>0.33056976539072147</v>
      </c>
      <c r="M56" s="98">
        <v>4655</v>
      </c>
      <c r="N56" s="99">
        <v>1303</v>
      </c>
      <c r="O56" s="100">
        <f t="shared" si="3"/>
        <v>0.27991407089151449</v>
      </c>
      <c r="P56" s="98">
        <v>2771</v>
      </c>
      <c r="Q56" s="99">
        <v>631</v>
      </c>
      <c r="R56" s="100">
        <f t="shared" si="4"/>
        <v>0.2277156261277517</v>
      </c>
      <c r="S56" s="98">
        <v>1329</v>
      </c>
      <c r="T56" s="99">
        <v>197</v>
      </c>
      <c r="U56" s="100">
        <f t="shared" si="5"/>
        <v>0.14823175319789314</v>
      </c>
      <c r="V56" s="98">
        <v>484</v>
      </c>
      <c r="W56" s="99">
        <v>59</v>
      </c>
      <c r="X56" s="100">
        <f t="shared" si="6"/>
        <v>0.12190082644628099</v>
      </c>
      <c r="Y56" s="98">
        <f t="shared" si="7"/>
        <v>14942</v>
      </c>
      <c r="Z56" s="99">
        <f t="shared" si="7"/>
        <v>4069</v>
      </c>
      <c r="AA56" s="100">
        <f t="shared" si="8"/>
        <v>0.2723196359255789</v>
      </c>
      <c r="AC56" s="64" t="str">
        <f t="shared" si="9"/>
        <v>福島区</v>
      </c>
      <c r="AD56" s="65">
        <f t="shared" si="10"/>
        <v>0.15305349295347781</v>
      </c>
      <c r="AE56" s="104"/>
      <c r="AF56" s="101">
        <f t="shared" si="11"/>
        <v>0.21455550118865807</v>
      </c>
      <c r="AG56" s="102">
        <v>0</v>
      </c>
    </row>
    <row r="57" spans="2:33" s="90" customFormat="1">
      <c r="B57" s="97">
        <v>53</v>
      </c>
      <c r="C57" s="105" t="s">
        <v>22</v>
      </c>
      <c r="D57" s="98">
        <v>39</v>
      </c>
      <c r="E57" s="99">
        <v>5</v>
      </c>
      <c r="F57" s="100">
        <f t="shared" si="0"/>
        <v>0.12820512820512819</v>
      </c>
      <c r="G57" s="98">
        <v>52</v>
      </c>
      <c r="H57" s="99">
        <v>3</v>
      </c>
      <c r="I57" s="100">
        <f t="shared" si="1"/>
        <v>5.7692307692307696E-2</v>
      </c>
      <c r="J57" s="98">
        <v>3352</v>
      </c>
      <c r="K57" s="99">
        <v>968</v>
      </c>
      <c r="L57" s="100">
        <f t="shared" si="2"/>
        <v>0.28878281622911695</v>
      </c>
      <c r="M57" s="98">
        <v>2782</v>
      </c>
      <c r="N57" s="99">
        <v>633</v>
      </c>
      <c r="O57" s="100">
        <f t="shared" si="3"/>
        <v>0.22753414809489575</v>
      </c>
      <c r="P57" s="98">
        <v>1538</v>
      </c>
      <c r="Q57" s="99">
        <v>253</v>
      </c>
      <c r="R57" s="100">
        <f t="shared" si="4"/>
        <v>0.16449934980494149</v>
      </c>
      <c r="S57" s="98">
        <v>646</v>
      </c>
      <c r="T57" s="99">
        <v>85</v>
      </c>
      <c r="U57" s="100">
        <f t="shared" si="5"/>
        <v>0.13157894736842105</v>
      </c>
      <c r="V57" s="98">
        <v>205</v>
      </c>
      <c r="W57" s="99">
        <v>10</v>
      </c>
      <c r="X57" s="100">
        <f t="shared" si="6"/>
        <v>4.878048780487805E-2</v>
      </c>
      <c r="Y57" s="98">
        <f t="shared" si="7"/>
        <v>8614</v>
      </c>
      <c r="Z57" s="99">
        <f t="shared" si="7"/>
        <v>1957</v>
      </c>
      <c r="AA57" s="100">
        <f t="shared" si="8"/>
        <v>0.2271882981193406</v>
      </c>
      <c r="AC57" s="64" t="str">
        <f t="shared" si="9"/>
        <v>鶴見区</v>
      </c>
      <c r="AD57" s="65">
        <f t="shared" si="10"/>
        <v>0.14964307746540936</v>
      </c>
      <c r="AE57" s="104"/>
      <c r="AF57" s="101">
        <f t="shared" si="11"/>
        <v>0.21455550118865807</v>
      </c>
      <c r="AG57" s="102">
        <v>0</v>
      </c>
    </row>
    <row r="58" spans="2:33" s="90" customFormat="1">
      <c r="B58" s="97">
        <v>54</v>
      </c>
      <c r="C58" s="105" t="s">
        <v>28</v>
      </c>
      <c r="D58" s="98">
        <v>68</v>
      </c>
      <c r="E58" s="99">
        <v>5</v>
      </c>
      <c r="F58" s="100">
        <f t="shared" si="0"/>
        <v>7.3529411764705885E-2</v>
      </c>
      <c r="G58" s="98">
        <v>132</v>
      </c>
      <c r="H58" s="99">
        <v>20</v>
      </c>
      <c r="I58" s="100">
        <f t="shared" si="1"/>
        <v>0.15151515151515152</v>
      </c>
      <c r="J58" s="98">
        <v>5535</v>
      </c>
      <c r="K58" s="99">
        <v>2029</v>
      </c>
      <c r="L58" s="100">
        <f t="shared" si="2"/>
        <v>0.36657633242999099</v>
      </c>
      <c r="M58" s="98">
        <v>4550</v>
      </c>
      <c r="N58" s="99">
        <v>1440</v>
      </c>
      <c r="O58" s="100">
        <f t="shared" si="3"/>
        <v>0.31648351648351647</v>
      </c>
      <c r="P58" s="98">
        <v>2651</v>
      </c>
      <c r="Q58" s="99">
        <v>636</v>
      </c>
      <c r="R58" s="100">
        <f t="shared" si="4"/>
        <v>0.23990946812523575</v>
      </c>
      <c r="S58" s="98">
        <v>1151</v>
      </c>
      <c r="T58" s="99">
        <v>195</v>
      </c>
      <c r="U58" s="100">
        <f t="shared" si="5"/>
        <v>0.16941789748045177</v>
      </c>
      <c r="V58" s="98">
        <v>364</v>
      </c>
      <c r="W58" s="99">
        <v>31</v>
      </c>
      <c r="X58" s="100">
        <f t="shared" si="6"/>
        <v>8.5164835164835168E-2</v>
      </c>
      <c r="Y58" s="98">
        <f t="shared" si="7"/>
        <v>14451</v>
      </c>
      <c r="Z58" s="99">
        <f t="shared" si="7"/>
        <v>4356</v>
      </c>
      <c r="AA58" s="100">
        <f t="shared" si="8"/>
        <v>0.30143242682167326</v>
      </c>
      <c r="AC58" s="64" t="str">
        <f t="shared" si="9"/>
        <v>城東区</v>
      </c>
      <c r="AD58" s="65">
        <f t="shared" si="10"/>
        <v>0.14639687235841081</v>
      </c>
      <c r="AE58" s="104"/>
      <c r="AF58" s="101">
        <f t="shared" si="11"/>
        <v>0.21455550118865807</v>
      </c>
      <c r="AG58" s="102">
        <v>0</v>
      </c>
    </row>
    <row r="59" spans="2:33" s="90" customFormat="1">
      <c r="B59" s="97">
        <v>55</v>
      </c>
      <c r="C59" s="105" t="s">
        <v>17</v>
      </c>
      <c r="D59" s="98">
        <v>27</v>
      </c>
      <c r="E59" s="99">
        <v>4</v>
      </c>
      <c r="F59" s="100">
        <f t="shared" si="0"/>
        <v>0.14814814814814814</v>
      </c>
      <c r="G59" s="98">
        <v>102</v>
      </c>
      <c r="H59" s="99">
        <v>16</v>
      </c>
      <c r="I59" s="100">
        <f t="shared" si="1"/>
        <v>0.15686274509803921</v>
      </c>
      <c r="J59" s="98">
        <v>6334</v>
      </c>
      <c r="K59" s="99">
        <v>2198</v>
      </c>
      <c r="L59" s="100">
        <f t="shared" si="2"/>
        <v>0.34701610356804546</v>
      </c>
      <c r="M59" s="98">
        <v>5071</v>
      </c>
      <c r="N59" s="99">
        <v>1572</v>
      </c>
      <c r="O59" s="100">
        <f t="shared" si="3"/>
        <v>0.30999802800236642</v>
      </c>
      <c r="P59" s="98">
        <v>2419</v>
      </c>
      <c r="Q59" s="99">
        <v>579</v>
      </c>
      <c r="R59" s="100">
        <f t="shared" si="4"/>
        <v>0.23935510541546093</v>
      </c>
      <c r="S59" s="98">
        <v>782</v>
      </c>
      <c r="T59" s="99">
        <v>121</v>
      </c>
      <c r="U59" s="100">
        <f t="shared" si="5"/>
        <v>0.15473145780051151</v>
      </c>
      <c r="V59" s="98">
        <v>231</v>
      </c>
      <c r="W59" s="99">
        <v>26</v>
      </c>
      <c r="X59" s="100">
        <f t="shared" si="6"/>
        <v>0.11255411255411256</v>
      </c>
      <c r="Y59" s="98">
        <f t="shared" si="7"/>
        <v>14966</v>
      </c>
      <c r="Z59" s="99">
        <f t="shared" si="7"/>
        <v>4516</v>
      </c>
      <c r="AA59" s="100">
        <f t="shared" si="8"/>
        <v>0.30175063477215019</v>
      </c>
      <c r="AC59" s="64" t="str">
        <f t="shared" si="9"/>
        <v>住吉区</v>
      </c>
      <c r="AD59" s="65">
        <f t="shared" si="10"/>
        <v>0.1462253829321663</v>
      </c>
      <c r="AE59" s="104"/>
      <c r="AF59" s="101">
        <f t="shared" si="11"/>
        <v>0.21455550118865807</v>
      </c>
      <c r="AG59" s="102">
        <v>0</v>
      </c>
    </row>
    <row r="60" spans="2:33" s="90" customFormat="1">
      <c r="B60" s="97">
        <v>56</v>
      </c>
      <c r="C60" s="105" t="s">
        <v>10</v>
      </c>
      <c r="D60" s="98">
        <v>32</v>
      </c>
      <c r="E60" s="99">
        <v>6</v>
      </c>
      <c r="F60" s="100">
        <f t="shared" si="0"/>
        <v>0.1875</v>
      </c>
      <c r="G60" s="98">
        <v>61</v>
      </c>
      <c r="H60" s="99">
        <v>8</v>
      </c>
      <c r="I60" s="100">
        <f t="shared" si="1"/>
        <v>0.13114754098360656</v>
      </c>
      <c r="J60" s="98">
        <v>3811</v>
      </c>
      <c r="K60" s="99">
        <v>899</v>
      </c>
      <c r="L60" s="100">
        <f t="shared" si="2"/>
        <v>0.23589609026502231</v>
      </c>
      <c r="M60" s="98">
        <v>2878</v>
      </c>
      <c r="N60" s="99">
        <v>547</v>
      </c>
      <c r="O60" s="100">
        <f t="shared" si="3"/>
        <v>0.19006254343293955</v>
      </c>
      <c r="P60" s="98">
        <v>1435</v>
      </c>
      <c r="Q60" s="99">
        <v>163</v>
      </c>
      <c r="R60" s="100">
        <f t="shared" si="4"/>
        <v>0.11358885017421602</v>
      </c>
      <c r="S60" s="98">
        <v>594</v>
      </c>
      <c r="T60" s="99">
        <v>37</v>
      </c>
      <c r="U60" s="100">
        <f t="shared" si="5"/>
        <v>6.2289562289562291E-2</v>
      </c>
      <c r="V60" s="98">
        <v>191</v>
      </c>
      <c r="W60" s="99">
        <v>7</v>
      </c>
      <c r="X60" s="100">
        <f t="shared" si="6"/>
        <v>3.6649214659685861E-2</v>
      </c>
      <c r="Y60" s="98">
        <f t="shared" si="7"/>
        <v>9002</v>
      </c>
      <c r="Z60" s="99">
        <f t="shared" si="7"/>
        <v>1667</v>
      </c>
      <c r="AA60" s="100">
        <f t="shared" si="8"/>
        <v>0.18518107087313931</v>
      </c>
      <c r="AC60" s="64" t="str">
        <f t="shared" si="9"/>
        <v>大正区</v>
      </c>
      <c r="AD60" s="65">
        <f t="shared" si="10"/>
        <v>0.14485268223969949</v>
      </c>
      <c r="AE60" s="104"/>
      <c r="AF60" s="101">
        <f t="shared" si="11"/>
        <v>0.21455550118865807</v>
      </c>
      <c r="AG60" s="102">
        <v>0</v>
      </c>
    </row>
    <row r="61" spans="2:33" s="90" customFormat="1">
      <c r="B61" s="97">
        <v>57</v>
      </c>
      <c r="C61" s="105" t="s">
        <v>49</v>
      </c>
      <c r="D61" s="98">
        <v>26</v>
      </c>
      <c r="E61" s="99">
        <v>6</v>
      </c>
      <c r="F61" s="100">
        <f t="shared" si="0"/>
        <v>0.23076923076923078</v>
      </c>
      <c r="G61" s="98">
        <v>70</v>
      </c>
      <c r="H61" s="99">
        <v>9</v>
      </c>
      <c r="I61" s="100">
        <f t="shared" si="1"/>
        <v>0.12857142857142856</v>
      </c>
      <c r="J61" s="98">
        <v>2579</v>
      </c>
      <c r="K61" s="99">
        <v>583</v>
      </c>
      <c r="L61" s="100">
        <f t="shared" si="2"/>
        <v>0.22605661108956959</v>
      </c>
      <c r="M61" s="98">
        <v>2206</v>
      </c>
      <c r="N61" s="99">
        <v>420</v>
      </c>
      <c r="O61" s="100">
        <f t="shared" si="3"/>
        <v>0.19038984587488667</v>
      </c>
      <c r="P61" s="98">
        <v>1419</v>
      </c>
      <c r="Q61" s="99">
        <v>202</v>
      </c>
      <c r="R61" s="100">
        <f t="shared" si="4"/>
        <v>0.142353770260747</v>
      </c>
      <c r="S61" s="98">
        <v>604</v>
      </c>
      <c r="T61" s="99">
        <v>79</v>
      </c>
      <c r="U61" s="100">
        <f t="shared" si="5"/>
        <v>0.13079470198675497</v>
      </c>
      <c r="V61" s="98">
        <v>193</v>
      </c>
      <c r="W61" s="99">
        <v>20</v>
      </c>
      <c r="X61" s="100">
        <f t="shared" si="6"/>
        <v>0.10362694300518134</v>
      </c>
      <c r="Y61" s="98">
        <f t="shared" si="7"/>
        <v>7097</v>
      </c>
      <c r="Z61" s="99">
        <f t="shared" si="7"/>
        <v>1319</v>
      </c>
      <c r="AA61" s="100">
        <f t="shared" si="8"/>
        <v>0.18585317739890095</v>
      </c>
      <c r="AC61" s="64" t="str">
        <f t="shared" si="9"/>
        <v>阪南市</v>
      </c>
      <c r="AD61" s="65">
        <f t="shared" si="10"/>
        <v>0.14275823871503737</v>
      </c>
      <c r="AE61" s="104"/>
      <c r="AF61" s="101">
        <f t="shared" si="11"/>
        <v>0.21455550118865807</v>
      </c>
      <c r="AG61" s="102">
        <v>0</v>
      </c>
    </row>
    <row r="62" spans="2:33" s="90" customFormat="1">
      <c r="B62" s="97">
        <v>58</v>
      </c>
      <c r="C62" s="105" t="s">
        <v>29</v>
      </c>
      <c r="D62" s="98">
        <v>31</v>
      </c>
      <c r="E62" s="99">
        <v>5</v>
      </c>
      <c r="F62" s="100">
        <f t="shared" si="0"/>
        <v>0.16129032258064516</v>
      </c>
      <c r="G62" s="98">
        <v>35</v>
      </c>
      <c r="H62" s="99">
        <v>11</v>
      </c>
      <c r="I62" s="100">
        <f t="shared" si="1"/>
        <v>0.31428571428571428</v>
      </c>
      <c r="J62" s="98">
        <v>2999</v>
      </c>
      <c r="K62" s="99">
        <v>1191</v>
      </c>
      <c r="L62" s="100">
        <f t="shared" si="2"/>
        <v>0.39713237745915303</v>
      </c>
      <c r="M62" s="98">
        <v>2588</v>
      </c>
      <c r="N62" s="99">
        <v>893</v>
      </c>
      <c r="O62" s="100">
        <f t="shared" si="3"/>
        <v>0.34505409582689334</v>
      </c>
      <c r="P62" s="98">
        <v>1545</v>
      </c>
      <c r="Q62" s="99">
        <v>389</v>
      </c>
      <c r="R62" s="100">
        <f t="shared" si="4"/>
        <v>0.25177993527508091</v>
      </c>
      <c r="S62" s="98">
        <v>686</v>
      </c>
      <c r="T62" s="99">
        <v>131</v>
      </c>
      <c r="U62" s="100">
        <f t="shared" si="5"/>
        <v>0.19096209912536444</v>
      </c>
      <c r="V62" s="98">
        <v>212</v>
      </c>
      <c r="W62" s="99">
        <v>21</v>
      </c>
      <c r="X62" s="100">
        <f t="shared" si="6"/>
        <v>9.9056603773584911E-2</v>
      </c>
      <c r="Y62" s="98">
        <f t="shared" si="7"/>
        <v>8096</v>
      </c>
      <c r="Z62" s="99">
        <f t="shared" si="7"/>
        <v>2641</v>
      </c>
      <c r="AA62" s="100">
        <f t="shared" si="8"/>
        <v>0.32621047430830041</v>
      </c>
      <c r="AC62" s="64" t="str">
        <f t="shared" si="9"/>
        <v>中央区</v>
      </c>
      <c r="AD62" s="65">
        <f t="shared" si="10"/>
        <v>0.14058990866896243</v>
      </c>
      <c r="AE62" s="104"/>
      <c r="AF62" s="101">
        <f t="shared" si="11"/>
        <v>0.21455550118865807</v>
      </c>
      <c r="AG62" s="102">
        <v>0</v>
      </c>
    </row>
    <row r="63" spans="2:33" s="90" customFormat="1">
      <c r="B63" s="97">
        <v>59</v>
      </c>
      <c r="C63" s="105" t="s">
        <v>23</v>
      </c>
      <c r="D63" s="98">
        <v>44</v>
      </c>
      <c r="E63" s="99">
        <v>14</v>
      </c>
      <c r="F63" s="100">
        <f t="shared" si="0"/>
        <v>0.31818181818181818</v>
      </c>
      <c r="G63" s="98">
        <v>110</v>
      </c>
      <c r="H63" s="99">
        <v>17</v>
      </c>
      <c r="I63" s="100">
        <f t="shared" si="1"/>
        <v>0.15454545454545454</v>
      </c>
      <c r="J63" s="98">
        <v>22518</v>
      </c>
      <c r="K63" s="99">
        <v>5624</v>
      </c>
      <c r="L63" s="100">
        <f t="shared" si="2"/>
        <v>0.24975575095479172</v>
      </c>
      <c r="M63" s="98">
        <v>19743</v>
      </c>
      <c r="N63" s="99">
        <v>4129</v>
      </c>
      <c r="O63" s="100">
        <f t="shared" si="3"/>
        <v>0.20913741579293926</v>
      </c>
      <c r="P63" s="98">
        <v>10469</v>
      </c>
      <c r="Q63" s="99">
        <v>1458</v>
      </c>
      <c r="R63" s="100">
        <f t="shared" si="4"/>
        <v>0.1392683159805139</v>
      </c>
      <c r="S63" s="98">
        <v>4179</v>
      </c>
      <c r="T63" s="99">
        <v>365</v>
      </c>
      <c r="U63" s="100">
        <f t="shared" si="5"/>
        <v>8.734146925101699E-2</v>
      </c>
      <c r="V63" s="98">
        <v>1341</v>
      </c>
      <c r="W63" s="99">
        <v>67</v>
      </c>
      <c r="X63" s="100">
        <f t="shared" si="6"/>
        <v>4.9962714392244596E-2</v>
      </c>
      <c r="Y63" s="98">
        <f t="shared" si="7"/>
        <v>58404</v>
      </c>
      <c r="Z63" s="99">
        <f t="shared" si="7"/>
        <v>11674</v>
      </c>
      <c r="AA63" s="100">
        <f t="shared" si="8"/>
        <v>0.19988356961851927</v>
      </c>
      <c r="AC63" s="64" t="str">
        <f t="shared" si="9"/>
        <v>天王寺区</v>
      </c>
      <c r="AD63" s="65">
        <f t="shared" si="10"/>
        <v>0.13830445544554457</v>
      </c>
      <c r="AE63" s="104"/>
      <c r="AF63" s="101">
        <f t="shared" si="11"/>
        <v>0.21455550118865807</v>
      </c>
      <c r="AG63" s="102">
        <v>0</v>
      </c>
    </row>
    <row r="64" spans="2:33" s="90" customFormat="1">
      <c r="B64" s="97">
        <v>60</v>
      </c>
      <c r="C64" s="105" t="s">
        <v>50</v>
      </c>
      <c r="D64" s="98">
        <v>32</v>
      </c>
      <c r="E64" s="99">
        <v>4</v>
      </c>
      <c r="F64" s="100">
        <f t="shared" si="0"/>
        <v>0.125</v>
      </c>
      <c r="G64" s="98">
        <v>61</v>
      </c>
      <c r="H64" s="99">
        <v>11</v>
      </c>
      <c r="I64" s="100">
        <f t="shared" si="1"/>
        <v>0.18032786885245902</v>
      </c>
      <c r="J64" s="98">
        <v>2871</v>
      </c>
      <c r="K64" s="99">
        <v>591</v>
      </c>
      <c r="L64" s="100">
        <f t="shared" si="2"/>
        <v>0.20585161964472309</v>
      </c>
      <c r="M64" s="98">
        <v>2379</v>
      </c>
      <c r="N64" s="99">
        <v>380</v>
      </c>
      <c r="O64" s="100">
        <f t="shared" si="3"/>
        <v>0.15973097940311054</v>
      </c>
      <c r="P64" s="98">
        <v>1338</v>
      </c>
      <c r="Q64" s="99">
        <v>140</v>
      </c>
      <c r="R64" s="100">
        <f t="shared" si="4"/>
        <v>0.10463378176382661</v>
      </c>
      <c r="S64" s="98">
        <v>545</v>
      </c>
      <c r="T64" s="99">
        <v>37</v>
      </c>
      <c r="U64" s="100">
        <f t="shared" si="5"/>
        <v>6.7889908256880738E-2</v>
      </c>
      <c r="V64" s="98">
        <v>163</v>
      </c>
      <c r="W64" s="99">
        <v>6</v>
      </c>
      <c r="X64" s="100">
        <f t="shared" si="6"/>
        <v>3.6809815950920248E-2</v>
      </c>
      <c r="Y64" s="98">
        <f t="shared" si="7"/>
        <v>7389</v>
      </c>
      <c r="Z64" s="99">
        <f t="shared" si="7"/>
        <v>1169</v>
      </c>
      <c r="AA64" s="100">
        <f t="shared" si="8"/>
        <v>0.15820814724590607</v>
      </c>
      <c r="AC64" s="64" t="str">
        <f t="shared" si="9"/>
        <v>大阪市</v>
      </c>
      <c r="AD64" s="65">
        <f t="shared" si="10"/>
        <v>0.13702664649633686</v>
      </c>
      <c r="AE64" s="104"/>
      <c r="AF64" s="101">
        <f t="shared" si="11"/>
        <v>0.21455550118865807</v>
      </c>
      <c r="AG64" s="102">
        <v>0</v>
      </c>
    </row>
    <row r="65" spans="2:33" s="90" customFormat="1">
      <c r="B65" s="97">
        <v>61</v>
      </c>
      <c r="C65" s="105" t="s">
        <v>18</v>
      </c>
      <c r="D65" s="98">
        <v>4</v>
      </c>
      <c r="E65" s="99">
        <v>0</v>
      </c>
      <c r="F65" s="100">
        <f t="shared" si="0"/>
        <v>0</v>
      </c>
      <c r="G65" s="98">
        <v>20</v>
      </c>
      <c r="H65" s="99">
        <v>1</v>
      </c>
      <c r="I65" s="100">
        <f t="shared" si="1"/>
        <v>0.05</v>
      </c>
      <c r="J65" s="98">
        <v>2641</v>
      </c>
      <c r="K65" s="99">
        <v>660</v>
      </c>
      <c r="L65" s="100">
        <f t="shared" si="2"/>
        <v>0.24990533888678532</v>
      </c>
      <c r="M65" s="98">
        <v>2005</v>
      </c>
      <c r="N65" s="99">
        <v>442</v>
      </c>
      <c r="O65" s="100">
        <f t="shared" si="3"/>
        <v>0.22044887780548628</v>
      </c>
      <c r="P65" s="98">
        <v>992</v>
      </c>
      <c r="Q65" s="99">
        <v>178</v>
      </c>
      <c r="R65" s="100">
        <f t="shared" si="4"/>
        <v>0.17943548387096775</v>
      </c>
      <c r="S65" s="98">
        <v>397</v>
      </c>
      <c r="T65" s="99">
        <v>44</v>
      </c>
      <c r="U65" s="100">
        <f t="shared" si="5"/>
        <v>0.11083123425692695</v>
      </c>
      <c r="V65" s="98">
        <v>142</v>
      </c>
      <c r="W65" s="99">
        <v>9</v>
      </c>
      <c r="X65" s="100">
        <f t="shared" si="6"/>
        <v>6.3380281690140844E-2</v>
      </c>
      <c r="Y65" s="98">
        <f t="shared" si="7"/>
        <v>6201</v>
      </c>
      <c r="Z65" s="99">
        <f t="shared" si="7"/>
        <v>1334</v>
      </c>
      <c r="AA65" s="100">
        <f t="shared" si="8"/>
        <v>0.21512659248508306</v>
      </c>
      <c r="AC65" s="64" t="str">
        <f t="shared" si="9"/>
        <v>東成区</v>
      </c>
      <c r="AD65" s="65">
        <f t="shared" si="10"/>
        <v>0.13523830297742392</v>
      </c>
      <c r="AE65" s="104"/>
      <c r="AF65" s="101">
        <f t="shared" si="11"/>
        <v>0.21455550118865807</v>
      </c>
      <c r="AG65" s="102">
        <v>0</v>
      </c>
    </row>
    <row r="66" spans="2:33" s="90" customFormat="1">
      <c r="B66" s="97">
        <v>62</v>
      </c>
      <c r="C66" s="105" t="s">
        <v>19</v>
      </c>
      <c r="D66" s="98">
        <v>23</v>
      </c>
      <c r="E66" s="99">
        <v>3</v>
      </c>
      <c r="F66" s="100">
        <f t="shared" si="0"/>
        <v>0.13043478260869565</v>
      </c>
      <c r="G66" s="98">
        <v>63</v>
      </c>
      <c r="H66" s="99">
        <v>10</v>
      </c>
      <c r="I66" s="100">
        <f t="shared" si="1"/>
        <v>0.15873015873015872</v>
      </c>
      <c r="J66" s="98">
        <v>3872</v>
      </c>
      <c r="K66" s="99">
        <v>844</v>
      </c>
      <c r="L66" s="100">
        <f t="shared" si="2"/>
        <v>0.21797520661157024</v>
      </c>
      <c r="M66" s="98">
        <v>3104</v>
      </c>
      <c r="N66" s="99">
        <v>527</v>
      </c>
      <c r="O66" s="100">
        <f t="shared" si="3"/>
        <v>0.16978092783505155</v>
      </c>
      <c r="P66" s="98">
        <v>1478</v>
      </c>
      <c r="Q66" s="99">
        <v>158</v>
      </c>
      <c r="R66" s="100">
        <f t="shared" si="4"/>
        <v>0.10690121786197564</v>
      </c>
      <c r="S66" s="98">
        <v>648</v>
      </c>
      <c r="T66" s="99">
        <v>50</v>
      </c>
      <c r="U66" s="100">
        <f t="shared" si="5"/>
        <v>7.716049382716049E-2</v>
      </c>
      <c r="V66" s="98">
        <v>226</v>
      </c>
      <c r="W66" s="99">
        <v>6</v>
      </c>
      <c r="X66" s="100">
        <f t="shared" si="6"/>
        <v>2.6548672566371681E-2</v>
      </c>
      <c r="Y66" s="98">
        <f t="shared" si="7"/>
        <v>9414</v>
      </c>
      <c r="Z66" s="99">
        <f t="shared" si="7"/>
        <v>1598</v>
      </c>
      <c r="AA66" s="100">
        <f t="shared" si="8"/>
        <v>0.16974718504355216</v>
      </c>
      <c r="AC66" s="64" t="str">
        <f t="shared" si="9"/>
        <v>淀川区</v>
      </c>
      <c r="AD66" s="65">
        <f t="shared" si="10"/>
        <v>0.13497473263603244</v>
      </c>
      <c r="AE66" s="104"/>
      <c r="AF66" s="101">
        <f t="shared" si="11"/>
        <v>0.21455550118865807</v>
      </c>
      <c r="AG66" s="102">
        <v>0</v>
      </c>
    </row>
    <row r="67" spans="2:33" s="90" customFormat="1">
      <c r="B67" s="97">
        <v>63</v>
      </c>
      <c r="C67" s="105" t="s">
        <v>30</v>
      </c>
      <c r="D67" s="98">
        <v>7</v>
      </c>
      <c r="E67" s="99">
        <v>5</v>
      </c>
      <c r="F67" s="100">
        <f t="shared" si="0"/>
        <v>0.7142857142857143</v>
      </c>
      <c r="G67" s="98">
        <v>15</v>
      </c>
      <c r="H67" s="99">
        <v>4</v>
      </c>
      <c r="I67" s="100">
        <f t="shared" si="1"/>
        <v>0.26666666666666666</v>
      </c>
      <c r="J67" s="98">
        <v>2565</v>
      </c>
      <c r="K67" s="99">
        <v>895</v>
      </c>
      <c r="L67" s="100">
        <f t="shared" si="2"/>
        <v>0.3489278752436647</v>
      </c>
      <c r="M67" s="98">
        <v>2204</v>
      </c>
      <c r="N67" s="99">
        <v>613</v>
      </c>
      <c r="O67" s="100">
        <f t="shared" si="3"/>
        <v>0.27813067150635207</v>
      </c>
      <c r="P67" s="98">
        <v>1279</v>
      </c>
      <c r="Q67" s="99">
        <v>283</v>
      </c>
      <c r="R67" s="100">
        <f t="shared" si="4"/>
        <v>0.22126661454261143</v>
      </c>
      <c r="S67" s="98">
        <v>584</v>
      </c>
      <c r="T67" s="99">
        <v>80</v>
      </c>
      <c r="U67" s="100">
        <f t="shared" si="5"/>
        <v>0.13698630136986301</v>
      </c>
      <c r="V67" s="98">
        <v>175</v>
      </c>
      <c r="W67" s="99">
        <v>16</v>
      </c>
      <c r="X67" s="100">
        <f t="shared" si="6"/>
        <v>9.1428571428571428E-2</v>
      </c>
      <c r="Y67" s="98">
        <f t="shared" si="7"/>
        <v>6829</v>
      </c>
      <c r="Z67" s="99">
        <f t="shared" si="7"/>
        <v>1896</v>
      </c>
      <c r="AA67" s="100">
        <f t="shared" si="8"/>
        <v>0.27763947869380584</v>
      </c>
      <c r="AC67" s="64" t="str">
        <f t="shared" si="9"/>
        <v>平野区</v>
      </c>
      <c r="AD67" s="65">
        <f t="shared" si="10"/>
        <v>0.13106956737529987</v>
      </c>
      <c r="AE67" s="104"/>
      <c r="AF67" s="101">
        <f t="shared" si="11"/>
        <v>0.21455550118865807</v>
      </c>
      <c r="AG67" s="102">
        <v>0</v>
      </c>
    </row>
    <row r="68" spans="2:33" s="90" customFormat="1">
      <c r="B68" s="97">
        <v>64</v>
      </c>
      <c r="C68" s="105" t="s">
        <v>51</v>
      </c>
      <c r="D68" s="98">
        <v>81</v>
      </c>
      <c r="E68" s="99">
        <v>8</v>
      </c>
      <c r="F68" s="100">
        <f t="shared" si="0"/>
        <v>9.8765432098765427E-2</v>
      </c>
      <c r="G68" s="98">
        <v>117</v>
      </c>
      <c r="H68" s="99">
        <v>12</v>
      </c>
      <c r="I68" s="100">
        <f t="shared" si="1"/>
        <v>0.10256410256410256</v>
      </c>
      <c r="J68" s="98">
        <v>2857</v>
      </c>
      <c r="K68" s="99">
        <v>545</v>
      </c>
      <c r="L68" s="100">
        <f t="shared" si="2"/>
        <v>0.19075953797689885</v>
      </c>
      <c r="M68" s="98">
        <v>2166</v>
      </c>
      <c r="N68" s="99">
        <v>309</v>
      </c>
      <c r="O68" s="100">
        <f t="shared" si="3"/>
        <v>0.14265927977839335</v>
      </c>
      <c r="P68" s="98">
        <v>1245</v>
      </c>
      <c r="Q68" s="99">
        <v>117</v>
      </c>
      <c r="R68" s="100">
        <f t="shared" si="4"/>
        <v>9.3975903614457831E-2</v>
      </c>
      <c r="S68" s="98">
        <v>565</v>
      </c>
      <c r="T68" s="99">
        <v>31</v>
      </c>
      <c r="U68" s="100">
        <f t="shared" si="5"/>
        <v>5.4867256637168141E-2</v>
      </c>
      <c r="V68" s="98">
        <v>191</v>
      </c>
      <c r="W68" s="99">
        <v>9</v>
      </c>
      <c r="X68" s="100">
        <f t="shared" si="6"/>
        <v>4.712041884816754E-2</v>
      </c>
      <c r="Y68" s="98">
        <f t="shared" si="7"/>
        <v>7222</v>
      </c>
      <c r="Z68" s="99">
        <f t="shared" si="7"/>
        <v>1031</v>
      </c>
      <c r="AA68" s="100">
        <f t="shared" si="8"/>
        <v>0.14275823871503737</v>
      </c>
      <c r="AC68" s="64" t="str">
        <f t="shared" si="9"/>
        <v>生野区</v>
      </c>
      <c r="AD68" s="65">
        <f t="shared" si="10"/>
        <v>0.13078985100679508</v>
      </c>
      <c r="AE68" s="104"/>
      <c r="AF68" s="101">
        <f t="shared" si="11"/>
        <v>0.21455550118865807</v>
      </c>
      <c r="AG68" s="102">
        <v>0</v>
      </c>
    </row>
    <row r="69" spans="2:33" s="90" customFormat="1">
      <c r="B69" s="97">
        <v>65</v>
      </c>
      <c r="C69" s="105" t="s">
        <v>11</v>
      </c>
      <c r="D69" s="98">
        <v>9</v>
      </c>
      <c r="E69" s="99">
        <v>1</v>
      </c>
      <c r="F69" s="100">
        <f t="shared" si="0"/>
        <v>0.1111111111111111</v>
      </c>
      <c r="G69" s="98">
        <v>16</v>
      </c>
      <c r="H69" s="99">
        <v>1</v>
      </c>
      <c r="I69" s="100">
        <f t="shared" si="1"/>
        <v>6.25E-2</v>
      </c>
      <c r="J69" s="98">
        <v>1309</v>
      </c>
      <c r="K69" s="99">
        <v>344</v>
      </c>
      <c r="L69" s="100">
        <f t="shared" si="2"/>
        <v>0.26279602750190983</v>
      </c>
      <c r="M69" s="98">
        <v>1087</v>
      </c>
      <c r="N69" s="99">
        <v>236</v>
      </c>
      <c r="O69" s="100">
        <f t="shared" si="3"/>
        <v>0.21711131554737811</v>
      </c>
      <c r="P69" s="98">
        <v>680</v>
      </c>
      <c r="Q69" s="99">
        <v>94</v>
      </c>
      <c r="R69" s="100">
        <f t="shared" si="4"/>
        <v>0.13823529411764707</v>
      </c>
      <c r="S69" s="98">
        <v>312</v>
      </c>
      <c r="T69" s="99">
        <v>12</v>
      </c>
      <c r="U69" s="100">
        <f t="shared" si="5"/>
        <v>3.8461538461538464E-2</v>
      </c>
      <c r="V69" s="98">
        <v>100</v>
      </c>
      <c r="W69" s="99">
        <v>5</v>
      </c>
      <c r="X69" s="100">
        <f t="shared" si="6"/>
        <v>0.05</v>
      </c>
      <c r="Y69" s="98">
        <f t="shared" si="7"/>
        <v>3513</v>
      </c>
      <c r="Z69" s="99">
        <f t="shared" si="7"/>
        <v>693</v>
      </c>
      <c r="AA69" s="100">
        <f t="shared" si="8"/>
        <v>0.19726729291204098</v>
      </c>
      <c r="AC69" s="64" t="str">
        <f t="shared" si="9"/>
        <v>東住吉区</v>
      </c>
      <c r="AD69" s="65">
        <f t="shared" si="10"/>
        <v>0.130392749244713</v>
      </c>
      <c r="AE69" s="104"/>
      <c r="AF69" s="101">
        <f t="shared" si="11"/>
        <v>0.21455550118865807</v>
      </c>
      <c r="AG69" s="102">
        <v>0</v>
      </c>
    </row>
    <row r="70" spans="2:33" s="90" customFormat="1">
      <c r="B70" s="97">
        <v>66</v>
      </c>
      <c r="C70" s="105" t="s">
        <v>5</v>
      </c>
      <c r="D70" s="98">
        <v>7</v>
      </c>
      <c r="E70" s="99">
        <v>1</v>
      </c>
      <c r="F70" s="100">
        <f t="shared" ref="F70:F79" si="12">IFERROR(E70/D70,"-")</f>
        <v>0.14285714285714285</v>
      </c>
      <c r="G70" s="98">
        <v>8</v>
      </c>
      <c r="H70" s="99">
        <v>0</v>
      </c>
      <c r="I70" s="100">
        <f t="shared" ref="I70:I79" si="13">IFERROR(H70/G70,"-")</f>
        <v>0</v>
      </c>
      <c r="J70" s="98">
        <v>1388</v>
      </c>
      <c r="K70" s="99">
        <v>782</v>
      </c>
      <c r="L70" s="100">
        <f t="shared" ref="L70:L79" si="14">IFERROR(K70/J70,"-")</f>
        <v>0.56340057636887608</v>
      </c>
      <c r="M70" s="98">
        <v>1096</v>
      </c>
      <c r="N70" s="99">
        <v>566</v>
      </c>
      <c r="O70" s="100">
        <f t="shared" ref="O70:O79" si="15">IFERROR(N70/M70,"-")</f>
        <v>0.51642335766423353</v>
      </c>
      <c r="P70" s="98">
        <v>616</v>
      </c>
      <c r="Q70" s="99">
        <v>262</v>
      </c>
      <c r="R70" s="100">
        <f t="shared" ref="R70:R79" si="16">IFERROR(Q70/P70,"-")</f>
        <v>0.42532467532467533</v>
      </c>
      <c r="S70" s="98">
        <v>316</v>
      </c>
      <c r="T70" s="99">
        <v>108</v>
      </c>
      <c r="U70" s="100">
        <f t="shared" ref="U70:U79" si="17">IFERROR(T70/S70,"-")</f>
        <v>0.34177215189873417</v>
      </c>
      <c r="V70" s="98">
        <v>113</v>
      </c>
      <c r="W70" s="99">
        <v>17</v>
      </c>
      <c r="X70" s="100">
        <f t="shared" ref="X70:X79" si="18">IFERROR(W70/V70,"-")</f>
        <v>0.15044247787610621</v>
      </c>
      <c r="Y70" s="98">
        <f>SUM(D70,G70,J70,M70,P70,S70,V70)</f>
        <v>3544</v>
      </c>
      <c r="Z70" s="99">
        <f t="shared" ref="Y70:Z78" si="19">SUM(E70,H70,K70,N70,Q70,T70,W70)</f>
        <v>1736</v>
      </c>
      <c r="AA70" s="100">
        <f t="shared" ref="AA70:AA79" si="20">IFERROR(Z70/Y70,"-")</f>
        <v>0.48984198645598193</v>
      </c>
      <c r="AC70" s="64" t="str">
        <f t="shared" ref="AC70:AC78" si="21">INDEX($C$5:$C$78,MATCH(AD70,AA$5:AA$78,0))</f>
        <v>阿倍野区</v>
      </c>
      <c r="AD70" s="65">
        <f t="shared" ref="AD70:AD78" si="22">LARGE(AA$5:AA$78,ROW(A66))</f>
        <v>0.12995195715523353</v>
      </c>
      <c r="AE70" s="104"/>
      <c r="AF70" s="101">
        <f t="shared" ref="AF70:AF78" si="23">$AA$79</f>
        <v>0.21455550118865807</v>
      </c>
      <c r="AG70" s="102">
        <v>0</v>
      </c>
    </row>
    <row r="71" spans="2:33" s="90" customFormat="1">
      <c r="B71" s="97">
        <v>67</v>
      </c>
      <c r="C71" s="105" t="s">
        <v>6</v>
      </c>
      <c r="D71" s="98">
        <v>21</v>
      </c>
      <c r="E71" s="99">
        <v>10</v>
      </c>
      <c r="F71" s="100">
        <f t="shared" si="12"/>
        <v>0.47619047619047616</v>
      </c>
      <c r="G71" s="98">
        <v>33</v>
      </c>
      <c r="H71" s="99">
        <v>14</v>
      </c>
      <c r="I71" s="100">
        <f t="shared" si="13"/>
        <v>0.42424242424242425</v>
      </c>
      <c r="J71" s="98">
        <v>516</v>
      </c>
      <c r="K71" s="99">
        <v>149</v>
      </c>
      <c r="L71" s="100">
        <f t="shared" si="14"/>
        <v>0.28875968992248063</v>
      </c>
      <c r="M71" s="98">
        <v>474</v>
      </c>
      <c r="N71" s="99">
        <v>122</v>
      </c>
      <c r="O71" s="100">
        <f t="shared" si="15"/>
        <v>0.25738396624472576</v>
      </c>
      <c r="P71" s="98">
        <v>337</v>
      </c>
      <c r="Q71" s="99">
        <v>56</v>
      </c>
      <c r="R71" s="100">
        <f t="shared" si="16"/>
        <v>0.16617210682492581</v>
      </c>
      <c r="S71" s="98">
        <v>203</v>
      </c>
      <c r="T71" s="99">
        <v>22</v>
      </c>
      <c r="U71" s="100">
        <f t="shared" si="17"/>
        <v>0.10837438423645321</v>
      </c>
      <c r="V71" s="98">
        <v>64</v>
      </c>
      <c r="W71" s="99">
        <v>7</v>
      </c>
      <c r="X71" s="100">
        <f t="shared" si="18"/>
        <v>0.109375</v>
      </c>
      <c r="Y71" s="98">
        <f t="shared" si="19"/>
        <v>1648</v>
      </c>
      <c r="Z71" s="99">
        <f t="shared" si="19"/>
        <v>380</v>
      </c>
      <c r="AA71" s="100">
        <f t="shared" si="20"/>
        <v>0.23058252427184467</v>
      </c>
      <c r="AC71" s="64" t="str">
        <f t="shared" si="21"/>
        <v>旭区</v>
      </c>
      <c r="AD71" s="65">
        <f t="shared" si="22"/>
        <v>0.12851897184822522</v>
      </c>
      <c r="AE71" s="104"/>
      <c r="AF71" s="101">
        <f t="shared" si="23"/>
        <v>0.21455550118865807</v>
      </c>
      <c r="AG71" s="102">
        <v>0</v>
      </c>
    </row>
    <row r="72" spans="2:33" s="90" customFormat="1">
      <c r="B72" s="97">
        <v>68</v>
      </c>
      <c r="C72" s="105" t="s">
        <v>52</v>
      </c>
      <c r="D72" s="98">
        <v>12</v>
      </c>
      <c r="E72" s="99">
        <v>0</v>
      </c>
      <c r="F72" s="100">
        <f t="shared" si="12"/>
        <v>0</v>
      </c>
      <c r="G72" s="98">
        <v>35</v>
      </c>
      <c r="H72" s="99">
        <v>3</v>
      </c>
      <c r="I72" s="100">
        <f t="shared" si="13"/>
        <v>8.5714285714285715E-2</v>
      </c>
      <c r="J72" s="98">
        <v>726</v>
      </c>
      <c r="K72" s="99">
        <v>192</v>
      </c>
      <c r="L72" s="100">
        <f t="shared" si="14"/>
        <v>0.26446280991735538</v>
      </c>
      <c r="M72" s="98">
        <v>749</v>
      </c>
      <c r="N72" s="99">
        <v>127</v>
      </c>
      <c r="O72" s="100">
        <f t="shared" si="15"/>
        <v>0.16955941255006676</v>
      </c>
      <c r="P72" s="98">
        <v>395</v>
      </c>
      <c r="Q72" s="99">
        <v>44</v>
      </c>
      <c r="R72" s="100">
        <f t="shared" si="16"/>
        <v>0.11139240506329114</v>
      </c>
      <c r="S72" s="98">
        <v>198</v>
      </c>
      <c r="T72" s="99">
        <v>11</v>
      </c>
      <c r="U72" s="100">
        <f t="shared" si="17"/>
        <v>5.5555555555555552E-2</v>
      </c>
      <c r="V72" s="98">
        <v>67</v>
      </c>
      <c r="W72" s="99">
        <v>5</v>
      </c>
      <c r="X72" s="100">
        <f t="shared" si="18"/>
        <v>7.4626865671641784E-2</v>
      </c>
      <c r="Y72" s="98">
        <f t="shared" si="19"/>
        <v>2182</v>
      </c>
      <c r="Z72" s="99">
        <f t="shared" si="19"/>
        <v>382</v>
      </c>
      <c r="AA72" s="100">
        <f t="shared" si="20"/>
        <v>0.17506874427131072</v>
      </c>
      <c r="AC72" s="64" t="str">
        <f t="shared" si="21"/>
        <v>西成区</v>
      </c>
      <c r="AD72" s="65">
        <f t="shared" si="22"/>
        <v>0.12487787547739586</v>
      </c>
      <c r="AE72" s="104"/>
      <c r="AF72" s="101">
        <f t="shared" si="23"/>
        <v>0.21455550118865807</v>
      </c>
      <c r="AG72" s="102">
        <v>0</v>
      </c>
    </row>
    <row r="73" spans="2:33" s="90" customFormat="1">
      <c r="B73" s="97">
        <v>69</v>
      </c>
      <c r="C73" s="105" t="s">
        <v>53</v>
      </c>
      <c r="D73" s="98">
        <v>23</v>
      </c>
      <c r="E73" s="99">
        <v>5</v>
      </c>
      <c r="F73" s="100">
        <f t="shared" si="12"/>
        <v>0.21739130434782608</v>
      </c>
      <c r="G73" s="98">
        <v>28</v>
      </c>
      <c r="H73" s="99">
        <v>6</v>
      </c>
      <c r="I73" s="100">
        <f t="shared" si="13"/>
        <v>0.21428571428571427</v>
      </c>
      <c r="J73" s="98">
        <v>1902</v>
      </c>
      <c r="K73" s="99">
        <v>444</v>
      </c>
      <c r="L73" s="100">
        <f t="shared" si="14"/>
        <v>0.2334384858044164</v>
      </c>
      <c r="M73" s="98">
        <v>1395</v>
      </c>
      <c r="N73" s="99">
        <v>266</v>
      </c>
      <c r="O73" s="100">
        <f t="shared" si="15"/>
        <v>0.1906810035842294</v>
      </c>
      <c r="P73" s="98">
        <v>820</v>
      </c>
      <c r="Q73" s="99">
        <v>98</v>
      </c>
      <c r="R73" s="100">
        <f t="shared" si="16"/>
        <v>0.11951219512195121</v>
      </c>
      <c r="S73" s="98">
        <v>389</v>
      </c>
      <c r="T73" s="99">
        <v>27</v>
      </c>
      <c r="U73" s="100">
        <f t="shared" si="17"/>
        <v>6.9408740359897178E-2</v>
      </c>
      <c r="V73" s="98">
        <v>123</v>
      </c>
      <c r="W73" s="99">
        <v>4</v>
      </c>
      <c r="X73" s="100">
        <f t="shared" si="18"/>
        <v>3.2520325203252036E-2</v>
      </c>
      <c r="Y73" s="98">
        <f t="shared" si="19"/>
        <v>4680</v>
      </c>
      <c r="Z73" s="99">
        <f t="shared" si="19"/>
        <v>850</v>
      </c>
      <c r="AA73" s="100">
        <f t="shared" si="20"/>
        <v>0.18162393162393162</v>
      </c>
      <c r="AC73" s="64" t="str">
        <f t="shared" si="21"/>
        <v>岬町</v>
      </c>
      <c r="AD73" s="65">
        <f t="shared" si="22"/>
        <v>0.12373737373737374</v>
      </c>
      <c r="AE73" s="104"/>
      <c r="AF73" s="101">
        <f t="shared" si="23"/>
        <v>0.21455550118865807</v>
      </c>
      <c r="AG73" s="102">
        <v>0</v>
      </c>
    </row>
    <row r="74" spans="2:33" s="90" customFormat="1">
      <c r="B74" s="97">
        <v>70</v>
      </c>
      <c r="C74" s="105" t="s">
        <v>54</v>
      </c>
      <c r="D74" s="98">
        <v>4</v>
      </c>
      <c r="E74" s="99">
        <v>0</v>
      </c>
      <c r="F74" s="100">
        <f t="shared" si="12"/>
        <v>0</v>
      </c>
      <c r="G74" s="98">
        <v>7</v>
      </c>
      <c r="H74" s="99">
        <v>1</v>
      </c>
      <c r="I74" s="100">
        <f t="shared" si="13"/>
        <v>0.14285714285714285</v>
      </c>
      <c r="J74" s="98">
        <v>337</v>
      </c>
      <c r="K74" s="99">
        <v>94</v>
      </c>
      <c r="L74" s="100">
        <f t="shared" si="14"/>
        <v>0.27893175074183979</v>
      </c>
      <c r="M74" s="98">
        <v>288</v>
      </c>
      <c r="N74" s="99">
        <v>74</v>
      </c>
      <c r="O74" s="100">
        <f t="shared" si="15"/>
        <v>0.25694444444444442</v>
      </c>
      <c r="P74" s="98">
        <v>193</v>
      </c>
      <c r="Q74" s="99">
        <v>37</v>
      </c>
      <c r="R74" s="100">
        <f t="shared" si="16"/>
        <v>0.19170984455958548</v>
      </c>
      <c r="S74" s="98">
        <v>76</v>
      </c>
      <c r="T74" s="99">
        <v>12</v>
      </c>
      <c r="U74" s="100">
        <f t="shared" si="17"/>
        <v>0.15789473684210525</v>
      </c>
      <c r="V74" s="98">
        <v>22</v>
      </c>
      <c r="W74" s="99">
        <v>2</v>
      </c>
      <c r="X74" s="100">
        <f t="shared" si="18"/>
        <v>9.0909090909090912E-2</v>
      </c>
      <c r="Y74" s="98">
        <f t="shared" si="19"/>
        <v>927</v>
      </c>
      <c r="Z74" s="99">
        <f t="shared" si="19"/>
        <v>220</v>
      </c>
      <c r="AA74" s="100">
        <f t="shared" si="20"/>
        <v>0.23732470334412081</v>
      </c>
      <c r="AC74" s="64" t="str">
        <f t="shared" si="21"/>
        <v>住之江区</v>
      </c>
      <c r="AD74" s="65">
        <f t="shared" si="22"/>
        <v>0.12188931970391258</v>
      </c>
      <c r="AE74" s="104"/>
      <c r="AF74" s="101">
        <f t="shared" si="23"/>
        <v>0.21455550118865807</v>
      </c>
      <c r="AG74" s="102">
        <v>0</v>
      </c>
    </row>
    <row r="75" spans="2:33" s="90" customFormat="1">
      <c r="B75" s="97">
        <v>71</v>
      </c>
      <c r="C75" s="105" t="s">
        <v>55</v>
      </c>
      <c r="D75" s="98">
        <v>5</v>
      </c>
      <c r="E75" s="99">
        <v>1</v>
      </c>
      <c r="F75" s="100">
        <f t="shared" si="12"/>
        <v>0.2</v>
      </c>
      <c r="G75" s="98">
        <v>26</v>
      </c>
      <c r="H75" s="99">
        <v>2</v>
      </c>
      <c r="I75" s="100">
        <f t="shared" si="13"/>
        <v>7.6923076923076927E-2</v>
      </c>
      <c r="J75" s="98">
        <v>1008</v>
      </c>
      <c r="K75" s="99">
        <v>179</v>
      </c>
      <c r="L75" s="100">
        <f t="shared" si="14"/>
        <v>0.17757936507936509</v>
      </c>
      <c r="M75" s="98">
        <v>828</v>
      </c>
      <c r="N75" s="99">
        <v>102</v>
      </c>
      <c r="O75" s="100">
        <f t="shared" si="15"/>
        <v>0.12318840579710146</v>
      </c>
      <c r="P75" s="98">
        <v>582</v>
      </c>
      <c r="Q75" s="99">
        <v>47</v>
      </c>
      <c r="R75" s="100">
        <f t="shared" si="16"/>
        <v>8.0756013745704472E-2</v>
      </c>
      <c r="S75" s="98">
        <v>242</v>
      </c>
      <c r="T75" s="99">
        <v>11</v>
      </c>
      <c r="U75" s="100">
        <f t="shared" si="17"/>
        <v>4.5454545454545456E-2</v>
      </c>
      <c r="V75" s="98">
        <v>81</v>
      </c>
      <c r="W75" s="99">
        <v>1</v>
      </c>
      <c r="X75" s="100">
        <f t="shared" si="18"/>
        <v>1.2345679012345678E-2</v>
      </c>
      <c r="Y75" s="98">
        <f t="shared" si="19"/>
        <v>2772</v>
      </c>
      <c r="Z75" s="99">
        <f t="shared" si="19"/>
        <v>343</v>
      </c>
      <c r="AA75" s="100">
        <f t="shared" si="20"/>
        <v>0.12373737373737374</v>
      </c>
      <c r="AC75" s="64" t="str">
        <f t="shared" si="21"/>
        <v>港区</v>
      </c>
      <c r="AD75" s="65">
        <f t="shared" si="22"/>
        <v>0.109978375038616</v>
      </c>
      <c r="AE75" s="104"/>
      <c r="AF75" s="101">
        <f t="shared" si="23"/>
        <v>0.21455550118865807</v>
      </c>
      <c r="AG75" s="102">
        <v>0</v>
      </c>
    </row>
    <row r="76" spans="2:33" s="90" customFormat="1">
      <c r="B76" s="97">
        <v>72</v>
      </c>
      <c r="C76" s="105" t="s">
        <v>31</v>
      </c>
      <c r="D76" s="98">
        <v>5</v>
      </c>
      <c r="E76" s="99">
        <v>0</v>
      </c>
      <c r="F76" s="100">
        <f t="shared" si="12"/>
        <v>0</v>
      </c>
      <c r="G76" s="98">
        <v>10</v>
      </c>
      <c r="H76" s="99">
        <v>1</v>
      </c>
      <c r="I76" s="100">
        <f t="shared" si="13"/>
        <v>0.1</v>
      </c>
      <c r="J76" s="98">
        <v>616</v>
      </c>
      <c r="K76" s="99">
        <v>191</v>
      </c>
      <c r="L76" s="100">
        <f t="shared" si="14"/>
        <v>0.31006493506493504</v>
      </c>
      <c r="M76" s="98">
        <v>459</v>
      </c>
      <c r="N76" s="99">
        <v>108</v>
      </c>
      <c r="O76" s="100">
        <f t="shared" si="15"/>
        <v>0.23529411764705882</v>
      </c>
      <c r="P76" s="98">
        <v>338</v>
      </c>
      <c r="Q76" s="99">
        <v>56</v>
      </c>
      <c r="R76" s="100">
        <f t="shared" si="16"/>
        <v>0.16568047337278108</v>
      </c>
      <c r="S76" s="98">
        <v>151</v>
      </c>
      <c r="T76" s="99">
        <v>11</v>
      </c>
      <c r="U76" s="100">
        <f t="shared" si="17"/>
        <v>7.2847682119205295E-2</v>
      </c>
      <c r="V76" s="98">
        <v>47</v>
      </c>
      <c r="W76" s="99">
        <v>1</v>
      </c>
      <c r="X76" s="100">
        <f t="shared" si="18"/>
        <v>2.1276595744680851E-2</v>
      </c>
      <c r="Y76" s="98">
        <f t="shared" si="19"/>
        <v>1626</v>
      </c>
      <c r="Z76" s="99">
        <f t="shared" si="19"/>
        <v>368</v>
      </c>
      <c r="AA76" s="100">
        <f t="shared" si="20"/>
        <v>0.22632226322263221</v>
      </c>
      <c r="AC76" s="64" t="str">
        <f t="shared" si="21"/>
        <v>浪速区</v>
      </c>
      <c r="AD76" s="65">
        <f t="shared" si="22"/>
        <v>9.9875776397515534E-2</v>
      </c>
      <c r="AE76" s="104"/>
      <c r="AF76" s="101">
        <f t="shared" si="23"/>
        <v>0.21455550118865807</v>
      </c>
      <c r="AG76" s="102">
        <v>0</v>
      </c>
    </row>
    <row r="77" spans="2:33" s="90" customFormat="1">
      <c r="B77" s="97">
        <v>73</v>
      </c>
      <c r="C77" s="105" t="s">
        <v>32</v>
      </c>
      <c r="D77" s="98">
        <v>0</v>
      </c>
      <c r="E77" s="99">
        <v>0</v>
      </c>
      <c r="F77" s="100" t="str">
        <f t="shared" si="12"/>
        <v>-</v>
      </c>
      <c r="G77" s="98">
        <v>8</v>
      </c>
      <c r="H77" s="99">
        <v>3</v>
      </c>
      <c r="I77" s="100">
        <f t="shared" si="13"/>
        <v>0.375</v>
      </c>
      <c r="J77" s="98">
        <v>807</v>
      </c>
      <c r="K77" s="99">
        <v>333</v>
      </c>
      <c r="L77" s="100">
        <f t="shared" si="14"/>
        <v>0.41263940520446096</v>
      </c>
      <c r="M77" s="98">
        <v>719</v>
      </c>
      <c r="N77" s="99">
        <v>262</v>
      </c>
      <c r="O77" s="100">
        <f t="shared" si="15"/>
        <v>0.36439499304589706</v>
      </c>
      <c r="P77" s="98">
        <v>445</v>
      </c>
      <c r="Q77" s="99">
        <v>118</v>
      </c>
      <c r="R77" s="100">
        <f t="shared" si="16"/>
        <v>0.26516853932584272</v>
      </c>
      <c r="S77" s="98">
        <v>200</v>
      </c>
      <c r="T77" s="99">
        <v>34</v>
      </c>
      <c r="U77" s="100">
        <f t="shared" si="17"/>
        <v>0.17</v>
      </c>
      <c r="V77" s="98">
        <v>71</v>
      </c>
      <c r="W77" s="99">
        <v>4</v>
      </c>
      <c r="X77" s="100">
        <f t="shared" si="18"/>
        <v>5.6338028169014086E-2</v>
      </c>
      <c r="Y77" s="98">
        <f t="shared" si="19"/>
        <v>2250</v>
      </c>
      <c r="Z77" s="99">
        <f t="shared" si="19"/>
        <v>754</v>
      </c>
      <c r="AA77" s="100">
        <f t="shared" si="20"/>
        <v>0.33511111111111114</v>
      </c>
      <c r="AC77" s="64" t="str">
        <f t="shared" si="21"/>
        <v>北区</v>
      </c>
      <c r="AD77" s="65">
        <f t="shared" si="22"/>
        <v>9.3838383838383832E-2</v>
      </c>
      <c r="AE77" s="104"/>
      <c r="AF77" s="101">
        <f t="shared" si="23"/>
        <v>0.21455550118865807</v>
      </c>
      <c r="AG77" s="102">
        <v>0</v>
      </c>
    </row>
    <row r="78" spans="2:33" s="90" customFormat="1" ht="14.25" thickBot="1">
      <c r="B78" s="97">
        <v>74</v>
      </c>
      <c r="C78" s="105" t="s">
        <v>33</v>
      </c>
      <c r="D78" s="98">
        <v>1</v>
      </c>
      <c r="E78" s="99">
        <v>0</v>
      </c>
      <c r="F78" s="100">
        <f t="shared" si="12"/>
        <v>0</v>
      </c>
      <c r="G78" s="98">
        <v>2</v>
      </c>
      <c r="H78" s="99">
        <v>0</v>
      </c>
      <c r="I78" s="100">
        <f t="shared" si="13"/>
        <v>0</v>
      </c>
      <c r="J78" s="98">
        <v>373</v>
      </c>
      <c r="K78" s="99">
        <v>150</v>
      </c>
      <c r="L78" s="100">
        <f t="shared" si="14"/>
        <v>0.40214477211796246</v>
      </c>
      <c r="M78" s="98">
        <v>310</v>
      </c>
      <c r="N78" s="99">
        <v>101</v>
      </c>
      <c r="O78" s="100">
        <f t="shared" si="15"/>
        <v>0.32580645161290323</v>
      </c>
      <c r="P78" s="98">
        <v>177</v>
      </c>
      <c r="Q78" s="99">
        <v>33</v>
      </c>
      <c r="R78" s="100">
        <f t="shared" si="16"/>
        <v>0.1864406779661017</v>
      </c>
      <c r="S78" s="98">
        <v>87</v>
      </c>
      <c r="T78" s="99">
        <v>15</v>
      </c>
      <c r="U78" s="100">
        <f t="shared" si="17"/>
        <v>0.17241379310344829</v>
      </c>
      <c r="V78" s="98">
        <v>54</v>
      </c>
      <c r="W78" s="99">
        <v>2</v>
      </c>
      <c r="X78" s="100">
        <f t="shared" si="18"/>
        <v>3.7037037037037035E-2</v>
      </c>
      <c r="Y78" s="98">
        <f t="shared" si="19"/>
        <v>1004</v>
      </c>
      <c r="Z78" s="99">
        <f t="shared" si="19"/>
        <v>301</v>
      </c>
      <c r="AA78" s="100">
        <f t="shared" si="20"/>
        <v>0.29980079681274902</v>
      </c>
      <c r="AC78" s="64" t="str">
        <f t="shared" si="21"/>
        <v>西区</v>
      </c>
      <c r="AD78" s="65">
        <f t="shared" si="22"/>
        <v>9.3418940609951845E-2</v>
      </c>
      <c r="AE78" s="104"/>
      <c r="AF78" s="101">
        <f t="shared" si="23"/>
        <v>0.21455550118865807</v>
      </c>
      <c r="AG78" s="102">
        <v>999</v>
      </c>
    </row>
    <row r="79" spans="2:33" ht="14.25" thickTop="1">
      <c r="B79" s="169" t="s">
        <v>0</v>
      </c>
      <c r="C79" s="170"/>
      <c r="D79" s="14">
        <f>'地区別_健診受診率(資格通年)'!D13</f>
        <v>3724</v>
      </c>
      <c r="E79" s="15">
        <f>'地区別_健診受診率(資格通年)'!E13</f>
        <v>443</v>
      </c>
      <c r="F79" s="44">
        <f t="shared" si="12"/>
        <v>0.11895810955961332</v>
      </c>
      <c r="G79" s="14">
        <f>'地区別_健診受診率(資格通年)'!G13</f>
        <v>6784</v>
      </c>
      <c r="H79" s="15">
        <f>'地区別_健診受診率(資格通年)'!H13</f>
        <v>917</v>
      </c>
      <c r="I79" s="44">
        <f t="shared" si="13"/>
        <v>0.13517099056603774</v>
      </c>
      <c r="J79" s="14">
        <f>'地区別_健診受診率(資格通年)'!J13</f>
        <v>375405</v>
      </c>
      <c r="K79" s="15">
        <f>'地区別_健診受診率(資格通年)'!K13</f>
        <v>100375</v>
      </c>
      <c r="L79" s="44">
        <f t="shared" si="14"/>
        <v>0.26737789853624749</v>
      </c>
      <c r="M79" s="14">
        <f>'地区別_健診受診率(資格通年)'!M13</f>
        <v>328367</v>
      </c>
      <c r="N79" s="15">
        <f>'地区別_健診受診率(資格通年)'!N13</f>
        <v>73717</v>
      </c>
      <c r="O79" s="44">
        <f t="shared" si="15"/>
        <v>0.22449576236345309</v>
      </c>
      <c r="P79" s="14">
        <f>'地区別_健診受診率(資格通年)'!P13</f>
        <v>190623</v>
      </c>
      <c r="Q79" s="15">
        <f>'地区別_健診受診率(資格通年)'!Q13</f>
        <v>30891</v>
      </c>
      <c r="R79" s="44">
        <f t="shared" si="16"/>
        <v>0.16205284776758314</v>
      </c>
      <c r="S79" s="14">
        <f>'地区別_健診受診率(資格通年)'!S13</f>
        <v>80976</v>
      </c>
      <c r="T79" s="15">
        <f>'地区別_健診受診率(資格通年)'!T13</f>
        <v>8873</v>
      </c>
      <c r="U79" s="44">
        <f t="shared" si="17"/>
        <v>0.10957567674372654</v>
      </c>
      <c r="V79" s="14">
        <f>'地区別_健診受診率(資格通年)'!V13</f>
        <v>25766</v>
      </c>
      <c r="W79" s="15">
        <f>'地区別_健診受診率(資格通年)'!W13</f>
        <v>1838</v>
      </c>
      <c r="X79" s="44">
        <f t="shared" si="18"/>
        <v>7.1334316541178291E-2</v>
      </c>
      <c r="Y79" s="42">
        <f>'地区別_健診受診率(資格通年)'!Y13</f>
        <v>1011645</v>
      </c>
      <c r="Z79" s="43">
        <f>'地区別_健診受診率(資格通年)'!Z13</f>
        <v>217054</v>
      </c>
      <c r="AA79" s="44">
        <f t="shared" si="20"/>
        <v>0.21455550118865807</v>
      </c>
      <c r="AC79" s="38"/>
      <c r="AD79" s="38"/>
      <c r="AE79" s="37"/>
      <c r="AF79" s="67"/>
    </row>
    <row r="80" spans="2:33">
      <c r="B80" s="66"/>
    </row>
  </sheetData>
  <mergeCells count="13">
    <mergeCell ref="J3:L3"/>
    <mergeCell ref="M3:O3"/>
    <mergeCell ref="B3:B4"/>
    <mergeCell ref="C3:C4"/>
    <mergeCell ref="B79:C79"/>
    <mergeCell ref="D3:F3"/>
    <mergeCell ref="G3:I3"/>
    <mergeCell ref="AC4:AD4"/>
    <mergeCell ref="AF4:AG4"/>
    <mergeCell ref="P3:R3"/>
    <mergeCell ref="S3:U3"/>
    <mergeCell ref="V3:X3"/>
    <mergeCell ref="Y3:AA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2-5.医科健診分析</oddHeader>
  </headerFooter>
  <ignoredErrors>
    <ignoredError sqref="AD7:AD78" emptyCellReferenc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274</v>
      </c>
    </row>
    <row r="2" spans="1:16">
      <c r="A2" s="120" t="s">
        <v>265</v>
      </c>
    </row>
    <row r="4" spans="1:16" ht="13.5" customHeight="1">
      <c r="B4" s="121"/>
      <c r="C4" s="122"/>
      <c r="D4" s="122"/>
      <c r="E4" s="122"/>
      <c r="F4" s="122"/>
      <c r="G4" s="123"/>
    </row>
    <row r="5" spans="1:16" ht="13.5" customHeight="1">
      <c r="B5" s="124"/>
      <c r="C5" s="125"/>
      <c r="D5" s="126">
        <v>0.4499999999999999</v>
      </c>
      <c r="E5" s="72" t="s">
        <v>263</v>
      </c>
      <c r="F5" s="127">
        <v>0.49</v>
      </c>
      <c r="G5" s="128" t="s">
        <v>289</v>
      </c>
    </row>
    <row r="6" spans="1:16">
      <c r="B6" s="124"/>
      <c r="D6" s="126"/>
      <c r="E6" s="72"/>
      <c r="F6" s="127"/>
      <c r="G6" s="128"/>
    </row>
    <row r="7" spans="1:16">
      <c r="B7" s="124"/>
      <c r="C7" s="129"/>
      <c r="D7" s="126">
        <v>0.40999999999999992</v>
      </c>
      <c r="E7" s="72" t="s">
        <v>263</v>
      </c>
      <c r="F7" s="127">
        <v>0.4499999999999999</v>
      </c>
      <c r="G7" s="128" t="s">
        <v>264</v>
      </c>
    </row>
    <row r="8" spans="1:16">
      <c r="B8" s="124"/>
      <c r="D8" s="126"/>
      <c r="E8" s="72"/>
      <c r="F8" s="127"/>
      <c r="G8" s="128"/>
    </row>
    <row r="9" spans="1:16">
      <c r="B9" s="124"/>
      <c r="C9" s="130"/>
      <c r="D9" s="126">
        <v>0.36999999999999994</v>
      </c>
      <c r="E9" s="72" t="s">
        <v>263</v>
      </c>
      <c r="F9" s="127">
        <v>0.40999999999999992</v>
      </c>
      <c r="G9" s="128" t="s">
        <v>264</v>
      </c>
    </row>
    <row r="10" spans="1:16">
      <c r="B10" s="124"/>
      <c r="D10" s="126"/>
      <c r="E10" s="72"/>
      <c r="F10" s="127"/>
      <c r="G10" s="128"/>
    </row>
    <row r="11" spans="1:16">
      <c r="B11" s="124"/>
      <c r="C11" s="131"/>
      <c r="D11" s="126">
        <v>0.32999999999999996</v>
      </c>
      <c r="E11" s="72" t="s">
        <v>263</v>
      </c>
      <c r="F11" s="127">
        <v>0.36999999999999994</v>
      </c>
      <c r="G11" s="128" t="s">
        <v>264</v>
      </c>
    </row>
    <row r="12" spans="1:16">
      <c r="B12" s="124"/>
      <c r="D12" s="126"/>
      <c r="E12" s="72"/>
      <c r="F12" s="127"/>
      <c r="G12" s="128"/>
    </row>
    <row r="13" spans="1:16">
      <c r="B13" s="124"/>
      <c r="C13" s="132"/>
      <c r="D13" s="126">
        <v>0.28999999999999998</v>
      </c>
      <c r="E13" s="72" t="s">
        <v>263</v>
      </c>
      <c r="F13" s="127">
        <v>0.32999999999999996</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2"/>
  <sheetViews>
    <sheetView showGridLines="0" zoomScaleNormal="100" zoomScaleSheetLayoutView="100" workbookViewId="0"/>
  </sheetViews>
  <sheetFormatPr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228</v>
      </c>
    </row>
    <row r="2" spans="1:1" ht="16.5" customHeight="1">
      <c r="A2" s="6" t="s">
        <v>240</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275</v>
      </c>
    </row>
    <row r="2" spans="1:16">
      <c r="A2" s="120" t="s">
        <v>265</v>
      </c>
    </row>
    <row r="4" spans="1:16" ht="13.5" customHeight="1">
      <c r="B4" s="121"/>
      <c r="C4" s="122"/>
      <c r="D4" s="122"/>
      <c r="E4" s="122"/>
      <c r="F4" s="122"/>
      <c r="G4" s="123"/>
    </row>
    <row r="5" spans="1:16" ht="13.5" customHeight="1">
      <c r="B5" s="124"/>
      <c r="C5" s="125"/>
      <c r="D5" s="126">
        <v>0.71400000000000019</v>
      </c>
      <c r="E5" s="72" t="s">
        <v>263</v>
      </c>
      <c r="F5" s="127">
        <v>0.77</v>
      </c>
      <c r="G5" s="128" t="s">
        <v>289</v>
      </c>
    </row>
    <row r="6" spans="1:16">
      <c r="B6" s="124"/>
      <c r="D6" s="126"/>
      <c r="E6" s="72"/>
      <c r="F6" s="127"/>
      <c r="G6" s="128"/>
    </row>
    <row r="7" spans="1:16">
      <c r="B7" s="124"/>
      <c r="C7" s="129"/>
      <c r="D7" s="126">
        <v>0.65800000000000014</v>
      </c>
      <c r="E7" s="72" t="s">
        <v>263</v>
      </c>
      <c r="F7" s="127">
        <v>0.71400000000000019</v>
      </c>
      <c r="G7" s="128" t="s">
        <v>264</v>
      </c>
    </row>
    <row r="8" spans="1:16">
      <c r="B8" s="124"/>
      <c r="D8" s="126"/>
      <c r="E8" s="72"/>
      <c r="F8" s="127"/>
      <c r="G8" s="128"/>
    </row>
    <row r="9" spans="1:16">
      <c r="B9" s="124"/>
      <c r="C9" s="130"/>
      <c r="D9" s="126">
        <v>0.60200000000000009</v>
      </c>
      <c r="E9" s="72" t="s">
        <v>263</v>
      </c>
      <c r="F9" s="127">
        <v>0.65800000000000014</v>
      </c>
      <c r="G9" s="128" t="s">
        <v>264</v>
      </c>
    </row>
    <row r="10" spans="1:16">
      <c r="B10" s="124"/>
      <c r="D10" s="126"/>
      <c r="E10" s="72"/>
      <c r="F10" s="127"/>
      <c r="G10" s="128"/>
    </row>
    <row r="11" spans="1:16">
      <c r="B11" s="124"/>
      <c r="C11" s="131"/>
      <c r="D11" s="126">
        <v>0.54600000000000004</v>
      </c>
      <c r="E11" s="72" t="s">
        <v>263</v>
      </c>
      <c r="F11" s="127">
        <v>0.60200000000000009</v>
      </c>
      <c r="G11" s="128" t="s">
        <v>264</v>
      </c>
    </row>
    <row r="12" spans="1:16">
      <c r="B12" s="124"/>
      <c r="D12" s="126"/>
      <c r="E12" s="72"/>
      <c r="F12" s="127"/>
      <c r="G12" s="128"/>
    </row>
    <row r="13" spans="1:16">
      <c r="B13" s="124"/>
      <c r="C13" s="132"/>
      <c r="D13" s="126">
        <v>0.49</v>
      </c>
      <c r="E13" s="72" t="s">
        <v>263</v>
      </c>
      <c r="F13" s="127">
        <v>0.54600000000000004</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2"/>
  <sheetViews>
    <sheetView showGridLines="0" zoomScaleNormal="100" zoomScaleSheetLayoutView="100" workbookViewId="0"/>
  </sheetViews>
  <sheetFormatPr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237</v>
      </c>
    </row>
    <row r="2" spans="1:1" ht="16.5" customHeight="1">
      <c r="A2" s="6" t="s">
        <v>201</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84"/>
  <sheetViews>
    <sheetView showGridLines="0" zoomScaleNormal="100" zoomScaleSheetLayoutView="70" workbookViewId="0"/>
  </sheetViews>
  <sheetFormatPr defaultRowHeight="13.5"/>
  <cols>
    <col min="1" max="1" width="4.625" style="120" customWidth="1"/>
    <col min="2" max="2" width="2.125" style="120" customWidth="1"/>
    <col min="3" max="3" width="8.375" style="120" customWidth="1"/>
    <col min="4" max="4" width="11.625" style="120" customWidth="1"/>
    <col min="5" max="5" width="5.5" style="120" bestFit="1" customWidth="1"/>
    <col min="6" max="6" width="11.625" style="120" customWidth="1"/>
    <col min="7" max="7" width="5.5" style="120" customWidth="1"/>
    <col min="8" max="16" width="8.875" style="120" customWidth="1"/>
    <col min="17" max="17" width="2" style="1" customWidth="1"/>
    <col min="18" max="16384" width="9" style="1"/>
  </cols>
  <sheetData>
    <row r="1" spans="1:16">
      <c r="A1" s="120" t="s">
        <v>261</v>
      </c>
    </row>
    <row r="2" spans="1:16">
      <c r="A2" s="120" t="s">
        <v>265</v>
      </c>
    </row>
    <row r="4" spans="1:16" ht="13.5" customHeight="1">
      <c r="B4" s="121"/>
      <c r="C4" s="122"/>
      <c r="D4" s="122"/>
      <c r="E4" s="122"/>
      <c r="F4" s="122"/>
      <c r="G4" s="123"/>
    </row>
    <row r="5" spans="1:16" ht="13.5" customHeight="1">
      <c r="B5" s="124"/>
      <c r="C5" s="125"/>
      <c r="D5" s="126">
        <v>0.41000000000000003</v>
      </c>
      <c r="E5" s="72" t="s">
        <v>263</v>
      </c>
      <c r="F5" s="127">
        <v>0.49</v>
      </c>
      <c r="G5" s="128" t="s">
        <v>286</v>
      </c>
    </row>
    <row r="6" spans="1:16">
      <c r="B6" s="124"/>
      <c r="D6" s="126"/>
      <c r="E6" s="72"/>
      <c r="F6" s="127"/>
      <c r="G6" s="128"/>
    </row>
    <row r="7" spans="1:16">
      <c r="B7" s="124"/>
      <c r="C7" s="129"/>
      <c r="D7" s="126">
        <v>0.33</v>
      </c>
      <c r="E7" s="72" t="s">
        <v>263</v>
      </c>
      <c r="F7" s="127">
        <v>0.41000000000000003</v>
      </c>
      <c r="G7" s="128" t="s">
        <v>264</v>
      </c>
    </row>
    <row r="8" spans="1:16">
      <c r="B8" s="124"/>
      <c r="D8" s="126"/>
      <c r="E8" s="72"/>
      <c r="F8" s="127"/>
      <c r="G8" s="128"/>
    </row>
    <row r="9" spans="1:16">
      <c r="B9" s="124"/>
      <c r="C9" s="130"/>
      <c r="D9" s="126">
        <v>0.25</v>
      </c>
      <c r="E9" s="72" t="s">
        <v>263</v>
      </c>
      <c r="F9" s="127">
        <v>0.33</v>
      </c>
      <c r="G9" s="128" t="s">
        <v>264</v>
      </c>
    </row>
    <row r="10" spans="1:16">
      <c r="B10" s="124"/>
      <c r="D10" s="126"/>
      <c r="E10" s="72"/>
      <c r="F10" s="127"/>
      <c r="G10" s="128"/>
    </row>
    <row r="11" spans="1:16">
      <c r="B11" s="124"/>
      <c r="C11" s="131"/>
      <c r="D11" s="126">
        <v>0.16999999999999998</v>
      </c>
      <c r="E11" s="72" t="s">
        <v>263</v>
      </c>
      <c r="F11" s="127">
        <v>0.25</v>
      </c>
      <c r="G11" s="128" t="s">
        <v>264</v>
      </c>
    </row>
    <row r="12" spans="1:16">
      <c r="B12" s="124"/>
      <c r="D12" s="126"/>
      <c r="E12" s="72"/>
      <c r="F12" s="127"/>
      <c r="G12" s="128"/>
    </row>
    <row r="13" spans="1:16">
      <c r="B13" s="124"/>
      <c r="C13" s="132"/>
      <c r="D13" s="126">
        <v>0.09</v>
      </c>
      <c r="E13" s="72" t="s">
        <v>263</v>
      </c>
      <c r="F13" s="127">
        <v>0.16999999999999998</v>
      </c>
      <c r="G13" s="128" t="s">
        <v>264</v>
      </c>
    </row>
    <row r="14" spans="1:16">
      <c r="B14" s="133"/>
      <c r="C14" s="134"/>
      <c r="D14" s="134"/>
      <c r="E14" s="134"/>
      <c r="F14" s="134"/>
      <c r="G14" s="135"/>
    </row>
    <row r="16" spans="1:16">
      <c r="B16" s="121"/>
      <c r="C16" s="122"/>
      <c r="D16" s="122"/>
      <c r="E16" s="122"/>
      <c r="F16" s="122"/>
      <c r="G16" s="122"/>
      <c r="H16" s="122"/>
      <c r="I16" s="122"/>
      <c r="J16" s="122"/>
      <c r="K16" s="122"/>
      <c r="L16" s="122"/>
      <c r="M16" s="122"/>
      <c r="N16" s="122"/>
      <c r="O16" s="122"/>
      <c r="P16" s="123"/>
    </row>
    <row r="17" spans="2:16">
      <c r="B17" s="124"/>
      <c r="P17" s="136"/>
    </row>
    <row r="18" spans="2:16">
      <c r="B18" s="124"/>
      <c r="P18" s="136"/>
    </row>
    <row r="19" spans="2:16">
      <c r="B19" s="124"/>
      <c r="P19" s="136"/>
    </row>
    <row r="20" spans="2:16">
      <c r="B20" s="124"/>
      <c r="P20" s="136"/>
    </row>
    <row r="21" spans="2:16">
      <c r="B21" s="124"/>
      <c r="P21" s="136"/>
    </row>
    <row r="22" spans="2:16">
      <c r="B22" s="124"/>
      <c r="P22" s="136"/>
    </row>
    <row r="23" spans="2:16">
      <c r="B23" s="124"/>
      <c r="P23" s="136"/>
    </row>
    <row r="24" spans="2:16">
      <c r="B24" s="124"/>
      <c r="P24" s="136"/>
    </row>
    <row r="25" spans="2:16">
      <c r="B25" s="124"/>
      <c r="P25" s="136"/>
    </row>
    <row r="26" spans="2:16">
      <c r="B26" s="124"/>
      <c r="P26" s="136"/>
    </row>
    <row r="27" spans="2:16">
      <c r="B27" s="124"/>
      <c r="P27" s="136"/>
    </row>
    <row r="28" spans="2:16">
      <c r="B28" s="124"/>
      <c r="P28" s="136"/>
    </row>
    <row r="29" spans="2:16">
      <c r="B29" s="124"/>
      <c r="P29" s="136"/>
    </row>
    <row r="30" spans="2:16">
      <c r="B30" s="124"/>
      <c r="P30" s="136"/>
    </row>
    <row r="31" spans="2:16">
      <c r="B31" s="124"/>
      <c r="P31" s="136"/>
    </row>
    <row r="32" spans="2:16">
      <c r="B32" s="124"/>
      <c r="P32" s="136"/>
    </row>
    <row r="33" spans="2:16">
      <c r="B33" s="124"/>
      <c r="P33" s="136"/>
    </row>
    <row r="34" spans="2:16">
      <c r="B34" s="124"/>
      <c r="P34" s="136"/>
    </row>
    <row r="35" spans="2:16">
      <c r="B35" s="124"/>
      <c r="P35" s="136"/>
    </row>
    <row r="36" spans="2:16">
      <c r="B36" s="124"/>
      <c r="P36" s="136"/>
    </row>
    <row r="37" spans="2:16">
      <c r="B37" s="124"/>
      <c r="P37" s="136"/>
    </row>
    <row r="38" spans="2:16">
      <c r="B38" s="124"/>
      <c r="P38" s="136"/>
    </row>
    <row r="39" spans="2:16">
      <c r="B39" s="124"/>
      <c r="P39" s="136"/>
    </row>
    <row r="40" spans="2:16">
      <c r="B40" s="124"/>
      <c r="P40" s="136"/>
    </row>
    <row r="41" spans="2:16">
      <c r="B41" s="124"/>
      <c r="P41" s="136"/>
    </row>
    <row r="42" spans="2:16">
      <c r="B42" s="124"/>
      <c r="P42" s="136"/>
    </row>
    <row r="43" spans="2:16">
      <c r="B43" s="124"/>
      <c r="P43" s="136"/>
    </row>
    <row r="44" spans="2:16">
      <c r="B44" s="124"/>
      <c r="P44" s="136"/>
    </row>
    <row r="45" spans="2:16">
      <c r="B45" s="124"/>
      <c r="P45" s="136"/>
    </row>
    <row r="46" spans="2:16">
      <c r="B46" s="124"/>
      <c r="P46" s="136"/>
    </row>
    <row r="47" spans="2:16">
      <c r="B47" s="124"/>
      <c r="P47" s="136"/>
    </row>
    <row r="48" spans="2:16">
      <c r="B48" s="124"/>
      <c r="P48" s="136"/>
    </row>
    <row r="49" spans="2:16">
      <c r="B49" s="124"/>
      <c r="P49" s="136"/>
    </row>
    <row r="50" spans="2:16">
      <c r="B50" s="124"/>
      <c r="P50" s="136"/>
    </row>
    <row r="51" spans="2:16">
      <c r="B51" s="124"/>
      <c r="P51" s="136"/>
    </row>
    <row r="52" spans="2:16">
      <c r="B52" s="124"/>
      <c r="P52" s="136"/>
    </row>
    <row r="53" spans="2:16">
      <c r="B53" s="124"/>
      <c r="P53" s="136"/>
    </row>
    <row r="54" spans="2:16">
      <c r="B54" s="124"/>
      <c r="P54" s="136"/>
    </row>
    <row r="55" spans="2:16">
      <c r="B55" s="124"/>
      <c r="P55" s="136"/>
    </row>
    <row r="56" spans="2:16">
      <c r="B56" s="124"/>
      <c r="P56" s="136"/>
    </row>
    <row r="57" spans="2:16">
      <c r="B57" s="124"/>
      <c r="P57" s="136"/>
    </row>
    <row r="58" spans="2:16">
      <c r="B58" s="124"/>
      <c r="P58" s="136"/>
    </row>
    <row r="59" spans="2:16">
      <c r="B59" s="124"/>
      <c r="P59" s="136"/>
    </row>
    <row r="60" spans="2:16">
      <c r="B60" s="124"/>
      <c r="P60" s="136"/>
    </row>
    <row r="61" spans="2:16">
      <c r="B61" s="124"/>
      <c r="P61" s="136"/>
    </row>
    <row r="62" spans="2:16">
      <c r="B62" s="124"/>
      <c r="P62" s="136"/>
    </row>
    <row r="63" spans="2:16">
      <c r="B63" s="124"/>
      <c r="P63" s="136"/>
    </row>
    <row r="64" spans="2:16">
      <c r="B64" s="124"/>
      <c r="P64" s="136"/>
    </row>
    <row r="65" spans="2:16">
      <c r="B65" s="124"/>
      <c r="P65" s="136"/>
    </row>
    <row r="66" spans="2:16">
      <c r="B66" s="124"/>
      <c r="P66" s="136"/>
    </row>
    <row r="67" spans="2:16">
      <c r="B67" s="124"/>
      <c r="P67" s="136"/>
    </row>
    <row r="68" spans="2:16">
      <c r="B68" s="124"/>
      <c r="P68" s="136"/>
    </row>
    <row r="69" spans="2:16">
      <c r="B69" s="124"/>
      <c r="P69" s="136"/>
    </row>
    <row r="70" spans="2:16">
      <c r="B70" s="124"/>
      <c r="P70" s="136"/>
    </row>
    <row r="71" spans="2:16">
      <c r="B71" s="124"/>
      <c r="P71" s="136"/>
    </row>
    <row r="72" spans="2:16">
      <c r="B72" s="124"/>
      <c r="P72" s="136"/>
    </row>
    <row r="73" spans="2:16">
      <c r="B73" s="124"/>
      <c r="P73" s="136"/>
    </row>
    <row r="74" spans="2:16">
      <c r="B74" s="124"/>
      <c r="P74" s="136"/>
    </row>
    <row r="75" spans="2:16">
      <c r="B75" s="124"/>
      <c r="P75" s="136"/>
    </row>
    <row r="76" spans="2:16">
      <c r="B76" s="124"/>
      <c r="P76" s="136"/>
    </row>
    <row r="77" spans="2:16">
      <c r="B77" s="124"/>
      <c r="P77" s="136"/>
    </row>
    <row r="78" spans="2:16">
      <c r="B78" s="124"/>
      <c r="P78" s="136"/>
    </row>
    <row r="79" spans="2:16">
      <c r="B79" s="124"/>
      <c r="P79" s="136"/>
    </row>
    <row r="80" spans="2:16">
      <c r="B80" s="124"/>
      <c r="P80" s="136"/>
    </row>
    <row r="81" spans="2:16">
      <c r="B81" s="124"/>
      <c r="P81" s="136"/>
    </row>
    <row r="82" spans="2:16">
      <c r="B82" s="124"/>
      <c r="P82" s="136"/>
    </row>
    <row r="83" spans="2:16">
      <c r="B83" s="124"/>
      <c r="P83" s="136"/>
    </row>
    <row r="84" spans="2:16">
      <c r="B84" s="133"/>
      <c r="C84" s="134"/>
      <c r="D84" s="134"/>
      <c r="E84" s="134"/>
      <c r="F84" s="134"/>
      <c r="G84" s="134"/>
      <c r="H84" s="134"/>
      <c r="I84" s="134"/>
      <c r="J84" s="134"/>
      <c r="K84" s="134"/>
      <c r="L84" s="134"/>
      <c r="M84" s="134"/>
      <c r="N84" s="134"/>
      <c r="O84" s="134"/>
      <c r="P84" s="137"/>
    </row>
  </sheetData>
  <phoneticPr fontId="3"/>
  <pageMargins left="0.47244094488188981" right="0.23622047244094491" top="0.43307086614173229" bottom="0.31496062992125984" header="0.31496062992125984" footer="0.19685039370078741"/>
  <pageSetup paperSize="9" scale="75" orientation="portrait" r:id="rId1"/>
  <headerFooter>
    <oddHeader xml:space="preserve">&amp;R&amp;"ＭＳ 明朝,標準"&amp;12 2-5.医科健診分析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65"/>
  <sheetViews>
    <sheetView showGridLines="0" zoomScaleNormal="100" zoomScaleSheetLayoutView="100" workbookViewId="0"/>
  </sheetViews>
  <sheetFormatPr defaultRowHeight="13.5"/>
  <cols>
    <col min="1" max="1" width="4.625" style="6" customWidth="1"/>
    <col min="2" max="5" width="14.875" style="6" customWidth="1"/>
    <col min="6" max="7" width="9" style="6"/>
    <col min="8" max="10" width="14.875" style="6" customWidth="1"/>
    <col min="11" max="16384" width="9" style="6"/>
  </cols>
  <sheetData>
    <row r="1" spans="1:11" ht="16.5" customHeight="1">
      <c r="A1" s="6" t="s">
        <v>238</v>
      </c>
    </row>
    <row r="2" spans="1:11" ht="16.5" customHeight="1">
      <c r="A2" s="6" t="s">
        <v>197</v>
      </c>
      <c r="C2" s="56" t="s">
        <v>202</v>
      </c>
    </row>
    <row r="3" spans="1:11">
      <c r="B3" s="7"/>
      <c r="C3" s="8" t="s">
        <v>81</v>
      </c>
      <c r="D3" s="9" t="s">
        <v>72</v>
      </c>
      <c r="E3" s="54" t="s">
        <v>297</v>
      </c>
      <c r="H3" s="6" t="s">
        <v>203</v>
      </c>
    </row>
    <row r="4" spans="1:11" s="90" customFormat="1">
      <c r="B4" s="5" t="s">
        <v>195</v>
      </c>
      <c r="C4" s="106">
        <f>SUM(I4:I13)</f>
        <v>12452</v>
      </c>
      <c r="D4" s="107">
        <f>SUM(J4:J13)</f>
        <v>1507</v>
      </c>
      <c r="E4" s="10">
        <f>IFERROR(D4/C4,"-")</f>
        <v>0.12102473498233215</v>
      </c>
      <c r="H4" s="5" t="s">
        <v>94</v>
      </c>
      <c r="I4" s="93">
        <v>279</v>
      </c>
      <c r="J4" s="94">
        <v>31</v>
      </c>
      <c r="K4" s="10">
        <f>IFERROR(J4/I4,"-")</f>
        <v>0.1111111111111111</v>
      </c>
    </row>
    <row r="5" spans="1:11" s="90" customFormat="1">
      <c r="B5" s="5" t="s">
        <v>104</v>
      </c>
      <c r="C5" s="95">
        <v>105935</v>
      </c>
      <c r="D5" s="96">
        <v>18640</v>
      </c>
      <c r="E5" s="10">
        <f t="shared" ref="E5:E44" si="0">IFERROR(D5/C5,"-")</f>
        <v>0.17595695473639497</v>
      </c>
      <c r="H5" s="5" t="s">
        <v>95</v>
      </c>
      <c r="I5" s="95">
        <v>776</v>
      </c>
      <c r="J5" s="96">
        <v>105</v>
      </c>
      <c r="K5" s="10">
        <f t="shared" ref="K5:K13" si="1">IFERROR(J5/I5,"-")</f>
        <v>0.13530927835051546</v>
      </c>
    </row>
    <row r="6" spans="1:11" s="90" customFormat="1">
      <c r="B6" s="5" t="s">
        <v>105</v>
      </c>
      <c r="C6" s="95">
        <v>100349</v>
      </c>
      <c r="D6" s="96">
        <v>27256</v>
      </c>
      <c r="E6" s="10">
        <f t="shared" si="0"/>
        <v>0.27161207386222086</v>
      </c>
      <c r="H6" s="5" t="s">
        <v>96</v>
      </c>
      <c r="I6" s="95">
        <v>1002</v>
      </c>
      <c r="J6" s="96">
        <v>102</v>
      </c>
      <c r="K6" s="10">
        <f t="shared" si="1"/>
        <v>0.10179640718562874</v>
      </c>
    </row>
    <row r="7" spans="1:11" s="90" customFormat="1">
      <c r="B7" s="5" t="s">
        <v>106</v>
      </c>
      <c r="C7" s="95">
        <v>106538</v>
      </c>
      <c r="D7" s="96">
        <v>28728</v>
      </c>
      <c r="E7" s="10">
        <f t="shared" si="0"/>
        <v>0.26965026563291972</v>
      </c>
      <c r="H7" s="5" t="s">
        <v>97</v>
      </c>
      <c r="I7" s="95">
        <v>1226</v>
      </c>
      <c r="J7" s="96">
        <v>139</v>
      </c>
      <c r="K7" s="10">
        <f t="shared" si="1"/>
        <v>0.1133768352365416</v>
      </c>
    </row>
    <row r="8" spans="1:11" s="90" customFormat="1">
      <c r="B8" s="5" t="s">
        <v>107</v>
      </c>
      <c r="C8" s="95">
        <v>93683</v>
      </c>
      <c r="D8" s="96">
        <v>24606</v>
      </c>
      <c r="E8" s="10">
        <f t="shared" si="0"/>
        <v>0.26265170842095148</v>
      </c>
      <c r="H8" s="5" t="s">
        <v>98</v>
      </c>
      <c r="I8" s="95">
        <v>1425</v>
      </c>
      <c r="J8" s="96">
        <v>155</v>
      </c>
      <c r="K8" s="10">
        <f t="shared" si="1"/>
        <v>0.10877192982456141</v>
      </c>
    </row>
    <row r="9" spans="1:11" s="90" customFormat="1">
      <c r="B9" s="5" t="s">
        <v>108</v>
      </c>
      <c r="C9" s="95">
        <v>79793</v>
      </c>
      <c r="D9" s="96">
        <v>20043</v>
      </c>
      <c r="E9" s="10">
        <f t="shared" si="0"/>
        <v>0.25118744752045918</v>
      </c>
      <c r="H9" s="5" t="s">
        <v>99</v>
      </c>
      <c r="I9" s="95">
        <v>1707</v>
      </c>
      <c r="J9" s="96">
        <v>207</v>
      </c>
      <c r="K9" s="10">
        <f t="shared" si="1"/>
        <v>0.12126537785588752</v>
      </c>
    </row>
    <row r="10" spans="1:11" s="90" customFormat="1">
      <c r="B10" s="5" t="s">
        <v>109</v>
      </c>
      <c r="C10" s="95">
        <v>69881</v>
      </c>
      <c r="D10" s="96">
        <v>17369</v>
      </c>
      <c r="E10" s="10">
        <f t="shared" si="0"/>
        <v>0.24855110831270302</v>
      </c>
      <c r="H10" s="5" t="s">
        <v>100</v>
      </c>
      <c r="I10" s="95">
        <v>1789</v>
      </c>
      <c r="J10" s="96">
        <v>226</v>
      </c>
      <c r="K10" s="10">
        <f t="shared" si="1"/>
        <v>0.12632755729457798</v>
      </c>
    </row>
    <row r="11" spans="1:11" s="90" customFormat="1">
      <c r="B11" s="5" t="s">
        <v>110</v>
      </c>
      <c r="C11" s="95">
        <v>75996</v>
      </c>
      <c r="D11" s="96">
        <v>17601</v>
      </c>
      <c r="E11" s="10">
        <f t="shared" si="0"/>
        <v>0.23160429496289278</v>
      </c>
      <c r="H11" s="5" t="s">
        <v>101</v>
      </c>
      <c r="I11" s="95">
        <v>1410</v>
      </c>
      <c r="J11" s="96">
        <v>187</v>
      </c>
      <c r="K11" s="10">
        <f t="shared" si="1"/>
        <v>0.1326241134751773</v>
      </c>
    </row>
    <row r="12" spans="1:11" s="90" customFormat="1">
      <c r="B12" s="5" t="s">
        <v>111</v>
      </c>
      <c r="C12" s="95">
        <v>69451</v>
      </c>
      <c r="D12" s="96">
        <v>14937</v>
      </c>
      <c r="E12" s="10">
        <f t="shared" si="0"/>
        <v>0.21507249715626844</v>
      </c>
      <c r="H12" s="5" t="s">
        <v>102</v>
      </c>
      <c r="I12" s="95">
        <v>1185</v>
      </c>
      <c r="J12" s="96">
        <v>166</v>
      </c>
      <c r="K12" s="10">
        <f t="shared" si="1"/>
        <v>0.140084388185654</v>
      </c>
    </row>
    <row r="13" spans="1:11" s="90" customFormat="1">
      <c r="B13" s="5" t="s">
        <v>112</v>
      </c>
      <c r="C13" s="95">
        <v>66314</v>
      </c>
      <c r="D13" s="96">
        <v>13762</v>
      </c>
      <c r="E13" s="10">
        <f t="shared" si="0"/>
        <v>0.20752782217932864</v>
      </c>
      <c r="H13" s="5" t="s">
        <v>103</v>
      </c>
      <c r="I13" s="95">
        <v>1653</v>
      </c>
      <c r="J13" s="96">
        <v>189</v>
      </c>
      <c r="K13" s="10">
        <f t="shared" si="1"/>
        <v>0.11433756805807622</v>
      </c>
    </row>
    <row r="14" spans="1:11" s="90" customFormat="1">
      <c r="B14" s="5" t="s">
        <v>113</v>
      </c>
      <c r="C14" s="95">
        <v>56570</v>
      </c>
      <c r="D14" s="96">
        <v>10837</v>
      </c>
      <c r="E14" s="10">
        <f t="shared" si="0"/>
        <v>0.19156796888810323</v>
      </c>
    </row>
    <row r="15" spans="1:11" s="90" customFormat="1">
      <c r="B15" s="5" t="s">
        <v>114</v>
      </c>
      <c r="C15" s="95">
        <v>50098</v>
      </c>
      <c r="D15" s="96">
        <v>9119</v>
      </c>
      <c r="E15" s="10">
        <f t="shared" si="0"/>
        <v>0.18202323446045751</v>
      </c>
    </row>
    <row r="16" spans="1:11" s="90" customFormat="1">
      <c r="B16" s="5" t="s">
        <v>115</v>
      </c>
      <c r="C16" s="95">
        <v>47030</v>
      </c>
      <c r="D16" s="96">
        <v>7773</v>
      </c>
      <c r="E16" s="10">
        <f t="shared" si="0"/>
        <v>0.16527748245800553</v>
      </c>
    </row>
    <row r="17" spans="2:5" s="90" customFormat="1">
      <c r="B17" s="5" t="s">
        <v>116</v>
      </c>
      <c r="C17" s="95">
        <v>39580</v>
      </c>
      <c r="D17" s="96">
        <v>6093</v>
      </c>
      <c r="E17" s="10">
        <f t="shared" si="0"/>
        <v>0.15394138453764528</v>
      </c>
    </row>
    <row r="18" spans="2:5" s="90" customFormat="1">
      <c r="B18" s="5" t="s">
        <v>117</v>
      </c>
      <c r="C18" s="95">
        <v>34081</v>
      </c>
      <c r="D18" s="96">
        <v>4787</v>
      </c>
      <c r="E18" s="10">
        <f t="shared" si="0"/>
        <v>0.14045949355946127</v>
      </c>
    </row>
    <row r="19" spans="2:5" s="90" customFormat="1">
      <c r="B19" s="5" t="s">
        <v>118</v>
      </c>
      <c r="C19" s="95">
        <v>28735</v>
      </c>
      <c r="D19" s="96">
        <v>3702</v>
      </c>
      <c r="E19" s="10">
        <f t="shared" si="0"/>
        <v>0.1288324343135549</v>
      </c>
    </row>
    <row r="20" spans="2:5" s="90" customFormat="1">
      <c r="B20" s="5" t="s">
        <v>119</v>
      </c>
      <c r="C20" s="95">
        <v>25359</v>
      </c>
      <c r="D20" s="96">
        <v>3010</v>
      </c>
      <c r="E20" s="10">
        <f t="shared" si="0"/>
        <v>0.11869553215820813</v>
      </c>
    </row>
    <row r="21" spans="2:5" s="90" customFormat="1">
      <c r="B21" s="5" t="s">
        <v>120</v>
      </c>
      <c r="C21" s="95">
        <v>20159</v>
      </c>
      <c r="D21" s="96">
        <v>2212</v>
      </c>
      <c r="E21" s="10">
        <f t="shared" si="0"/>
        <v>0.10972766506275113</v>
      </c>
    </row>
    <row r="22" spans="2:5" s="90" customFormat="1">
      <c r="B22" s="5" t="s">
        <v>121</v>
      </c>
      <c r="C22" s="95">
        <v>17009</v>
      </c>
      <c r="D22" s="96">
        <v>1723</v>
      </c>
      <c r="E22" s="10">
        <f t="shared" si="0"/>
        <v>0.10129931212887296</v>
      </c>
    </row>
    <row r="23" spans="2:5" s="90" customFormat="1">
      <c r="B23" s="5" t="s">
        <v>122</v>
      </c>
      <c r="C23" s="95">
        <v>13468</v>
      </c>
      <c r="D23" s="96">
        <v>1298</v>
      </c>
      <c r="E23" s="10">
        <f t="shared" si="0"/>
        <v>9.6376596376596374E-2</v>
      </c>
    </row>
    <row r="24" spans="2:5" s="90" customFormat="1">
      <c r="B24" s="5" t="s">
        <v>123</v>
      </c>
      <c r="C24" s="95">
        <v>10149</v>
      </c>
      <c r="D24" s="96">
        <v>870</v>
      </c>
      <c r="E24" s="10">
        <f t="shared" si="0"/>
        <v>8.5722731303576702E-2</v>
      </c>
    </row>
    <row r="25" spans="2:5" s="90" customFormat="1">
      <c r="B25" s="5" t="s">
        <v>124</v>
      </c>
      <c r="C25" s="95">
        <v>7958</v>
      </c>
      <c r="D25" s="96">
        <v>698</v>
      </c>
      <c r="E25" s="10">
        <f t="shared" si="0"/>
        <v>8.771048002010555E-2</v>
      </c>
    </row>
    <row r="26" spans="2:5" s="90" customFormat="1">
      <c r="B26" s="5" t="s">
        <v>125</v>
      </c>
      <c r="C26" s="95">
        <v>5893</v>
      </c>
      <c r="D26" s="96">
        <v>424</v>
      </c>
      <c r="E26" s="10">
        <f t="shared" si="0"/>
        <v>7.1949770914644495E-2</v>
      </c>
    </row>
    <row r="27" spans="2:5" s="90" customFormat="1">
      <c r="B27" s="5" t="s">
        <v>126</v>
      </c>
      <c r="C27" s="95">
        <v>4417</v>
      </c>
      <c r="D27" s="96">
        <v>295</v>
      </c>
      <c r="E27" s="10">
        <f t="shared" si="0"/>
        <v>6.678741227077202E-2</v>
      </c>
    </row>
    <row r="28" spans="2:5" s="90" customFormat="1">
      <c r="B28" s="5" t="s">
        <v>127</v>
      </c>
      <c r="C28" s="95">
        <v>3197</v>
      </c>
      <c r="D28" s="96">
        <v>200</v>
      </c>
      <c r="E28" s="10">
        <f t="shared" si="0"/>
        <v>6.2558648733187366E-2</v>
      </c>
    </row>
    <row r="29" spans="2:5" s="90" customFormat="1">
      <c r="B29" s="5" t="s">
        <v>128</v>
      </c>
      <c r="C29" s="95">
        <v>2235</v>
      </c>
      <c r="D29" s="96">
        <v>128</v>
      </c>
      <c r="E29" s="10">
        <f t="shared" si="0"/>
        <v>5.7270693512304252E-2</v>
      </c>
    </row>
    <row r="30" spans="2:5" s="90" customFormat="1">
      <c r="B30" s="5" t="s">
        <v>129</v>
      </c>
      <c r="C30" s="95">
        <v>1302</v>
      </c>
      <c r="D30" s="96">
        <v>62</v>
      </c>
      <c r="E30" s="10">
        <f t="shared" si="0"/>
        <v>4.7619047619047616E-2</v>
      </c>
    </row>
    <row r="31" spans="2:5" s="90" customFormat="1">
      <c r="B31" s="5" t="s">
        <v>130</v>
      </c>
      <c r="C31" s="95">
        <v>938</v>
      </c>
      <c r="D31" s="96">
        <v>41</v>
      </c>
      <c r="E31" s="10">
        <f t="shared" si="0"/>
        <v>4.3710021321961619E-2</v>
      </c>
    </row>
    <row r="32" spans="2:5" s="90" customFormat="1">
      <c r="B32" s="5" t="s">
        <v>131</v>
      </c>
      <c r="C32" s="95">
        <v>586</v>
      </c>
      <c r="D32" s="96">
        <v>20</v>
      </c>
      <c r="E32" s="10">
        <f t="shared" si="0"/>
        <v>3.4129692832764506E-2</v>
      </c>
    </row>
    <row r="33" spans="2:5" s="90" customFormat="1">
      <c r="B33" s="5" t="s">
        <v>172</v>
      </c>
      <c r="C33" s="95">
        <v>423</v>
      </c>
      <c r="D33" s="96">
        <v>14</v>
      </c>
      <c r="E33" s="10">
        <f t="shared" si="0"/>
        <v>3.309692671394799E-2</v>
      </c>
    </row>
    <row r="34" spans="2:5" s="90" customFormat="1">
      <c r="B34" s="5" t="s">
        <v>173</v>
      </c>
      <c r="C34" s="95">
        <v>221</v>
      </c>
      <c r="D34" s="96">
        <v>9</v>
      </c>
      <c r="E34" s="10">
        <f t="shared" si="0"/>
        <v>4.072398190045249E-2</v>
      </c>
    </row>
    <row r="35" spans="2:5" s="90" customFormat="1">
      <c r="B35" s="5" t="s">
        <v>174</v>
      </c>
      <c r="C35" s="95">
        <v>162</v>
      </c>
      <c r="D35" s="96">
        <v>2</v>
      </c>
      <c r="E35" s="10">
        <f t="shared" si="0"/>
        <v>1.2345679012345678E-2</v>
      </c>
    </row>
    <row r="36" spans="2:5" s="90" customFormat="1">
      <c r="B36" s="5" t="s">
        <v>175</v>
      </c>
      <c r="C36" s="95">
        <v>81</v>
      </c>
      <c r="D36" s="96">
        <v>2</v>
      </c>
      <c r="E36" s="10">
        <f t="shared" si="0"/>
        <v>2.4691358024691357E-2</v>
      </c>
    </row>
    <row r="37" spans="2:5" s="90" customFormat="1">
      <c r="B37" s="5" t="s">
        <v>176</v>
      </c>
      <c r="C37" s="95">
        <v>39</v>
      </c>
      <c r="D37" s="96">
        <v>0</v>
      </c>
      <c r="E37" s="10">
        <f t="shared" si="0"/>
        <v>0</v>
      </c>
    </row>
    <row r="38" spans="2:5" s="90" customFormat="1">
      <c r="B38" s="5" t="s">
        <v>177</v>
      </c>
      <c r="C38" s="95">
        <v>24</v>
      </c>
      <c r="D38" s="96">
        <v>1</v>
      </c>
      <c r="E38" s="10">
        <f t="shared" si="0"/>
        <v>4.1666666666666664E-2</v>
      </c>
    </row>
    <row r="39" spans="2:5" s="90" customFormat="1">
      <c r="B39" s="5" t="s">
        <v>178</v>
      </c>
      <c r="C39" s="95">
        <v>9</v>
      </c>
      <c r="D39" s="96">
        <v>0</v>
      </c>
      <c r="E39" s="10">
        <f t="shared" si="0"/>
        <v>0</v>
      </c>
    </row>
    <row r="40" spans="2:5" s="90" customFormat="1">
      <c r="B40" s="5" t="s">
        <v>179</v>
      </c>
      <c r="C40" s="95">
        <v>8</v>
      </c>
      <c r="D40" s="96">
        <v>0</v>
      </c>
      <c r="E40" s="10">
        <f t="shared" si="0"/>
        <v>0</v>
      </c>
    </row>
    <row r="41" spans="2:5" s="90" customFormat="1">
      <c r="B41" s="5" t="s">
        <v>180</v>
      </c>
      <c r="C41" s="95">
        <v>2</v>
      </c>
      <c r="D41" s="96">
        <v>0</v>
      </c>
      <c r="E41" s="10">
        <f t="shared" si="0"/>
        <v>0</v>
      </c>
    </row>
    <row r="42" spans="2:5" s="90" customFormat="1">
      <c r="B42" s="5" t="s">
        <v>181</v>
      </c>
      <c r="C42" s="95">
        <v>0</v>
      </c>
      <c r="D42" s="96">
        <v>0</v>
      </c>
      <c r="E42" s="10" t="str">
        <f t="shared" si="0"/>
        <v>-</v>
      </c>
    </row>
    <row r="43" spans="2:5" s="90" customFormat="1">
      <c r="B43" s="5" t="s">
        <v>182</v>
      </c>
      <c r="C43" s="95">
        <v>0</v>
      </c>
      <c r="D43" s="96">
        <v>0</v>
      </c>
      <c r="E43" s="10" t="str">
        <f t="shared" si="0"/>
        <v>-</v>
      </c>
    </row>
    <row r="44" spans="2:5" s="90" customFormat="1" ht="14.25" thickBot="1">
      <c r="B44" s="5" t="s">
        <v>183</v>
      </c>
      <c r="C44" s="95">
        <v>1</v>
      </c>
      <c r="D44" s="96">
        <v>0</v>
      </c>
      <c r="E44" s="10">
        <f t="shared" si="0"/>
        <v>0</v>
      </c>
    </row>
    <row r="45" spans="2:5" s="90" customFormat="1" ht="14.25" thickTop="1">
      <c r="B45" s="11" t="s">
        <v>93</v>
      </c>
      <c r="C45" s="57">
        <f>SUM(C4:C44)</f>
        <v>1150126</v>
      </c>
      <c r="D45" s="58">
        <f>SUM(D4:D44)</f>
        <v>237769</v>
      </c>
      <c r="E45" s="59"/>
    </row>
    <row r="46" spans="2:5" s="90" customFormat="1">
      <c r="B46" s="60" t="s">
        <v>204</v>
      </c>
    </row>
    <row r="47" spans="2:5" s="90" customFormat="1">
      <c r="B47" s="61" t="s">
        <v>235</v>
      </c>
    </row>
    <row r="48" spans="2:5" s="90" customFormat="1">
      <c r="B48" s="61" t="s">
        <v>234</v>
      </c>
    </row>
    <row r="49" spans="2:4">
      <c r="B49" s="62"/>
      <c r="C49" s="62"/>
      <c r="D49" s="62"/>
    </row>
    <row r="50" spans="2:4">
      <c r="B50" s="62"/>
      <c r="C50" s="62"/>
      <c r="D50" s="62"/>
    </row>
    <row r="51" spans="2:4">
      <c r="B51" s="62"/>
      <c r="C51" s="62"/>
      <c r="D51" s="62"/>
    </row>
    <row r="52" spans="2:4">
      <c r="B52" s="62"/>
      <c r="C52" s="62"/>
      <c r="D52" s="62"/>
    </row>
    <row r="53" spans="2:4">
      <c r="B53" s="62"/>
      <c r="C53" s="62"/>
      <c r="D53" s="62"/>
    </row>
    <row r="54" spans="2:4">
      <c r="B54" s="62"/>
      <c r="C54" s="62"/>
      <c r="D54" s="62"/>
    </row>
    <row r="55" spans="2:4">
      <c r="B55" s="62"/>
      <c r="C55" s="62"/>
      <c r="D55" s="62"/>
    </row>
    <row r="56" spans="2:4">
      <c r="B56" s="62"/>
      <c r="C56" s="62"/>
      <c r="D56" s="62"/>
    </row>
    <row r="57" spans="2:4">
      <c r="B57" s="62"/>
      <c r="C57" s="62"/>
      <c r="D57" s="62"/>
    </row>
    <row r="58" spans="2:4">
      <c r="B58" s="62"/>
      <c r="C58" s="62"/>
      <c r="D58" s="62"/>
    </row>
    <row r="59" spans="2:4">
      <c r="B59" s="62"/>
      <c r="C59" s="62"/>
      <c r="D59" s="62"/>
    </row>
    <row r="60" spans="2:4">
      <c r="B60" s="62"/>
      <c r="C60" s="62"/>
      <c r="D60" s="62"/>
    </row>
    <row r="61" spans="2:4">
      <c r="B61" s="62"/>
      <c r="C61" s="62"/>
      <c r="D61" s="62"/>
    </row>
    <row r="62" spans="2:4">
      <c r="B62" s="62"/>
      <c r="C62" s="62"/>
      <c r="D62" s="62"/>
    </row>
    <row r="63" spans="2:4">
      <c r="B63" s="62"/>
      <c r="C63" s="62"/>
      <c r="D63" s="62"/>
    </row>
    <row r="64" spans="2:4">
      <c r="B64" s="62"/>
      <c r="C64" s="62"/>
      <c r="D64" s="62"/>
    </row>
    <row r="65" spans="2:4">
      <c r="B65" s="62"/>
      <c r="C65" s="62"/>
      <c r="D65" s="62"/>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2-5.医科健診分析</oddHeader>
  </headerFooter>
  <rowBreaks count="1" manualBreakCount="1">
    <brk id="55"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62</vt:i4>
      </vt:variant>
    </vt:vector>
  </HeadingPairs>
  <TitlesOfParts>
    <vt:vector size="124" baseType="lpstr">
      <vt:lpstr>年齢別受診率(資格通年)</vt:lpstr>
      <vt:lpstr>健診受診率(資格通年)グラフ</vt:lpstr>
      <vt:lpstr>地区別_健診受診率(資格通年)</vt:lpstr>
      <vt:lpstr>地区別_健診受診率(資格通年)グラフ</vt:lpstr>
      <vt:lpstr>地区別_健診受診率(資格通年)MAP</vt:lpstr>
      <vt:lpstr>市区町村別_健診受診率(資格通年)</vt:lpstr>
      <vt:lpstr>市区町村別_健診受診率(資格通年)グラフ</vt:lpstr>
      <vt:lpstr>市区町村別_健診受診率(資格通年)MAP</vt:lpstr>
      <vt:lpstr>年齢別受診率(年度末資格)</vt:lpstr>
      <vt:lpstr>健診受診率(年度末資格)グラフ</vt:lpstr>
      <vt:lpstr>地区別_健診受診率(年度末資格)</vt:lpstr>
      <vt:lpstr>地区別_健診受診率(年度末資格)グラフ</vt:lpstr>
      <vt:lpstr>地区別_健診受診率(年度末資格)MAP</vt:lpstr>
      <vt:lpstr>市区町村別_健診受診率(年度末資格)</vt:lpstr>
      <vt:lpstr>市区町村別_健診受診率(年度末資格)グラフ</vt:lpstr>
      <vt:lpstr>市区町村別_健診受診率(年度末資格)MAP</vt:lpstr>
      <vt:lpstr>指導対象者群分析</vt:lpstr>
      <vt:lpstr>地区別_指導対象者群分析</vt:lpstr>
      <vt:lpstr>地区別_異常値放置グラフ</vt:lpstr>
      <vt:lpstr>地区別_治療中断者グラフ</vt:lpstr>
      <vt:lpstr>市区町村別_指導対象者群分析</vt:lpstr>
      <vt:lpstr>市区町村別_異常値放置グラフ</vt:lpstr>
      <vt:lpstr>市区町村別_治療中断者グラフ</vt:lpstr>
      <vt:lpstr>有所見者割合</vt:lpstr>
      <vt:lpstr>地区別_有所見者割合</vt:lpstr>
      <vt:lpstr>地区別_BMIグラフ</vt:lpstr>
      <vt:lpstr>地区別_BMIMAP</vt:lpstr>
      <vt:lpstr>地区別_腹囲グラフ</vt:lpstr>
      <vt:lpstr>地区別_腹囲MAP</vt:lpstr>
      <vt:lpstr>地区別_収縮期グラフ</vt:lpstr>
      <vt:lpstr>地区別_収縮期MAP</vt:lpstr>
      <vt:lpstr>地区別_拡張期グラフ</vt:lpstr>
      <vt:lpstr>地区別_拡張期MAP</vt:lpstr>
      <vt:lpstr>地区別_中性脂肪グラフ</vt:lpstr>
      <vt:lpstr>地区別_中性脂肪MAP</vt:lpstr>
      <vt:lpstr>地区別_HDLグラフ</vt:lpstr>
      <vt:lpstr>地区別_HDLMAP</vt:lpstr>
      <vt:lpstr>地区別_LDLグラフ</vt:lpstr>
      <vt:lpstr>地区別_LDLMAP</vt:lpstr>
      <vt:lpstr>地区別_空腹時グラフ</vt:lpstr>
      <vt:lpstr>地区別_空腹時MAP</vt:lpstr>
      <vt:lpstr>地区別_HbA1cグラフ</vt:lpstr>
      <vt:lpstr>地区別_HbA1cMAP</vt:lpstr>
      <vt:lpstr>市区町村別_有所見者割合</vt:lpstr>
      <vt:lpstr>市区町村別_BMIグラフ</vt:lpstr>
      <vt:lpstr>市区町村別_BMIMAP</vt:lpstr>
      <vt:lpstr>市区町村別_腹囲グラフ</vt:lpstr>
      <vt:lpstr>市区町村別_腹囲MAP</vt:lpstr>
      <vt:lpstr>市区町村別_収縮期グラフ</vt:lpstr>
      <vt:lpstr>市区町村別_収縮期MAP</vt:lpstr>
      <vt:lpstr>市区町村別_拡張期グラフ</vt:lpstr>
      <vt:lpstr>市区町村別_拡張期MAP</vt:lpstr>
      <vt:lpstr>市区町村別_中性脂肪グラフ</vt:lpstr>
      <vt:lpstr>市区町村別_中性脂肪MAP</vt:lpstr>
      <vt:lpstr>市区町村別_HDLグラフ</vt:lpstr>
      <vt:lpstr>市区町村別_HDLMAP</vt:lpstr>
      <vt:lpstr>市区町村別_LDLグラフ</vt:lpstr>
      <vt:lpstr>市区町村別_LDLMAP</vt:lpstr>
      <vt:lpstr>市区町村別_空腹時グラフ</vt:lpstr>
      <vt:lpstr>市区町村別_空腹時MAP</vt:lpstr>
      <vt:lpstr>市区町村別_HbA1cグラフ</vt:lpstr>
      <vt:lpstr>市区町村別_HbA1cMAP</vt:lpstr>
      <vt:lpstr>'健診受診率(資格通年)グラフ'!Print_Area</vt:lpstr>
      <vt:lpstr>'健診受診率(年度末資格)グラフ'!Print_Area</vt:lpstr>
      <vt:lpstr>市区町村別_BMIMAP!Print_Area</vt:lpstr>
      <vt:lpstr>市区町村別_BMIグラフ!Print_Area</vt:lpstr>
      <vt:lpstr>市区町村別_HbA1cMAP!Print_Area</vt:lpstr>
      <vt:lpstr>市区町村別_HbA1cグラフ!Print_Area</vt:lpstr>
      <vt:lpstr>市区町村別_HDLMAP!Print_Area</vt:lpstr>
      <vt:lpstr>市区町村別_HDLグラフ!Print_Area</vt:lpstr>
      <vt:lpstr>市区町村別_LDLMAP!Print_Area</vt:lpstr>
      <vt:lpstr>市区町村別_LDLグラフ!Print_Area</vt:lpstr>
      <vt:lpstr>市区町村別_異常値放置グラフ!Print_Area</vt:lpstr>
      <vt:lpstr>市区町村別_拡張期MAP!Print_Area</vt:lpstr>
      <vt:lpstr>市区町村別_拡張期グラフ!Print_Area</vt:lpstr>
      <vt:lpstr>市区町村別_空腹時MAP!Print_Area</vt:lpstr>
      <vt:lpstr>市区町村別_空腹時グラフ!Print_Area</vt:lpstr>
      <vt:lpstr>'市区町村別_健診受診率(資格通年)'!Print_Area</vt:lpstr>
      <vt:lpstr>'市区町村別_健診受診率(資格通年)MAP'!Print_Area</vt:lpstr>
      <vt:lpstr>'市区町村別_健診受診率(資格通年)グラフ'!Print_Area</vt:lpstr>
      <vt:lpstr>'市区町村別_健診受診率(年度末資格)'!Print_Area</vt:lpstr>
      <vt:lpstr>'市区町村別_健診受診率(年度末資格)MAP'!Print_Area</vt:lpstr>
      <vt:lpstr>'市区町村別_健診受診率(年度末資格)グラフ'!Print_Area</vt:lpstr>
      <vt:lpstr>市区町村別_指導対象者群分析!Print_Area</vt:lpstr>
      <vt:lpstr>市区町村別_治療中断者グラフ!Print_Area</vt:lpstr>
      <vt:lpstr>市区町村別_収縮期MAP!Print_Area</vt:lpstr>
      <vt:lpstr>市区町村別_収縮期グラフ!Print_Area</vt:lpstr>
      <vt:lpstr>市区町村別_中性脂肪MAP!Print_Area</vt:lpstr>
      <vt:lpstr>市区町村別_中性脂肪グラフ!Print_Area</vt:lpstr>
      <vt:lpstr>市区町村別_腹囲MAP!Print_Area</vt:lpstr>
      <vt:lpstr>市区町村別_腹囲グラフ!Print_Area</vt:lpstr>
      <vt:lpstr>市区町村別_有所見者割合!Print_Area</vt:lpstr>
      <vt:lpstr>指導対象者群分析!Print_Area</vt:lpstr>
      <vt:lpstr>地区別_BMIMAP!Print_Area</vt:lpstr>
      <vt:lpstr>地区別_BMIグラフ!Print_Area</vt:lpstr>
      <vt:lpstr>地区別_HbA1cMAP!Print_Area</vt:lpstr>
      <vt:lpstr>地区別_HbA1cグラフ!Print_Area</vt:lpstr>
      <vt:lpstr>地区別_HDLMAP!Print_Area</vt:lpstr>
      <vt:lpstr>地区別_HDLグラフ!Print_Area</vt:lpstr>
      <vt:lpstr>地区別_LDLMAP!Print_Area</vt:lpstr>
      <vt:lpstr>地区別_LDLグラフ!Print_Area</vt:lpstr>
      <vt:lpstr>地区別_異常値放置グラフ!Print_Area</vt:lpstr>
      <vt:lpstr>地区別_拡張期MAP!Print_Area</vt:lpstr>
      <vt:lpstr>地区別_拡張期グラフ!Print_Area</vt:lpstr>
      <vt:lpstr>地区別_空腹時MAP!Print_Area</vt:lpstr>
      <vt:lpstr>地区別_空腹時グラフ!Print_Area</vt:lpstr>
      <vt:lpstr>'地区別_健診受診率(資格通年)'!Print_Area</vt:lpstr>
      <vt:lpstr>'地区別_健診受診率(資格通年)MAP'!Print_Area</vt:lpstr>
      <vt:lpstr>'地区別_健診受診率(資格通年)グラフ'!Print_Area</vt:lpstr>
      <vt:lpstr>'地区別_健診受診率(年度末資格)'!Print_Area</vt:lpstr>
      <vt:lpstr>'地区別_健診受診率(年度末資格)MAP'!Print_Area</vt:lpstr>
      <vt:lpstr>'地区別_健診受診率(年度末資格)グラフ'!Print_Area</vt:lpstr>
      <vt:lpstr>地区別_指導対象者群分析!Print_Area</vt:lpstr>
      <vt:lpstr>地区別_治療中断者グラフ!Print_Area</vt:lpstr>
      <vt:lpstr>地区別_収縮期MAP!Print_Area</vt:lpstr>
      <vt:lpstr>地区別_収縮期グラフ!Print_Area</vt:lpstr>
      <vt:lpstr>地区別_中性脂肪MAP!Print_Area</vt:lpstr>
      <vt:lpstr>地区別_中性脂肪グラフ!Print_Area</vt:lpstr>
      <vt:lpstr>地区別_腹囲MAP!Print_Area</vt:lpstr>
      <vt:lpstr>地区別_腹囲グラフ!Print_Area</vt:lpstr>
      <vt:lpstr>地区別_有所見者割合!Print_Area</vt:lpstr>
      <vt:lpstr>'年齢別受診率(資格通年)'!Print_Area</vt:lpstr>
      <vt:lpstr>'年齢別受診率(年度末資格)'!Print_Area</vt:lpstr>
      <vt:lpstr>有所見者割合!Print_Area</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revision/>
  <cp:lastPrinted>2020-03-17T13:10:41Z</cp:lastPrinted>
  <dcterms:created xsi:type="dcterms:W3CDTF">2019-12-18T02:50:02Z</dcterms:created>
  <dcterms:modified xsi:type="dcterms:W3CDTF">2020-03-17T13:10:55Z</dcterms:modified>
  <cp:category/>
  <cp:contentStatus/>
  <dc:language/>
  <cp:version/>
</cp:coreProperties>
</file>